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P:\MATRIX\AGERA MATRIX\2016-09-07\"/>
    </mc:Choice>
  </mc:AlternateContent>
  <workbookProtection workbookAlgorithmName="SHA-512" workbookHashValue="hQEL24BsFgUuoDcCOQIXZSju0beRjfB0Tq/HEv7P/ITxMXUgxURjTka6tMMlBoPubje1XtVk95kA4CHobfLxAg==" workbookSaltValue="gbSAAaGmJDLZl8bn0i6ejQ==" workbookSpinCount="100000" lockStructure="1"/>
  <bookViews>
    <workbookView xWindow="0" yWindow="0" windowWidth="25425" windowHeight="12270" firstSheet="1" activeTab="1"/>
  </bookViews>
  <sheets>
    <sheet name="3.1.16" sheetId="3" state="hidden" r:id="rId1"/>
    <sheet name="Matrix" sheetId="2" r:id="rId2"/>
  </sheets>
  <definedNames>
    <definedName name="_xlnm._FilterDatabase" localSheetId="0" hidden="1">'3.1.16'!$A$2:$AP$882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603" i="3" l="1"/>
  <c r="V602" i="3"/>
  <c r="V601" i="3"/>
  <c r="V600" i="3"/>
  <c r="V599" i="3"/>
  <c r="V598" i="3"/>
  <c r="V597" i="3"/>
  <c r="V596" i="3"/>
  <c r="V595" i="3"/>
  <c r="V594" i="3"/>
  <c r="V593" i="3"/>
  <c r="V592" i="3"/>
  <c r="V591" i="3"/>
  <c r="V590" i="3"/>
  <c r="V589" i="3"/>
  <c r="V588" i="3"/>
  <c r="V587" i="3"/>
  <c r="V586" i="3"/>
  <c r="V585" i="3"/>
  <c r="V584" i="3"/>
  <c r="V583" i="3"/>
  <c r="V582" i="3"/>
  <c r="V581" i="3"/>
  <c r="V580" i="3"/>
  <c r="V579" i="3"/>
  <c r="V578" i="3"/>
  <c r="V577" i="3"/>
  <c r="V576" i="3"/>
  <c r="V575" i="3"/>
  <c r="V574" i="3"/>
  <c r="V573" i="3"/>
  <c r="V572" i="3"/>
  <c r="V571" i="3"/>
  <c r="V570" i="3"/>
  <c r="V569" i="3"/>
  <c r="V568" i="3"/>
  <c r="V567" i="3"/>
  <c r="V566" i="3"/>
  <c r="V565" i="3"/>
  <c r="V564" i="3"/>
  <c r="V563" i="3"/>
  <c r="V562" i="3"/>
  <c r="V561" i="3"/>
  <c r="V560" i="3"/>
  <c r="V559" i="3"/>
  <c r="V558" i="3"/>
  <c r="V557" i="3"/>
  <c r="V556" i="3"/>
  <c r="V555" i="3"/>
  <c r="V554" i="3"/>
  <c r="V553" i="3"/>
  <c r="V552" i="3"/>
  <c r="V551" i="3"/>
  <c r="V550" i="3"/>
  <c r="V549" i="3"/>
  <c r="V548" i="3"/>
  <c r="V547" i="3"/>
  <c r="V546" i="3"/>
  <c r="V545" i="3"/>
  <c r="V544" i="3"/>
  <c r="V543" i="3"/>
  <c r="V662" i="3" l="1"/>
  <c r="V661" i="3"/>
  <c r="V660" i="3"/>
  <c r="V659" i="3"/>
  <c r="V658" i="3"/>
  <c r="V657" i="3"/>
  <c r="V656" i="3"/>
  <c r="V655" i="3"/>
  <c r="V654" i="3"/>
  <c r="V653" i="3"/>
  <c r="V652" i="3"/>
  <c r="V651" i="3"/>
  <c r="V650" i="3"/>
  <c r="V649" i="3"/>
  <c r="V648" i="3"/>
  <c r="V647" i="3"/>
  <c r="V646" i="3"/>
  <c r="V645" i="3"/>
  <c r="V644" i="3"/>
  <c r="V643" i="3"/>
  <c r="V642" i="3"/>
  <c r="V641" i="3"/>
  <c r="V640" i="3"/>
  <c r="V639" i="3"/>
  <c r="V638" i="3"/>
  <c r="V637" i="3"/>
  <c r="V636" i="3"/>
  <c r="V635" i="3"/>
  <c r="V634" i="3"/>
  <c r="V633" i="3"/>
  <c r="V632" i="3"/>
  <c r="V631" i="3"/>
  <c r="V630" i="3"/>
  <c r="V629" i="3"/>
  <c r="V628" i="3"/>
  <c r="V627" i="3"/>
  <c r="V626" i="3"/>
  <c r="V625" i="3"/>
  <c r="V624" i="3"/>
  <c r="V623" i="3"/>
  <c r="V622" i="3"/>
  <c r="V621" i="3"/>
  <c r="V620" i="3"/>
  <c r="V619" i="3"/>
  <c r="V618" i="3"/>
  <c r="V617" i="3"/>
  <c r="V616" i="3"/>
  <c r="V615" i="3"/>
  <c r="V614" i="3"/>
  <c r="V613" i="3"/>
  <c r="V612" i="3"/>
  <c r="V611" i="3"/>
  <c r="V610" i="3"/>
  <c r="V609" i="3"/>
  <c r="V608" i="3"/>
  <c r="V607" i="3"/>
  <c r="V606" i="3"/>
  <c r="V605" i="3"/>
  <c r="V604" i="3"/>
  <c r="V4" i="3" l="1"/>
  <c r="V5" i="3"/>
  <c r="V6" i="3"/>
  <c r="V7" i="3"/>
  <c r="V8" i="3"/>
  <c r="V9" i="3"/>
  <c r="V10" i="3"/>
  <c r="V11" i="3"/>
  <c r="V12" i="3"/>
  <c r="V13" i="3"/>
  <c r="V14" i="3"/>
  <c r="V15" i="3"/>
  <c r="V16" i="3"/>
  <c r="V17" i="3"/>
  <c r="V18" i="3"/>
  <c r="V19" i="3"/>
  <c r="V20" i="3"/>
  <c r="V21" i="3"/>
  <c r="V22" i="3"/>
  <c r="V23" i="3"/>
  <c r="V24" i="3"/>
  <c r="V25" i="3"/>
  <c r="V26" i="3"/>
  <c r="V27" i="3"/>
  <c r="V28" i="3"/>
  <c r="V29" i="3"/>
  <c r="V30" i="3"/>
  <c r="V31" i="3"/>
  <c r="V32" i="3"/>
  <c r="V33" i="3"/>
  <c r="V34" i="3"/>
  <c r="V35" i="3"/>
  <c r="V36" i="3"/>
  <c r="V37" i="3"/>
  <c r="V38" i="3"/>
  <c r="V39" i="3"/>
  <c r="V40" i="3"/>
  <c r="V41" i="3"/>
  <c r="V42" i="3"/>
  <c r="V43" i="3"/>
  <c r="V44" i="3"/>
  <c r="V45" i="3"/>
  <c r="V46" i="3"/>
  <c r="V47" i="3"/>
  <c r="V48" i="3"/>
  <c r="V49" i="3"/>
  <c r="V50" i="3"/>
  <c r="V51" i="3"/>
  <c r="V52" i="3"/>
  <c r="V53" i="3"/>
  <c r="V54" i="3"/>
  <c r="V55" i="3"/>
  <c r="V56" i="3"/>
  <c r="V57" i="3"/>
  <c r="V58" i="3"/>
  <c r="V59" i="3"/>
  <c r="V60" i="3"/>
  <c r="V61" i="3"/>
  <c r="V62" i="3"/>
  <c r="V63" i="3"/>
  <c r="V64" i="3"/>
  <c r="V65" i="3"/>
  <c r="V66" i="3"/>
  <c r="V67" i="3"/>
  <c r="V68" i="3"/>
  <c r="V69" i="3"/>
  <c r="V70" i="3"/>
  <c r="V71" i="3"/>
  <c r="V72" i="3"/>
  <c r="V73" i="3"/>
  <c r="V74" i="3"/>
  <c r="V75" i="3"/>
  <c r="V76" i="3"/>
  <c r="V77" i="3"/>
  <c r="V78" i="3"/>
  <c r="V79" i="3"/>
  <c r="V80" i="3"/>
  <c r="V81" i="3"/>
  <c r="V82" i="3"/>
  <c r="V83" i="3"/>
  <c r="V84" i="3"/>
  <c r="V85" i="3"/>
  <c r="V86" i="3"/>
  <c r="V87" i="3"/>
  <c r="V88" i="3"/>
  <c r="V89" i="3"/>
  <c r="V90" i="3"/>
  <c r="V91" i="3"/>
  <c r="V92" i="3"/>
  <c r="V93" i="3"/>
  <c r="V94" i="3"/>
  <c r="V95" i="3"/>
  <c r="V96" i="3"/>
  <c r="V97" i="3"/>
  <c r="V98" i="3"/>
  <c r="V99" i="3"/>
  <c r="V100" i="3"/>
  <c r="V101" i="3"/>
  <c r="V102" i="3"/>
  <c r="V103" i="3"/>
  <c r="V104" i="3"/>
  <c r="V105" i="3"/>
  <c r="V106" i="3"/>
  <c r="V107" i="3"/>
  <c r="V108" i="3"/>
  <c r="V109" i="3"/>
  <c r="V110" i="3"/>
  <c r="V111" i="3"/>
  <c r="V112" i="3"/>
  <c r="V113" i="3"/>
  <c r="V114" i="3"/>
  <c r="V115" i="3"/>
  <c r="V116" i="3"/>
  <c r="V117" i="3"/>
  <c r="V118" i="3"/>
  <c r="V119" i="3"/>
  <c r="V120" i="3"/>
  <c r="V121" i="3"/>
  <c r="V122" i="3"/>
  <c r="V123" i="3"/>
  <c r="V124" i="3"/>
  <c r="V125" i="3"/>
  <c r="V126" i="3"/>
  <c r="V127" i="3"/>
  <c r="V128" i="3"/>
  <c r="V129" i="3"/>
  <c r="V130" i="3"/>
  <c r="V131" i="3"/>
  <c r="V132" i="3"/>
  <c r="V133" i="3"/>
  <c r="V134" i="3"/>
  <c r="V135" i="3"/>
  <c r="V136" i="3"/>
  <c r="V137" i="3"/>
  <c r="V138" i="3"/>
  <c r="V139" i="3"/>
  <c r="V140" i="3"/>
  <c r="V141" i="3"/>
  <c r="V142" i="3"/>
  <c r="V143" i="3"/>
  <c r="V144" i="3"/>
  <c r="V145" i="3"/>
  <c r="V146" i="3"/>
  <c r="V147" i="3"/>
  <c r="V148" i="3"/>
  <c r="V149" i="3"/>
  <c r="V150" i="3"/>
  <c r="V151" i="3"/>
  <c r="V152" i="3"/>
  <c r="V153" i="3"/>
  <c r="V154" i="3"/>
  <c r="V155" i="3"/>
  <c r="V156" i="3"/>
  <c r="V157" i="3"/>
  <c r="V158" i="3"/>
  <c r="V159" i="3"/>
  <c r="V160" i="3"/>
  <c r="V161" i="3"/>
  <c r="V162" i="3"/>
  <c r="V163" i="3"/>
  <c r="V164" i="3"/>
  <c r="V165" i="3"/>
  <c r="V166" i="3"/>
  <c r="V167" i="3"/>
  <c r="V168" i="3"/>
  <c r="V169" i="3"/>
  <c r="V170" i="3"/>
  <c r="V171" i="3"/>
  <c r="V172" i="3"/>
  <c r="V173" i="3"/>
  <c r="V174" i="3"/>
  <c r="V175" i="3"/>
  <c r="V176" i="3"/>
  <c r="V177" i="3"/>
  <c r="V178" i="3"/>
  <c r="V179" i="3"/>
  <c r="V180" i="3"/>
  <c r="V181" i="3"/>
  <c r="V182" i="3"/>
  <c r="V183" i="3"/>
  <c r="V184" i="3"/>
  <c r="Y184" i="3" s="1"/>
  <c r="V185" i="3"/>
  <c r="Y185" i="3" s="1"/>
  <c r="V186" i="3"/>
  <c r="Y186" i="3" s="1"/>
  <c r="V187" i="3"/>
  <c r="Y187" i="3" s="1"/>
  <c r="V188" i="3"/>
  <c r="Y188" i="3" s="1"/>
  <c r="V189" i="3"/>
  <c r="Y189" i="3" s="1"/>
  <c r="V190" i="3"/>
  <c r="Y190" i="3" s="1"/>
  <c r="V191" i="3"/>
  <c r="Y191" i="3" s="1"/>
  <c r="V192" i="3"/>
  <c r="Y192" i="3" s="1"/>
  <c r="V193" i="3"/>
  <c r="Y193" i="3" s="1"/>
  <c r="V194" i="3"/>
  <c r="Y194" i="3" s="1"/>
  <c r="V195" i="3"/>
  <c r="Y195" i="3" s="1"/>
  <c r="V196" i="3"/>
  <c r="Y196" i="3" s="1"/>
  <c r="V197" i="3"/>
  <c r="Y197" i="3" s="1"/>
  <c r="V198" i="3"/>
  <c r="Y198" i="3" s="1"/>
  <c r="V199" i="3"/>
  <c r="Y199" i="3" s="1"/>
  <c r="V200" i="3"/>
  <c r="Y200" i="3" s="1"/>
  <c r="V201" i="3"/>
  <c r="Y201" i="3" s="1"/>
  <c r="V202" i="3"/>
  <c r="Y202" i="3" s="1"/>
  <c r="V203" i="3"/>
  <c r="Y203" i="3" s="1"/>
  <c r="V204" i="3"/>
  <c r="Y204" i="3" s="1"/>
  <c r="V205" i="3"/>
  <c r="Y205" i="3" s="1"/>
  <c r="V206" i="3"/>
  <c r="Y206" i="3" s="1"/>
  <c r="V207" i="3"/>
  <c r="Y207" i="3" s="1"/>
  <c r="V208" i="3"/>
  <c r="Y208" i="3" s="1"/>
  <c r="V209" i="3"/>
  <c r="Y209" i="3" s="1"/>
  <c r="V210" i="3"/>
  <c r="Y210" i="3" s="1"/>
  <c r="V211" i="3"/>
  <c r="Y211" i="3" s="1"/>
  <c r="V212" i="3"/>
  <c r="Y212" i="3" s="1"/>
  <c r="V213" i="3"/>
  <c r="Y213" i="3" s="1"/>
  <c r="V214" i="3"/>
  <c r="Y214" i="3" s="1"/>
  <c r="V215" i="3"/>
  <c r="Y215" i="3" s="1"/>
  <c r="V216" i="3"/>
  <c r="Y216" i="3" s="1"/>
  <c r="V217" i="3"/>
  <c r="Y217" i="3" s="1"/>
  <c r="V218" i="3"/>
  <c r="Y218" i="3" s="1"/>
  <c r="V219" i="3"/>
  <c r="Y219" i="3" s="1"/>
  <c r="V220" i="3"/>
  <c r="Y220" i="3" s="1"/>
  <c r="V221" i="3"/>
  <c r="Y221" i="3" s="1"/>
  <c r="V222" i="3"/>
  <c r="Y222" i="3" s="1"/>
  <c r="V223" i="3"/>
  <c r="Y223" i="3" s="1"/>
  <c r="V224" i="3"/>
  <c r="Y224" i="3" s="1"/>
  <c r="V225" i="3"/>
  <c r="Y225" i="3" s="1"/>
  <c r="V226" i="3"/>
  <c r="Y226" i="3" s="1"/>
  <c r="V227" i="3"/>
  <c r="Y227" i="3" s="1"/>
  <c r="V228" i="3"/>
  <c r="Y228" i="3" s="1"/>
  <c r="V229" i="3"/>
  <c r="Y229" i="3" s="1"/>
  <c r="V230" i="3"/>
  <c r="Y230" i="3" s="1"/>
  <c r="V231" i="3"/>
  <c r="Y231" i="3" s="1"/>
  <c r="V232" i="3"/>
  <c r="Y232" i="3" s="1"/>
  <c r="V233" i="3"/>
  <c r="Y233" i="3" s="1"/>
  <c r="V234" i="3"/>
  <c r="Y234" i="3" s="1"/>
  <c r="V235" i="3"/>
  <c r="Y235" i="3" s="1"/>
  <c r="V236" i="3"/>
  <c r="Y236" i="3" s="1"/>
  <c r="V237" i="3"/>
  <c r="Y237" i="3" s="1"/>
  <c r="V238" i="3"/>
  <c r="Y238" i="3" s="1"/>
  <c r="V239" i="3"/>
  <c r="Y239" i="3" s="1"/>
  <c r="V240" i="3"/>
  <c r="Y240" i="3" s="1"/>
  <c r="V241" i="3"/>
  <c r="Y241" i="3" s="1"/>
  <c r="V242" i="3"/>
  <c r="Y242" i="3" s="1"/>
  <c r="V243" i="3"/>
  <c r="V244" i="3"/>
  <c r="Y244" i="3" s="1"/>
  <c r="V245" i="3"/>
  <c r="Y245" i="3" s="1"/>
  <c r="V246" i="3"/>
  <c r="Y246" i="3" s="1"/>
  <c r="V247" i="3"/>
  <c r="Y247" i="3" s="1"/>
  <c r="V248" i="3"/>
  <c r="Y248" i="3" s="1"/>
  <c r="V249" i="3"/>
  <c r="Y249" i="3" s="1"/>
  <c r="V250" i="3"/>
  <c r="Y250" i="3" s="1"/>
  <c r="V251" i="3"/>
  <c r="Y251" i="3" s="1"/>
  <c r="V252" i="3"/>
  <c r="Y252" i="3" s="1"/>
  <c r="V253" i="3"/>
  <c r="Y253" i="3" s="1"/>
  <c r="V254" i="3"/>
  <c r="Y254" i="3" s="1"/>
  <c r="V255" i="3"/>
  <c r="Y255" i="3" s="1"/>
  <c r="V256" i="3"/>
  <c r="Y256" i="3" s="1"/>
  <c r="V257" i="3"/>
  <c r="Y257" i="3" s="1"/>
  <c r="V258" i="3"/>
  <c r="Y258" i="3" s="1"/>
  <c r="V259" i="3"/>
  <c r="Y259" i="3" s="1"/>
  <c r="V260" i="3"/>
  <c r="Y260" i="3" s="1"/>
  <c r="V261" i="3"/>
  <c r="Y261" i="3" s="1"/>
  <c r="V262" i="3"/>
  <c r="Y262" i="3" s="1"/>
  <c r="V263" i="3"/>
  <c r="Y263" i="3" s="1"/>
  <c r="V264" i="3"/>
  <c r="Y264" i="3" s="1"/>
  <c r="V265" i="3"/>
  <c r="Y265" i="3" s="1"/>
  <c r="V266" i="3"/>
  <c r="Y266" i="3" s="1"/>
  <c r="V267" i="3"/>
  <c r="Y267" i="3" s="1"/>
  <c r="V268" i="3"/>
  <c r="Y268" i="3" s="1"/>
  <c r="V269" i="3"/>
  <c r="Y269" i="3" s="1"/>
  <c r="V270" i="3"/>
  <c r="Y270" i="3" s="1"/>
  <c r="V271" i="3"/>
  <c r="Y271" i="3" s="1"/>
  <c r="V272" i="3"/>
  <c r="Y272" i="3" s="1"/>
  <c r="V273" i="3"/>
  <c r="Y273" i="3" s="1"/>
  <c r="V274" i="3"/>
  <c r="Y274" i="3" s="1"/>
  <c r="V275" i="3"/>
  <c r="Y275" i="3" s="1"/>
  <c r="V276" i="3"/>
  <c r="Y276" i="3" s="1"/>
  <c r="V277" i="3"/>
  <c r="Y277" i="3" s="1"/>
  <c r="V278" i="3"/>
  <c r="Y278" i="3" s="1"/>
  <c r="V279" i="3"/>
  <c r="Y279" i="3" s="1"/>
  <c r="V280" i="3"/>
  <c r="Y280" i="3" s="1"/>
  <c r="V281" i="3"/>
  <c r="Y281" i="3" s="1"/>
  <c r="V282" i="3"/>
  <c r="Y282" i="3" s="1"/>
  <c r="V283" i="3"/>
  <c r="Y283" i="3" s="1"/>
  <c r="V284" i="3"/>
  <c r="Y284" i="3" s="1"/>
  <c r="V285" i="3"/>
  <c r="Y285" i="3" s="1"/>
  <c r="V286" i="3"/>
  <c r="Y286" i="3" s="1"/>
  <c r="V287" i="3"/>
  <c r="Y287" i="3" s="1"/>
  <c r="V288" i="3"/>
  <c r="Y288" i="3" s="1"/>
  <c r="V289" i="3"/>
  <c r="Y289" i="3" s="1"/>
  <c r="V290" i="3"/>
  <c r="Y290" i="3" s="1"/>
  <c r="V291" i="3"/>
  <c r="Y291" i="3" s="1"/>
  <c r="V292" i="3"/>
  <c r="Y292" i="3" s="1"/>
  <c r="V293" i="3"/>
  <c r="Y293" i="3" s="1"/>
  <c r="V294" i="3"/>
  <c r="Y294" i="3" s="1"/>
  <c r="V295" i="3"/>
  <c r="Y295" i="3" s="1"/>
  <c r="V296" i="3"/>
  <c r="Y296" i="3" s="1"/>
  <c r="V297" i="3"/>
  <c r="Y297" i="3" s="1"/>
  <c r="V298" i="3"/>
  <c r="Y298" i="3" s="1"/>
  <c r="V299" i="3"/>
  <c r="Y299" i="3" s="1"/>
  <c r="V300" i="3"/>
  <c r="Y300" i="3" s="1"/>
  <c r="V301" i="3"/>
  <c r="Y301" i="3" s="1"/>
  <c r="V302" i="3"/>
  <c r="Y302" i="3" s="1"/>
  <c r="V303" i="3"/>
  <c r="V304" i="3"/>
  <c r="V305" i="3"/>
  <c r="V306" i="3"/>
  <c r="V307" i="3"/>
  <c r="V308" i="3"/>
  <c r="V309" i="3"/>
  <c r="V310" i="3"/>
  <c r="V311" i="3"/>
  <c r="V312" i="3"/>
  <c r="V313" i="3"/>
  <c r="V314" i="3"/>
  <c r="V315" i="3"/>
  <c r="V316" i="3"/>
  <c r="V317" i="3"/>
  <c r="V318" i="3"/>
  <c r="V319" i="3"/>
  <c r="V320" i="3"/>
  <c r="V321" i="3"/>
  <c r="V322" i="3"/>
  <c r="V323" i="3"/>
  <c r="V324" i="3"/>
  <c r="V325" i="3"/>
  <c r="V326" i="3"/>
  <c r="V327" i="3"/>
  <c r="V328" i="3"/>
  <c r="V329" i="3"/>
  <c r="V330" i="3"/>
  <c r="V331" i="3"/>
  <c r="V332" i="3"/>
  <c r="V333" i="3"/>
  <c r="V334" i="3"/>
  <c r="V335" i="3"/>
  <c r="V336" i="3"/>
  <c r="V337" i="3"/>
  <c r="V338" i="3"/>
  <c r="V339" i="3"/>
  <c r="V340" i="3"/>
  <c r="V341" i="3"/>
  <c r="V342" i="3"/>
  <c r="V343" i="3"/>
  <c r="V344" i="3"/>
  <c r="V345" i="3"/>
  <c r="V346" i="3"/>
  <c r="V347" i="3"/>
  <c r="V348" i="3"/>
  <c r="V349" i="3"/>
  <c r="V350" i="3"/>
  <c r="V351" i="3"/>
  <c r="V352" i="3"/>
  <c r="V353" i="3"/>
  <c r="V354" i="3"/>
  <c r="V355" i="3"/>
  <c r="V356" i="3"/>
  <c r="V357" i="3"/>
  <c r="V358" i="3"/>
  <c r="V359" i="3"/>
  <c r="V360" i="3"/>
  <c r="V361" i="3"/>
  <c r="V362" i="3"/>
  <c r="V363" i="3"/>
  <c r="V364" i="3"/>
  <c r="V365" i="3"/>
  <c r="V366" i="3"/>
  <c r="V367" i="3"/>
  <c r="V368" i="3"/>
  <c r="V369" i="3"/>
  <c r="V370" i="3"/>
  <c r="V371" i="3"/>
  <c r="V372" i="3"/>
  <c r="V373" i="3"/>
  <c r="V374" i="3"/>
  <c r="V375" i="3"/>
  <c r="V376" i="3"/>
  <c r="V377" i="3"/>
  <c r="V378" i="3"/>
  <c r="V379" i="3"/>
  <c r="V380" i="3"/>
  <c r="V381" i="3"/>
  <c r="V382" i="3"/>
  <c r="V383" i="3"/>
  <c r="V384" i="3"/>
  <c r="V385" i="3"/>
  <c r="V386" i="3"/>
  <c r="V387" i="3"/>
  <c r="V388" i="3"/>
  <c r="V389" i="3"/>
  <c r="V390" i="3"/>
  <c r="V391" i="3"/>
  <c r="V392" i="3"/>
  <c r="V393" i="3"/>
  <c r="V394" i="3"/>
  <c r="V395" i="3"/>
  <c r="V396" i="3"/>
  <c r="V397" i="3"/>
  <c r="V398" i="3"/>
  <c r="V399" i="3"/>
  <c r="V400" i="3"/>
  <c r="V401" i="3"/>
  <c r="V402" i="3"/>
  <c r="V403" i="3"/>
  <c r="V404" i="3"/>
  <c r="V405" i="3"/>
  <c r="V406" i="3"/>
  <c r="V407" i="3"/>
  <c r="V408" i="3"/>
  <c r="V409" i="3"/>
  <c r="V410" i="3"/>
  <c r="V411" i="3"/>
  <c r="V412" i="3"/>
  <c r="V413" i="3"/>
  <c r="V414" i="3"/>
  <c r="V415" i="3"/>
  <c r="V416" i="3"/>
  <c r="V417" i="3"/>
  <c r="V418" i="3"/>
  <c r="V419" i="3"/>
  <c r="V420" i="3"/>
  <c r="V421" i="3"/>
  <c r="V422" i="3"/>
  <c r="V423" i="3"/>
  <c r="V424" i="3"/>
  <c r="V425" i="3"/>
  <c r="V426" i="3"/>
  <c r="V427" i="3"/>
  <c r="V428" i="3"/>
  <c r="V429" i="3"/>
  <c r="V430" i="3"/>
  <c r="V431" i="3"/>
  <c r="V432" i="3"/>
  <c r="V433" i="3"/>
  <c r="V434" i="3"/>
  <c r="V435" i="3"/>
  <c r="V436" i="3"/>
  <c r="V437" i="3"/>
  <c r="V438" i="3"/>
  <c r="V439" i="3"/>
  <c r="V440" i="3"/>
  <c r="V441" i="3"/>
  <c r="V442" i="3"/>
  <c r="V443" i="3"/>
  <c r="V444" i="3"/>
  <c r="V445" i="3"/>
  <c r="V446" i="3"/>
  <c r="V447" i="3"/>
  <c r="V448" i="3"/>
  <c r="V449" i="3"/>
  <c r="V450" i="3"/>
  <c r="V451" i="3"/>
  <c r="V452" i="3"/>
  <c r="V453" i="3"/>
  <c r="V454" i="3"/>
  <c r="V455" i="3"/>
  <c r="V456" i="3"/>
  <c r="V457" i="3"/>
  <c r="V458" i="3"/>
  <c r="V459" i="3"/>
  <c r="V460" i="3"/>
  <c r="V461" i="3"/>
  <c r="V462" i="3"/>
  <c r="V463" i="3"/>
  <c r="V464" i="3"/>
  <c r="V465" i="3"/>
  <c r="V466" i="3"/>
  <c r="V467" i="3"/>
  <c r="V468" i="3"/>
  <c r="V469" i="3"/>
  <c r="V470" i="3"/>
  <c r="V471" i="3"/>
  <c r="V472" i="3"/>
  <c r="V473" i="3"/>
  <c r="V474" i="3"/>
  <c r="V475" i="3"/>
  <c r="V476" i="3"/>
  <c r="V477" i="3"/>
  <c r="V478" i="3"/>
  <c r="V479" i="3"/>
  <c r="V480" i="3"/>
  <c r="V481" i="3"/>
  <c r="V482" i="3"/>
  <c r="V483" i="3"/>
  <c r="V484" i="3"/>
  <c r="V485" i="3"/>
  <c r="V486" i="3"/>
  <c r="V487" i="3"/>
  <c r="V488" i="3"/>
  <c r="V489" i="3"/>
  <c r="V490" i="3"/>
  <c r="V491" i="3"/>
  <c r="V492" i="3"/>
  <c r="V493" i="3"/>
  <c r="V494" i="3"/>
  <c r="V495" i="3"/>
  <c r="V496" i="3"/>
  <c r="V497" i="3"/>
  <c r="V498" i="3"/>
  <c r="V499" i="3"/>
  <c r="V500" i="3"/>
  <c r="V501" i="3"/>
  <c r="V502" i="3"/>
  <c r="V503" i="3"/>
  <c r="V504" i="3"/>
  <c r="V505" i="3"/>
  <c r="V506" i="3"/>
  <c r="V507" i="3"/>
  <c r="V508" i="3"/>
  <c r="V509" i="3"/>
  <c r="V510" i="3"/>
  <c r="V511" i="3"/>
  <c r="V512" i="3"/>
  <c r="V513" i="3"/>
  <c r="V514" i="3"/>
  <c r="V515" i="3"/>
  <c r="V516" i="3"/>
  <c r="V517" i="3"/>
  <c r="V518" i="3"/>
  <c r="V519" i="3"/>
  <c r="V520" i="3"/>
  <c r="V521" i="3"/>
  <c r="V522" i="3"/>
  <c r="V523" i="3"/>
  <c r="V524" i="3"/>
  <c r="V525" i="3"/>
  <c r="V526" i="3"/>
  <c r="V527" i="3"/>
  <c r="V528" i="3"/>
  <c r="V529" i="3"/>
  <c r="V530" i="3"/>
  <c r="V531" i="3"/>
  <c r="V532" i="3"/>
  <c r="V533" i="3"/>
  <c r="V534" i="3"/>
  <c r="V535" i="3"/>
  <c r="V536" i="3"/>
  <c r="V537" i="3"/>
  <c r="V538" i="3"/>
  <c r="V539" i="3"/>
  <c r="V540" i="3"/>
  <c r="V541" i="3"/>
  <c r="V542" i="3"/>
  <c r="V663" i="3"/>
  <c r="V664" i="3"/>
  <c r="V665" i="3"/>
  <c r="V666" i="3"/>
  <c r="V667" i="3"/>
  <c r="V668" i="3"/>
  <c r="V669" i="3"/>
  <c r="V670" i="3"/>
  <c r="V671" i="3"/>
  <c r="V672" i="3"/>
  <c r="V673" i="3"/>
  <c r="V674" i="3"/>
  <c r="V675" i="3"/>
  <c r="V676" i="3"/>
  <c r="V677" i="3"/>
  <c r="V678" i="3"/>
  <c r="V679" i="3"/>
  <c r="V680" i="3"/>
  <c r="V681" i="3"/>
  <c r="V682" i="3"/>
  <c r="V683" i="3"/>
  <c r="V684" i="3"/>
  <c r="V685" i="3"/>
  <c r="V686" i="3"/>
  <c r="V687" i="3"/>
  <c r="V688" i="3"/>
  <c r="V689" i="3"/>
  <c r="V690" i="3"/>
  <c r="V691" i="3"/>
  <c r="V692" i="3"/>
  <c r="V693" i="3"/>
  <c r="V694" i="3"/>
  <c r="V695" i="3"/>
  <c r="V696" i="3"/>
  <c r="V697" i="3"/>
  <c r="V698" i="3"/>
  <c r="V699" i="3"/>
  <c r="V700" i="3"/>
  <c r="V701" i="3"/>
  <c r="V702" i="3"/>
  <c r="V703" i="3"/>
  <c r="V704" i="3"/>
  <c r="V705" i="3"/>
  <c r="V706" i="3"/>
  <c r="V707" i="3"/>
  <c r="V708" i="3"/>
  <c r="V709" i="3"/>
  <c r="V710" i="3"/>
  <c r="V711" i="3"/>
  <c r="V712" i="3"/>
  <c r="V713" i="3"/>
  <c r="V714" i="3"/>
  <c r="V715" i="3"/>
  <c r="V716" i="3"/>
  <c r="V717" i="3"/>
  <c r="V718" i="3"/>
  <c r="V719" i="3"/>
  <c r="V720" i="3"/>
  <c r="V721" i="3"/>
  <c r="V722" i="3"/>
  <c r="V723" i="3"/>
  <c r="V724" i="3"/>
  <c r="V725" i="3"/>
  <c r="V726" i="3"/>
  <c r="V727" i="3"/>
  <c r="V728" i="3"/>
  <c r="V729" i="3"/>
  <c r="V730" i="3"/>
  <c r="V731" i="3"/>
  <c r="V732" i="3"/>
  <c r="V733" i="3"/>
  <c r="V734" i="3"/>
  <c r="V735" i="3"/>
  <c r="V736" i="3"/>
  <c r="V737" i="3"/>
  <c r="V738" i="3"/>
  <c r="V739" i="3"/>
  <c r="V740" i="3"/>
  <c r="V741" i="3"/>
  <c r="V742" i="3"/>
  <c r="V743" i="3"/>
  <c r="V744" i="3"/>
  <c r="V745" i="3"/>
  <c r="V746" i="3"/>
  <c r="V747" i="3"/>
  <c r="V748" i="3"/>
  <c r="V749" i="3"/>
  <c r="V750" i="3"/>
  <c r="V751" i="3"/>
  <c r="V752" i="3"/>
  <c r="V753" i="3"/>
  <c r="V754" i="3"/>
  <c r="V755" i="3"/>
  <c r="V756" i="3"/>
  <c r="V757" i="3"/>
  <c r="V758" i="3"/>
  <c r="V759" i="3"/>
  <c r="V760" i="3"/>
  <c r="V761" i="3"/>
  <c r="V762" i="3"/>
  <c r="V763" i="3"/>
  <c r="V764" i="3"/>
  <c r="V765" i="3"/>
  <c r="V766" i="3"/>
  <c r="V767" i="3"/>
  <c r="V768" i="3"/>
  <c r="V769" i="3"/>
  <c r="V770" i="3"/>
  <c r="V771" i="3"/>
  <c r="V772" i="3"/>
  <c r="V773" i="3"/>
  <c r="V774" i="3"/>
  <c r="V775" i="3"/>
  <c r="V776" i="3"/>
  <c r="V777" i="3"/>
  <c r="V778" i="3"/>
  <c r="V779" i="3"/>
  <c r="V780" i="3"/>
  <c r="V781" i="3"/>
  <c r="V782" i="3"/>
  <c r="V783" i="3"/>
  <c r="V784" i="3"/>
  <c r="V785" i="3"/>
  <c r="V786" i="3"/>
  <c r="V787" i="3"/>
  <c r="V788" i="3"/>
  <c r="V789" i="3"/>
  <c r="V790" i="3"/>
  <c r="V791" i="3"/>
  <c r="V792" i="3"/>
  <c r="V793" i="3"/>
  <c r="V794" i="3"/>
  <c r="V795" i="3"/>
  <c r="V796" i="3"/>
  <c r="V797" i="3"/>
  <c r="V798" i="3"/>
  <c r="V799" i="3"/>
  <c r="V800" i="3"/>
  <c r="V801" i="3"/>
  <c r="V802" i="3"/>
  <c r="V803" i="3"/>
  <c r="V804" i="3"/>
  <c r="V805" i="3"/>
  <c r="V806" i="3"/>
  <c r="V807" i="3"/>
  <c r="V808" i="3"/>
  <c r="V809" i="3"/>
  <c r="V810" i="3"/>
  <c r="V811" i="3"/>
  <c r="V812" i="3"/>
  <c r="V813" i="3"/>
  <c r="V814" i="3"/>
  <c r="V815" i="3"/>
  <c r="V816" i="3"/>
  <c r="V817" i="3"/>
  <c r="V818" i="3"/>
  <c r="V819" i="3"/>
  <c r="V820" i="3"/>
  <c r="V821" i="3"/>
  <c r="V822" i="3"/>
  <c r="V823" i="3"/>
  <c r="V824" i="3"/>
  <c r="V825" i="3"/>
  <c r="V826" i="3"/>
  <c r="V827" i="3"/>
  <c r="V828" i="3"/>
  <c r="V829" i="3"/>
  <c r="V830" i="3"/>
  <c r="V831" i="3"/>
  <c r="V832" i="3"/>
  <c r="V833" i="3"/>
  <c r="V834" i="3"/>
  <c r="V835" i="3"/>
  <c r="V836" i="3"/>
  <c r="V837" i="3"/>
  <c r="V838" i="3"/>
  <c r="V839" i="3"/>
  <c r="V840" i="3"/>
  <c r="V841" i="3"/>
  <c r="V842" i="3"/>
  <c r="V843" i="3"/>
  <c r="V844" i="3"/>
  <c r="V845" i="3"/>
  <c r="V846" i="3"/>
  <c r="V847" i="3"/>
  <c r="V848" i="3"/>
  <c r="V849" i="3"/>
  <c r="V850" i="3"/>
  <c r="V851" i="3"/>
  <c r="V852" i="3"/>
  <c r="V853" i="3"/>
  <c r="V854" i="3"/>
  <c r="V855" i="3"/>
  <c r="V856" i="3"/>
  <c r="V857" i="3"/>
  <c r="V858" i="3"/>
  <c r="V859" i="3"/>
  <c r="V860" i="3"/>
  <c r="V861" i="3"/>
  <c r="V862" i="3"/>
  <c r="V863" i="3"/>
  <c r="V864" i="3"/>
  <c r="V865" i="3"/>
  <c r="V866" i="3"/>
  <c r="V867" i="3"/>
  <c r="V868" i="3"/>
  <c r="V869" i="3"/>
  <c r="V870" i="3"/>
  <c r="V871" i="3"/>
  <c r="V872" i="3"/>
  <c r="V873" i="3"/>
  <c r="V874" i="3"/>
  <c r="V875" i="3"/>
  <c r="V876" i="3"/>
  <c r="V877" i="3"/>
  <c r="V878" i="3"/>
  <c r="V879" i="3"/>
  <c r="V880" i="3"/>
  <c r="V881" i="3"/>
  <c r="V882" i="3"/>
  <c r="V3" i="3"/>
  <c r="A795" i="2" l="1"/>
  <c r="B795" i="2"/>
  <c r="C795" i="2"/>
  <c r="D795" i="2"/>
  <c r="A796" i="2"/>
  <c r="B796" i="2"/>
  <c r="C796" i="2"/>
  <c r="D796" i="2"/>
  <c r="A797" i="2"/>
  <c r="B797" i="2"/>
  <c r="C797" i="2"/>
  <c r="D797" i="2"/>
  <c r="A798" i="2"/>
  <c r="B798" i="2"/>
  <c r="C798" i="2"/>
  <c r="D798" i="2"/>
  <c r="A799" i="2"/>
  <c r="B799" i="2"/>
  <c r="C799" i="2"/>
  <c r="D799" i="2"/>
  <c r="A800" i="2"/>
  <c r="B800" i="2"/>
  <c r="C800" i="2"/>
  <c r="D800" i="2"/>
  <c r="A801" i="2"/>
  <c r="B801" i="2"/>
  <c r="C801" i="2"/>
  <c r="D801" i="2"/>
  <c r="A802" i="2"/>
  <c r="B802" i="2"/>
  <c r="C802" i="2"/>
  <c r="D802" i="2"/>
  <c r="A803" i="2"/>
  <c r="B803" i="2"/>
  <c r="C803" i="2"/>
  <c r="D803" i="2"/>
  <c r="A804" i="2"/>
  <c r="B804" i="2"/>
  <c r="C804" i="2"/>
  <c r="D804" i="2"/>
  <c r="A805" i="2"/>
  <c r="B805" i="2"/>
  <c r="C805" i="2"/>
  <c r="D805" i="2"/>
  <c r="A806" i="2"/>
  <c r="B806" i="2"/>
  <c r="C806" i="2"/>
  <c r="D806" i="2"/>
  <c r="A807" i="2"/>
  <c r="B807" i="2"/>
  <c r="C807" i="2"/>
  <c r="D807" i="2"/>
  <c r="A808" i="2"/>
  <c r="B808" i="2"/>
  <c r="C808" i="2"/>
  <c r="D808" i="2"/>
  <c r="A809" i="2"/>
  <c r="B809" i="2"/>
  <c r="C809" i="2"/>
  <c r="D809" i="2"/>
  <c r="A810" i="2"/>
  <c r="B810" i="2"/>
  <c r="C810" i="2"/>
  <c r="D810" i="2"/>
  <c r="A811" i="2"/>
  <c r="B811" i="2"/>
  <c r="C811" i="2"/>
  <c r="D811" i="2"/>
  <c r="A812" i="2"/>
  <c r="B812" i="2"/>
  <c r="C812" i="2"/>
  <c r="D812" i="2"/>
  <c r="A813" i="2"/>
  <c r="B813" i="2"/>
  <c r="C813" i="2"/>
  <c r="D813" i="2"/>
  <c r="A814" i="2"/>
  <c r="B814" i="2"/>
  <c r="C814" i="2"/>
  <c r="D814" i="2"/>
  <c r="A815" i="2"/>
  <c r="B815" i="2"/>
  <c r="C815" i="2"/>
  <c r="D815" i="2"/>
  <c r="A816" i="2"/>
  <c r="B816" i="2"/>
  <c r="C816" i="2"/>
  <c r="D816" i="2"/>
  <c r="A817" i="2"/>
  <c r="B817" i="2"/>
  <c r="C817" i="2"/>
  <c r="D817" i="2"/>
  <c r="A818" i="2"/>
  <c r="B818" i="2"/>
  <c r="C818" i="2"/>
  <c r="D818" i="2"/>
  <c r="A819" i="2"/>
  <c r="B819" i="2"/>
  <c r="C819" i="2"/>
  <c r="D819" i="2"/>
  <c r="A820" i="2"/>
  <c r="B820" i="2"/>
  <c r="C820" i="2"/>
  <c r="D820" i="2"/>
  <c r="A821" i="2"/>
  <c r="B821" i="2"/>
  <c r="C821" i="2"/>
  <c r="D821" i="2"/>
  <c r="A822" i="2"/>
  <c r="B822" i="2"/>
  <c r="C822" i="2"/>
  <c r="D822" i="2"/>
  <c r="A823" i="2"/>
  <c r="B823" i="2"/>
  <c r="C823" i="2"/>
  <c r="D823" i="2"/>
  <c r="A824" i="2"/>
  <c r="B824" i="2"/>
  <c r="C824" i="2"/>
  <c r="D824" i="2"/>
  <c r="A825" i="2"/>
  <c r="B825" i="2"/>
  <c r="C825" i="2"/>
  <c r="D825" i="2"/>
  <c r="A826" i="2"/>
  <c r="B826" i="2"/>
  <c r="C826" i="2"/>
  <c r="D826" i="2"/>
  <c r="A827" i="2"/>
  <c r="B827" i="2"/>
  <c r="C827" i="2"/>
  <c r="D827" i="2"/>
  <c r="A828" i="2"/>
  <c r="B828" i="2"/>
  <c r="C828" i="2"/>
  <c r="D828" i="2"/>
  <c r="A829" i="2"/>
  <c r="B829" i="2"/>
  <c r="C829" i="2"/>
  <c r="D829" i="2"/>
  <c r="A830" i="2"/>
  <c r="B830" i="2"/>
  <c r="C830" i="2"/>
  <c r="D830" i="2"/>
  <c r="A831" i="2"/>
  <c r="B831" i="2"/>
  <c r="C831" i="2"/>
  <c r="D831" i="2"/>
  <c r="A832" i="2"/>
  <c r="B832" i="2"/>
  <c r="C832" i="2"/>
  <c r="D832" i="2"/>
  <c r="A833" i="2"/>
  <c r="B833" i="2"/>
  <c r="C833" i="2"/>
  <c r="D833" i="2"/>
  <c r="A834" i="2"/>
  <c r="B834" i="2"/>
  <c r="C834" i="2"/>
  <c r="D834" i="2"/>
  <c r="A835" i="2"/>
  <c r="B835" i="2"/>
  <c r="C835" i="2"/>
  <c r="D835" i="2"/>
  <c r="A836" i="2"/>
  <c r="B836" i="2"/>
  <c r="C836" i="2"/>
  <c r="D836" i="2"/>
  <c r="A837" i="2"/>
  <c r="B837" i="2"/>
  <c r="C837" i="2"/>
  <c r="D837" i="2"/>
  <c r="A838" i="2"/>
  <c r="B838" i="2"/>
  <c r="C838" i="2"/>
  <c r="D838" i="2"/>
  <c r="A839" i="2"/>
  <c r="B839" i="2"/>
  <c r="C839" i="2"/>
  <c r="D839" i="2"/>
  <c r="A840" i="2"/>
  <c r="B840" i="2"/>
  <c r="C840" i="2"/>
  <c r="D840" i="2"/>
  <c r="A841" i="2"/>
  <c r="B841" i="2"/>
  <c r="C841" i="2"/>
  <c r="D841" i="2"/>
  <c r="A842" i="2"/>
  <c r="B842" i="2"/>
  <c r="C842" i="2"/>
  <c r="D842" i="2"/>
  <c r="A843" i="2"/>
  <c r="B843" i="2"/>
  <c r="C843" i="2"/>
  <c r="D843" i="2"/>
  <c r="A844" i="2"/>
  <c r="B844" i="2"/>
  <c r="C844" i="2"/>
  <c r="D844" i="2"/>
  <c r="A845" i="2"/>
  <c r="B845" i="2"/>
  <c r="C845" i="2"/>
  <c r="D845" i="2"/>
  <c r="A846" i="2"/>
  <c r="B846" i="2"/>
  <c r="C846" i="2"/>
  <c r="D846" i="2"/>
  <c r="A847" i="2"/>
  <c r="B847" i="2"/>
  <c r="C847" i="2"/>
  <c r="D847" i="2"/>
  <c r="A848" i="2"/>
  <c r="B848" i="2"/>
  <c r="C848" i="2"/>
  <c r="D848" i="2"/>
  <c r="A849" i="2"/>
  <c r="B849" i="2"/>
  <c r="C849" i="2"/>
  <c r="D849" i="2"/>
  <c r="A850" i="2"/>
  <c r="B850" i="2"/>
  <c r="C850" i="2"/>
  <c r="D850" i="2"/>
  <c r="A851" i="2"/>
  <c r="B851" i="2"/>
  <c r="C851" i="2"/>
  <c r="D851" i="2"/>
  <c r="A852" i="2"/>
  <c r="B852" i="2"/>
  <c r="C852" i="2"/>
  <c r="D852" i="2"/>
  <c r="A853" i="2"/>
  <c r="B853" i="2"/>
  <c r="C853" i="2"/>
  <c r="D853" i="2"/>
  <c r="A854" i="2"/>
  <c r="B854" i="2"/>
  <c r="C854" i="2"/>
  <c r="D854" i="2"/>
  <c r="A855" i="2"/>
  <c r="B855" i="2"/>
  <c r="C855" i="2"/>
  <c r="D855" i="2"/>
  <c r="A856" i="2"/>
  <c r="B856" i="2"/>
  <c r="C856" i="2"/>
  <c r="D856" i="2"/>
  <c r="A857" i="2"/>
  <c r="B857" i="2"/>
  <c r="C857" i="2"/>
  <c r="D857" i="2"/>
  <c r="A858" i="2"/>
  <c r="B858" i="2"/>
  <c r="C858" i="2"/>
  <c r="D858" i="2"/>
  <c r="A859" i="2"/>
  <c r="B859" i="2"/>
  <c r="C859" i="2"/>
  <c r="D859" i="2"/>
  <c r="A860" i="2"/>
  <c r="B860" i="2"/>
  <c r="C860" i="2"/>
  <c r="D860" i="2"/>
  <c r="A861" i="2"/>
  <c r="B861" i="2"/>
  <c r="C861" i="2"/>
  <c r="D861" i="2"/>
  <c r="A862" i="2"/>
  <c r="B862" i="2"/>
  <c r="C862" i="2"/>
  <c r="D862" i="2"/>
  <c r="A863" i="2"/>
  <c r="B863" i="2"/>
  <c r="C863" i="2"/>
  <c r="D863" i="2"/>
  <c r="A864" i="2"/>
  <c r="B864" i="2"/>
  <c r="C864" i="2"/>
  <c r="D864" i="2"/>
  <c r="A865" i="2"/>
  <c r="B865" i="2"/>
  <c r="C865" i="2"/>
  <c r="D865" i="2"/>
  <c r="A866" i="2"/>
  <c r="B866" i="2"/>
  <c r="C866" i="2"/>
  <c r="D866" i="2"/>
  <c r="A867" i="2"/>
  <c r="B867" i="2"/>
  <c r="C867" i="2"/>
  <c r="D867" i="2"/>
  <c r="A868" i="2"/>
  <c r="B868" i="2"/>
  <c r="C868" i="2"/>
  <c r="D868" i="2"/>
  <c r="A869" i="2"/>
  <c r="B869" i="2"/>
  <c r="C869" i="2"/>
  <c r="D869" i="2"/>
  <c r="A870" i="2"/>
  <c r="B870" i="2"/>
  <c r="C870" i="2"/>
  <c r="D870" i="2"/>
  <c r="A871" i="2"/>
  <c r="B871" i="2"/>
  <c r="C871" i="2"/>
  <c r="D871" i="2"/>
  <c r="A872" i="2"/>
  <c r="B872" i="2"/>
  <c r="C872" i="2"/>
  <c r="D872" i="2"/>
  <c r="A873" i="2"/>
  <c r="B873" i="2"/>
  <c r="C873" i="2"/>
  <c r="D873" i="2"/>
  <c r="A874" i="2"/>
  <c r="B874" i="2"/>
  <c r="C874" i="2"/>
  <c r="D874" i="2"/>
  <c r="A875" i="2"/>
  <c r="B875" i="2"/>
  <c r="C875" i="2"/>
  <c r="D875" i="2"/>
  <c r="A876" i="2"/>
  <c r="B876" i="2"/>
  <c r="C876" i="2"/>
  <c r="D876" i="2"/>
  <c r="A877" i="2"/>
  <c r="B877" i="2"/>
  <c r="C877" i="2"/>
  <c r="D877" i="2"/>
  <c r="A878" i="2"/>
  <c r="B878" i="2"/>
  <c r="C878" i="2"/>
  <c r="D878" i="2"/>
  <c r="A879" i="2"/>
  <c r="B879" i="2"/>
  <c r="C879" i="2"/>
  <c r="D879" i="2"/>
  <c r="A880" i="2"/>
  <c r="B880" i="2"/>
  <c r="C880" i="2"/>
  <c r="D880" i="2"/>
  <c r="A881" i="2"/>
  <c r="B881" i="2"/>
  <c r="C881" i="2"/>
  <c r="D881" i="2"/>
  <c r="A882" i="2"/>
  <c r="B882" i="2"/>
  <c r="C882" i="2"/>
  <c r="D882" i="2"/>
  <c r="A883" i="2"/>
  <c r="B883" i="2"/>
  <c r="C883" i="2"/>
  <c r="D883" i="2"/>
  <c r="A884" i="2"/>
  <c r="B884" i="2"/>
  <c r="C884" i="2"/>
  <c r="D884" i="2"/>
  <c r="A885" i="2"/>
  <c r="B885" i="2"/>
  <c r="C885" i="2"/>
  <c r="D885" i="2"/>
  <c r="A886" i="2"/>
  <c r="B886" i="2"/>
  <c r="C886" i="2"/>
  <c r="D886" i="2"/>
  <c r="A887" i="2"/>
  <c r="B887" i="2"/>
  <c r="C887" i="2"/>
  <c r="D887" i="2"/>
  <c r="A888" i="2"/>
  <c r="B888" i="2"/>
  <c r="C888" i="2"/>
  <c r="D888" i="2"/>
  <c r="A889" i="2"/>
  <c r="B889" i="2"/>
  <c r="C889" i="2"/>
  <c r="D889" i="2"/>
  <c r="A890" i="2"/>
  <c r="B890" i="2"/>
  <c r="C890" i="2"/>
  <c r="D890" i="2"/>
  <c r="A891" i="2"/>
  <c r="B891" i="2"/>
  <c r="C891" i="2"/>
  <c r="D891" i="2"/>
  <c r="A892" i="2"/>
  <c r="B892" i="2"/>
  <c r="C892" i="2"/>
  <c r="D892" i="2"/>
  <c r="A893" i="2"/>
  <c r="B893" i="2"/>
  <c r="C893" i="2"/>
  <c r="D893" i="2"/>
  <c r="A894" i="2"/>
  <c r="B894" i="2"/>
  <c r="C894" i="2"/>
  <c r="D894" i="2"/>
  <c r="Y882" i="3"/>
  <c r="X882" i="3"/>
  <c r="AA882" i="3" s="1"/>
  <c r="W882" i="3"/>
  <c r="Z882" i="3" s="1"/>
  <c r="Y881" i="3"/>
  <c r="X881" i="3"/>
  <c r="AA881" i="3" s="1"/>
  <c r="W881" i="3"/>
  <c r="Z881" i="3" s="1"/>
  <c r="Y880" i="3"/>
  <c r="X880" i="3"/>
  <c r="AA880" i="3" s="1"/>
  <c r="W880" i="3"/>
  <c r="Z880" i="3" s="1"/>
  <c r="Y879" i="3"/>
  <c r="X879" i="3"/>
  <c r="AA879" i="3" s="1"/>
  <c r="W879" i="3"/>
  <c r="Z879" i="3" s="1"/>
  <c r="Y878" i="3"/>
  <c r="X878" i="3"/>
  <c r="AA878" i="3" s="1"/>
  <c r="W878" i="3"/>
  <c r="Z878" i="3" s="1"/>
  <c r="Y877" i="3"/>
  <c r="X877" i="3"/>
  <c r="AA877" i="3" s="1"/>
  <c r="W877" i="3"/>
  <c r="Z877" i="3" s="1"/>
  <c r="Y876" i="3"/>
  <c r="X876" i="3"/>
  <c r="AA876" i="3" s="1"/>
  <c r="W876" i="3"/>
  <c r="Z876" i="3" s="1"/>
  <c r="Y875" i="3"/>
  <c r="X875" i="3"/>
  <c r="AA875" i="3" s="1"/>
  <c r="W875" i="3"/>
  <c r="Z875" i="3" s="1"/>
  <c r="Y874" i="3"/>
  <c r="X874" i="3"/>
  <c r="AA874" i="3" s="1"/>
  <c r="W874" i="3"/>
  <c r="Z874" i="3" s="1"/>
  <c r="Y873" i="3"/>
  <c r="X873" i="3"/>
  <c r="AA873" i="3" s="1"/>
  <c r="W873" i="3"/>
  <c r="Z873" i="3" s="1"/>
  <c r="Y872" i="3"/>
  <c r="X872" i="3"/>
  <c r="AA872" i="3" s="1"/>
  <c r="W872" i="3"/>
  <c r="Z872" i="3" s="1"/>
  <c r="Y871" i="3"/>
  <c r="X871" i="3"/>
  <c r="AA871" i="3" s="1"/>
  <c r="W871" i="3"/>
  <c r="Z871" i="3" s="1"/>
  <c r="Y870" i="3"/>
  <c r="X870" i="3"/>
  <c r="AA870" i="3" s="1"/>
  <c r="W870" i="3"/>
  <c r="Z870" i="3" s="1"/>
  <c r="Y869" i="3"/>
  <c r="X869" i="3"/>
  <c r="AA869" i="3" s="1"/>
  <c r="W869" i="3"/>
  <c r="Z869" i="3" s="1"/>
  <c r="Y868" i="3"/>
  <c r="X868" i="3"/>
  <c r="AA868" i="3" s="1"/>
  <c r="W868" i="3"/>
  <c r="Z868" i="3" s="1"/>
  <c r="Y867" i="3"/>
  <c r="X867" i="3"/>
  <c r="AA867" i="3" s="1"/>
  <c r="W867" i="3"/>
  <c r="Z867" i="3" s="1"/>
  <c r="Y866" i="3"/>
  <c r="X866" i="3"/>
  <c r="AA866" i="3" s="1"/>
  <c r="W866" i="3"/>
  <c r="Z866" i="3" s="1"/>
  <c r="Y865" i="3"/>
  <c r="X865" i="3"/>
  <c r="AA865" i="3" s="1"/>
  <c r="W865" i="3"/>
  <c r="Z865" i="3" s="1"/>
  <c r="Y864" i="3"/>
  <c r="X864" i="3"/>
  <c r="AA864" i="3" s="1"/>
  <c r="W864" i="3"/>
  <c r="Z864" i="3" s="1"/>
  <c r="Y863" i="3"/>
  <c r="X863" i="3"/>
  <c r="AA863" i="3" s="1"/>
  <c r="W863" i="3"/>
  <c r="Z863" i="3" s="1"/>
  <c r="Y862" i="3"/>
  <c r="X862" i="3"/>
  <c r="AA862" i="3" s="1"/>
  <c r="W862" i="3"/>
  <c r="Z862" i="3" s="1"/>
  <c r="Y861" i="3"/>
  <c r="X861" i="3"/>
  <c r="AA861" i="3" s="1"/>
  <c r="W861" i="3"/>
  <c r="Z861" i="3" s="1"/>
  <c r="Y860" i="3"/>
  <c r="X860" i="3"/>
  <c r="AA860" i="3" s="1"/>
  <c r="W860" i="3"/>
  <c r="Z860" i="3" s="1"/>
  <c r="Y859" i="3"/>
  <c r="X859" i="3"/>
  <c r="AA859" i="3" s="1"/>
  <c r="W859" i="3"/>
  <c r="Z859" i="3" s="1"/>
  <c r="Y858" i="3"/>
  <c r="X858" i="3"/>
  <c r="AA858" i="3" s="1"/>
  <c r="W858" i="3"/>
  <c r="Z858" i="3" s="1"/>
  <c r="Y857" i="3"/>
  <c r="X857" i="3"/>
  <c r="AA857" i="3" s="1"/>
  <c r="W857" i="3"/>
  <c r="Z857" i="3" s="1"/>
  <c r="Y856" i="3"/>
  <c r="X856" i="3"/>
  <c r="AA856" i="3" s="1"/>
  <c r="W856" i="3"/>
  <c r="Z856" i="3" s="1"/>
  <c r="Y855" i="3"/>
  <c r="X855" i="3"/>
  <c r="AA855" i="3" s="1"/>
  <c r="W855" i="3"/>
  <c r="Z855" i="3" s="1"/>
  <c r="Y854" i="3"/>
  <c r="X854" i="3"/>
  <c r="AA854" i="3" s="1"/>
  <c r="W854" i="3"/>
  <c r="Z854" i="3" s="1"/>
  <c r="Y853" i="3"/>
  <c r="X853" i="3"/>
  <c r="AA853" i="3" s="1"/>
  <c r="W853" i="3"/>
  <c r="Z853" i="3" s="1"/>
  <c r="Y852" i="3"/>
  <c r="X852" i="3"/>
  <c r="AA852" i="3" s="1"/>
  <c r="W852" i="3"/>
  <c r="Z852" i="3" s="1"/>
  <c r="Y851" i="3"/>
  <c r="X851" i="3"/>
  <c r="AA851" i="3" s="1"/>
  <c r="W851" i="3"/>
  <c r="Z851" i="3" s="1"/>
  <c r="Y850" i="3"/>
  <c r="X850" i="3"/>
  <c r="AA850" i="3" s="1"/>
  <c r="W850" i="3"/>
  <c r="Z850" i="3" s="1"/>
  <c r="Y849" i="3"/>
  <c r="X849" i="3"/>
  <c r="AA849" i="3" s="1"/>
  <c r="W849" i="3"/>
  <c r="Z849" i="3" s="1"/>
  <c r="Y848" i="3"/>
  <c r="X848" i="3"/>
  <c r="AA848" i="3" s="1"/>
  <c r="W848" i="3"/>
  <c r="Z848" i="3" s="1"/>
  <c r="Y847" i="3"/>
  <c r="X847" i="3"/>
  <c r="AA847" i="3" s="1"/>
  <c r="W847" i="3"/>
  <c r="Z847" i="3" s="1"/>
  <c r="Y846" i="3"/>
  <c r="X846" i="3"/>
  <c r="AA846" i="3" s="1"/>
  <c r="W846" i="3"/>
  <c r="Z846" i="3" s="1"/>
  <c r="Y845" i="3"/>
  <c r="X845" i="3"/>
  <c r="AA845" i="3" s="1"/>
  <c r="W845" i="3"/>
  <c r="Z845" i="3" s="1"/>
  <c r="Y844" i="3"/>
  <c r="X844" i="3"/>
  <c r="AA844" i="3" s="1"/>
  <c r="W844" i="3"/>
  <c r="Z844" i="3" s="1"/>
  <c r="Y843" i="3"/>
  <c r="X843" i="3"/>
  <c r="AA843" i="3" s="1"/>
  <c r="W843" i="3"/>
  <c r="Z843" i="3" s="1"/>
  <c r="Y842" i="3"/>
  <c r="X842" i="3"/>
  <c r="AA842" i="3" s="1"/>
  <c r="W842" i="3"/>
  <c r="Z842" i="3" s="1"/>
  <c r="Y841" i="3"/>
  <c r="X841" i="3"/>
  <c r="AA841" i="3" s="1"/>
  <c r="W841" i="3"/>
  <c r="Z841" i="3" s="1"/>
  <c r="Y840" i="3"/>
  <c r="X840" i="3"/>
  <c r="AA840" i="3" s="1"/>
  <c r="W840" i="3"/>
  <c r="Z840" i="3" s="1"/>
  <c r="Y839" i="3"/>
  <c r="X839" i="3"/>
  <c r="AA839" i="3" s="1"/>
  <c r="W839" i="3"/>
  <c r="Z839" i="3" s="1"/>
  <c r="Y838" i="3"/>
  <c r="X838" i="3"/>
  <c r="AA838" i="3" s="1"/>
  <c r="W838" i="3"/>
  <c r="Z838" i="3" s="1"/>
  <c r="Y837" i="3"/>
  <c r="X837" i="3"/>
  <c r="AA837" i="3" s="1"/>
  <c r="W837" i="3"/>
  <c r="Z837" i="3" s="1"/>
  <c r="Y836" i="3"/>
  <c r="X836" i="3"/>
  <c r="AA836" i="3" s="1"/>
  <c r="W836" i="3"/>
  <c r="Z836" i="3" s="1"/>
  <c r="Y835" i="3"/>
  <c r="X835" i="3"/>
  <c r="AA835" i="3" s="1"/>
  <c r="W835" i="3"/>
  <c r="Z835" i="3" s="1"/>
  <c r="Y834" i="3"/>
  <c r="X834" i="3"/>
  <c r="AA834" i="3" s="1"/>
  <c r="W834" i="3"/>
  <c r="Z834" i="3" s="1"/>
  <c r="Y833" i="3"/>
  <c r="X833" i="3"/>
  <c r="AA833" i="3" s="1"/>
  <c r="W833" i="3"/>
  <c r="Z833" i="3" s="1"/>
  <c r="Y832" i="3"/>
  <c r="X832" i="3"/>
  <c r="AA832" i="3" s="1"/>
  <c r="W832" i="3"/>
  <c r="Z832" i="3" s="1"/>
  <c r="Y831" i="3"/>
  <c r="X831" i="3"/>
  <c r="AA831" i="3" s="1"/>
  <c r="W831" i="3"/>
  <c r="Z831" i="3" s="1"/>
  <c r="Y830" i="3"/>
  <c r="X830" i="3"/>
  <c r="AA830" i="3" s="1"/>
  <c r="W830" i="3"/>
  <c r="Z830" i="3" s="1"/>
  <c r="Y829" i="3"/>
  <c r="X829" i="3"/>
  <c r="AA829" i="3" s="1"/>
  <c r="W829" i="3"/>
  <c r="Z829" i="3" s="1"/>
  <c r="Y828" i="3"/>
  <c r="X828" i="3"/>
  <c r="AA828" i="3" s="1"/>
  <c r="W828" i="3"/>
  <c r="Z828" i="3" s="1"/>
  <c r="Y827" i="3"/>
  <c r="X827" i="3"/>
  <c r="AA827" i="3" s="1"/>
  <c r="W827" i="3"/>
  <c r="Z827" i="3" s="1"/>
  <c r="Y826" i="3"/>
  <c r="X826" i="3"/>
  <c r="AA826" i="3" s="1"/>
  <c r="W826" i="3"/>
  <c r="Z826" i="3" s="1"/>
  <c r="Y825" i="3"/>
  <c r="X825" i="3"/>
  <c r="AA825" i="3" s="1"/>
  <c r="W825" i="3"/>
  <c r="Z825" i="3" s="1"/>
  <c r="Y824" i="3"/>
  <c r="X824" i="3"/>
  <c r="AA824" i="3" s="1"/>
  <c r="W824" i="3"/>
  <c r="Z824" i="3" s="1"/>
  <c r="Y823" i="3"/>
  <c r="X823" i="3"/>
  <c r="AA823" i="3" s="1"/>
  <c r="W823" i="3"/>
  <c r="Z823" i="3" s="1"/>
  <c r="Y822" i="3"/>
  <c r="X822" i="3"/>
  <c r="AA822" i="3" s="1"/>
  <c r="W822" i="3"/>
  <c r="Z822" i="3" s="1"/>
  <c r="Y821" i="3"/>
  <c r="X821" i="3"/>
  <c r="AA821" i="3" s="1"/>
  <c r="W821" i="3"/>
  <c r="Z821" i="3" s="1"/>
  <c r="Y820" i="3"/>
  <c r="X820" i="3"/>
  <c r="AA820" i="3" s="1"/>
  <c r="W820" i="3"/>
  <c r="Z820" i="3" s="1"/>
  <c r="Y819" i="3"/>
  <c r="X819" i="3"/>
  <c r="AA819" i="3" s="1"/>
  <c r="W819" i="3"/>
  <c r="Z819" i="3" s="1"/>
  <c r="Y818" i="3"/>
  <c r="X818" i="3"/>
  <c r="AA818" i="3" s="1"/>
  <c r="W818" i="3"/>
  <c r="Z818" i="3" s="1"/>
  <c r="Y817" i="3"/>
  <c r="X817" i="3"/>
  <c r="AA817" i="3" s="1"/>
  <c r="W817" i="3"/>
  <c r="Z817" i="3" s="1"/>
  <c r="Y816" i="3"/>
  <c r="X816" i="3"/>
  <c r="AA816" i="3" s="1"/>
  <c r="W816" i="3"/>
  <c r="Z816" i="3" s="1"/>
  <c r="Y815" i="3"/>
  <c r="X815" i="3"/>
  <c r="AA815" i="3" s="1"/>
  <c r="W815" i="3"/>
  <c r="Z815" i="3" s="1"/>
  <c r="Y814" i="3"/>
  <c r="X814" i="3"/>
  <c r="AA814" i="3" s="1"/>
  <c r="W814" i="3"/>
  <c r="Z814" i="3" s="1"/>
  <c r="Y813" i="3"/>
  <c r="X813" i="3"/>
  <c r="AA813" i="3" s="1"/>
  <c r="W813" i="3"/>
  <c r="Z813" i="3" s="1"/>
  <c r="Y812" i="3"/>
  <c r="X812" i="3"/>
  <c r="AA812" i="3" s="1"/>
  <c r="W812" i="3"/>
  <c r="Z812" i="3" s="1"/>
  <c r="Y811" i="3"/>
  <c r="X811" i="3"/>
  <c r="AA811" i="3" s="1"/>
  <c r="W811" i="3"/>
  <c r="Z811" i="3" s="1"/>
  <c r="Y810" i="3"/>
  <c r="X810" i="3"/>
  <c r="AA810" i="3" s="1"/>
  <c r="W810" i="3"/>
  <c r="Z810" i="3" s="1"/>
  <c r="Y809" i="3"/>
  <c r="X809" i="3"/>
  <c r="AA809" i="3" s="1"/>
  <c r="W809" i="3"/>
  <c r="Z809" i="3" s="1"/>
  <c r="Y808" i="3"/>
  <c r="X808" i="3"/>
  <c r="AA808" i="3" s="1"/>
  <c r="W808" i="3"/>
  <c r="Z808" i="3" s="1"/>
  <c r="Y807" i="3"/>
  <c r="X807" i="3"/>
  <c r="AA807" i="3" s="1"/>
  <c r="W807" i="3"/>
  <c r="Z807" i="3" s="1"/>
  <c r="Y806" i="3"/>
  <c r="X806" i="3"/>
  <c r="AA806" i="3" s="1"/>
  <c r="W806" i="3"/>
  <c r="Z806" i="3" s="1"/>
  <c r="Y805" i="3"/>
  <c r="X805" i="3"/>
  <c r="AA805" i="3" s="1"/>
  <c r="W805" i="3"/>
  <c r="Z805" i="3" s="1"/>
  <c r="Y804" i="3"/>
  <c r="X804" i="3"/>
  <c r="AA804" i="3" s="1"/>
  <c r="W804" i="3"/>
  <c r="Z804" i="3" s="1"/>
  <c r="Y803" i="3"/>
  <c r="X803" i="3"/>
  <c r="AA803" i="3" s="1"/>
  <c r="W803" i="3"/>
  <c r="Z803" i="3" s="1"/>
  <c r="Y802" i="3"/>
  <c r="X802" i="3"/>
  <c r="AA802" i="3" s="1"/>
  <c r="W802" i="3"/>
  <c r="Z802" i="3" s="1"/>
  <c r="Y801" i="3"/>
  <c r="X801" i="3"/>
  <c r="AA801" i="3" s="1"/>
  <c r="W801" i="3"/>
  <c r="Z801" i="3" s="1"/>
  <c r="Y800" i="3"/>
  <c r="X800" i="3"/>
  <c r="AA800" i="3" s="1"/>
  <c r="W800" i="3"/>
  <c r="Z800" i="3" s="1"/>
  <c r="Y799" i="3"/>
  <c r="X799" i="3"/>
  <c r="AA799" i="3" s="1"/>
  <c r="W799" i="3"/>
  <c r="Z799" i="3" s="1"/>
  <c r="Y798" i="3"/>
  <c r="X798" i="3"/>
  <c r="AA798" i="3" s="1"/>
  <c r="W798" i="3"/>
  <c r="Z798" i="3" s="1"/>
  <c r="Y797" i="3"/>
  <c r="X797" i="3"/>
  <c r="AA797" i="3" s="1"/>
  <c r="W797" i="3"/>
  <c r="Z797" i="3" s="1"/>
  <c r="Y796" i="3"/>
  <c r="X796" i="3"/>
  <c r="AA796" i="3" s="1"/>
  <c r="W796" i="3"/>
  <c r="Z796" i="3" s="1"/>
  <c r="Y795" i="3"/>
  <c r="X795" i="3"/>
  <c r="AA795" i="3" s="1"/>
  <c r="W795" i="3"/>
  <c r="Z795" i="3" s="1"/>
  <c r="Y794" i="3"/>
  <c r="X794" i="3"/>
  <c r="AA794" i="3" s="1"/>
  <c r="W794" i="3"/>
  <c r="Z794" i="3" s="1"/>
  <c r="Y793" i="3"/>
  <c r="X793" i="3"/>
  <c r="AA793" i="3" s="1"/>
  <c r="W793" i="3"/>
  <c r="Z793" i="3" s="1"/>
  <c r="Y792" i="3"/>
  <c r="X792" i="3"/>
  <c r="AA792" i="3" s="1"/>
  <c r="W792" i="3"/>
  <c r="Z792" i="3" s="1"/>
  <c r="Y791" i="3"/>
  <c r="X791" i="3"/>
  <c r="AA791" i="3" s="1"/>
  <c r="W791" i="3"/>
  <c r="Z791" i="3" s="1"/>
  <c r="Y790" i="3"/>
  <c r="X790" i="3"/>
  <c r="AA790" i="3" s="1"/>
  <c r="W790" i="3"/>
  <c r="Z790" i="3" s="1"/>
  <c r="Y789" i="3"/>
  <c r="X789" i="3"/>
  <c r="AA789" i="3" s="1"/>
  <c r="W789" i="3"/>
  <c r="Z789" i="3" s="1"/>
  <c r="Y788" i="3"/>
  <c r="X788" i="3"/>
  <c r="AA788" i="3" s="1"/>
  <c r="W788" i="3"/>
  <c r="Z788" i="3" s="1"/>
  <c r="Y787" i="3"/>
  <c r="X787" i="3"/>
  <c r="AA787" i="3" s="1"/>
  <c r="W787" i="3"/>
  <c r="Z787" i="3" s="1"/>
  <c r="Y786" i="3"/>
  <c r="X786" i="3"/>
  <c r="AA786" i="3" s="1"/>
  <c r="W786" i="3"/>
  <c r="Z786" i="3" s="1"/>
  <c r="Y785" i="3"/>
  <c r="X785" i="3"/>
  <c r="AA785" i="3" s="1"/>
  <c r="W785" i="3"/>
  <c r="Z785" i="3" s="1"/>
  <c r="Y784" i="3"/>
  <c r="X784" i="3"/>
  <c r="AA784" i="3" s="1"/>
  <c r="W784" i="3"/>
  <c r="Z784" i="3" s="1"/>
  <c r="Y783" i="3"/>
  <c r="X783" i="3"/>
  <c r="AA783" i="3" s="1"/>
  <c r="W783" i="3"/>
  <c r="Z783" i="3" s="1"/>
  <c r="E11" i="2" l="1"/>
  <c r="F795" i="2" l="1"/>
  <c r="J795" i="2" s="1" a="1"/>
  <c r="J795" i="2" s="1"/>
  <c r="G796" i="2"/>
  <c r="K796" i="2" s="1" a="1"/>
  <c r="K796" i="2" s="1"/>
  <c r="G797" i="2"/>
  <c r="K797" i="2" s="1" a="1"/>
  <c r="K797" i="2" s="1"/>
  <c r="F798" i="2"/>
  <c r="J798" i="2" s="1" a="1"/>
  <c r="J798" i="2" s="1"/>
  <c r="F800" i="2"/>
  <c r="J800" i="2" s="1" a="1"/>
  <c r="J800" i="2" s="1"/>
  <c r="F801" i="2"/>
  <c r="J801" i="2" s="1" a="1"/>
  <c r="J801" i="2" s="1"/>
  <c r="H803" i="2"/>
  <c r="L803" i="2" s="1" a="1"/>
  <c r="L803" i="2" s="1"/>
  <c r="H806" i="2"/>
  <c r="L806" i="2" s="1" a="1"/>
  <c r="L806" i="2" s="1"/>
  <c r="G807" i="2"/>
  <c r="K807" i="2" s="1" a="1"/>
  <c r="K807" i="2" s="1"/>
  <c r="H808" i="2"/>
  <c r="L808" i="2" s="1" a="1"/>
  <c r="L808" i="2" s="1"/>
  <c r="H809" i="2"/>
  <c r="L809" i="2" s="1" a="1"/>
  <c r="L809" i="2" s="1"/>
  <c r="G810" i="2"/>
  <c r="K810" i="2" s="1" a="1"/>
  <c r="K810" i="2" s="1"/>
  <c r="F811" i="2"/>
  <c r="J811" i="2" s="1" a="1"/>
  <c r="J811" i="2" s="1"/>
  <c r="G812" i="2"/>
  <c r="K812" i="2" s="1" a="1"/>
  <c r="K812" i="2" s="1"/>
  <c r="G813" i="2"/>
  <c r="K813" i="2" s="1" a="1"/>
  <c r="K813" i="2" s="1"/>
  <c r="F814" i="2"/>
  <c r="J814" i="2" s="1" a="1"/>
  <c r="J814" i="2" s="1"/>
  <c r="F816" i="2"/>
  <c r="J816" i="2" s="1" a="1"/>
  <c r="J816" i="2" s="1"/>
  <c r="F817" i="2"/>
  <c r="J817" i="2" s="1" a="1"/>
  <c r="J817" i="2" s="1"/>
  <c r="H819" i="2"/>
  <c r="L819" i="2" s="1" a="1"/>
  <c r="L819" i="2" s="1"/>
  <c r="H822" i="2"/>
  <c r="L822" i="2" s="1" a="1"/>
  <c r="L822" i="2" s="1"/>
  <c r="G823" i="2"/>
  <c r="K823" i="2" s="1" a="1"/>
  <c r="K823" i="2" s="1"/>
  <c r="H824" i="2"/>
  <c r="L824" i="2" s="1" a="1"/>
  <c r="L824" i="2" s="1"/>
  <c r="H825" i="2"/>
  <c r="L825" i="2" s="1" a="1"/>
  <c r="L825" i="2" s="1"/>
  <c r="G826" i="2"/>
  <c r="K826" i="2" s="1" a="1"/>
  <c r="K826" i="2" s="1"/>
  <c r="F827" i="2"/>
  <c r="J827" i="2" s="1" a="1"/>
  <c r="J827" i="2" s="1"/>
  <c r="G828" i="2"/>
  <c r="K828" i="2" s="1" a="1"/>
  <c r="K828" i="2" s="1"/>
  <c r="G829" i="2"/>
  <c r="K829" i="2" s="1" a="1"/>
  <c r="K829" i="2" s="1"/>
  <c r="F830" i="2"/>
  <c r="J830" i="2" s="1" a="1"/>
  <c r="J830" i="2" s="1"/>
  <c r="F832" i="2"/>
  <c r="J832" i="2" s="1" a="1"/>
  <c r="J832" i="2" s="1"/>
  <c r="F833" i="2"/>
  <c r="J833" i="2" s="1" a="1"/>
  <c r="J833" i="2" s="1"/>
  <c r="H835" i="2"/>
  <c r="L835" i="2" s="1" a="1"/>
  <c r="L835" i="2" s="1"/>
  <c r="H838" i="2"/>
  <c r="L838" i="2" s="1" a="1"/>
  <c r="L838" i="2" s="1"/>
  <c r="G839" i="2"/>
  <c r="K839" i="2" s="1" a="1"/>
  <c r="K839" i="2" s="1"/>
  <c r="H840" i="2"/>
  <c r="L840" i="2" s="1" a="1"/>
  <c r="L840" i="2" s="1"/>
  <c r="H841" i="2"/>
  <c r="L841" i="2" s="1" a="1"/>
  <c r="L841" i="2" s="1"/>
  <c r="G842" i="2"/>
  <c r="K842" i="2" s="1" a="1"/>
  <c r="K842" i="2" s="1"/>
  <c r="F843" i="2"/>
  <c r="J843" i="2" s="1" a="1"/>
  <c r="J843" i="2" s="1"/>
  <c r="G844" i="2"/>
  <c r="K844" i="2" s="1" a="1"/>
  <c r="K844" i="2" s="1"/>
  <c r="G845" i="2"/>
  <c r="K845" i="2" s="1" a="1"/>
  <c r="K845" i="2" s="1"/>
  <c r="F846" i="2"/>
  <c r="J846" i="2" s="1" a="1"/>
  <c r="J846" i="2" s="1"/>
  <c r="F848" i="2"/>
  <c r="J848" i="2" s="1" a="1"/>
  <c r="J848" i="2" s="1"/>
  <c r="F849" i="2"/>
  <c r="J849" i="2" s="1" a="1"/>
  <c r="J849" i="2" s="1"/>
  <c r="H851" i="2"/>
  <c r="L851" i="2" s="1" a="1"/>
  <c r="L851" i="2" s="1"/>
  <c r="H854" i="2"/>
  <c r="L854" i="2" s="1" a="1"/>
  <c r="L854" i="2" s="1"/>
  <c r="G855" i="2"/>
  <c r="K855" i="2" s="1" a="1"/>
  <c r="K855" i="2" s="1"/>
  <c r="H856" i="2"/>
  <c r="L856" i="2" s="1" a="1"/>
  <c r="L856" i="2" s="1"/>
  <c r="H857" i="2"/>
  <c r="L857" i="2" s="1" a="1"/>
  <c r="L857" i="2" s="1"/>
  <c r="G858" i="2"/>
  <c r="K858" i="2" s="1" a="1"/>
  <c r="K858" i="2" s="1"/>
  <c r="F859" i="2"/>
  <c r="J859" i="2" s="1" a="1"/>
  <c r="J859" i="2" s="1"/>
  <c r="G860" i="2"/>
  <c r="K860" i="2" s="1" a="1"/>
  <c r="K860" i="2" s="1"/>
  <c r="G861" i="2"/>
  <c r="K861" i="2" s="1" a="1"/>
  <c r="K861" i="2" s="1"/>
  <c r="F862" i="2"/>
  <c r="J862" i="2" s="1" a="1"/>
  <c r="J862" i="2" s="1"/>
  <c r="F864" i="2"/>
  <c r="J864" i="2" s="1" a="1"/>
  <c r="J864" i="2" s="1"/>
  <c r="F865" i="2"/>
  <c r="J865" i="2" s="1" a="1"/>
  <c r="J865" i="2" s="1"/>
  <c r="H867" i="2"/>
  <c r="L867" i="2" s="1" a="1"/>
  <c r="L867" i="2" s="1"/>
  <c r="H870" i="2"/>
  <c r="L870" i="2" s="1" a="1"/>
  <c r="L870" i="2" s="1"/>
  <c r="G871" i="2"/>
  <c r="K871" i="2" s="1" a="1"/>
  <c r="K871" i="2" s="1"/>
  <c r="H872" i="2"/>
  <c r="L872" i="2" s="1" a="1"/>
  <c r="L872" i="2" s="1"/>
  <c r="H873" i="2"/>
  <c r="L873" i="2" s="1" a="1"/>
  <c r="L873" i="2" s="1"/>
  <c r="H795" i="2"/>
  <c r="L795" i="2" s="1" a="1"/>
  <c r="L795" i="2" s="1"/>
  <c r="H798" i="2"/>
  <c r="L798" i="2" s="1" a="1"/>
  <c r="L798" i="2" s="1"/>
  <c r="G799" i="2"/>
  <c r="K799" i="2" s="1" a="1"/>
  <c r="K799" i="2" s="1"/>
  <c r="H800" i="2"/>
  <c r="L800" i="2" s="1" a="1"/>
  <c r="L800" i="2" s="1"/>
  <c r="H801" i="2"/>
  <c r="L801" i="2" s="1" a="1"/>
  <c r="L801" i="2" s="1"/>
  <c r="G802" i="2"/>
  <c r="K802" i="2" s="1" a="1"/>
  <c r="K802" i="2" s="1"/>
  <c r="F803" i="2"/>
  <c r="J803" i="2" s="1" a="1"/>
  <c r="J803" i="2" s="1"/>
  <c r="G804" i="2"/>
  <c r="K804" i="2" s="1" a="1"/>
  <c r="K804" i="2" s="1"/>
  <c r="G805" i="2"/>
  <c r="K805" i="2" s="1" a="1"/>
  <c r="K805" i="2" s="1"/>
  <c r="F806" i="2"/>
  <c r="J806" i="2" s="1" a="1"/>
  <c r="J806" i="2" s="1"/>
  <c r="F808" i="2"/>
  <c r="J808" i="2" s="1" a="1"/>
  <c r="J808" i="2" s="1"/>
  <c r="F809" i="2"/>
  <c r="J809" i="2" s="1" a="1"/>
  <c r="J809" i="2" s="1"/>
  <c r="H811" i="2"/>
  <c r="L811" i="2" s="1" a="1"/>
  <c r="L811" i="2" s="1"/>
  <c r="H814" i="2"/>
  <c r="L814" i="2" s="1" a="1"/>
  <c r="L814" i="2" s="1"/>
  <c r="G815" i="2"/>
  <c r="K815" i="2" s="1" a="1"/>
  <c r="K815" i="2" s="1"/>
  <c r="H816" i="2"/>
  <c r="L816" i="2" s="1" a="1"/>
  <c r="L816" i="2" s="1"/>
  <c r="H817" i="2"/>
  <c r="L817" i="2" s="1" a="1"/>
  <c r="L817" i="2" s="1"/>
  <c r="G818" i="2"/>
  <c r="K818" i="2" s="1" a="1"/>
  <c r="K818" i="2" s="1"/>
  <c r="F819" i="2"/>
  <c r="J819" i="2" s="1" a="1"/>
  <c r="J819" i="2" s="1"/>
  <c r="G820" i="2"/>
  <c r="K820" i="2" s="1" a="1"/>
  <c r="K820" i="2" s="1"/>
  <c r="G821" i="2"/>
  <c r="K821" i="2" s="1" a="1"/>
  <c r="K821" i="2" s="1"/>
  <c r="F822" i="2"/>
  <c r="J822" i="2" s="1" a="1"/>
  <c r="J822" i="2" s="1"/>
  <c r="F824" i="2"/>
  <c r="J824" i="2" s="1" a="1"/>
  <c r="J824" i="2" s="1"/>
  <c r="F825" i="2"/>
  <c r="J825" i="2" s="1" a="1"/>
  <c r="J825" i="2" s="1"/>
  <c r="H827" i="2"/>
  <c r="L827" i="2" s="1" a="1"/>
  <c r="L827" i="2" s="1"/>
  <c r="H830" i="2"/>
  <c r="L830" i="2" s="1" a="1"/>
  <c r="L830" i="2" s="1"/>
  <c r="G831" i="2"/>
  <c r="K831" i="2" s="1" a="1"/>
  <c r="K831" i="2" s="1"/>
  <c r="H832" i="2"/>
  <c r="L832" i="2" s="1" a="1"/>
  <c r="L832" i="2" s="1"/>
  <c r="H833" i="2"/>
  <c r="L833" i="2" s="1" a="1"/>
  <c r="L833" i="2" s="1"/>
  <c r="G834" i="2"/>
  <c r="K834" i="2" s="1" a="1"/>
  <c r="K834" i="2" s="1"/>
  <c r="F835" i="2"/>
  <c r="J835" i="2" s="1" a="1"/>
  <c r="J835" i="2" s="1"/>
  <c r="G836" i="2"/>
  <c r="K836" i="2" s="1" a="1"/>
  <c r="K836" i="2" s="1"/>
  <c r="G837" i="2"/>
  <c r="K837" i="2" s="1" a="1"/>
  <c r="K837" i="2" s="1"/>
  <c r="F838" i="2"/>
  <c r="J838" i="2" s="1" a="1"/>
  <c r="J838" i="2" s="1"/>
  <c r="F840" i="2"/>
  <c r="J840" i="2" s="1" a="1"/>
  <c r="J840" i="2" s="1"/>
  <c r="F841" i="2"/>
  <c r="J841" i="2" s="1" a="1"/>
  <c r="J841" i="2" s="1"/>
  <c r="H843" i="2"/>
  <c r="L843" i="2" s="1" a="1"/>
  <c r="L843" i="2" s="1"/>
  <c r="H846" i="2"/>
  <c r="L846" i="2" s="1" a="1"/>
  <c r="L846" i="2" s="1"/>
  <c r="G847" i="2"/>
  <c r="K847" i="2" s="1" a="1"/>
  <c r="K847" i="2" s="1"/>
  <c r="H848" i="2"/>
  <c r="L848" i="2" s="1" a="1"/>
  <c r="L848" i="2" s="1"/>
  <c r="H849" i="2"/>
  <c r="L849" i="2" s="1" a="1"/>
  <c r="L849" i="2" s="1"/>
  <c r="G850" i="2"/>
  <c r="K850" i="2" s="1" a="1"/>
  <c r="K850" i="2" s="1"/>
  <c r="F851" i="2"/>
  <c r="J851" i="2" s="1" a="1"/>
  <c r="J851" i="2" s="1"/>
  <c r="G852" i="2"/>
  <c r="K852" i="2" s="1" a="1"/>
  <c r="K852" i="2" s="1"/>
  <c r="G853" i="2"/>
  <c r="K853" i="2" s="1" a="1"/>
  <c r="K853" i="2" s="1"/>
  <c r="F854" i="2"/>
  <c r="J854" i="2" s="1" a="1"/>
  <c r="J854" i="2" s="1"/>
  <c r="F856" i="2"/>
  <c r="J856" i="2" s="1" a="1"/>
  <c r="J856" i="2" s="1"/>
  <c r="F857" i="2"/>
  <c r="J857" i="2" s="1" a="1"/>
  <c r="J857" i="2" s="1"/>
  <c r="H859" i="2"/>
  <c r="L859" i="2" s="1" a="1"/>
  <c r="L859" i="2" s="1"/>
  <c r="H862" i="2"/>
  <c r="L862" i="2" s="1" a="1"/>
  <c r="L862" i="2" s="1"/>
  <c r="G863" i="2"/>
  <c r="K863" i="2" s="1" a="1"/>
  <c r="K863" i="2" s="1"/>
  <c r="H864" i="2"/>
  <c r="L864" i="2" s="1" a="1"/>
  <c r="L864" i="2" s="1"/>
  <c r="H865" i="2"/>
  <c r="L865" i="2" s="1" a="1"/>
  <c r="L865" i="2" s="1"/>
  <c r="G866" i="2"/>
  <c r="K866" i="2" s="1" a="1"/>
  <c r="K866" i="2" s="1"/>
  <c r="F867" i="2"/>
  <c r="J867" i="2" s="1" a="1"/>
  <c r="J867" i="2" s="1"/>
  <c r="G868" i="2"/>
  <c r="K868" i="2" s="1" a="1"/>
  <c r="K868" i="2" s="1"/>
  <c r="G869" i="2"/>
  <c r="K869" i="2" s="1" a="1"/>
  <c r="K869" i="2" s="1"/>
  <c r="F870" i="2"/>
  <c r="J870" i="2" s="1" a="1"/>
  <c r="J870" i="2" s="1"/>
  <c r="F872" i="2"/>
  <c r="J872" i="2" s="1" a="1"/>
  <c r="J872" i="2" s="1"/>
  <c r="F873" i="2"/>
  <c r="J873" i="2" s="1" a="1"/>
  <c r="J873" i="2" s="1"/>
  <c r="G795" i="2"/>
  <c r="K795" i="2" s="1" a="1"/>
  <c r="K795" i="2" s="1"/>
  <c r="H797" i="2"/>
  <c r="L797" i="2" s="1" a="1"/>
  <c r="L797" i="2" s="1"/>
  <c r="F799" i="2"/>
  <c r="J799" i="2" s="1" a="1"/>
  <c r="J799" i="2" s="1"/>
  <c r="G801" i="2"/>
  <c r="K801" i="2" s="1" a="1"/>
  <c r="K801" i="2" s="1"/>
  <c r="F805" i="2"/>
  <c r="J805" i="2" s="1" a="1"/>
  <c r="J805" i="2" s="1"/>
  <c r="H810" i="2"/>
  <c r="L810" i="2" s="1" a="1"/>
  <c r="L810" i="2" s="1"/>
  <c r="H812" i="2"/>
  <c r="L812" i="2" s="1" a="1"/>
  <c r="L812" i="2" s="1"/>
  <c r="G814" i="2"/>
  <c r="K814" i="2" s="1" a="1"/>
  <c r="K814" i="2" s="1"/>
  <c r="G816" i="2"/>
  <c r="K816" i="2" s="1" a="1"/>
  <c r="K816" i="2" s="1"/>
  <c r="F818" i="2"/>
  <c r="J818" i="2" s="1" a="1"/>
  <c r="J818" i="2" s="1"/>
  <c r="F820" i="2"/>
  <c r="J820" i="2" s="1" a="1"/>
  <c r="J820" i="2" s="1"/>
  <c r="H823" i="2"/>
  <c r="L823" i="2" s="1" a="1"/>
  <c r="L823" i="2" s="1"/>
  <c r="G827" i="2"/>
  <c r="K827" i="2" s="1" a="1"/>
  <c r="K827" i="2" s="1"/>
  <c r="H829" i="2"/>
  <c r="L829" i="2" s="1" a="1"/>
  <c r="L829" i="2" s="1"/>
  <c r="F831" i="2"/>
  <c r="J831" i="2" s="1" a="1"/>
  <c r="J831" i="2" s="1"/>
  <c r="G833" i="2"/>
  <c r="K833" i="2" s="1" a="1"/>
  <c r="K833" i="2" s="1"/>
  <c r="F837" i="2"/>
  <c r="J837" i="2" s="1" a="1"/>
  <c r="J837" i="2" s="1"/>
  <c r="H842" i="2"/>
  <c r="L842" i="2" s="1" a="1"/>
  <c r="L842" i="2" s="1"/>
  <c r="H844" i="2"/>
  <c r="L844" i="2" s="1" a="1"/>
  <c r="L844" i="2" s="1"/>
  <c r="G846" i="2"/>
  <c r="K846" i="2" s="1" a="1"/>
  <c r="K846" i="2" s="1"/>
  <c r="G848" i="2"/>
  <c r="K848" i="2" s="1" a="1"/>
  <c r="K848" i="2" s="1"/>
  <c r="F850" i="2"/>
  <c r="J850" i="2" s="1" a="1"/>
  <c r="J850" i="2" s="1"/>
  <c r="F852" i="2"/>
  <c r="J852" i="2" s="1" a="1"/>
  <c r="J852" i="2" s="1"/>
  <c r="H855" i="2"/>
  <c r="L855" i="2" s="1" a="1"/>
  <c r="L855" i="2" s="1"/>
  <c r="G859" i="2"/>
  <c r="K859" i="2" s="1" a="1"/>
  <c r="K859" i="2" s="1"/>
  <c r="H861" i="2"/>
  <c r="L861" i="2" s="1" a="1"/>
  <c r="L861" i="2" s="1"/>
  <c r="F863" i="2"/>
  <c r="J863" i="2" s="1" a="1"/>
  <c r="J863" i="2" s="1"/>
  <c r="G865" i="2"/>
  <c r="K865" i="2" s="1" a="1"/>
  <c r="K865" i="2" s="1"/>
  <c r="F869" i="2"/>
  <c r="J869" i="2" s="1" a="1"/>
  <c r="J869" i="2" s="1"/>
  <c r="G874" i="2"/>
  <c r="K874" i="2" s="1" a="1"/>
  <c r="K874" i="2" s="1"/>
  <c r="G875" i="2"/>
  <c r="K875" i="2" s="1" a="1"/>
  <c r="K875" i="2" s="1"/>
  <c r="H876" i="2"/>
  <c r="L876" i="2" s="1" a="1"/>
  <c r="L876" i="2" s="1"/>
  <c r="H877" i="2"/>
  <c r="L877" i="2" s="1" a="1"/>
  <c r="L877" i="2" s="1"/>
  <c r="G878" i="2"/>
  <c r="K878" i="2" s="1" a="1"/>
  <c r="K878" i="2" s="1"/>
  <c r="F879" i="2"/>
  <c r="J879" i="2" s="1" a="1"/>
  <c r="J879" i="2" s="1"/>
  <c r="G880" i="2"/>
  <c r="K880" i="2" s="1" a="1"/>
  <c r="K880" i="2" s="1"/>
  <c r="G881" i="2"/>
  <c r="K881" i="2" s="1" a="1"/>
  <c r="K881" i="2" s="1"/>
  <c r="G882" i="2"/>
  <c r="K882" i="2" s="1" a="1"/>
  <c r="K882" i="2" s="1"/>
  <c r="G883" i="2"/>
  <c r="K883" i="2" s="1" a="1"/>
  <c r="K883" i="2" s="1"/>
  <c r="G884" i="2"/>
  <c r="K884" i="2" s="1" a="1"/>
  <c r="K884" i="2" s="1"/>
  <c r="F885" i="2"/>
  <c r="J885" i="2" s="1" a="1"/>
  <c r="J885" i="2" s="1"/>
  <c r="F886" i="2"/>
  <c r="J886" i="2" s="1" a="1"/>
  <c r="J886" i="2" s="1"/>
  <c r="H893" i="2"/>
  <c r="L893" i="2" s="1" a="1"/>
  <c r="L893" i="2" s="1"/>
  <c r="H894" i="2"/>
  <c r="L894" i="2" s="1" a="1"/>
  <c r="L894" i="2" s="1"/>
  <c r="F796" i="2"/>
  <c r="J796" i="2" s="1" a="1"/>
  <c r="J796" i="2" s="1"/>
  <c r="H799" i="2"/>
  <c r="L799" i="2" s="1" a="1"/>
  <c r="L799" i="2" s="1"/>
  <c r="G803" i="2"/>
  <c r="K803" i="2" s="1" a="1"/>
  <c r="K803" i="2" s="1"/>
  <c r="H805" i="2"/>
  <c r="L805" i="2" s="1" a="1"/>
  <c r="L805" i="2" s="1"/>
  <c r="F807" i="2"/>
  <c r="J807" i="2" s="1" a="1"/>
  <c r="J807" i="2" s="1"/>
  <c r="G809" i="2"/>
  <c r="K809" i="2" s="1" a="1"/>
  <c r="K809" i="2" s="1"/>
  <c r="F813" i="2"/>
  <c r="J813" i="2" s="1" a="1"/>
  <c r="J813" i="2" s="1"/>
  <c r="H818" i="2"/>
  <c r="L818" i="2" s="1" a="1"/>
  <c r="L818" i="2" s="1"/>
  <c r="H820" i="2"/>
  <c r="L820" i="2" s="1" a="1"/>
  <c r="L820" i="2" s="1"/>
  <c r="G822" i="2"/>
  <c r="K822" i="2" s="1" a="1"/>
  <c r="K822" i="2" s="1"/>
  <c r="G824" i="2"/>
  <c r="K824" i="2" s="1" a="1"/>
  <c r="K824" i="2" s="1"/>
  <c r="F826" i="2"/>
  <c r="J826" i="2" s="1" a="1"/>
  <c r="J826" i="2" s="1"/>
  <c r="F828" i="2"/>
  <c r="J828" i="2" s="1" a="1"/>
  <c r="J828" i="2" s="1"/>
  <c r="H831" i="2"/>
  <c r="L831" i="2" s="1" a="1"/>
  <c r="L831" i="2" s="1"/>
  <c r="H796" i="2"/>
  <c r="L796" i="2" s="1" a="1"/>
  <c r="L796" i="2" s="1"/>
  <c r="G798" i="2"/>
  <c r="K798" i="2" s="1" a="1"/>
  <c r="K798" i="2" s="1"/>
  <c r="G800" i="2"/>
  <c r="K800" i="2" s="1" a="1"/>
  <c r="K800" i="2" s="1"/>
  <c r="F802" i="2"/>
  <c r="J802" i="2" s="1" a="1"/>
  <c r="J802" i="2" s="1"/>
  <c r="F804" i="2"/>
  <c r="J804" i="2" s="1" a="1"/>
  <c r="J804" i="2" s="1"/>
  <c r="H807" i="2"/>
  <c r="L807" i="2" s="1" a="1"/>
  <c r="L807" i="2" s="1"/>
  <c r="G811" i="2"/>
  <c r="K811" i="2" s="1" a="1"/>
  <c r="K811" i="2" s="1"/>
  <c r="H813" i="2"/>
  <c r="L813" i="2" s="1" a="1"/>
  <c r="L813" i="2" s="1"/>
  <c r="F815" i="2"/>
  <c r="J815" i="2" s="1" a="1"/>
  <c r="J815" i="2" s="1"/>
  <c r="G817" i="2"/>
  <c r="K817" i="2" s="1" a="1"/>
  <c r="K817" i="2" s="1"/>
  <c r="F821" i="2"/>
  <c r="J821" i="2" s="1" a="1"/>
  <c r="J821" i="2" s="1"/>
  <c r="H826" i="2"/>
  <c r="L826" i="2" s="1" a="1"/>
  <c r="L826" i="2" s="1"/>
  <c r="H828" i="2"/>
  <c r="L828" i="2" s="1" a="1"/>
  <c r="L828" i="2" s="1"/>
  <c r="G830" i="2"/>
  <c r="K830" i="2" s="1" a="1"/>
  <c r="K830" i="2" s="1"/>
  <c r="G832" i="2"/>
  <c r="K832" i="2" s="1" a="1"/>
  <c r="K832" i="2" s="1"/>
  <c r="F834" i="2"/>
  <c r="J834" i="2" s="1" a="1"/>
  <c r="J834" i="2" s="1"/>
  <c r="F836" i="2"/>
  <c r="J836" i="2" s="1" a="1"/>
  <c r="J836" i="2" s="1"/>
  <c r="H839" i="2"/>
  <c r="L839" i="2" s="1" a="1"/>
  <c r="L839" i="2" s="1"/>
  <c r="G843" i="2"/>
  <c r="K843" i="2" s="1" a="1"/>
  <c r="K843" i="2" s="1"/>
  <c r="H845" i="2"/>
  <c r="L845" i="2" s="1" a="1"/>
  <c r="L845" i="2" s="1"/>
  <c r="F847" i="2"/>
  <c r="J847" i="2" s="1" a="1"/>
  <c r="J847" i="2" s="1"/>
  <c r="G849" i="2"/>
  <c r="K849" i="2" s="1" a="1"/>
  <c r="K849" i="2" s="1"/>
  <c r="F853" i="2"/>
  <c r="J853" i="2" s="1" a="1"/>
  <c r="J853" i="2" s="1"/>
  <c r="H858" i="2"/>
  <c r="L858" i="2" s="1" a="1"/>
  <c r="L858" i="2" s="1"/>
  <c r="H860" i="2"/>
  <c r="L860" i="2" s="1" a="1"/>
  <c r="L860" i="2" s="1"/>
  <c r="G862" i="2"/>
  <c r="K862" i="2" s="1" a="1"/>
  <c r="K862" i="2" s="1"/>
  <c r="G864" i="2"/>
  <c r="K864" i="2" s="1" a="1"/>
  <c r="K864" i="2" s="1"/>
  <c r="F866" i="2"/>
  <c r="J866" i="2" s="1" a="1"/>
  <c r="J866" i="2" s="1"/>
  <c r="F868" i="2"/>
  <c r="J868" i="2" s="1" a="1"/>
  <c r="J868" i="2" s="1"/>
  <c r="H871" i="2"/>
  <c r="L871" i="2" s="1" a="1"/>
  <c r="L871" i="2" s="1"/>
  <c r="F876" i="2"/>
  <c r="J876" i="2" s="1" a="1"/>
  <c r="J876" i="2" s="1"/>
  <c r="F877" i="2"/>
  <c r="J877" i="2" s="1" a="1"/>
  <c r="J877" i="2" s="1"/>
  <c r="H879" i="2"/>
  <c r="L879" i="2" s="1" a="1"/>
  <c r="L879" i="2" s="1"/>
  <c r="H885" i="2"/>
  <c r="L885" i="2" s="1" a="1"/>
  <c r="L885" i="2" s="1"/>
  <c r="H886" i="2"/>
  <c r="L886" i="2" s="1" a="1"/>
  <c r="L886" i="2" s="1"/>
  <c r="G887" i="2"/>
  <c r="K887" i="2" s="1" a="1"/>
  <c r="K887" i="2" s="1"/>
  <c r="G888" i="2"/>
  <c r="K888" i="2" s="1" a="1"/>
  <c r="K888" i="2" s="1"/>
  <c r="G889" i="2"/>
  <c r="K889" i="2" s="1" a="1"/>
  <c r="K889" i="2" s="1"/>
  <c r="G890" i="2"/>
  <c r="K890" i="2" s="1" a="1"/>
  <c r="K890" i="2" s="1"/>
  <c r="G891" i="2"/>
  <c r="K891" i="2" s="1" a="1"/>
  <c r="K891" i="2" s="1"/>
  <c r="G892" i="2"/>
  <c r="K892" i="2" s="1" a="1"/>
  <c r="K892" i="2" s="1"/>
  <c r="F893" i="2"/>
  <c r="J893" i="2" s="1" a="1"/>
  <c r="J893" i="2" s="1"/>
  <c r="F894" i="2"/>
  <c r="J894" i="2" s="1" a="1"/>
  <c r="J894" i="2" s="1"/>
  <c r="F797" i="2"/>
  <c r="J797" i="2" s="1" a="1"/>
  <c r="J797" i="2" s="1"/>
  <c r="H802" i="2"/>
  <c r="L802" i="2" s="1" a="1"/>
  <c r="L802" i="2" s="1"/>
  <c r="H804" i="2"/>
  <c r="L804" i="2" s="1" a="1"/>
  <c r="L804" i="2" s="1"/>
  <c r="G806" i="2"/>
  <c r="K806" i="2" s="1" a="1"/>
  <c r="K806" i="2" s="1"/>
  <c r="G808" i="2"/>
  <c r="K808" i="2" s="1" a="1"/>
  <c r="K808" i="2" s="1"/>
  <c r="F810" i="2"/>
  <c r="J810" i="2" s="1" a="1"/>
  <c r="J810" i="2" s="1"/>
  <c r="F812" i="2"/>
  <c r="J812" i="2" s="1" a="1"/>
  <c r="J812" i="2" s="1"/>
  <c r="H815" i="2"/>
  <c r="L815" i="2" s="1" a="1"/>
  <c r="L815" i="2" s="1"/>
  <c r="G819" i="2"/>
  <c r="K819" i="2" s="1" a="1"/>
  <c r="K819" i="2" s="1"/>
  <c r="H821" i="2"/>
  <c r="L821" i="2" s="1" a="1"/>
  <c r="L821" i="2" s="1"/>
  <c r="F823" i="2"/>
  <c r="J823" i="2" s="1" a="1"/>
  <c r="J823" i="2" s="1"/>
  <c r="G825" i="2"/>
  <c r="K825" i="2" s="1" a="1"/>
  <c r="K825" i="2" s="1"/>
  <c r="F829" i="2"/>
  <c r="J829" i="2" s="1" a="1"/>
  <c r="J829" i="2" s="1"/>
  <c r="H834" i="2"/>
  <c r="L834" i="2" s="1" a="1"/>
  <c r="L834" i="2" s="1"/>
  <c r="H836" i="2"/>
  <c r="L836" i="2" s="1" a="1"/>
  <c r="L836" i="2" s="1"/>
  <c r="G838" i="2"/>
  <c r="K838" i="2" s="1" a="1"/>
  <c r="K838" i="2" s="1"/>
  <c r="G840" i="2"/>
  <c r="K840" i="2" s="1" a="1"/>
  <c r="K840" i="2" s="1"/>
  <c r="F842" i="2"/>
  <c r="J842" i="2" s="1" a="1"/>
  <c r="J842" i="2" s="1"/>
  <c r="F844" i="2"/>
  <c r="J844" i="2" s="1" a="1"/>
  <c r="J844" i="2" s="1"/>
  <c r="H847" i="2"/>
  <c r="L847" i="2" s="1" a="1"/>
  <c r="L847" i="2" s="1"/>
  <c r="G851" i="2"/>
  <c r="K851" i="2" s="1" a="1"/>
  <c r="K851" i="2" s="1"/>
  <c r="H853" i="2"/>
  <c r="L853" i="2" s="1" a="1"/>
  <c r="L853" i="2" s="1"/>
  <c r="F855" i="2"/>
  <c r="J855" i="2" s="1" a="1"/>
  <c r="J855" i="2" s="1"/>
  <c r="G857" i="2"/>
  <c r="K857" i="2" s="1" a="1"/>
  <c r="K857" i="2" s="1"/>
  <c r="G835" i="2"/>
  <c r="K835" i="2" s="1" a="1"/>
  <c r="K835" i="2" s="1"/>
  <c r="H850" i="2"/>
  <c r="L850" i="2" s="1" a="1"/>
  <c r="L850" i="2" s="1"/>
  <c r="F858" i="2"/>
  <c r="J858" i="2" s="1" a="1"/>
  <c r="J858" i="2" s="1"/>
  <c r="H866" i="2"/>
  <c r="L866" i="2" s="1" a="1"/>
  <c r="L866" i="2" s="1"/>
  <c r="G870" i="2"/>
  <c r="K870" i="2" s="1" a="1"/>
  <c r="K870" i="2" s="1"/>
  <c r="F874" i="2"/>
  <c r="J874" i="2" s="1" a="1"/>
  <c r="J874" i="2" s="1"/>
  <c r="G876" i="2"/>
  <c r="K876" i="2" s="1" a="1"/>
  <c r="K876" i="2" s="1"/>
  <c r="F878" i="2"/>
  <c r="J878" i="2" s="1" a="1"/>
  <c r="J878" i="2" s="1"/>
  <c r="F880" i="2"/>
  <c r="J880" i="2" s="1" a="1"/>
  <c r="J880" i="2" s="1"/>
  <c r="F882" i="2"/>
  <c r="J882" i="2" s="1" a="1"/>
  <c r="J882" i="2" s="1"/>
  <c r="F884" i="2"/>
  <c r="J884" i="2" s="1" a="1"/>
  <c r="J884" i="2" s="1"/>
  <c r="H887" i="2"/>
  <c r="L887" i="2" s="1" a="1"/>
  <c r="L887" i="2" s="1"/>
  <c r="H889" i="2"/>
  <c r="L889" i="2" s="1" a="1"/>
  <c r="L889" i="2" s="1"/>
  <c r="H891" i="2"/>
  <c r="L891" i="2" s="1" a="1"/>
  <c r="L891" i="2" s="1"/>
  <c r="G893" i="2"/>
  <c r="K893" i="2" s="1" a="1"/>
  <c r="K893" i="2" s="1"/>
  <c r="H837" i="2"/>
  <c r="L837" i="2" s="1" a="1"/>
  <c r="L837" i="2" s="1"/>
  <c r="F845" i="2"/>
  <c r="J845" i="2" s="1" a="1"/>
  <c r="J845" i="2" s="1"/>
  <c r="H852" i="2"/>
  <c r="L852" i="2" s="1" a="1"/>
  <c r="L852" i="2" s="1"/>
  <c r="F860" i="2"/>
  <c r="J860" i="2" s="1" a="1"/>
  <c r="J860" i="2" s="1"/>
  <c r="H863" i="2"/>
  <c r="L863" i="2" s="1" a="1"/>
  <c r="L863" i="2" s="1"/>
  <c r="F871" i="2"/>
  <c r="J871" i="2" s="1" a="1"/>
  <c r="J871" i="2" s="1"/>
  <c r="H874" i="2"/>
  <c r="L874" i="2" s="1" a="1"/>
  <c r="L874" i="2" s="1"/>
  <c r="H880" i="2"/>
  <c r="L880" i="2" s="1" a="1"/>
  <c r="L880" i="2" s="1"/>
  <c r="G886" i="2"/>
  <c r="K886" i="2" s="1" a="1"/>
  <c r="K886" i="2" s="1"/>
  <c r="F839" i="2"/>
  <c r="J839" i="2" s="1" a="1"/>
  <c r="J839" i="2" s="1"/>
  <c r="G854" i="2"/>
  <c r="K854" i="2" s="1" a="1"/>
  <c r="K854" i="2" s="1"/>
  <c r="F861" i="2"/>
  <c r="J861" i="2" s="1" a="1"/>
  <c r="J861" i="2" s="1"/>
  <c r="H868" i="2"/>
  <c r="L868" i="2" s="1" a="1"/>
  <c r="L868" i="2" s="1"/>
  <c r="G872" i="2"/>
  <c r="K872" i="2" s="1" a="1"/>
  <c r="K872" i="2" s="1"/>
  <c r="F875" i="2"/>
  <c r="J875" i="2" s="1" a="1"/>
  <c r="J875" i="2" s="1"/>
  <c r="G877" i="2"/>
  <c r="K877" i="2" s="1" a="1"/>
  <c r="K877" i="2" s="1"/>
  <c r="F881" i="2"/>
  <c r="J881" i="2" s="1" a="1"/>
  <c r="J881" i="2" s="1"/>
  <c r="F883" i="2"/>
  <c r="J883" i="2" s="1" a="1"/>
  <c r="J883" i="2" s="1"/>
  <c r="H888" i="2"/>
  <c r="L888" i="2" s="1" a="1"/>
  <c r="L888" i="2" s="1"/>
  <c r="H890" i="2"/>
  <c r="L890" i="2" s="1" a="1"/>
  <c r="L890" i="2" s="1"/>
  <c r="H892" i="2"/>
  <c r="L892" i="2" s="1" a="1"/>
  <c r="L892" i="2" s="1"/>
  <c r="G894" i="2"/>
  <c r="K894" i="2" s="1" a="1"/>
  <c r="K894" i="2" s="1"/>
  <c r="G841" i="2"/>
  <c r="K841" i="2" s="1" a="1"/>
  <c r="K841" i="2" s="1"/>
  <c r="G856" i="2"/>
  <c r="K856" i="2" s="1" a="1"/>
  <c r="K856" i="2" s="1"/>
  <c r="H869" i="2"/>
  <c r="L869" i="2" s="1" a="1"/>
  <c r="L869" i="2" s="1"/>
  <c r="G873" i="2"/>
  <c r="K873" i="2" s="1" a="1"/>
  <c r="K873" i="2" s="1"/>
  <c r="H875" i="2"/>
  <c r="L875" i="2" s="1" a="1"/>
  <c r="L875" i="2" s="1"/>
  <c r="G879" i="2"/>
  <c r="K879" i="2" s="1" a="1"/>
  <c r="K879" i="2" s="1"/>
  <c r="H881" i="2"/>
  <c r="L881" i="2" s="1" a="1"/>
  <c r="L881" i="2" s="1"/>
  <c r="H883" i="2"/>
  <c r="L883" i="2" s="1" a="1"/>
  <c r="L883" i="2" s="1"/>
  <c r="G885" i="2"/>
  <c r="K885" i="2" s="1" a="1"/>
  <c r="K885" i="2" s="1"/>
  <c r="F887" i="2"/>
  <c r="J887" i="2" s="1" a="1"/>
  <c r="J887" i="2" s="1"/>
  <c r="F889" i="2"/>
  <c r="J889" i="2" s="1" a="1"/>
  <c r="J889" i="2" s="1"/>
  <c r="F891" i="2"/>
  <c r="J891" i="2" s="1" a="1"/>
  <c r="J891" i="2" s="1"/>
  <c r="G867" i="2"/>
  <c r="K867" i="2" s="1" a="1"/>
  <c r="K867" i="2" s="1"/>
  <c r="H878" i="2"/>
  <c r="L878" i="2" s="1" a="1"/>
  <c r="L878" i="2" s="1"/>
  <c r="H882" i="2"/>
  <c r="L882" i="2" s="1" a="1"/>
  <c r="L882" i="2" s="1"/>
  <c r="H884" i="2"/>
  <c r="L884" i="2" s="1" a="1"/>
  <c r="L884" i="2" s="1"/>
  <c r="F888" i="2"/>
  <c r="J888" i="2" s="1" a="1"/>
  <c r="J888" i="2" s="1"/>
  <c r="F890" i="2"/>
  <c r="J890" i="2" s="1" a="1"/>
  <c r="J890" i="2" s="1"/>
  <c r="F892" i="2"/>
  <c r="J892" i="2" s="1" a="1"/>
  <c r="J892" i="2" s="1"/>
  <c r="D794" i="2"/>
  <c r="C794" i="2"/>
  <c r="B794" i="2"/>
  <c r="A794" i="2"/>
  <c r="D793" i="2"/>
  <c r="C793" i="2"/>
  <c r="B793" i="2"/>
  <c r="A793" i="2"/>
  <c r="D792" i="2"/>
  <c r="C792" i="2"/>
  <c r="B792" i="2"/>
  <c r="A792" i="2"/>
  <c r="D791" i="2"/>
  <c r="C791" i="2"/>
  <c r="B791" i="2"/>
  <c r="A791" i="2"/>
  <c r="D790" i="2"/>
  <c r="C790" i="2"/>
  <c r="B790" i="2"/>
  <c r="A790" i="2"/>
  <c r="D789" i="2"/>
  <c r="C789" i="2"/>
  <c r="B789" i="2"/>
  <c r="A789" i="2"/>
  <c r="D788" i="2"/>
  <c r="C788" i="2"/>
  <c r="B788" i="2"/>
  <c r="A788" i="2"/>
  <c r="D787" i="2"/>
  <c r="C787" i="2"/>
  <c r="B787" i="2"/>
  <c r="A787" i="2"/>
  <c r="D786" i="2"/>
  <c r="C786" i="2"/>
  <c r="B786" i="2"/>
  <c r="A786" i="2"/>
  <c r="D785" i="2"/>
  <c r="C785" i="2"/>
  <c r="B785" i="2"/>
  <c r="A785" i="2"/>
  <c r="D784" i="2"/>
  <c r="C784" i="2"/>
  <c r="B784" i="2"/>
  <c r="A784" i="2"/>
  <c r="D783" i="2"/>
  <c r="C783" i="2"/>
  <c r="B783" i="2"/>
  <c r="A783" i="2"/>
  <c r="D782" i="2"/>
  <c r="C782" i="2"/>
  <c r="B782" i="2"/>
  <c r="A782" i="2"/>
  <c r="D781" i="2"/>
  <c r="C781" i="2"/>
  <c r="B781" i="2"/>
  <c r="A781" i="2"/>
  <c r="D780" i="2"/>
  <c r="C780" i="2"/>
  <c r="B780" i="2"/>
  <c r="A780" i="2"/>
  <c r="D779" i="2"/>
  <c r="C779" i="2"/>
  <c r="B779" i="2"/>
  <c r="A779" i="2"/>
  <c r="D778" i="2"/>
  <c r="C778" i="2"/>
  <c r="B778" i="2"/>
  <c r="A778" i="2"/>
  <c r="D777" i="2"/>
  <c r="C777" i="2"/>
  <c r="B777" i="2"/>
  <c r="A777" i="2"/>
  <c r="D776" i="2"/>
  <c r="C776" i="2"/>
  <c r="B776" i="2"/>
  <c r="A776" i="2"/>
  <c r="D775" i="2"/>
  <c r="C775" i="2"/>
  <c r="B775" i="2"/>
  <c r="A775" i="2"/>
  <c r="D774" i="2"/>
  <c r="C774" i="2"/>
  <c r="B774" i="2"/>
  <c r="A774" i="2"/>
  <c r="D773" i="2"/>
  <c r="C773" i="2"/>
  <c r="B773" i="2"/>
  <c r="A773" i="2"/>
  <c r="D772" i="2"/>
  <c r="C772" i="2"/>
  <c r="B772" i="2"/>
  <c r="A772" i="2"/>
  <c r="D771" i="2"/>
  <c r="C771" i="2"/>
  <c r="B771" i="2"/>
  <c r="A771" i="2"/>
  <c r="D770" i="2"/>
  <c r="C770" i="2"/>
  <c r="B770" i="2"/>
  <c r="A770" i="2"/>
  <c r="D769" i="2"/>
  <c r="C769" i="2"/>
  <c r="B769" i="2"/>
  <c r="A769" i="2"/>
  <c r="D768" i="2"/>
  <c r="C768" i="2"/>
  <c r="B768" i="2"/>
  <c r="A768" i="2"/>
  <c r="D767" i="2"/>
  <c r="C767" i="2"/>
  <c r="B767" i="2"/>
  <c r="A767" i="2"/>
  <c r="D766" i="2"/>
  <c r="C766" i="2"/>
  <c r="B766" i="2"/>
  <c r="A766" i="2"/>
  <c r="D765" i="2"/>
  <c r="C765" i="2"/>
  <c r="B765" i="2"/>
  <c r="A765" i="2"/>
  <c r="D764" i="2"/>
  <c r="C764" i="2"/>
  <c r="B764" i="2"/>
  <c r="A764" i="2"/>
  <c r="D763" i="2"/>
  <c r="C763" i="2"/>
  <c r="B763" i="2"/>
  <c r="A763" i="2"/>
  <c r="D762" i="2"/>
  <c r="C762" i="2"/>
  <c r="B762" i="2"/>
  <c r="A762" i="2"/>
  <c r="D761" i="2"/>
  <c r="C761" i="2"/>
  <c r="B761" i="2"/>
  <c r="A761" i="2"/>
  <c r="D760" i="2"/>
  <c r="C760" i="2"/>
  <c r="B760" i="2"/>
  <c r="A760" i="2"/>
  <c r="D759" i="2"/>
  <c r="C759" i="2"/>
  <c r="B759" i="2"/>
  <c r="A759" i="2"/>
  <c r="D758" i="2"/>
  <c r="C758" i="2"/>
  <c r="B758" i="2"/>
  <c r="A758" i="2"/>
  <c r="D757" i="2"/>
  <c r="C757" i="2"/>
  <c r="B757" i="2"/>
  <c r="A757" i="2"/>
  <c r="D756" i="2"/>
  <c r="C756" i="2"/>
  <c r="B756" i="2"/>
  <c r="A756" i="2"/>
  <c r="D755" i="2"/>
  <c r="C755" i="2"/>
  <c r="B755" i="2"/>
  <c r="A755" i="2"/>
  <c r="D754" i="2"/>
  <c r="C754" i="2"/>
  <c r="B754" i="2"/>
  <c r="A754" i="2"/>
  <c r="D753" i="2"/>
  <c r="C753" i="2"/>
  <c r="B753" i="2"/>
  <c r="A753" i="2"/>
  <c r="D752" i="2"/>
  <c r="C752" i="2"/>
  <c r="B752" i="2"/>
  <c r="A752" i="2"/>
  <c r="D751" i="2"/>
  <c r="C751" i="2"/>
  <c r="B751" i="2"/>
  <c r="A751" i="2"/>
  <c r="D750" i="2"/>
  <c r="C750" i="2"/>
  <c r="B750" i="2"/>
  <c r="A750" i="2"/>
  <c r="D749" i="2"/>
  <c r="C749" i="2"/>
  <c r="B749" i="2"/>
  <c r="A749" i="2"/>
  <c r="D748" i="2"/>
  <c r="C748" i="2"/>
  <c r="B748" i="2"/>
  <c r="A748" i="2"/>
  <c r="D747" i="2"/>
  <c r="C747" i="2"/>
  <c r="B747" i="2"/>
  <c r="A747" i="2"/>
  <c r="D746" i="2"/>
  <c r="C746" i="2"/>
  <c r="B746" i="2"/>
  <c r="A746" i="2"/>
  <c r="D745" i="2"/>
  <c r="C745" i="2"/>
  <c r="B745" i="2"/>
  <c r="A745" i="2"/>
  <c r="D744" i="2"/>
  <c r="C744" i="2"/>
  <c r="B744" i="2"/>
  <c r="A744" i="2"/>
  <c r="D743" i="2"/>
  <c r="C743" i="2"/>
  <c r="B743" i="2"/>
  <c r="A743" i="2"/>
  <c r="D742" i="2"/>
  <c r="C742" i="2"/>
  <c r="B742" i="2"/>
  <c r="A742" i="2"/>
  <c r="D741" i="2"/>
  <c r="C741" i="2"/>
  <c r="B741" i="2"/>
  <c r="A741" i="2"/>
  <c r="D740" i="2"/>
  <c r="C740" i="2"/>
  <c r="B740" i="2"/>
  <c r="A740" i="2"/>
  <c r="D739" i="2"/>
  <c r="C739" i="2"/>
  <c r="B739" i="2"/>
  <c r="A739" i="2"/>
  <c r="D738" i="2"/>
  <c r="C738" i="2"/>
  <c r="B738" i="2"/>
  <c r="A738" i="2"/>
  <c r="D737" i="2"/>
  <c r="C737" i="2"/>
  <c r="B737" i="2"/>
  <c r="A737" i="2"/>
  <c r="D736" i="2"/>
  <c r="C736" i="2"/>
  <c r="B736" i="2"/>
  <c r="A736" i="2"/>
  <c r="D735" i="2"/>
  <c r="C735" i="2"/>
  <c r="B735" i="2"/>
  <c r="A735" i="2"/>
  <c r="D734" i="2"/>
  <c r="C734" i="2"/>
  <c r="B734" i="2"/>
  <c r="A734" i="2"/>
  <c r="D733" i="2"/>
  <c r="C733" i="2"/>
  <c r="B733" i="2"/>
  <c r="A733" i="2"/>
  <c r="D732" i="2"/>
  <c r="C732" i="2"/>
  <c r="B732" i="2"/>
  <c r="A732" i="2"/>
  <c r="D731" i="2"/>
  <c r="C731" i="2"/>
  <c r="B731" i="2"/>
  <c r="A731" i="2"/>
  <c r="D730" i="2"/>
  <c r="C730" i="2"/>
  <c r="B730" i="2"/>
  <c r="A730" i="2"/>
  <c r="D729" i="2"/>
  <c r="C729" i="2"/>
  <c r="B729" i="2"/>
  <c r="A729" i="2"/>
  <c r="D728" i="2"/>
  <c r="C728" i="2"/>
  <c r="B728" i="2"/>
  <c r="A728" i="2"/>
  <c r="D727" i="2"/>
  <c r="C727" i="2"/>
  <c r="B727" i="2"/>
  <c r="A727" i="2"/>
  <c r="D726" i="2"/>
  <c r="C726" i="2"/>
  <c r="B726" i="2"/>
  <c r="A726" i="2"/>
  <c r="D725" i="2"/>
  <c r="C725" i="2"/>
  <c r="B725" i="2"/>
  <c r="A725" i="2"/>
  <c r="D724" i="2"/>
  <c r="C724" i="2"/>
  <c r="B724" i="2"/>
  <c r="A724" i="2"/>
  <c r="D723" i="2"/>
  <c r="C723" i="2"/>
  <c r="B723" i="2"/>
  <c r="A723" i="2"/>
  <c r="D722" i="2"/>
  <c r="C722" i="2"/>
  <c r="B722" i="2"/>
  <c r="A722" i="2"/>
  <c r="D721" i="2"/>
  <c r="C721" i="2"/>
  <c r="B721" i="2"/>
  <c r="A721" i="2"/>
  <c r="D720" i="2"/>
  <c r="C720" i="2"/>
  <c r="B720" i="2"/>
  <c r="A720" i="2"/>
  <c r="D719" i="2"/>
  <c r="C719" i="2"/>
  <c r="B719" i="2"/>
  <c r="A719" i="2"/>
  <c r="D718" i="2"/>
  <c r="C718" i="2"/>
  <c r="B718" i="2"/>
  <c r="A718" i="2"/>
  <c r="D717" i="2"/>
  <c r="C717" i="2"/>
  <c r="B717" i="2"/>
  <c r="A717" i="2"/>
  <c r="D716" i="2"/>
  <c r="C716" i="2"/>
  <c r="B716" i="2"/>
  <c r="A716" i="2"/>
  <c r="D715" i="2"/>
  <c r="C715" i="2"/>
  <c r="B715" i="2"/>
  <c r="A715" i="2"/>
  <c r="D714" i="2"/>
  <c r="C714" i="2"/>
  <c r="B714" i="2"/>
  <c r="A714" i="2"/>
  <c r="D713" i="2"/>
  <c r="C713" i="2"/>
  <c r="B713" i="2"/>
  <c r="A713" i="2"/>
  <c r="D712" i="2"/>
  <c r="C712" i="2"/>
  <c r="B712" i="2"/>
  <c r="A712" i="2"/>
  <c r="D711" i="2"/>
  <c r="C711" i="2"/>
  <c r="B711" i="2"/>
  <c r="A711" i="2"/>
  <c r="D710" i="2"/>
  <c r="C710" i="2"/>
  <c r="B710" i="2"/>
  <c r="A710" i="2"/>
  <c r="D709" i="2"/>
  <c r="C709" i="2"/>
  <c r="B709" i="2"/>
  <c r="A709" i="2"/>
  <c r="D708" i="2"/>
  <c r="C708" i="2"/>
  <c r="B708" i="2"/>
  <c r="A708" i="2"/>
  <c r="D707" i="2"/>
  <c r="C707" i="2"/>
  <c r="B707" i="2"/>
  <c r="A707" i="2"/>
  <c r="D706" i="2"/>
  <c r="C706" i="2"/>
  <c r="B706" i="2"/>
  <c r="A706" i="2"/>
  <c r="D705" i="2"/>
  <c r="C705" i="2"/>
  <c r="B705" i="2"/>
  <c r="A705" i="2"/>
  <c r="D704" i="2"/>
  <c r="C704" i="2"/>
  <c r="B704" i="2"/>
  <c r="A704" i="2"/>
  <c r="D703" i="2"/>
  <c r="C703" i="2"/>
  <c r="B703" i="2"/>
  <c r="A703" i="2"/>
  <c r="D702" i="2"/>
  <c r="C702" i="2"/>
  <c r="B702" i="2"/>
  <c r="A702" i="2"/>
  <c r="D701" i="2"/>
  <c r="C701" i="2"/>
  <c r="B701" i="2"/>
  <c r="A701" i="2"/>
  <c r="D700" i="2"/>
  <c r="C700" i="2"/>
  <c r="B700" i="2"/>
  <c r="A700" i="2"/>
  <c r="D699" i="2"/>
  <c r="C699" i="2"/>
  <c r="B699" i="2"/>
  <c r="A699" i="2"/>
  <c r="D698" i="2"/>
  <c r="C698" i="2"/>
  <c r="B698" i="2"/>
  <c r="A698" i="2"/>
  <c r="D697" i="2"/>
  <c r="C697" i="2"/>
  <c r="B697" i="2"/>
  <c r="A697" i="2"/>
  <c r="D696" i="2"/>
  <c r="C696" i="2"/>
  <c r="B696" i="2"/>
  <c r="A696" i="2"/>
  <c r="D695" i="2"/>
  <c r="C695" i="2"/>
  <c r="B695" i="2"/>
  <c r="A695" i="2"/>
  <c r="D694" i="2"/>
  <c r="C694" i="2"/>
  <c r="B694" i="2"/>
  <c r="A694" i="2"/>
  <c r="D693" i="2"/>
  <c r="C693" i="2"/>
  <c r="B693" i="2"/>
  <c r="A693" i="2"/>
  <c r="D692" i="2"/>
  <c r="C692" i="2"/>
  <c r="B692" i="2"/>
  <c r="A692" i="2"/>
  <c r="D691" i="2"/>
  <c r="C691" i="2"/>
  <c r="B691" i="2"/>
  <c r="A691" i="2"/>
  <c r="D690" i="2"/>
  <c r="C690" i="2"/>
  <c r="B690" i="2"/>
  <c r="A690" i="2"/>
  <c r="D689" i="2"/>
  <c r="C689" i="2"/>
  <c r="B689" i="2"/>
  <c r="A689" i="2"/>
  <c r="D688" i="2"/>
  <c r="C688" i="2"/>
  <c r="B688" i="2"/>
  <c r="A688" i="2"/>
  <c r="D687" i="2"/>
  <c r="C687" i="2"/>
  <c r="B687" i="2"/>
  <c r="A687" i="2"/>
  <c r="D686" i="2"/>
  <c r="C686" i="2"/>
  <c r="B686" i="2"/>
  <c r="A686" i="2"/>
  <c r="D685" i="2"/>
  <c r="C685" i="2"/>
  <c r="B685" i="2"/>
  <c r="A685" i="2"/>
  <c r="D684" i="2"/>
  <c r="C684" i="2"/>
  <c r="B684" i="2"/>
  <c r="A684" i="2"/>
  <c r="D683" i="2"/>
  <c r="C683" i="2"/>
  <c r="B683" i="2"/>
  <c r="A683" i="2"/>
  <c r="D682" i="2"/>
  <c r="C682" i="2"/>
  <c r="B682" i="2"/>
  <c r="A682" i="2"/>
  <c r="D681" i="2"/>
  <c r="C681" i="2"/>
  <c r="B681" i="2"/>
  <c r="A681" i="2"/>
  <c r="D680" i="2"/>
  <c r="C680" i="2"/>
  <c r="B680" i="2"/>
  <c r="A680" i="2"/>
  <c r="D679" i="2"/>
  <c r="C679" i="2"/>
  <c r="B679" i="2"/>
  <c r="A679" i="2"/>
  <c r="D678" i="2"/>
  <c r="C678" i="2"/>
  <c r="B678" i="2"/>
  <c r="A678" i="2"/>
  <c r="D677" i="2"/>
  <c r="C677" i="2"/>
  <c r="B677" i="2"/>
  <c r="A677" i="2"/>
  <c r="D676" i="2"/>
  <c r="C676" i="2"/>
  <c r="B676" i="2"/>
  <c r="A676" i="2"/>
  <c r="D675" i="2"/>
  <c r="C675" i="2"/>
  <c r="B675" i="2"/>
  <c r="A675" i="2"/>
  <c r="D674" i="2"/>
  <c r="C674" i="2"/>
  <c r="B674" i="2"/>
  <c r="A674" i="2"/>
  <c r="D673" i="2"/>
  <c r="C673" i="2"/>
  <c r="B673" i="2"/>
  <c r="A673" i="2"/>
  <c r="D672" i="2"/>
  <c r="C672" i="2"/>
  <c r="B672" i="2"/>
  <c r="A672" i="2"/>
  <c r="D671" i="2"/>
  <c r="C671" i="2"/>
  <c r="B671" i="2"/>
  <c r="A671" i="2"/>
  <c r="D670" i="2"/>
  <c r="C670" i="2"/>
  <c r="B670" i="2"/>
  <c r="A670" i="2"/>
  <c r="D669" i="2"/>
  <c r="C669" i="2"/>
  <c r="B669" i="2"/>
  <c r="A669" i="2"/>
  <c r="D668" i="2"/>
  <c r="C668" i="2"/>
  <c r="B668" i="2"/>
  <c r="A668" i="2"/>
  <c r="D667" i="2"/>
  <c r="C667" i="2"/>
  <c r="B667" i="2"/>
  <c r="A667" i="2"/>
  <c r="D666" i="2"/>
  <c r="C666" i="2"/>
  <c r="B666" i="2"/>
  <c r="A666" i="2"/>
  <c r="D665" i="2"/>
  <c r="C665" i="2"/>
  <c r="B665" i="2"/>
  <c r="A665" i="2"/>
  <c r="D664" i="2"/>
  <c r="C664" i="2"/>
  <c r="B664" i="2"/>
  <c r="A664" i="2"/>
  <c r="D663" i="2"/>
  <c r="C663" i="2"/>
  <c r="B663" i="2"/>
  <c r="A663" i="2"/>
  <c r="D662" i="2"/>
  <c r="C662" i="2"/>
  <c r="B662" i="2"/>
  <c r="A662" i="2"/>
  <c r="D661" i="2"/>
  <c r="C661" i="2"/>
  <c r="B661" i="2"/>
  <c r="A661" i="2"/>
  <c r="D660" i="2"/>
  <c r="C660" i="2"/>
  <c r="B660" i="2"/>
  <c r="A660" i="2"/>
  <c r="D659" i="2"/>
  <c r="C659" i="2"/>
  <c r="B659" i="2"/>
  <c r="A659" i="2"/>
  <c r="D658" i="2"/>
  <c r="C658" i="2"/>
  <c r="B658" i="2"/>
  <c r="A658" i="2"/>
  <c r="D657" i="2"/>
  <c r="C657" i="2"/>
  <c r="B657" i="2"/>
  <c r="A657" i="2"/>
  <c r="D656" i="2"/>
  <c r="C656" i="2"/>
  <c r="B656" i="2"/>
  <c r="A656" i="2"/>
  <c r="D655" i="2"/>
  <c r="C655" i="2"/>
  <c r="B655" i="2"/>
  <c r="A655" i="2"/>
  <c r="D654" i="2"/>
  <c r="C654" i="2"/>
  <c r="B654" i="2"/>
  <c r="A654" i="2"/>
  <c r="D653" i="2"/>
  <c r="C653" i="2"/>
  <c r="B653" i="2"/>
  <c r="A653" i="2"/>
  <c r="D652" i="2"/>
  <c r="C652" i="2"/>
  <c r="B652" i="2"/>
  <c r="A652" i="2"/>
  <c r="D651" i="2"/>
  <c r="C651" i="2"/>
  <c r="B651" i="2"/>
  <c r="A651" i="2"/>
  <c r="D650" i="2"/>
  <c r="C650" i="2"/>
  <c r="B650" i="2"/>
  <c r="A650" i="2"/>
  <c r="D649" i="2"/>
  <c r="C649" i="2"/>
  <c r="B649" i="2"/>
  <c r="A649" i="2"/>
  <c r="D648" i="2"/>
  <c r="C648" i="2"/>
  <c r="B648" i="2"/>
  <c r="A648" i="2"/>
  <c r="D647" i="2"/>
  <c r="C647" i="2"/>
  <c r="B647" i="2"/>
  <c r="A647" i="2"/>
  <c r="D646" i="2"/>
  <c r="C646" i="2"/>
  <c r="B646" i="2"/>
  <c r="A646" i="2"/>
  <c r="D645" i="2"/>
  <c r="C645" i="2"/>
  <c r="B645" i="2"/>
  <c r="A645" i="2"/>
  <c r="D644" i="2"/>
  <c r="C644" i="2"/>
  <c r="B644" i="2"/>
  <c r="A644" i="2"/>
  <c r="D643" i="2"/>
  <c r="C643" i="2"/>
  <c r="B643" i="2"/>
  <c r="A643" i="2"/>
  <c r="D642" i="2"/>
  <c r="C642" i="2"/>
  <c r="B642" i="2"/>
  <c r="A642" i="2"/>
  <c r="D641" i="2"/>
  <c r="C641" i="2"/>
  <c r="B641" i="2"/>
  <c r="A641" i="2"/>
  <c r="D640" i="2"/>
  <c r="C640" i="2"/>
  <c r="B640" i="2"/>
  <c r="A640" i="2"/>
  <c r="D639" i="2"/>
  <c r="C639" i="2"/>
  <c r="B639" i="2"/>
  <c r="A639" i="2"/>
  <c r="D638" i="2"/>
  <c r="C638" i="2"/>
  <c r="B638" i="2"/>
  <c r="A638" i="2"/>
  <c r="D637" i="2"/>
  <c r="C637" i="2"/>
  <c r="B637" i="2"/>
  <c r="A637" i="2"/>
  <c r="D636" i="2"/>
  <c r="C636" i="2"/>
  <c r="B636" i="2"/>
  <c r="A636" i="2"/>
  <c r="D635" i="2"/>
  <c r="C635" i="2"/>
  <c r="B635" i="2"/>
  <c r="A635" i="2"/>
  <c r="D634" i="2"/>
  <c r="C634" i="2"/>
  <c r="B634" i="2"/>
  <c r="A634" i="2"/>
  <c r="D633" i="2"/>
  <c r="C633" i="2"/>
  <c r="B633" i="2"/>
  <c r="A633" i="2"/>
  <c r="D632" i="2"/>
  <c r="C632" i="2"/>
  <c r="B632" i="2"/>
  <c r="A632" i="2"/>
  <c r="D631" i="2"/>
  <c r="C631" i="2"/>
  <c r="B631" i="2"/>
  <c r="A631" i="2"/>
  <c r="D630" i="2"/>
  <c r="C630" i="2"/>
  <c r="B630" i="2"/>
  <c r="A630" i="2"/>
  <c r="D629" i="2"/>
  <c r="C629" i="2"/>
  <c r="B629" i="2"/>
  <c r="A629" i="2"/>
  <c r="D628" i="2"/>
  <c r="C628" i="2"/>
  <c r="B628" i="2"/>
  <c r="A628" i="2"/>
  <c r="D627" i="2"/>
  <c r="C627" i="2"/>
  <c r="B627" i="2"/>
  <c r="A627" i="2"/>
  <c r="D626" i="2"/>
  <c r="C626" i="2"/>
  <c r="B626" i="2"/>
  <c r="A626" i="2"/>
  <c r="D625" i="2"/>
  <c r="C625" i="2"/>
  <c r="B625" i="2"/>
  <c r="A625" i="2"/>
  <c r="D624" i="2"/>
  <c r="C624" i="2"/>
  <c r="B624" i="2"/>
  <c r="A624" i="2"/>
  <c r="D623" i="2"/>
  <c r="C623" i="2"/>
  <c r="B623" i="2"/>
  <c r="A623" i="2"/>
  <c r="D622" i="2"/>
  <c r="C622" i="2"/>
  <c r="B622" i="2"/>
  <c r="A622" i="2"/>
  <c r="D621" i="2"/>
  <c r="C621" i="2"/>
  <c r="B621" i="2"/>
  <c r="A621" i="2"/>
  <c r="D620" i="2"/>
  <c r="C620" i="2"/>
  <c r="B620" i="2"/>
  <c r="A620" i="2"/>
  <c r="D619" i="2"/>
  <c r="C619" i="2"/>
  <c r="B619" i="2"/>
  <c r="A619" i="2"/>
  <c r="D618" i="2"/>
  <c r="C618" i="2"/>
  <c r="B618" i="2"/>
  <c r="A618" i="2"/>
  <c r="D617" i="2"/>
  <c r="C617" i="2"/>
  <c r="B617" i="2"/>
  <c r="A617" i="2"/>
  <c r="D616" i="2"/>
  <c r="C616" i="2"/>
  <c r="B616" i="2"/>
  <c r="A616" i="2"/>
  <c r="D615" i="2"/>
  <c r="C615" i="2"/>
  <c r="B615" i="2"/>
  <c r="A615" i="2"/>
  <c r="D614" i="2"/>
  <c r="C614" i="2"/>
  <c r="B614" i="2"/>
  <c r="A614" i="2"/>
  <c r="D613" i="2"/>
  <c r="C613" i="2"/>
  <c r="B613" i="2"/>
  <c r="A613" i="2"/>
  <c r="D612" i="2"/>
  <c r="C612" i="2"/>
  <c r="B612" i="2"/>
  <c r="A612" i="2"/>
  <c r="D611" i="2"/>
  <c r="C611" i="2"/>
  <c r="B611" i="2"/>
  <c r="A611" i="2"/>
  <c r="D610" i="2"/>
  <c r="C610" i="2"/>
  <c r="B610" i="2"/>
  <c r="A610" i="2"/>
  <c r="D609" i="2"/>
  <c r="C609" i="2"/>
  <c r="B609" i="2"/>
  <c r="A609" i="2"/>
  <c r="D608" i="2"/>
  <c r="C608" i="2"/>
  <c r="B608" i="2"/>
  <c r="A608" i="2"/>
  <c r="D607" i="2"/>
  <c r="C607" i="2"/>
  <c r="B607" i="2"/>
  <c r="A607" i="2"/>
  <c r="D606" i="2"/>
  <c r="C606" i="2"/>
  <c r="B606" i="2"/>
  <c r="A606" i="2"/>
  <c r="D605" i="2"/>
  <c r="C605" i="2"/>
  <c r="B605" i="2"/>
  <c r="A605" i="2"/>
  <c r="D604" i="2"/>
  <c r="C604" i="2"/>
  <c r="B604" i="2"/>
  <c r="A604" i="2"/>
  <c r="D603" i="2"/>
  <c r="C603" i="2"/>
  <c r="B603" i="2"/>
  <c r="A603" i="2"/>
  <c r="D602" i="2"/>
  <c r="C602" i="2"/>
  <c r="B602" i="2"/>
  <c r="A602" i="2"/>
  <c r="D601" i="2"/>
  <c r="C601" i="2"/>
  <c r="B601" i="2"/>
  <c r="A601" i="2"/>
  <c r="D600" i="2"/>
  <c r="C600" i="2"/>
  <c r="B600" i="2"/>
  <c r="A600" i="2"/>
  <c r="D599" i="2"/>
  <c r="C599" i="2"/>
  <c r="B599" i="2"/>
  <c r="A599" i="2"/>
  <c r="D598" i="2"/>
  <c r="C598" i="2"/>
  <c r="B598" i="2"/>
  <c r="A598" i="2"/>
  <c r="D597" i="2"/>
  <c r="C597" i="2"/>
  <c r="B597" i="2"/>
  <c r="A597" i="2"/>
  <c r="D596" i="2"/>
  <c r="C596" i="2"/>
  <c r="B596" i="2"/>
  <c r="A596" i="2"/>
  <c r="D595" i="2"/>
  <c r="C595" i="2"/>
  <c r="B595" i="2"/>
  <c r="A595" i="2"/>
  <c r="D594" i="2"/>
  <c r="C594" i="2"/>
  <c r="B594" i="2"/>
  <c r="A594" i="2"/>
  <c r="D593" i="2"/>
  <c r="C593" i="2"/>
  <c r="B593" i="2"/>
  <c r="A593" i="2"/>
  <c r="D592" i="2"/>
  <c r="C592" i="2"/>
  <c r="B592" i="2"/>
  <c r="A592" i="2"/>
  <c r="D591" i="2"/>
  <c r="C591" i="2"/>
  <c r="B591" i="2"/>
  <c r="A591" i="2"/>
  <c r="D590" i="2"/>
  <c r="C590" i="2"/>
  <c r="B590" i="2"/>
  <c r="A590" i="2"/>
  <c r="D589" i="2"/>
  <c r="C589" i="2"/>
  <c r="B589" i="2"/>
  <c r="A589" i="2"/>
  <c r="D588" i="2"/>
  <c r="C588" i="2"/>
  <c r="B588" i="2"/>
  <c r="A588" i="2"/>
  <c r="D587" i="2"/>
  <c r="C587" i="2"/>
  <c r="B587" i="2"/>
  <c r="A587" i="2"/>
  <c r="D586" i="2"/>
  <c r="C586" i="2"/>
  <c r="B586" i="2"/>
  <c r="A586" i="2"/>
  <c r="D585" i="2"/>
  <c r="C585" i="2"/>
  <c r="B585" i="2"/>
  <c r="A585" i="2"/>
  <c r="D584" i="2"/>
  <c r="C584" i="2"/>
  <c r="B584" i="2"/>
  <c r="A584" i="2"/>
  <c r="D583" i="2"/>
  <c r="C583" i="2"/>
  <c r="B583" i="2"/>
  <c r="A583" i="2"/>
  <c r="D582" i="2"/>
  <c r="C582" i="2"/>
  <c r="B582" i="2"/>
  <c r="A582" i="2"/>
  <c r="D581" i="2"/>
  <c r="C581" i="2"/>
  <c r="B581" i="2"/>
  <c r="A581" i="2"/>
  <c r="D580" i="2"/>
  <c r="C580" i="2"/>
  <c r="B580" i="2"/>
  <c r="A580" i="2"/>
  <c r="D579" i="2"/>
  <c r="C579" i="2"/>
  <c r="B579" i="2"/>
  <c r="A579" i="2"/>
  <c r="D578" i="2"/>
  <c r="C578" i="2"/>
  <c r="B578" i="2"/>
  <c r="A578" i="2"/>
  <c r="D577" i="2"/>
  <c r="C577" i="2"/>
  <c r="B577" i="2"/>
  <c r="A577" i="2"/>
  <c r="D576" i="2"/>
  <c r="C576" i="2"/>
  <c r="B576" i="2"/>
  <c r="A576" i="2"/>
  <c r="D575" i="2"/>
  <c r="C575" i="2"/>
  <c r="B575" i="2"/>
  <c r="A575" i="2"/>
  <c r="D574" i="2"/>
  <c r="C574" i="2"/>
  <c r="B574" i="2"/>
  <c r="A574" i="2"/>
  <c r="D573" i="2"/>
  <c r="C573" i="2"/>
  <c r="B573" i="2"/>
  <c r="A573" i="2"/>
  <c r="D572" i="2"/>
  <c r="C572" i="2"/>
  <c r="B572" i="2"/>
  <c r="A572" i="2"/>
  <c r="D571" i="2"/>
  <c r="C571" i="2"/>
  <c r="B571" i="2"/>
  <c r="A571" i="2"/>
  <c r="D570" i="2"/>
  <c r="C570" i="2"/>
  <c r="B570" i="2"/>
  <c r="A570" i="2"/>
  <c r="D569" i="2"/>
  <c r="C569" i="2"/>
  <c r="B569" i="2"/>
  <c r="A569" i="2"/>
  <c r="D568" i="2"/>
  <c r="C568" i="2"/>
  <c r="B568" i="2"/>
  <c r="A568" i="2"/>
  <c r="D567" i="2"/>
  <c r="C567" i="2"/>
  <c r="B567" i="2"/>
  <c r="A567" i="2"/>
  <c r="D566" i="2"/>
  <c r="C566" i="2"/>
  <c r="B566" i="2"/>
  <c r="A566" i="2"/>
  <c r="D565" i="2"/>
  <c r="C565" i="2"/>
  <c r="B565" i="2"/>
  <c r="A565" i="2"/>
  <c r="D564" i="2"/>
  <c r="C564" i="2"/>
  <c r="B564" i="2"/>
  <c r="A564" i="2"/>
  <c r="D563" i="2"/>
  <c r="C563" i="2"/>
  <c r="B563" i="2"/>
  <c r="A563" i="2"/>
  <c r="D562" i="2"/>
  <c r="C562" i="2"/>
  <c r="B562" i="2"/>
  <c r="A562" i="2"/>
  <c r="D561" i="2"/>
  <c r="C561" i="2"/>
  <c r="B561" i="2"/>
  <c r="A561" i="2"/>
  <c r="D560" i="2"/>
  <c r="C560" i="2"/>
  <c r="B560" i="2"/>
  <c r="A560" i="2"/>
  <c r="D559" i="2"/>
  <c r="C559" i="2"/>
  <c r="B559" i="2"/>
  <c r="A559" i="2"/>
  <c r="D558" i="2"/>
  <c r="C558" i="2"/>
  <c r="B558" i="2"/>
  <c r="A558" i="2"/>
  <c r="D557" i="2"/>
  <c r="C557" i="2"/>
  <c r="B557" i="2"/>
  <c r="A557" i="2"/>
  <c r="D556" i="2"/>
  <c r="C556" i="2"/>
  <c r="B556" i="2"/>
  <c r="A556" i="2"/>
  <c r="D555" i="2"/>
  <c r="C555" i="2"/>
  <c r="B555" i="2"/>
  <c r="A555" i="2"/>
  <c r="D554" i="2"/>
  <c r="C554" i="2"/>
  <c r="B554" i="2"/>
  <c r="A554" i="2"/>
  <c r="D553" i="2"/>
  <c r="C553" i="2"/>
  <c r="B553" i="2"/>
  <c r="A553" i="2"/>
  <c r="D552" i="2"/>
  <c r="C552" i="2"/>
  <c r="B552" i="2"/>
  <c r="A552" i="2"/>
  <c r="D551" i="2"/>
  <c r="C551" i="2"/>
  <c r="B551" i="2"/>
  <c r="A551" i="2"/>
  <c r="D550" i="2"/>
  <c r="C550" i="2"/>
  <c r="B550" i="2"/>
  <c r="A550" i="2"/>
  <c r="D549" i="2"/>
  <c r="C549" i="2"/>
  <c r="B549" i="2"/>
  <c r="A549" i="2"/>
  <c r="D548" i="2"/>
  <c r="C548" i="2"/>
  <c r="B548" i="2"/>
  <c r="A548" i="2"/>
  <c r="D547" i="2"/>
  <c r="C547" i="2"/>
  <c r="B547" i="2"/>
  <c r="A547" i="2"/>
  <c r="D546" i="2"/>
  <c r="C546" i="2"/>
  <c r="B546" i="2"/>
  <c r="A546" i="2"/>
  <c r="D545" i="2"/>
  <c r="C545" i="2"/>
  <c r="B545" i="2"/>
  <c r="A545" i="2"/>
  <c r="D544" i="2"/>
  <c r="C544" i="2"/>
  <c r="B544" i="2"/>
  <c r="A544" i="2"/>
  <c r="D543" i="2"/>
  <c r="C543" i="2"/>
  <c r="B543" i="2"/>
  <c r="A543" i="2"/>
  <c r="D542" i="2"/>
  <c r="C542" i="2"/>
  <c r="B542" i="2"/>
  <c r="A542" i="2"/>
  <c r="D541" i="2"/>
  <c r="C541" i="2"/>
  <c r="B541" i="2"/>
  <c r="A541" i="2"/>
  <c r="D540" i="2"/>
  <c r="C540" i="2"/>
  <c r="B540" i="2"/>
  <c r="A540" i="2"/>
  <c r="D539" i="2"/>
  <c r="C539" i="2"/>
  <c r="B539" i="2"/>
  <c r="A539" i="2"/>
  <c r="D538" i="2"/>
  <c r="C538" i="2"/>
  <c r="B538" i="2"/>
  <c r="A538" i="2"/>
  <c r="D537" i="2"/>
  <c r="C537" i="2"/>
  <c r="B537" i="2"/>
  <c r="A537" i="2"/>
  <c r="D536" i="2"/>
  <c r="C536" i="2"/>
  <c r="B536" i="2"/>
  <c r="A536" i="2"/>
  <c r="D535" i="2"/>
  <c r="C535" i="2"/>
  <c r="B535" i="2"/>
  <c r="A535" i="2"/>
  <c r="D534" i="2"/>
  <c r="C534" i="2"/>
  <c r="B534" i="2"/>
  <c r="A534" i="2"/>
  <c r="D533" i="2"/>
  <c r="C533" i="2"/>
  <c r="B533" i="2"/>
  <c r="A533" i="2"/>
  <c r="D532" i="2"/>
  <c r="C532" i="2"/>
  <c r="B532" i="2"/>
  <c r="A532" i="2"/>
  <c r="D531" i="2"/>
  <c r="C531" i="2"/>
  <c r="B531" i="2"/>
  <c r="A531" i="2"/>
  <c r="D530" i="2"/>
  <c r="C530" i="2"/>
  <c r="B530" i="2"/>
  <c r="A530" i="2"/>
  <c r="D529" i="2"/>
  <c r="C529" i="2"/>
  <c r="B529" i="2"/>
  <c r="A529" i="2"/>
  <c r="D528" i="2"/>
  <c r="C528" i="2"/>
  <c r="B528" i="2"/>
  <c r="A528" i="2"/>
  <c r="D527" i="2"/>
  <c r="C527" i="2"/>
  <c r="B527" i="2"/>
  <c r="A527" i="2"/>
  <c r="D526" i="2"/>
  <c r="C526" i="2"/>
  <c r="B526" i="2"/>
  <c r="A526" i="2"/>
  <c r="D525" i="2"/>
  <c r="C525" i="2"/>
  <c r="B525" i="2"/>
  <c r="A525" i="2"/>
  <c r="D524" i="2"/>
  <c r="C524" i="2"/>
  <c r="B524" i="2"/>
  <c r="A524" i="2"/>
  <c r="D523" i="2"/>
  <c r="C523" i="2"/>
  <c r="B523" i="2"/>
  <c r="A523" i="2"/>
  <c r="D522" i="2"/>
  <c r="C522" i="2"/>
  <c r="B522" i="2"/>
  <c r="A522" i="2"/>
  <c r="D521" i="2"/>
  <c r="C521" i="2"/>
  <c r="B521" i="2"/>
  <c r="A521" i="2"/>
  <c r="D520" i="2"/>
  <c r="C520" i="2"/>
  <c r="B520" i="2"/>
  <c r="A520" i="2"/>
  <c r="D519" i="2"/>
  <c r="C519" i="2"/>
  <c r="B519" i="2"/>
  <c r="A519" i="2"/>
  <c r="D518" i="2"/>
  <c r="C518" i="2"/>
  <c r="B518" i="2"/>
  <c r="A518" i="2"/>
  <c r="D517" i="2"/>
  <c r="C517" i="2"/>
  <c r="B517" i="2"/>
  <c r="A517" i="2"/>
  <c r="D516" i="2"/>
  <c r="C516" i="2"/>
  <c r="B516" i="2"/>
  <c r="A516" i="2"/>
  <c r="D515" i="2"/>
  <c r="C515" i="2"/>
  <c r="B515" i="2"/>
  <c r="A515" i="2"/>
  <c r="D514" i="2"/>
  <c r="C514" i="2"/>
  <c r="B514" i="2"/>
  <c r="A514" i="2"/>
  <c r="D513" i="2"/>
  <c r="C513" i="2"/>
  <c r="B513" i="2"/>
  <c r="A513" i="2"/>
  <c r="D512" i="2"/>
  <c r="C512" i="2"/>
  <c r="B512" i="2"/>
  <c r="A512" i="2"/>
  <c r="D511" i="2"/>
  <c r="C511" i="2"/>
  <c r="B511" i="2"/>
  <c r="A511" i="2"/>
  <c r="D510" i="2"/>
  <c r="C510" i="2"/>
  <c r="B510" i="2"/>
  <c r="A510" i="2"/>
  <c r="D509" i="2"/>
  <c r="C509" i="2"/>
  <c r="B509" i="2"/>
  <c r="A509" i="2"/>
  <c r="D508" i="2"/>
  <c r="C508" i="2"/>
  <c r="B508" i="2"/>
  <c r="A508" i="2"/>
  <c r="D507" i="2"/>
  <c r="C507" i="2"/>
  <c r="B507" i="2"/>
  <c r="A507" i="2"/>
  <c r="D506" i="2"/>
  <c r="C506" i="2"/>
  <c r="B506" i="2"/>
  <c r="A506" i="2"/>
  <c r="D505" i="2"/>
  <c r="C505" i="2"/>
  <c r="B505" i="2"/>
  <c r="A505" i="2"/>
  <c r="D504" i="2"/>
  <c r="C504" i="2"/>
  <c r="B504" i="2"/>
  <c r="A504" i="2"/>
  <c r="D503" i="2"/>
  <c r="C503" i="2"/>
  <c r="B503" i="2"/>
  <c r="A503" i="2"/>
  <c r="D502" i="2"/>
  <c r="C502" i="2"/>
  <c r="B502" i="2"/>
  <c r="A502" i="2"/>
  <c r="D501" i="2"/>
  <c r="C501" i="2"/>
  <c r="B501" i="2"/>
  <c r="A501" i="2"/>
  <c r="D500" i="2"/>
  <c r="C500" i="2"/>
  <c r="B500" i="2"/>
  <c r="A500" i="2"/>
  <c r="D499" i="2"/>
  <c r="C499" i="2"/>
  <c r="B499" i="2"/>
  <c r="A499" i="2"/>
  <c r="D498" i="2"/>
  <c r="C498" i="2"/>
  <c r="B498" i="2"/>
  <c r="A498" i="2"/>
  <c r="D497" i="2"/>
  <c r="C497" i="2"/>
  <c r="B497" i="2"/>
  <c r="A497" i="2"/>
  <c r="D496" i="2"/>
  <c r="C496" i="2"/>
  <c r="B496" i="2"/>
  <c r="A496" i="2"/>
  <c r="D495" i="2"/>
  <c r="C495" i="2"/>
  <c r="B495" i="2"/>
  <c r="A495" i="2"/>
  <c r="D494" i="2"/>
  <c r="C494" i="2"/>
  <c r="B494" i="2"/>
  <c r="A494" i="2"/>
  <c r="D493" i="2"/>
  <c r="C493" i="2"/>
  <c r="B493" i="2"/>
  <c r="A493" i="2"/>
  <c r="D492" i="2"/>
  <c r="C492" i="2"/>
  <c r="B492" i="2"/>
  <c r="A492" i="2"/>
  <c r="D491" i="2"/>
  <c r="C491" i="2"/>
  <c r="B491" i="2"/>
  <c r="A491" i="2"/>
  <c r="D490" i="2"/>
  <c r="C490" i="2"/>
  <c r="B490" i="2"/>
  <c r="A490" i="2"/>
  <c r="D489" i="2"/>
  <c r="C489" i="2"/>
  <c r="B489" i="2"/>
  <c r="A489" i="2"/>
  <c r="D488" i="2"/>
  <c r="C488" i="2"/>
  <c r="B488" i="2"/>
  <c r="A488" i="2"/>
  <c r="D487" i="2"/>
  <c r="C487" i="2"/>
  <c r="B487" i="2"/>
  <c r="A487" i="2"/>
  <c r="D486" i="2"/>
  <c r="C486" i="2"/>
  <c r="B486" i="2"/>
  <c r="A486" i="2"/>
  <c r="D485" i="2"/>
  <c r="C485" i="2"/>
  <c r="B485" i="2"/>
  <c r="A485" i="2"/>
  <c r="D484" i="2"/>
  <c r="C484" i="2"/>
  <c r="B484" i="2"/>
  <c r="A484" i="2"/>
  <c r="D483" i="2"/>
  <c r="C483" i="2"/>
  <c r="B483" i="2"/>
  <c r="A483" i="2"/>
  <c r="D482" i="2"/>
  <c r="C482" i="2"/>
  <c r="B482" i="2"/>
  <c r="A482" i="2"/>
  <c r="D481" i="2"/>
  <c r="C481" i="2"/>
  <c r="B481" i="2"/>
  <c r="A481" i="2"/>
  <c r="D480" i="2"/>
  <c r="C480" i="2"/>
  <c r="B480" i="2"/>
  <c r="A480" i="2"/>
  <c r="D479" i="2"/>
  <c r="C479" i="2"/>
  <c r="B479" i="2"/>
  <c r="A479" i="2"/>
  <c r="D478" i="2"/>
  <c r="C478" i="2"/>
  <c r="B478" i="2"/>
  <c r="A478" i="2"/>
  <c r="D477" i="2"/>
  <c r="C477" i="2"/>
  <c r="B477" i="2"/>
  <c r="A477" i="2"/>
  <c r="D476" i="2"/>
  <c r="C476" i="2"/>
  <c r="B476" i="2"/>
  <c r="A476" i="2"/>
  <c r="D475" i="2"/>
  <c r="C475" i="2"/>
  <c r="B475" i="2"/>
  <c r="A475" i="2"/>
  <c r="D474" i="2"/>
  <c r="C474" i="2"/>
  <c r="B474" i="2"/>
  <c r="A474" i="2"/>
  <c r="D473" i="2"/>
  <c r="C473" i="2"/>
  <c r="B473" i="2"/>
  <c r="A473" i="2"/>
  <c r="D472" i="2"/>
  <c r="C472" i="2"/>
  <c r="B472" i="2"/>
  <c r="A472" i="2"/>
  <c r="D471" i="2"/>
  <c r="C471" i="2"/>
  <c r="B471" i="2"/>
  <c r="A471" i="2"/>
  <c r="D470" i="2"/>
  <c r="C470" i="2"/>
  <c r="B470" i="2"/>
  <c r="A470" i="2"/>
  <c r="D469" i="2"/>
  <c r="C469" i="2"/>
  <c r="B469" i="2"/>
  <c r="A469" i="2"/>
  <c r="D468" i="2"/>
  <c r="C468" i="2"/>
  <c r="B468" i="2"/>
  <c r="A468" i="2"/>
  <c r="D467" i="2"/>
  <c r="C467" i="2"/>
  <c r="B467" i="2"/>
  <c r="A467" i="2"/>
  <c r="D466" i="2"/>
  <c r="C466" i="2"/>
  <c r="B466" i="2"/>
  <c r="A466" i="2"/>
  <c r="D465" i="2"/>
  <c r="C465" i="2"/>
  <c r="B465" i="2"/>
  <c r="A465" i="2"/>
  <c r="D464" i="2"/>
  <c r="C464" i="2"/>
  <c r="B464" i="2"/>
  <c r="A464" i="2"/>
  <c r="D463" i="2"/>
  <c r="C463" i="2"/>
  <c r="B463" i="2"/>
  <c r="A463" i="2"/>
  <c r="D462" i="2"/>
  <c r="C462" i="2"/>
  <c r="B462" i="2"/>
  <c r="A462" i="2"/>
  <c r="D461" i="2"/>
  <c r="C461" i="2"/>
  <c r="B461" i="2"/>
  <c r="A461" i="2"/>
  <c r="D460" i="2"/>
  <c r="C460" i="2"/>
  <c r="B460" i="2"/>
  <c r="A460" i="2"/>
  <c r="D459" i="2"/>
  <c r="C459" i="2"/>
  <c r="B459" i="2"/>
  <c r="A459" i="2"/>
  <c r="D458" i="2"/>
  <c r="C458" i="2"/>
  <c r="B458" i="2"/>
  <c r="A458" i="2"/>
  <c r="D457" i="2"/>
  <c r="C457" i="2"/>
  <c r="B457" i="2"/>
  <c r="A457" i="2"/>
  <c r="D456" i="2"/>
  <c r="C456" i="2"/>
  <c r="B456" i="2"/>
  <c r="A456" i="2"/>
  <c r="D455" i="2"/>
  <c r="C455" i="2"/>
  <c r="B455" i="2"/>
  <c r="A455" i="2"/>
  <c r="D454" i="2"/>
  <c r="C454" i="2"/>
  <c r="B454" i="2"/>
  <c r="A454" i="2"/>
  <c r="D453" i="2"/>
  <c r="C453" i="2"/>
  <c r="B453" i="2"/>
  <c r="A453" i="2"/>
  <c r="D452" i="2"/>
  <c r="C452" i="2"/>
  <c r="B452" i="2"/>
  <c r="A452" i="2"/>
  <c r="D451" i="2"/>
  <c r="C451" i="2"/>
  <c r="B451" i="2"/>
  <c r="A451" i="2"/>
  <c r="D450" i="2"/>
  <c r="C450" i="2"/>
  <c r="B450" i="2"/>
  <c r="A450" i="2"/>
  <c r="D449" i="2"/>
  <c r="C449" i="2"/>
  <c r="B449" i="2"/>
  <c r="A449" i="2"/>
  <c r="D448" i="2"/>
  <c r="C448" i="2"/>
  <c r="B448" i="2"/>
  <c r="A448" i="2"/>
  <c r="D447" i="2"/>
  <c r="C447" i="2"/>
  <c r="B447" i="2"/>
  <c r="A447" i="2"/>
  <c r="D446" i="2"/>
  <c r="C446" i="2"/>
  <c r="B446" i="2"/>
  <c r="A446" i="2"/>
  <c r="D445" i="2"/>
  <c r="C445" i="2"/>
  <c r="B445" i="2"/>
  <c r="A445" i="2"/>
  <c r="D444" i="2"/>
  <c r="C444" i="2"/>
  <c r="B444" i="2"/>
  <c r="A444" i="2"/>
  <c r="D443" i="2"/>
  <c r="C443" i="2"/>
  <c r="B443" i="2"/>
  <c r="A443" i="2"/>
  <c r="D442" i="2"/>
  <c r="C442" i="2"/>
  <c r="B442" i="2"/>
  <c r="A442" i="2"/>
  <c r="D441" i="2"/>
  <c r="C441" i="2"/>
  <c r="B441" i="2"/>
  <c r="A441" i="2"/>
  <c r="D440" i="2"/>
  <c r="C440" i="2"/>
  <c r="B440" i="2"/>
  <c r="A440" i="2"/>
  <c r="D439" i="2"/>
  <c r="C439" i="2"/>
  <c r="B439" i="2"/>
  <c r="A439" i="2"/>
  <c r="D438" i="2"/>
  <c r="C438" i="2"/>
  <c r="B438" i="2"/>
  <c r="A438" i="2"/>
  <c r="D437" i="2"/>
  <c r="C437" i="2"/>
  <c r="B437" i="2"/>
  <c r="A437" i="2"/>
  <c r="D436" i="2"/>
  <c r="C436" i="2"/>
  <c r="B436" i="2"/>
  <c r="A436" i="2"/>
  <c r="D435" i="2"/>
  <c r="C435" i="2"/>
  <c r="B435" i="2"/>
  <c r="A435" i="2"/>
  <c r="D434" i="2"/>
  <c r="C434" i="2"/>
  <c r="B434" i="2"/>
  <c r="A434" i="2"/>
  <c r="D433" i="2"/>
  <c r="C433" i="2"/>
  <c r="B433" i="2"/>
  <c r="A433" i="2"/>
  <c r="D432" i="2"/>
  <c r="C432" i="2"/>
  <c r="B432" i="2"/>
  <c r="A432" i="2"/>
  <c r="D431" i="2"/>
  <c r="C431" i="2"/>
  <c r="B431" i="2"/>
  <c r="A431" i="2"/>
  <c r="D430" i="2"/>
  <c r="C430" i="2"/>
  <c r="B430" i="2"/>
  <c r="A430" i="2"/>
  <c r="D429" i="2"/>
  <c r="C429" i="2"/>
  <c r="B429" i="2"/>
  <c r="A429" i="2"/>
  <c r="D428" i="2"/>
  <c r="C428" i="2"/>
  <c r="B428" i="2"/>
  <c r="A428" i="2"/>
  <c r="D427" i="2"/>
  <c r="C427" i="2"/>
  <c r="B427" i="2"/>
  <c r="A427" i="2"/>
  <c r="D426" i="2"/>
  <c r="C426" i="2"/>
  <c r="B426" i="2"/>
  <c r="A426" i="2"/>
  <c r="D425" i="2"/>
  <c r="C425" i="2"/>
  <c r="B425" i="2"/>
  <c r="A425" i="2"/>
  <c r="D424" i="2"/>
  <c r="C424" i="2"/>
  <c r="B424" i="2"/>
  <c r="A424" i="2"/>
  <c r="D423" i="2"/>
  <c r="C423" i="2"/>
  <c r="B423" i="2"/>
  <c r="A423" i="2"/>
  <c r="D422" i="2"/>
  <c r="C422" i="2"/>
  <c r="B422" i="2"/>
  <c r="A422" i="2"/>
  <c r="D421" i="2"/>
  <c r="C421" i="2"/>
  <c r="B421" i="2"/>
  <c r="A421" i="2"/>
  <c r="D420" i="2"/>
  <c r="C420" i="2"/>
  <c r="B420" i="2"/>
  <c r="A420" i="2"/>
  <c r="D419" i="2"/>
  <c r="C419" i="2"/>
  <c r="B419" i="2"/>
  <c r="A419" i="2"/>
  <c r="D418" i="2"/>
  <c r="C418" i="2"/>
  <c r="B418" i="2"/>
  <c r="A418" i="2"/>
  <c r="D417" i="2"/>
  <c r="C417" i="2"/>
  <c r="B417" i="2"/>
  <c r="A417" i="2"/>
  <c r="D416" i="2"/>
  <c r="C416" i="2"/>
  <c r="B416" i="2"/>
  <c r="A416" i="2"/>
  <c r="D415" i="2"/>
  <c r="C415" i="2"/>
  <c r="B415" i="2"/>
  <c r="A415" i="2"/>
  <c r="D414" i="2"/>
  <c r="C414" i="2"/>
  <c r="B414" i="2"/>
  <c r="A414" i="2"/>
  <c r="D413" i="2"/>
  <c r="C413" i="2"/>
  <c r="B413" i="2"/>
  <c r="A413" i="2"/>
  <c r="D412" i="2"/>
  <c r="C412" i="2"/>
  <c r="B412" i="2"/>
  <c r="A412" i="2"/>
  <c r="D411" i="2"/>
  <c r="C411" i="2"/>
  <c r="B411" i="2"/>
  <c r="A411" i="2"/>
  <c r="D410" i="2"/>
  <c r="C410" i="2"/>
  <c r="B410" i="2"/>
  <c r="A410" i="2"/>
  <c r="D409" i="2"/>
  <c r="C409" i="2"/>
  <c r="B409" i="2"/>
  <c r="A409" i="2"/>
  <c r="D408" i="2"/>
  <c r="C408" i="2"/>
  <c r="B408" i="2"/>
  <c r="A408" i="2"/>
  <c r="D407" i="2"/>
  <c r="C407" i="2"/>
  <c r="B407" i="2"/>
  <c r="A407" i="2"/>
  <c r="D406" i="2"/>
  <c r="C406" i="2"/>
  <c r="B406" i="2"/>
  <c r="A406" i="2"/>
  <c r="D405" i="2"/>
  <c r="C405" i="2"/>
  <c r="B405" i="2"/>
  <c r="A405" i="2"/>
  <c r="D404" i="2"/>
  <c r="C404" i="2"/>
  <c r="B404" i="2"/>
  <c r="A404" i="2"/>
  <c r="D403" i="2"/>
  <c r="C403" i="2"/>
  <c r="B403" i="2"/>
  <c r="A403" i="2"/>
  <c r="D402" i="2"/>
  <c r="C402" i="2"/>
  <c r="B402" i="2"/>
  <c r="A402" i="2"/>
  <c r="D401" i="2"/>
  <c r="C401" i="2"/>
  <c r="B401" i="2"/>
  <c r="A401" i="2"/>
  <c r="D400" i="2"/>
  <c r="C400" i="2"/>
  <c r="B400" i="2"/>
  <c r="A400" i="2"/>
  <c r="D399" i="2"/>
  <c r="C399" i="2"/>
  <c r="B399" i="2"/>
  <c r="A399" i="2"/>
  <c r="D398" i="2"/>
  <c r="C398" i="2"/>
  <c r="B398" i="2"/>
  <c r="A398" i="2"/>
  <c r="D397" i="2"/>
  <c r="C397" i="2"/>
  <c r="B397" i="2"/>
  <c r="A397" i="2"/>
  <c r="D396" i="2"/>
  <c r="C396" i="2"/>
  <c r="B396" i="2"/>
  <c r="A396" i="2"/>
  <c r="D395" i="2"/>
  <c r="C395" i="2"/>
  <c r="B395" i="2"/>
  <c r="A395" i="2"/>
  <c r="D394" i="2"/>
  <c r="C394" i="2"/>
  <c r="B394" i="2"/>
  <c r="A394" i="2"/>
  <c r="D393" i="2"/>
  <c r="C393" i="2"/>
  <c r="B393" i="2"/>
  <c r="A393" i="2"/>
  <c r="D392" i="2"/>
  <c r="C392" i="2"/>
  <c r="B392" i="2"/>
  <c r="A392" i="2"/>
  <c r="D391" i="2"/>
  <c r="C391" i="2"/>
  <c r="B391" i="2"/>
  <c r="A391" i="2"/>
  <c r="D390" i="2"/>
  <c r="C390" i="2"/>
  <c r="B390" i="2"/>
  <c r="A390" i="2"/>
  <c r="D389" i="2"/>
  <c r="C389" i="2"/>
  <c r="B389" i="2"/>
  <c r="A389" i="2"/>
  <c r="D388" i="2"/>
  <c r="C388" i="2"/>
  <c r="B388" i="2"/>
  <c r="A388" i="2"/>
  <c r="D387" i="2"/>
  <c r="C387" i="2"/>
  <c r="B387" i="2"/>
  <c r="A387" i="2"/>
  <c r="D386" i="2"/>
  <c r="C386" i="2"/>
  <c r="B386" i="2"/>
  <c r="A386" i="2"/>
  <c r="D385" i="2"/>
  <c r="C385" i="2"/>
  <c r="B385" i="2"/>
  <c r="A385" i="2"/>
  <c r="D384" i="2"/>
  <c r="C384" i="2"/>
  <c r="B384" i="2"/>
  <c r="A384" i="2"/>
  <c r="D383" i="2"/>
  <c r="C383" i="2"/>
  <c r="B383" i="2"/>
  <c r="A383" i="2"/>
  <c r="D382" i="2"/>
  <c r="C382" i="2"/>
  <c r="B382" i="2"/>
  <c r="A382" i="2"/>
  <c r="D381" i="2"/>
  <c r="C381" i="2"/>
  <c r="B381" i="2"/>
  <c r="A381" i="2"/>
  <c r="D380" i="2"/>
  <c r="C380" i="2"/>
  <c r="B380" i="2"/>
  <c r="A380" i="2"/>
  <c r="D379" i="2"/>
  <c r="C379" i="2"/>
  <c r="B379" i="2"/>
  <c r="A379" i="2"/>
  <c r="D378" i="2"/>
  <c r="C378" i="2"/>
  <c r="B378" i="2"/>
  <c r="A378" i="2"/>
  <c r="D377" i="2"/>
  <c r="C377" i="2"/>
  <c r="B377" i="2"/>
  <c r="A377" i="2"/>
  <c r="D376" i="2"/>
  <c r="C376" i="2"/>
  <c r="B376" i="2"/>
  <c r="A376" i="2"/>
  <c r="D375" i="2"/>
  <c r="C375" i="2"/>
  <c r="B375" i="2"/>
  <c r="A375" i="2"/>
  <c r="D374" i="2"/>
  <c r="C374" i="2"/>
  <c r="B374" i="2"/>
  <c r="A374" i="2"/>
  <c r="D373" i="2"/>
  <c r="C373" i="2"/>
  <c r="B373" i="2"/>
  <c r="A373" i="2"/>
  <c r="D372" i="2"/>
  <c r="C372" i="2"/>
  <c r="B372" i="2"/>
  <c r="A372" i="2"/>
  <c r="D371" i="2"/>
  <c r="C371" i="2"/>
  <c r="B371" i="2"/>
  <c r="A371" i="2"/>
  <c r="D370" i="2"/>
  <c r="C370" i="2"/>
  <c r="B370" i="2"/>
  <c r="A370" i="2"/>
  <c r="D369" i="2"/>
  <c r="C369" i="2"/>
  <c r="B369" i="2"/>
  <c r="A369" i="2"/>
  <c r="D368" i="2"/>
  <c r="C368" i="2"/>
  <c r="B368" i="2"/>
  <c r="A368" i="2"/>
  <c r="D367" i="2"/>
  <c r="C367" i="2"/>
  <c r="B367" i="2"/>
  <c r="A367" i="2"/>
  <c r="D366" i="2"/>
  <c r="C366" i="2"/>
  <c r="B366" i="2"/>
  <c r="A366" i="2"/>
  <c r="D365" i="2"/>
  <c r="C365" i="2"/>
  <c r="B365" i="2"/>
  <c r="A365" i="2"/>
  <c r="D364" i="2"/>
  <c r="C364" i="2"/>
  <c r="B364" i="2"/>
  <c r="A364" i="2"/>
  <c r="D363" i="2"/>
  <c r="C363" i="2"/>
  <c r="B363" i="2"/>
  <c r="A363" i="2"/>
  <c r="D362" i="2"/>
  <c r="C362" i="2"/>
  <c r="B362" i="2"/>
  <c r="A362" i="2"/>
  <c r="D361" i="2"/>
  <c r="C361" i="2"/>
  <c r="B361" i="2"/>
  <c r="A361" i="2"/>
  <c r="D360" i="2"/>
  <c r="C360" i="2"/>
  <c r="B360" i="2"/>
  <c r="A360" i="2"/>
  <c r="D359" i="2"/>
  <c r="C359" i="2"/>
  <c r="B359" i="2"/>
  <c r="A359" i="2"/>
  <c r="D358" i="2"/>
  <c r="C358" i="2"/>
  <c r="B358" i="2"/>
  <c r="A358" i="2"/>
  <c r="D357" i="2"/>
  <c r="C357" i="2"/>
  <c r="B357" i="2"/>
  <c r="A357" i="2"/>
  <c r="D356" i="2"/>
  <c r="C356" i="2"/>
  <c r="B356" i="2"/>
  <c r="A356" i="2"/>
  <c r="D355" i="2"/>
  <c r="C355" i="2"/>
  <c r="B355" i="2"/>
  <c r="A355" i="2"/>
  <c r="D354" i="2"/>
  <c r="C354" i="2"/>
  <c r="B354" i="2"/>
  <c r="A354" i="2"/>
  <c r="D353" i="2"/>
  <c r="C353" i="2"/>
  <c r="B353" i="2"/>
  <c r="A353" i="2"/>
  <c r="D352" i="2"/>
  <c r="C352" i="2"/>
  <c r="B352" i="2"/>
  <c r="A352" i="2"/>
  <c r="D351" i="2"/>
  <c r="C351" i="2"/>
  <c r="B351" i="2"/>
  <c r="A351" i="2"/>
  <c r="D350" i="2"/>
  <c r="C350" i="2"/>
  <c r="B350" i="2"/>
  <c r="A350" i="2"/>
  <c r="D349" i="2"/>
  <c r="C349" i="2"/>
  <c r="B349" i="2"/>
  <c r="A349" i="2"/>
  <c r="D348" i="2"/>
  <c r="C348" i="2"/>
  <c r="B348" i="2"/>
  <c r="A348" i="2"/>
  <c r="D347" i="2"/>
  <c r="C347" i="2"/>
  <c r="B347" i="2"/>
  <c r="A347" i="2"/>
  <c r="D346" i="2"/>
  <c r="C346" i="2"/>
  <c r="B346" i="2"/>
  <c r="A346" i="2"/>
  <c r="D345" i="2"/>
  <c r="C345" i="2"/>
  <c r="B345" i="2"/>
  <c r="A345" i="2"/>
  <c r="D344" i="2"/>
  <c r="C344" i="2"/>
  <c r="B344" i="2"/>
  <c r="A344" i="2"/>
  <c r="D343" i="2"/>
  <c r="C343" i="2"/>
  <c r="B343" i="2"/>
  <c r="A343" i="2"/>
  <c r="D342" i="2"/>
  <c r="C342" i="2"/>
  <c r="B342" i="2"/>
  <c r="A342" i="2"/>
  <c r="D341" i="2"/>
  <c r="C341" i="2"/>
  <c r="B341" i="2"/>
  <c r="A341" i="2"/>
  <c r="D340" i="2"/>
  <c r="C340" i="2"/>
  <c r="B340" i="2"/>
  <c r="A340" i="2"/>
  <c r="D339" i="2"/>
  <c r="C339" i="2"/>
  <c r="B339" i="2"/>
  <c r="A339" i="2"/>
  <c r="D338" i="2"/>
  <c r="C338" i="2"/>
  <c r="B338" i="2"/>
  <c r="A338" i="2"/>
  <c r="D337" i="2"/>
  <c r="C337" i="2"/>
  <c r="B337" i="2"/>
  <c r="A337" i="2"/>
  <c r="D336" i="2"/>
  <c r="C336" i="2"/>
  <c r="B336" i="2"/>
  <c r="A336" i="2"/>
  <c r="D335" i="2"/>
  <c r="C335" i="2"/>
  <c r="B335" i="2"/>
  <c r="A335" i="2"/>
  <c r="D334" i="2"/>
  <c r="C334" i="2"/>
  <c r="B334" i="2"/>
  <c r="A334" i="2"/>
  <c r="D333" i="2"/>
  <c r="C333" i="2"/>
  <c r="B333" i="2"/>
  <c r="A333" i="2"/>
  <c r="D332" i="2"/>
  <c r="C332" i="2"/>
  <c r="B332" i="2"/>
  <c r="A332" i="2"/>
  <c r="D331" i="2"/>
  <c r="C331" i="2"/>
  <c r="B331" i="2"/>
  <c r="A331" i="2"/>
  <c r="D330" i="2"/>
  <c r="C330" i="2"/>
  <c r="B330" i="2"/>
  <c r="A330" i="2"/>
  <c r="D329" i="2"/>
  <c r="C329" i="2"/>
  <c r="B329" i="2"/>
  <c r="A329" i="2"/>
  <c r="D328" i="2"/>
  <c r="C328" i="2"/>
  <c r="B328" i="2"/>
  <c r="A328" i="2"/>
  <c r="D327" i="2"/>
  <c r="C327" i="2"/>
  <c r="B327" i="2"/>
  <c r="A327" i="2"/>
  <c r="D326" i="2"/>
  <c r="C326" i="2"/>
  <c r="B326" i="2"/>
  <c r="A326" i="2"/>
  <c r="D325" i="2"/>
  <c r="C325" i="2"/>
  <c r="B325" i="2"/>
  <c r="A325" i="2"/>
  <c r="D324" i="2"/>
  <c r="C324" i="2"/>
  <c r="B324" i="2"/>
  <c r="A324" i="2"/>
  <c r="D323" i="2"/>
  <c r="C323" i="2"/>
  <c r="B323" i="2"/>
  <c r="A323" i="2"/>
  <c r="D322" i="2"/>
  <c r="C322" i="2"/>
  <c r="B322" i="2"/>
  <c r="A322" i="2"/>
  <c r="D321" i="2"/>
  <c r="C321" i="2"/>
  <c r="B321" i="2"/>
  <c r="A321" i="2"/>
  <c r="D320" i="2"/>
  <c r="C320" i="2"/>
  <c r="B320" i="2"/>
  <c r="A320" i="2"/>
  <c r="D319" i="2"/>
  <c r="C319" i="2"/>
  <c r="B319" i="2"/>
  <c r="A319" i="2"/>
  <c r="D318" i="2"/>
  <c r="C318" i="2"/>
  <c r="B318" i="2"/>
  <c r="A318" i="2"/>
  <c r="D317" i="2"/>
  <c r="C317" i="2"/>
  <c r="B317" i="2"/>
  <c r="A317" i="2"/>
  <c r="D316" i="2"/>
  <c r="C316" i="2"/>
  <c r="B316" i="2"/>
  <c r="A316" i="2"/>
  <c r="D315" i="2"/>
  <c r="C315" i="2"/>
  <c r="B315" i="2"/>
  <c r="A315" i="2"/>
  <c r="D314" i="2"/>
  <c r="C314" i="2"/>
  <c r="B314" i="2"/>
  <c r="A314" i="2"/>
  <c r="D313" i="2"/>
  <c r="C313" i="2"/>
  <c r="B313" i="2"/>
  <c r="A313" i="2"/>
  <c r="D312" i="2"/>
  <c r="C312" i="2"/>
  <c r="B312" i="2"/>
  <c r="A312" i="2"/>
  <c r="D311" i="2"/>
  <c r="C311" i="2"/>
  <c r="B311" i="2"/>
  <c r="A311" i="2"/>
  <c r="D310" i="2"/>
  <c r="C310" i="2"/>
  <c r="B310" i="2"/>
  <c r="A310" i="2"/>
  <c r="D309" i="2"/>
  <c r="C309" i="2"/>
  <c r="B309" i="2"/>
  <c r="A309" i="2"/>
  <c r="D308" i="2"/>
  <c r="C308" i="2"/>
  <c r="B308" i="2"/>
  <c r="A308" i="2"/>
  <c r="D307" i="2"/>
  <c r="C307" i="2"/>
  <c r="B307" i="2"/>
  <c r="A307" i="2"/>
  <c r="D306" i="2"/>
  <c r="C306" i="2"/>
  <c r="B306" i="2"/>
  <c r="A306" i="2"/>
  <c r="D305" i="2"/>
  <c r="C305" i="2"/>
  <c r="B305" i="2"/>
  <c r="A305" i="2"/>
  <c r="D304" i="2"/>
  <c r="C304" i="2"/>
  <c r="B304" i="2"/>
  <c r="A304" i="2"/>
  <c r="D303" i="2"/>
  <c r="C303" i="2"/>
  <c r="B303" i="2"/>
  <c r="A303" i="2"/>
  <c r="D302" i="2"/>
  <c r="C302" i="2"/>
  <c r="B302" i="2"/>
  <c r="A302" i="2"/>
  <c r="D301" i="2"/>
  <c r="C301" i="2"/>
  <c r="B301" i="2"/>
  <c r="A301" i="2"/>
  <c r="D300" i="2"/>
  <c r="C300" i="2"/>
  <c r="B300" i="2"/>
  <c r="A300" i="2"/>
  <c r="D299" i="2"/>
  <c r="C299" i="2"/>
  <c r="B299" i="2"/>
  <c r="A299" i="2"/>
  <c r="D298" i="2"/>
  <c r="C298" i="2"/>
  <c r="B298" i="2"/>
  <c r="A298" i="2"/>
  <c r="D297" i="2"/>
  <c r="C297" i="2"/>
  <c r="B297" i="2"/>
  <c r="A297" i="2"/>
  <c r="D296" i="2"/>
  <c r="C296" i="2"/>
  <c r="B296" i="2"/>
  <c r="A296" i="2"/>
  <c r="D295" i="2"/>
  <c r="C295" i="2"/>
  <c r="B295" i="2"/>
  <c r="A295" i="2"/>
  <c r="D294" i="2"/>
  <c r="C294" i="2"/>
  <c r="B294" i="2"/>
  <c r="A294" i="2"/>
  <c r="D293" i="2"/>
  <c r="C293" i="2"/>
  <c r="B293" i="2"/>
  <c r="A293" i="2"/>
  <c r="D292" i="2"/>
  <c r="C292" i="2"/>
  <c r="B292" i="2"/>
  <c r="A292" i="2"/>
  <c r="D291" i="2"/>
  <c r="C291" i="2"/>
  <c r="B291" i="2"/>
  <c r="A291" i="2"/>
  <c r="D290" i="2"/>
  <c r="C290" i="2"/>
  <c r="B290" i="2"/>
  <c r="A290" i="2"/>
  <c r="D289" i="2"/>
  <c r="C289" i="2"/>
  <c r="B289" i="2"/>
  <c r="A289" i="2"/>
  <c r="D288" i="2"/>
  <c r="C288" i="2"/>
  <c r="B288" i="2"/>
  <c r="A288" i="2"/>
  <c r="D287" i="2"/>
  <c r="C287" i="2"/>
  <c r="B287" i="2"/>
  <c r="A287" i="2"/>
  <c r="D286" i="2"/>
  <c r="C286" i="2"/>
  <c r="B286" i="2"/>
  <c r="A286" i="2"/>
  <c r="D285" i="2"/>
  <c r="C285" i="2"/>
  <c r="B285" i="2"/>
  <c r="A285" i="2"/>
  <c r="D284" i="2"/>
  <c r="C284" i="2"/>
  <c r="B284" i="2"/>
  <c r="A284" i="2"/>
  <c r="D283" i="2"/>
  <c r="C283" i="2"/>
  <c r="B283" i="2"/>
  <c r="A283" i="2"/>
  <c r="D282" i="2"/>
  <c r="C282" i="2"/>
  <c r="B282" i="2"/>
  <c r="A282" i="2"/>
  <c r="D281" i="2"/>
  <c r="C281" i="2"/>
  <c r="B281" i="2"/>
  <c r="A281" i="2"/>
  <c r="D280" i="2"/>
  <c r="C280" i="2"/>
  <c r="B280" i="2"/>
  <c r="A280" i="2"/>
  <c r="D279" i="2"/>
  <c r="C279" i="2"/>
  <c r="B279" i="2"/>
  <c r="A279" i="2"/>
  <c r="D278" i="2"/>
  <c r="C278" i="2"/>
  <c r="B278" i="2"/>
  <c r="A278" i="2"/>
  <c r="D277" i="2"/>
  <c r="C277" i="2"/>
  <c r="B277" i="2"/>
  <c r="A277" i="2"/>
  <c r="D276" i="2"/>
  <c r="C276" i="2"/>
  <c r="B276" i="2"/>
  <c r="A276" i="2"/>
  <c r="D275" i="2"/>
  <c r="C275" i="2"/>
  <c r="B275" i="2"/>
  <c r="A275" i="2"/>
  <c r="D274" i="2"/>
  <c r="C274" i="2"/>
  <c r="B274" i="2"/>
  <c r="A274" i="2"/>
  <c r="D273" i="2"/>
  <c r="C273" i="2"/>
  <c r="B273" i="2"/>
  <c r="A273" i="2"/>
  <c r="D272" i="2"/>
  <c r="C272" i="2"/>
  <c r="B272" i="2"/>
  <c r="A272" i="2"/>
  <c r="D271" i="2"/>
  <c r="C271" i="2"/>
  <c r="B271" i="2"/>
  <c r="A271" i="2"/>
  <c r="D270" i="2"/>
  <c r="C270" i="2"/>
  <c r="B270" i="2"/>
  <c r="A270" i="2"/>
  <c r="D269" i="2"/>
  <c r="C269" i="2"/>
  <c r="B269" i="2"/>
  <c r="A269" i="2"/>
  <c r="D268" i="2"/>
  <c r="C268" i="2"/>
  <c r="B268" i="2"/>
  <c r="A268" i="2"/>
  <c r="D267" i="2"/>
  <c r="C267" i="2"/>
  <c r="B267" i="2"/>
  <c r="A267" i="2"/>
  <c r="D266" i="2"/>
  <c r="C266" i="2"/>
  <c r="B266" i="2"/>
  <c r="A266" i="2"/>
  <c r="D265" i="2"/>
  <c r="C265" i="2"/>
  <c r="B265" i="2"/>
  <c r="A265" i="2"/>
  <c r="D264" i="2"/>
  <c r="C264" i="2"/>
  <c r="B264" i="2"/>
  <c r="A264" i="2"/>
  <c r="D263" i="2"/>
  <c r="C263" i="2"/>
  <c r="B263" i="2"/>
  <c r="A263" i="2"/>
  <c r="D262" i="2"/>
  <c r="C262" i="2"/>
  <c r="B262" i="2"/>
  <c r="A262" i="2"/>
  <c r="D261" i="2"/>
  <c r="C261" i="2"/>
  <c r="B261" i="2"/>
  <c r="A261" i="2"/>
  <c r="D260" i="2"/>
  <c r="C260" i="2"/>
  <c r="B260" i="2"/>
  <c r="A260" i="2"/>
  <c r="D259" i="2"/>
  <c r="C259" i="2"/>
  <c r="B259" i="2"/>
  <c r="A259" i="2"/>
  <c r="D258" i="2"/>
  <c r="C258" i="2"/>
  <c r="B258" i="2"/>
  <c r="A258" i="2"/>
  <c r="D257" i="2"/>
  <c r="C257" i="2"/>
  <c r="B257" i="2"/>
  <c r="A257" i="2"/>
  <c r="D256" i="2"/>
  <c r="C256" i="2"/>
  <c r="B256" i="2"/>
  <c r="A256" i="2"/>
  <c r="D255" i="2"/>
  <c r="C255" i="2"/>
  <c r="B255" i="2"/>
  <c r="A255" i="2"/>
  <c r="D254" i="2"/>
  <c r="C254" i="2"/>
  <c r="B254" i="2"/>
  <c r="A254" i="2"/>
  <c r="D253" i="2"/>
  <c r="C253" i="2"/>
  <c r="B253" i="2"/>
  <c r="A253" i="2"/>
  <c r="D252" i="2"/>
  <c r="C252" i="2"/>
  <c r="B252" i="2"/>
  <c r="A252" i="2"/>
  <c r="D251" i="2"/>
  <c r="C251" i="2"/>
  <c r="B251" i="2"/>
  <c r="A251" i="2"/>
  <c r="D250" i="2"/>
  <c r="C250" i="2"/>
  <c r="B250" i="2"/>
  <c r="A250" i="2"/>
  <c r="D249" i="2"/>
  <c r="C249" i="2"/>
  <c r="B249" i="2"/>
  <c r="A249" i="2"/>
  <c r="D248" i="2"/>
  <c r="C248" i="2"/>
  <c r="B248" i="2"/>
  <c r="A248" i="2"/>
  <c r="D247" i="2"/>
  <c r="C247" i="2"/>
  <c r="B247" i="2"/>
  <c r="A247" i="2"/>
  <c r="D246" i="2"/>
  <c r="C246" i="2"/>
  <c r="B246" i="2"/>
  <c r="A246" i="2"/>
  <c r="D245" i="2"/>
  <c r="C245" i="2"/>
  <c r="B245" i="2"/>
  <c r="A245" i="2"/>
  <c r="D244" i="2"/>
  <c r="C244" i="2"/>
  <c r="B244" i="2"/>
  <c r="A244" i="2"/>
  <c r="D243" i="2"/>
  <c r="C243" i="2"/>
  <c r="B243" i="2"/>
  <c r="A243" i="2"/>
  <c r="D242" i="2"/>
  <c r="C242" i="2"/>
  <c r="B242" i="2"/>
  <c r="A242" i="2"/>
  <c r="D241" i="2"/>
  <c r="C241" i="2"/>
  <c r="B241" i="2"/>
  <c r="A241" i="2"/>
  <c r="D240" i="2"/>
  <c r="C240" i="2"/>
  <c r="B240" i="2"/>
  <c r="A240" i="2"/>
  <c r="D239" i="2"/>
  <c r="C239" i="2"/>
  <c r="B239" i="2"/>
  <c r="A239" i="2"/>
  <c r="D238" i="2"/>
  <c r="C238" i="2"/>
  <c r="B238" i="2"/>
  <c r="A238" i="2"/>
  <c r="D237" i="2"/>
  <c r="C237" i="2"/>
  <c r="B237" i="2"/>
  <c r="A237" i="2"/>
  <c r="D236" i="2"/>
  <c r="C236" i="2"/>
  <c r="B236" i="2"/>
  <c r="A236" i="2"/>
  <c r="D235" i="2"/>
  <c r="C235" i="2"/>
  <c r="B235" i="2"/>
  <c r="A235" i="2"/>
  <c r="D234" i="2"/>
  <c r="C234" i="2"/>
  <c r="B234" i="2"/>
  <c r="A234" i="2"/>
  <c r="D233" i="2"/>
  <c r="C233" i="2"/>
  <c r="B233" i="2"/>
  <c r="A233" i="2"/>
  <c r="D232" i="2"/>
  <c r="C232" i="2"/>
  <c r="B232" i="2"/>
  <c r="A232" i="2"/>
  <c r="D231" i="2"/>
  <c r="C231" i="2"/>
  <c r="B231" i="2"/>
  <c r="A231" i="2"/>
  <c r="D230" i="2"/>
  <c r="C230" i="2"/>
  <c r="B230" i="2"/>
  <c r="A230" i="2"/>
  <c r="D229" i="2"/>
  <c r="C229" i="2"/>
  <c r="B229" i="2"/>
  <c r="A229" i="2"/>
  <c r="D228" i="2"/>
  <c r="C228" i="2"/>
  <c r="B228" i="2"/>
  <c r="A228" i="2"/>
  <c r="D227" i="2"/>
  <c r="C227" i="2"/>
  <c r="B227" i="2"/>
  <c r="A227" i="2"/>
  <c r="D226" i="2"/>
  <c r="C226" i="2"/>
  <c r="B226" i="2"/>
  <c r="A226" i="2"/>
  <c r="D225" i="2"/>
  <c r="C225" i="2"/>
  <c r="B225" i="2"/>
  <c r="A225" i="2"/>
  <c r="D224" i="2"/>
  <c r="C224" i="2"/>
  <c r="B224" i="2"/>
  <c r="A224" i="2"/>
  <c r="D223" i="2"/>
  <c r="C223" i="2"/>
  <c r="B223" i="2"/>
  <c r="A223" i="2"/>
  <c r="D222" i="2"/>
  <c r="C222" i="2"/>
  <c r="B222" i="2"/>
  <c r="A222" i="2"/>
  <c r="D221" i="2"/>
  <c r="C221" i="2"/>
  <c r="B221" i="2"/>
  <c r="A221" i="2"/>
  <c r="D220" i="2"/>
  <c r="C220" i="2"/>
  <c r="B220" i="2"/>
  <c r="A220" i="2"/>
  <c r="D219" i="2"/>
  <c r="C219" i="2"/>
  <c r="B219" i="2"/>
  <c r="A219" i="2"/>
  <c r="D218" i="2"/>
  <c r="C218" i="2"/>
  <c r="B218" i="2"/>
  <c r="A218" i="2"/>
  <c r="D217" i="2"/>
  <c r="C217" i="2"/>
  <c r="B217" i="2"/>
  <c r="A217" i="2"/>
  <c r="D216" i="2"/>
  <c r="C216" i="2"/>
  <c r="B216" i="2"/>
  <c r="A216" i="2"/>
  <c r="D215" i="2"/>
  <c r="C215" i="2"/>
  <c r="B215" i="2"/>
  <c r="A215" i="2"/>
  <c r="D214" i="2"/>
  <c r="C214" i="2"/>
  <c r="B214" i="2"/>
  <c r="A214" i="2"/>
  <c r="D213" i="2"/>
  <c r="C213" i="2"/>
  <c r="B213" i="2"/>
  <c r="A213" i="2"/>
  <c r="D212" i="2"/>
  <c r="C212" i="2"/>
  <c r="B212" i="2"/>
  <c r="A212" i="2"/>
  <c r="D211" i="2"/>
  <c r="C211" i="2"/>
  <c r="B211" i="2"/>
  <c r="A211" i="2"/>
  <c r="D210" i="2"/>
  <c r="C210" i="2"/>
  <c r="B210" i="2"/>
  <c r="A210" i="2"/>
  <c r="D209" i="2"/>
  <c r="C209" i="2"/>
  <c r="B209" i="2"/>
  <c r="A209" i="2"/>
  <c r="D208" i="2"/>
  <c r="C208" i="2"/>
  <c r="B208" i="2"/>
  <c r="A208" i="2"/>
  <c r="D207" i="2"/>
  <c r="C207" i="2"/>
  <c r="B207" i="2"/>
  <c r="A207" i="2"/>
  <c r="D206" i="2"/>
  <c r="C206" i="2"/>
  <c r="B206" i="2"/>
  <c r="A206" i="2"/>
  <c r="D205" i="2"/>
  <c r="C205" i="2"/>
  <c r="B205" i="2"/>
  <c r="A205" i="2"/>
  <c r="D204" i="2"/>
  <c r="C204" i="2"/>
  <c r="B204" i="2"/>
  <c r="A204" i="2"/>
  <c r="D203" i="2"/>
  <c r="C203" i="2"/>
  <c r="B203" i="2"/>
  <c r="A203" i="2"/>
  <c r="D202" i="2"/>
  <c r="C202" i="2"/>
  <c r="B202" i="2"/>
  <c r="A202" i="2"/>
  <c r="D201" i="2"/>
  <c r="C201" i="2"/>
  <c r="B201" i="2"/>
  <c r="A201" i="2"/>
  <c r="D200" i="2"/>
  <c r="C200" i="2"/>
  <c r="B200" i="2"/>
  <c r="A200" i="2"/>
  <c r="D199" i="2"/>
  <c r="C199" i="2"/>
  <c r="B199" i="2"/>
  <c r="A199" i="2"/>
  <c r="D198" i="2"/>
  <c r="C198" i="2"/>
  <c r="B198" i="2"/>
  <c r="A198" i="2"/>
  <c r="D197" i="2"/>
  <c r="C197" i="2"/>
  <c r="B197" i="2"/>
  <c r="A197" i="2"/>
  <c r="D196" i="2"/>
  <c r="C196" i="2"/>
  <c r="B196" i="2"/>
  <c r="A196" i="2"/>
  <c r="D195" i="2"/>
  <c r="C195" i="2"/>
  <c r="B195" i="2"/>
  <c r="A195" i="2"/>
  <c r="D194" i="2"/>
  <c r="C194" i="2"/>
  <c r="B194" i="2"/>
  <c r="A194" i="2"/>
  <c r="D193" i="2"/>
  <c r="C193" i="2"/>
  <c r="B193" i="2"/>
  <c r="A193" i="2"/>
  <c r="D192" i="2"/>
  <c r="C192" i="2"/>
  <c r="B192" i="2"/>
  <c r="A192" i="2"/>
  <c r="D191" i="2"/>
  <c r="C191" i="2"/>
  <c r="B191" i="2"/>
  <c r="A191" i="2"/>
  <c r="D190" i="2"/>
  <c r="C190" i="2"/>
  <c r="B190" i="2"/>
  <c r="A190" i="2"/>
  <c r="D189" i="2"/>
  <c r="C189" i="2"/>
  <c r="B189" i="2"/>
  <c r="A189" i="2"/>
  <c r="D188" i="2"/>
  <c r="C188" i="2"/>
  <c r="B188" i="2"/>
  <c r="A188" i="2"/>
  <c r="D187" i="2"/>
  <c r="C187" i="2"/>
  <c r="B187" i="2"/>
  <c r="A187" i="2"/>
  <c r="D186" i="2"/>
  <c r="C186" i="2"/>
  <c r="B186" i="2"/>
  <c r="A186" i="2"/>
  <c r="D185" i="2"/>
  <c r="C185" i="2"/>
  <c r="B185" i="2"/>
  <c r="A185" i="2"/>
  <c r="D184" i="2"/>
  <c r="C184" i="2"/>
  <c r="B184" i="2"/>
  <c r="A184" i="2"/>
  <c r="D183" i="2"/>
  <c r="C183" i="2"/>
  <c r="B183" i="2"/>
  <c r="A183" i="2"/>
  <c r="D182" i="2"/>
  <c r="C182" i="2"/>
  <c r="B182" i="2"/>
  <c r="A182" i="2"/>
  <c r="D181" i="2"/>
  <c r="C181" i="2"/>
  <c r="B181" i="2"/>
  <c r="A181" i="2"/>
  <c r="D180" i="2"/>
  <c r="C180" i="2"/>
  <c r="B180" i="2"/>
  <c r="A180" i="2"/>
  <c r="D179" i="2"/>
  <c r="C179" i="2"/>
  <c r="B179" i="2"/>
  <c r="A179" i="2"/>
  <c r="D178" i="2"/>
  <c r="C178" i="2"/>
  <c r="B178" i="2"/>
  <c r="A178" i="2"/>
  <c r="D177" i="2"/>
  <c r="C177" i="2"/>
  <c r="B177" i="2"/>
  <c r="A177" i="2"/>
  <c r="D176" i="2"/>
  <c r="C176" i="2"/>
  <c r="B176" i="2"/>
  <c r="A176" i="2"/>
  <c r="D175" i="2"/>
  <c r="C175" i="2"/>
  <c r="B175" i="2"/>
  <c r="A175" i="2"/>
  <c r="D174" i="2"/>
  <c r="C174" i="2"/>
  <c r="B174" i="2"/>
  <c r="A174" i="2"/>
  <c r="D173" i="2"/>
  <c r="C173" i="2"/>
  <c r="B173" i="2"/>
  <c r="A173" i="2"/>
  <c r="D172" i="2"/>
  <c r="C172" i="2"/>
  <c r="B172" i="2"/>
  <c r="A172" i="2"/>
  <c r="D171" i="2"/>
  <c r="C171" i="2"/>
  <c r="B171" i="2"/>
  <c r="A171" i="2"/>
  <c r="D170" i="2"/>
  <c r="C170" i="2"/>
  <c r="B170" i="2"/>
  <c r="A170" i="2"/>
  <c r="D169" i="2"/>
  <c r="C169" i="2"/>
  <c r="B169" i="2"/>
  <c r="A169" i="2"/>
  <c r="D168" i="2"/>
  <c r="C168" i="2"/>
  <c r="B168" i="2"/>
  <c r="A168" i="2"/>
  <c r="D167" i="2"/>
  <c r="C167" i="2"/>
  <c r="B167" i="2"/>
  <c r="A167" i="2"/>
  <c r="D166" i="2"/>
  <c r="C166" i="2"/>
  <c r="B166" i="2"/>
  <c r="A166" i="2"/>
  <c r="D165" i="2"/>
  <c r="C165" i="2"/>
  <c r="B165" i="2"/>
  <c r="A165" i="2"/>
  <c r="D164" i="2"/>
  <c r="C164" i="2"/>
  <c r="B164" i="2"/>
  <c r="A164" i="2"/>
  <c r="D163" i="2"/>
  <c r="C163" i="2"/>
  <c r="B163" i="2"/>
  <c r="A163" i="2"/>
  <c r="D162" i="2"/>
  <c r="C162" i="2"/>
  <c r="B162" i="2"/>
  <c r="A162" i="2"/>
  <c r="D161" i="2"/>
  <c r="C161" i="2"/>
  <c r="B161" i="2"/>
  <c r="A161" i="2"/>
  <c r="D160" i="2"/>
  <c r="C160" i="2"/>
  <c r="B160" i="2"/>
  <c r="A160" i="2"/>
  <c r="D159" i="2"/>
  <c r="C159" i="2"/>
  <c r="B159" i="2"/>
  <c r="A159" i="2"/>
  <c r="D158" i="2"/>
  <c r="C158" i="2"/>
  <c r="B158" i="2"/>
  <c r="A158" i="2"/>
  <c r="D157" i="2"/>
  <c r="C157" i="2"/>
  <c r="B157" i="2"/>
  <c r="A157" i="2"/>
  <c r="D156" i="2"/>
  <c r="C156" i="2"/>
  <c r="B156" i="2"/>
  <c r="A156" i="2"/>
  <c r="D155" i="2"/>
  <c r="C155" i="2"/>
  <c r="B155" i="2"/>
  <c r="A155" i="2"/>
  <c r="D154" i="2"/>
  <c r="C154" i="2"/>
  <c r="B154" i="2"/>
  <c r="A154" i="2"/>
  <c r="D153" i="2"/>
  <c r="C153" i="2"/>
  <c r="B153" i="2"/>
  <c r="A153" i="2"/>
  <c r="D152" i="2"/>
  <c r="C152" i="2"/>
  <c r="B152" i="2"/>
  <c r="A152" i="2"/>
  <c r="D151" i="2"/>
  <c r="C151" i="2"/>
  <c r="B151" i="2"/>
  <c r="A151" i="2"/>
  <c r="D150" i="2"/>
  <c r="C150" i="2"/>
  <c r="B150" i="2"/>
  <c r="A150" i="2"/>
  <c r="D149" i="2"/>
  <c r="C149" i="2"/>
  <c r="B149" i="2"/>
  <c r="A149" i="2"/>
  <c r="D148" i="2"/>
  <c r="C148" i="2"/>
  <c r="B148" i="2"/>
  <c r="A148" i="2"/>
  <c r="D147" i="2"/>
  <c r="C147" i="2"/>
  <c r="B147" i="2"/>
  <c r="A147" i="2"/>
  <c r="D146" i="2"/>
  <c r="C146" i="2"/>
  <c r="B146" i="2"/>
  <c r="A146" i="2"/>
  <c r="D145" i="2"/>
  <c r="C145" i="2"/>
  <c r="B145" i="2"/>
  <c r="A145" i="2"/>
  <c r="D144" i="2"/>
  <c r="C144" i="2"/>
  <c r="B144" i="2"/>
  <c r="A144" i="2"/>
  <c r="D143" i="2"/>
  <c r="C143" i="2"/>
  <c r="B143" i="2"/>
  <c r="A143" i="2"/>
  <c r="D142" i="2"/>
  <c r="C142" i="2"/>
  <c r="B142" i="2"/>
  <c r="A142" i="2"/>
  <c r="D141" i="2"/>
  <c r="C141" i="2"/>
  <c r="B141" i="2"/>
  <c r="A141" i="2"/>
  <c r="D140" i="2"/>
  <c r="C140" i="2"/>
  <c r="B140" i="2"/>
  <c r="A140" i="2"/>
  <c r="D139" i="2"/>
  <c r="C139" i="2"/>
  <c r="B139" i="2"/>
  <c r="A139" i="2"/>
  <c r="D138" i="2"/>
  <c r="C138" i="2"/>
  <c r="B138" i="2"/>
  <c r="A138" i="2"/>
  <c r="D137" i="2"/>
  <c r="C137" i="2"/>
  <c r="B137" i="2"/>
  <c r="A137" i="2"/>
  <c r="D136" i="2"/>
  <c r="C136" i="2"/>
  <c r="B136" i="2"/>
  <c r="A136" i="2"/>
  <c r="D135" i="2"/>
  <c r="C135" i="2"/>
  <c r="B135" i="2"/>
  <c r="A135" i="2"/>
  <c r="D134" i="2"/>
  <c r="C134" i="2"/>
  <c r="B134" i="2"/>
  <c r="A134" i="2"/>
  <c r="D133" i="2"/>
  <c r="C133" i="2"/>
  <c r="B133" i="2"/>
  <c r="A133" i="2"/>
  <c r="D132" i="2"/>
  <c r="C132" i="2"/>
  <c r="B132" i="2"/>
  <c r="A132" i="2"/>
  <c r="D131" i="2"/>
  <c r="C131" i="2"/>
  <c r="B131" i="2"/>
  <c r="A131" i="2"/>
  <c r="D130" i="2"/>
  <c r="C130" i="2"/>
  <c r="B130" i="2"/>
  <c r="A130" i="2"/>
  <c r="D129" i="2"/>
  <c r="C129" i="2"/>
  <c r="B129" i="2"/>
  <c r="A129" i="2"/>
  <c r="D128" i="2"/>
  <c r="C128" i="2"/>
  <c r="B128" i="2"/>
  <c r="A128" i="2"/>
  <c r="D127" i="2"/>
  <c r="C127" i="2"/>
  <c r="B127" i="2"/>
  <c r="A127" i="2"/>
  <c r="D126" i="2"/>
  <c r="C126" i="2"/>
  <c r="B126" i="2"/>
  <c r="A126" i="2"/>
  <c r="D125" i="2"/>
  <c r="C125" i="2"/>
  <c r="B125" i="2"/>
  <c r="A125" i="2"/>
  <c r="D124" i="2"/>
  <c r="C124" i="2"/>
  <c r="B124" i="2"/>
  <c r="A124" i="2"/>
  <c r="D123" i="2"/>
  <c r="C123" i="2"/>
  <c r="B123" i="2"/>
  <c r="A123" i="2"/>
  <c r="D122" i="2"/>
  <c r="C122" i="2"/>
  <c r="B122" i="2"/>
  <c r="A122" i="2"/>
  <c r="D121" i="2"/>
  <c r="C121" i="2"/>
  <c r="B121" i="2"/>
  <c r="A121" i="2"/>
  <c r="D120" i="2"/>
  <c r="C120" i="2"/>
  <c r="B120" i="2"/>
  <c r="A120" i="2"/>
  <c r="D119" i="2"/>
  <c r="C119" i="2"/>
  <c r="B119" i="2"/>
  <c r="A119" i="2"/>
  <c r="D118" i="2"/>
  <c r="C118" i="2"/>
  <c r="B118" i="2"/>
  <c r="A118" i="2"/>
  <c r="D117" i="2"/>
  <c r="C117" i="2"/>
  <c r="B117" i="2"/>
  <c r="A117" i="2"/>
  <c r="D116" i="2"/>
  <c r="C116" i="2"/>
  <c r="B116" i="2"/>
  <c r="A116" i="2"/>
  <c r="D115" i="2"/>
  <c r="C115" i="2"/>
  <c r="B115" i="2"/>
  <c r="A115" i="2"/>
  <c r="D114" i="2"/>
  <c r="C114" i="2"/>
  <c r="B114" i="2"/>
  <c r="A114" i="2"/>
  <c r="D113" i="2"/>
  <c r="C113" i="2"/>
  <c r="B113" i="2"/>
  <c r="A113" i="2"/>
  <c r="D112" i="2"/>
  <c r="C112" i="2"/>
  <c r="B112" i="2"/>
  <c r="A112" i="2"/>
  <c r="D111" i="2"/>
  <c r="C111" i="2"/>
  <c r="B111" i="2"/>
  <c r="A111" i="2"/>
  <c r="D110" i="2"/>
  <c r="C110" i="2"/>
  <c r="B110" i="2"/>
  <c r="A110" i="2"/>
  <c r="D109" i="2"/>
  <c r="C109" i="2"/>
  <c r="B109" i="2"/>
  <c r="A109" i="2"/>
  <c r="D108" i="2"/>
  <c r="C108" i="2"/>
  <c r="B108" i="2"/>
  <c r="A108" i="2"/>
  <c r="D107" i="2"/>
  <c r="C107" i="2"/>
  <c r="B107" i="2"/>
  <c r="A107" i="2"/>
  <c r="D106" i="2"/>
  <c r="C106" i="2"/>
  <c r="B106" i="2"/>
  <c r="A106" i="2"/>
  <c r="D105" i="2"/>
  <c r="C105" i="2"/>
  <c r="B105" i="2"/>
  <c r="A105" i="2"/>
  <c r="D104" i="2"/>
  <c r="C104" i="2"/>
  <c r="B104" i="2"/>
  <c r="A104" i="2"/>
  <c r="D103" i="2"/>
  <c r="C103" i="2"/>
  <c r="B103" i="2"/>
  <c r="A103" i="2"/>
  <c r="D102" i="2"/>
  <c r="C102" i="2"/>
  <c r="B102" i="2"/>
  <c r="A102" i="2"/>
  <c r="D101" i="2"/>
  <c r="C101" i="2"/>
  <c r="B101" i="2"/>
  <c r="A101" i="2"/>
  <c r="D100" i="2"/>
  <c r="C100" i="2"/>
  <c r="B100" i="2"/>
  <c r="A100" i="2"/>
  <c r="D99" i="2"/>
  <c r="C99" i="2"/>
  <c r="B99" i="2"/>
  <c r="A99" i="2"/>
  <c r="D98" i="2"/>
  <c r="C98" i="2"/>
  <c r="B98" i="2"/>
  <c r="A98" i="2"/>
  <c r="D97" i="2"/>
  <c r="C97" i="2"/>
  <c r="B97" i="2"/>
  <c r="A97" i="2"/>
  <c r="D96" i="2"/>
  <c r="C96" i="2"/>
  <c r="B96" i="2"/>
  <c r="A96" i="2"/>
  <c r="D95" i="2"/>
  <c r="C95" i="2"/>
  <c r="B95" i="2"/>
  <c r="A95" i="2"/>
  <c r="D94" i="2"/>
  <c r="C94" i="2"/>
  <c r="B94" i="2"/>
  <c r="A94" i="2"/>
  <c r="D93" i="2"/>
  <c r="C93" i="2"/>
  <c r="B93" i="2"/>
  <c r="A93" i="2"/>
  <c r="D92" i="2"/>
  <c r="C92" i="2"/>
  <c r="B92" i="2"/>
  <c r="A92" i="2"/>
  <c r="D91" i="2"/>
  <c r="C91" i="2"/>
  <c r="B91" i="2"/>
  <c r="A91" i="2"/>
  <c r="D90" i="2"/>
  <c r="C90" i="2"/>
  <c r="B90" i="2"/>
  <c r="A90" i="2"/>
  <c r="D89" i="2"/>
  <c r="C89" i="2"/>
  <c r="B89" i="2"/>
  <c r="A89" i="2"/>
  <c r="D88" i="2"/>
  <c r="C88" i="2"/>
  <c r="B88" i="2"/>
  <c r="A88" i="2"/>
  <c r="D87" i="2"/>
  <c r="C87" i="2"/>
  <c r="B87" i="2"/>
  <c r="A87" i="2"/>
  <c r="D86" i="2"/>
  <c r="C86" i="2"/>
  <c r="B86" i="2"/>
  <c r="A86" i="2"/>
  <c r="D85" i="2"/>
  <c r="C85" i="2"/>
  <c r="B85" i="2"/>
  <c r="A85" i="2"/>
  <c r="D84" i="2"/>
  <c r="C84" i="2"/>
  <c r="B84" i="2"/>
  <c r="A84" i="2"/>
  <c r="D83" i="2"/>
  <c r="C83" i="2"/>
  <c r="B83" i="2"/>
  <c r="A83" i="2"/>
  <c r="D82" i="2"/>
  <c r="C82" i="2"/>
  <c r="B82" i="2"/>
  <c r="A82" i="2"/>
  <c r="D81" i="2"/>
  <c r="C81" i="2"/>
  <c r="B81" i="2"/>
  <c r="A81" i="2"/>
  <c r="D80" i="2"/>
  <c r="C80" i="2"/>
  <c r="B80" i="2"/>
  <c r="A80" i="2"/>
  <c r="D79" i="2"/>
  <c r="C79" i="2"/>
  <c r="B79" i="2"/>
  <c r="A79" i="2"/>
  <c r="D78" i="2"/>
  <c r="C78" i="2"/>
  <c r="B78" i="2"/>
  <c r="A78" i="2"/>
  <c r="D77" i="2"/>
  <c r="C77" i="2"/>
  <c r="B77" i="2"/>
  <c r="A77" i="2"/>
  <c r="D76" i="2"/>
  <c r="C76" i="2"/>
  <c r="B76" i="2"/>
  <c r="A76" i="2"/>
  <c r="D75" i="2"/>
  <c r="C75" i="2"/>
  <c r="B75" i="2"/>
  <c r="A75" i="2"/>
  <c r="D74" i="2"/>
  <c r="C74" i="2"/>
  <c r="B74" i="2"/>
  <c r="A74" i="2"/>
  <c r="D73" i="2"/>
  <c r="C73" i="2"/>
  <c r="B73" i="2"/>
  <c r="A73" i="2"/>
  <c r="D72" i="2"/>
  <c r="C72" i="2"/>
  <c r="B72" i="2"/>
  <c r="A72" i="2"/>
  <c r="D71" i="2"/>
  <c r="C71" i="2"/>
  <c r="B71" i="2"/>
  <c r="A71" i="2"/>
  <c r="D70" i="2"/>
  <c r="C70" i="2"/>
  <c r="B70" i="2"/>
  <c r="A70" i="2"/>
  <c r="D69" i="2"/>
  <c r="C69" i="2"/>
  <c r="B69" i="2"/>
  <c r="A69" i="2"/>
  <c r="D68" i="2"/>
  <c r="C68" i="2"/>
  <c r="B68" i="2"/>
  <c r="A68" i="2"/>
  <c r="D67" i="2"/>
  <c r="C67" i="2"/>
  <c r="B67" i="2"/>
  <c r="A67" i="2"/>
  <c r="D66" i="2"/>
  <c r="C66" i="2"/>
  <c r="B66" i="2"/>
  <c r="A66" i="2"/>
  <c r="D65" i="2"/>
  <c r="C65" i="2"/>
  <c r="B65" i="2"/>
  <c r="A65" i="2"/>
  <c r="D64" i="2"/>
  <c r="C64" i="2"/>
  <c r="B64" i="2"/>
  <c r="A64" i="2"/>
  <c r="D63" i="2"/>
  <c r="C63" i="2"/>
  <c r="B63" i="2"/>
  <c r="A63" i="2"/>
  <c r="D62" i="2"/>
  <c r="C62" i="2"/>
  <c r="B62" i="2"/>
  <c r="A62" i="2"/>
  <c r="D61" i="2"/>
  <c r="C61" i="2"/>
  <c r="B61" i="2"/>
  <c r="A61" i="2"/>
  <c r="D60" i="2"/>
  <c r="C60" i="2"/>
  <c r="B60" i="2"/>
  <c r="A60" i="2"/>
  <c r="D59" i="2"/>
  <c r="C59" i="2"/>
  <c r="B59" i="2"/>
  <c r="A59" i="2"/>
  <c r="D58" i="2"/>
  <c r="C58" i="2"/>
  <c r="B58" i="2"/>
  <c r="A58" i="2"/>
  <c r="D57" i="2"/>
  <c r="C57" i="2"/>
  <c r="B57" i="2"/>
  <c r="A57" i="2"/>
  <c r="D56" i="2"/>
  <c r="C56" i="2"/>
  <c r="B56" i="2"/>
  <c r="A56" i="2"/>
  <c r="D55" i="2"/>
  <c r="C55" i="2"/>
  <c r="B55" i="2"/>
  <c r="A55" i="2"/>
  <c r="D54" i="2"/>
  <c r="C54" i="2"/>
  <c r="B54" i="2"/>
  <c r="A54" i="2"/>
  <c r="D53" i="2"/>
  <c r="C53" i="2"/>
  <c r="B53" i="2"/>
  <c r="A53" i="2"/>
  <c r="D52" i="2"/>
  <c r="C52" i="2"/>
  <c r="B52" i="2"/>
  <c r="A52" i="2"/>
  <c r="D51" i="2"/>
  <c r="C51" i="2"/>
  <c r="B51" i="2"/>
  <c r="A51" i="2"/>
  <c r="D50" i="2"/>
  <c r="C50" i="2"/>
  <c r="B50" i="2"/>
  <c r="A50" i="2"/>
  <c r="D49" i="2"/>
  <c r="C49" i="2"/>
  <c r="B49" i="2"/>
  <c r="A49" i="2"/>
  <c r="D48" i="2"/>
  <c r="C48" i="2"/>
  <c r="B48" i="2"/>
  <c r="A48" i="2"/>
  <c r="D47" i="2"/>
  <c r="C47" i="2"/>
  <c r="B47" i="2"/>
  <c r="A47" i="2"/>
  <c r="D46" i="2"/>
  <c r="C46" i="2"/>
  <c r="B46" i="2"/>
  <c r="A46" i="2"/>
  <c r="D45" i="2"/>
  <c r="C45" i="2"/>
  <c r="B45" i="2"/>
  <c r="A45" i="2"/>
  <c r="D44" i="2"/>
  <c r="C44" i="2"/>
  <c r="B44" i="2"/>
  <c r="A44" i="2"/>
  <c r="D43" i="2"/>
  <c r="C43" i="2"/>
  <c r="B43" i="2"/>
  <c r="A43" i="2"/>
  <c r="D42" i="2"/>
  <c r="C42" i="2"/>
  <c r="B42" i="2"/>
  <c r="A42" i="2"/>
  <c r="D41" i="2"/>
  <c r="C41" i="2"/>
  <c r="B41" i="2"/>
  <c r="A41" i="2"/>
  <c r="D40" i="2"/>
  <c r="C40" i="2"/>
  <c r="B40" i="2"/>
  <c r="A40" i="2"/>
  <c r="D39" i="2"/>
  <c r="C39" i="2"/>
  <c r="B39" i="2"/>
  <c r="A39" i="2"/>
  <c r="D38" i="2"/>
  <c r="C38" i="2"/>
  <c r="B38" i="2"/>
  <c r="A38" i="2"/>
  <c r="D37" i="2"/>
  <c r="C37" i="2"/>
  <c r="B37" i="2"/>
  <c r="A37" i="2"/>
  <c r="D36" i="2"/>
  <c r="C36" i="2"/>
  <c r="B36" i="2"/>
  <c r="A36" i="2"/>
  <c r="D35" i="2"/>
  <c r="C35" i="2"/>
  <c r="B35" i="2"/>
  <c r="A35" i="2"/>
  <c r="D34" i="2"/>
  <c r="C34" i="2"/>
  <c r="B34" i="2"/>
  <c r="A34" i="2"/>
  <c r="D33" i="2"/>
  <c r="C33" i="2"/>
  <c r="B33" i="2"/>
  <c r="A33" i="2"/>
  <c r="D32" i="2"/>
  <c r="C32" i="2"/>
  <c r="B32" i="2"/>
  <c r="A32" i="2"/>
  <c r="D31" i="2"/>
  <c r="C31" i="2"/>
  <c r="B31" i="2"/>
  <c r="A31" i="2"/>
  <c r="D30" i="2"/>
  <c r="C30" i="2"/>
  <c r="B30" i="2"/>
  <c r="A30" i="2"/>
  <c r="D29" i="2"/>
  <c r="C29" i="2"/>
  <c r="B29" i="2"/>
  <c r="A29" i="2"/>
  <c r="D28" i="2"/>
  <c r="C28" i="2"/>
  <c r="B28" i="2"/>
  <c r="A28" i="2"/>
  <c r="D27" i="2"/>
  <c r="C27" i="2"/>
  <c r="B27" i="2"/>
  <c r="A27" i="2"/>
  <c r="D26" i="2"/>
  <c r="C26" i="2"/>
  <c r="B26" i="2"/>
  <c r="A26" i="2"/>
  <c r="D25" i="2"/>
  <c r="C25" i="2"/>
  <c r="B25" i="2"/>
  <c r="A25" i="2"/>
  <c r="D24" i="2"/>
  <c r="C24" i="2"/>
  <c r="B24" i="2"/>
  <c r="A24" i="2"/>
  <c r="D23" i="2"/>
  <c r="C23" i="2"/>
  <c r="B23" i="2"/>
  <c r="A23" i="2"/>
  <c r="D22" i="2"/>
  <c r="C22" i="2"/>
  <c r="B22" i="2"/>
  <c r="A22" i="2"/>
  <c r="D21" i="2"/>
  <c r="C21" i="2"/>
  <c r="B21" i="2"/>
  <c r="A21" i="2"/>
  <c r="D20" i="2"/>
  <c r="C20" i="2"/>
  <c r="B20" i="2"/>
  <c r="A20" i="2"/>
  <c r="D19" i="2"/>
  <c r="C19" i="2"/>
  <c r="B19" i="2"/>
  <c r="A19" i="2"/>
  <c r="D18" i="2"/>
  <c r="C18" i="2"/>
  <c r="B18" i="2"/>
  <c r="A18" i="2"/>
  <c r="D17" i="2"/>
  <c r="C17" i="2"/>
  <c r="B17" i="2"/>
  <c r="A17" i="2"/>
  <c r="D16" i="2"/>
  <c r="C16" i="2"/>
  <c r="B16" i="2"/>
  <c r="A16" i="2"/>
  <c r="X782" i="3"/>
  <c r="AA782" i="3" s="1"/>
  <c r="X780" i="3"/>
  <c r="AA780" i="3" s="1"/>
  <c r="X778" i="3"/>
  <c r="AA778" i="3" s="1"/>
  <c r="X776" i="3"/>
  <c r="AA776" i="3" s="1"/>
  <c r="X774" i="3"/>
  <c r="AA774" i="3" s="1"/>
  <c r="X772" i="3"/>
  <c r="AA772" i="3" s="1"/>
  <c r="X770" i="3"/>
  <c r="AA770" i="3" s="1"/>
  <c r="X768" i="3"/>
  <c r="AA768" i="3" s="1"/>
  <c r="X766" i="3"/>
  <c r="AA766" i="3" s="1"/>
  <c r="X764" i="3"/>
  <c r="AA764" i="3" s="1"/>
  <c r="X762" i="3"/>
  <c r="AA762" i="3" s="1"/>
  <c r="X760" i="3"/>
  <c r="AA760" i="3" s="1"/>
  <c r="X758" i="3"/>
  <c r="AA758" i="3" s="1"/>
  <c r="X756" i="3"/>
  <c r="AA756" i="3" s="1"/>
  <c r="X754" i="3"/>
  <c r="AA754" i="3" s="1"/>
  <c r="X752" i="3"/>
  <c r="AA752" i="3" s="1"/>
  <c r="X750" i="3"/>
  <c r="AA750" i="3" s="1"/>
  <c r="X748" i="3"/>
  <c r="AA748" i="3" s="1"/>
  <c r="X746" i="3"/>
  <c r="AA746" i="3" s="1"/>
  <c r="X744" i="3"/>
  <c r="AA744" i="3" s="1"/>
  <c r="X742" i="3"/>
  <c r="AA742" i="3" s="1"/>
  <c r="X740" i="3"/>
  <c r="AA740" i="3" s="1"/>
  <c r="X738" i="3"/>
  <c r="AA738" i="3" s="1"/>
  <c r="X736" i="3"/>
  <c r="AA736" i="3" s="1"/>
  <c r="X734" i="3"/>
  <c r="AA734" i="3" s="1"/>
  <c r="X732" i="3"/>
  <c r="AA732" i="3" s="1"/>
  <c r="X730" i="3"/>
  <c r="AA730" i="3" s="1"/>
  <c r="X728" i="3"/>
  <c r="AA728" i="3" s="1"/>
  <c r="Y726" i="3"/>
  <c r="W725" i="3"/>
  <c r="Z725" i="3" s="1"/>
  <c r="Y724" i="3"/>
  <c r="W722" i="3"/>
  <c r="Z722" i="3" s="1"/>
  <c r="Y721" i="3"/>
  <c r="W720" i="3"/>
  <c r="Z720" i="3" s="1"/>
  <c r="Y719" i="3"/>
  <c r="W718" i="3"/>
  <c r="Z718" i="3" s="1"/>
  <c r="Y717" i="3"/>
  <c r="W716" i="3"/>
  <c r="Z716" i="3" s="1"/>
  <c r="Y715" i="3"/>
  <c r="W714" i="3"/>
  <c r="Z714" i="3" s="1"/>
  <c r="Y713" i="3"/>
  <c r="W712" i="3"/>
  <c r="Z712" i="3" s="1"/>
  <c r="Y711" i="3"/>
  <c r="W710" i="3"/>
  <c r="Z710" i="3" s="1"/>
  <c r="Y709" i="3"/>
  <c r="W708" i="3"/>
  <c r="Z708" i="3" s="1"/>
  <c r="Y707" i="3"/>
  <c r="W706" i="3"/>
  <c r="Z706" i="3" s="1"/>
  <c r="Y705" i="3"/>
  <c r="W704" i="3"/>
  <c r="Z704" i="3" s="1"/>
  <c r="Y703" i="3"/>
  <c r="W702" i="3"/>
  <c r="Z702" i="3" s="1"/>
  <c r="Y701" i="3"/>
  <c r="W700" i="3"/>
  <c r="Z700" i="3" s="1"/>
  <c r="Y699" i="3"/>
  <c r="W698" i="3"/>
  <c r="Z698" i="3" s="1"/>
  <c r="Y697" i="3"/>
  <c r="W696" i="3"/>
  <c r="Z696" i="3" s="1"/>
  <c r="Y695" i="3"/>
  <c r="W694" i="3"/>
  <c r="Z694" i="3" s="1"/>
  <c r="Y693" i="3"/>
  <c r="W692" i="3"/>
  <c r="Z692" i="3" s="1"/>
  <c r="Y691" i="3"/>
  <c r="W690" i="3"/>
  <c r="Z690" i="3" s="1"/>
  <c r="Y689" i="3"/>
  <c r="W688" i="3"/>
  <c r="Z688" i="3" s="1"/>
  <c r="Y687" i="3"/>
  <c r="W686" i="3"/>
  <c r="Z686" i="3" s="1"/>
  <c r="Y685" i="3"/>
  <c r="W684" i="3"/>
  <c r="Z684" i="3" s="1"/>
  <c r="Y683" i="3"/>
  <c r="W682" i="3"/>
  <c r="Z682" i="3" s="1"/>
  <c r="X681" i="3"/>
  <c r="AA681" i="3" s="1"/>
  <c r="Y681" i="3"/>
  <c r="W680" i="3"/>
  <c r="Z680" i="3" s="1"/>
  <c r="Y679" i="3"/>
  <c r="W678" i="3"/>
  <c r="Z678" i="3" s="1"/>
  <c r="Y677" i="3"/>
  <c r="W676" i="3"/>
  <c r="Z676" i="3" s="1"/>
  <c r="Y675" i="3"/>
  <c r="W674" i="3"/>
  <c r="Z674" i="3" s="1"/>
  <c r="Y673" i="3"/>
  <c r="W672" i="3"/>
  <c r="Z672" i="3" s="1"/>
  <c r="Y671" i="3"/>
  <c r="W670" i="3"/>
  <c r="Z670" i="3" s="1"/>
  <c r="Y669" i="3"/>
  <c r="W668" i="3"/>
  <c r="Z668" i="3" s="1"/>
  <c r="Y667" i="3"/>
  <c r="W666" i="3"/>
  <c r="Z666" i="3" s="1"/>
  <c r="X665" i="3"/>
  <c r="AA665" i="3" s="1"/>
  <c r="Y664" i="3"/>
  <c r="X664" i="3"/>
  <c r="AA664" i="3" s="1"/>
  <c r="Y661" i="3"/>
  <c r="Y659" i="3"/>
  <c r="Y658" i="3"/>
  <c r="Y657" i="3"/>
  <c r="Y656" i="3"/>
  <c r="Y655" i="3"/>
  <c r="Y653" i="3"/>
  <c r="Y651" i="3"/>
  <c r="Y650" i="3"/>
  <c r="Y649" i="3"/>
  <c r="Y648" i="3"/>
  <c r="Y647" i="3"/>
  <c r="Y646" i="3"/>
  <c r="Y645" i="3"/>
  <c r="Y643" i="3"/>
  <c r="Y642" i="3"/>
  <c r="Y641" i="3"/>
  <c r="Y640" i="3"/>
  <c r="Y639" i="3"/>
  <c r="Y638" i="3"/>
  <c r="Y637" i="3"/>
  <c r="Y635" i="3"/>
  <c r="Y634" i="3"/>
  <c r="Y633" i="3"/>
  <c r="Y632" i="3"/>
  <c r="Y631" i="3"/>
  <c r="Y629" i="3"/>
  <c r="W628" i="3"/>
  <c r="Z628" i="3" s="1"/>
  <c r="Y627" i="3"/>
  <c r="W626" i="3"/>
  <c r="Z626" i="3" s="1"/>
  <c r="Y625" i="3"/>
  <c r="W624" i="3"/>
  <c r="Z624" i="3" s="1"/>
  <c r="Y623" i="3"/>
  <c r="W622" i="3"/>
  <c r="Z622" i="3" s="1"/>
  <c r="Y621" i="3"/>
  <c r="W620" i="3"/>
  <c r="Z620" i="3" s="1"/>
  <c r="Y619" i="3"/>
  <c r="W618" i="3"/>
  <c r="Z618" i="3" s="1"/>
  <c r="Y617" i="3"/>
  <c r="W616" i="3"/>
  <c r="Z616" i="3" s="1"/>
  <c r="Y615" i="3"/>
  <c r="W614" i="3"/>
  <c r="Z614" i="3" s="1"/>
  <c r="Y613" i="3"/>
  <c r="W612" i="3"/>
  <c r="Z612" i="3" s="1"/>
  <c r="Y611" i="3"/>
  <c r="W610" i="3"/>
  <c r="Z610" i="3" s="1"/>
  <c r="Y609" i="3"/>
  <c r="W608" i="3"/>
  <c r="Z608" i="3" s="1"/>
  <c r="Y607" i="3"/>
  <c r="X606" i="3"/>
  <c r="AA606" i="3" s="1"/>
  <c r="Y605" i="3"/>
  <c r="X604" i="3"/>
  <c r="AA604" i="3" s="1"/>
  <c r="X602" i="3"/>
  <c r="AA602" i="3" s="1"/>
  <c r="W600" i="3"/>
  <c r="Z600" i="3" s="1"/>
  <c r="X598" i="3"/>
  <c r="AA598" i="3" s="1"/>
  <c r="Y596" i="3"/>
  <c r="X594" i="3"/>
  <c r="AA594" i="3" s="1"/>
  <c r="W592" i="3"/>
  <c r="Z592" i="3" s="1"/>
  <c r="W591" i="3"/>
  <c r="Z591" i="3" s="1"/>
  <c r="W590" i="3"/>
  <c r="Z590" i="3" s="1"/>
  <c r="W588" i="3"/>
  <c r="Z588" i="3" s="1"/>
  <c r="W586" i="3"/>
  <c r="Z586" i="3" s="1"/>
  <c r="W584" i="3"/>
  <c r="Z584" i="3" s="1"/>
  <c r="W583" i="3"/>
  <c r="Z583" i="3" s="1"/>
  <c r="W582" i="3"/>
  <c r="Z582" i="3" s="1"/>
  <c r="W580" i="3"/>
  <c r="Z580" i="3" s="1"/>
  <c r="W578" i="3"/>
  <c r="Z578" i="3" s="1"/>
  <c r="W576" i="3"/>
  <c r="Z576" i="3" s="1"/>
  <c r="W575" i="3"/>
  <c r="Z575" i="3" s="1"/>
  <c r="W574" i="3"/>
  <c r="Z574" i="3" s="1"/>
  <c r="W572" i="3"/>
  <c r="Z572" i="3" s="1"/>
  <c r="W570" i="3"/>
  <c r="Z570" i="3" s="1"/>
  <c r="W568" i="3"/>
  <c r="Z568" i="3" s="1"/>
  <c r="W567" i="3"/>
  <c r="Z567" i="3" s="1"/>
  <c r="W566" i="3"/>
  <c r="Z566" i="3" s="1"/>
  <c r="W564" i="3"/>
  <c r="Z564" i="3" s="1"/>
  <c r="W562" i="3"/>
  <c r="Z562" i="3" s="1"/>
  <c r="W560" i="3"/>
  <c r="Z560" i="3" s="1"/>
  <c r="W559" i="3"/>
  <c r="Z559" i="3" s="1"/>
  <c r="W558" i="3"/>
  <c r="Z558" i="3" s="1"/>
  <c r="W556" i="3"/>
  <c r="Z556" i="3" s="1"/>
  <c r="W554" i="3"/>
  <c r="Z554" i="3" s="1"/>
  <c r="W552" i="3"/>
  <c r="Z552" i="3" s="1"/>
  <c r="W551" i="3"/>
  <c r="Z551" i="3" s="1"/>
  <c r="W550" i="3"/>
  <c r="Z550" i="3" s="1"/>
  <c r="W548" i="3"/>
  <c r="Z548" i="3" s="1"/>
  <c r="W547" i="3"/>
  <c r="Z547" i="3" s="1"/>
  <c r="W546" i="3"/>
  <c r="Z546" i="3" s="1"/>
  <c r="W544" i="3"/>
  <c r="Z544" i="3" s="1"/>
  <c r="Y542" i="3"/>
  <c r="W541" i="3"/>
  <c r="Z541" i="3" s="1"/>
  <c r="Y540" i="3"/>
  <c r="W539" i="3"/>
  <c r="Z539" i="3" s="1"/>
  <c r="Y538" i="3"/>
  <c r="W537" i="3"/>
  <c r="Z537" i="3" s="1"/>
  <c r="Y536" i="3"/>
  <c r="W535" i="3"/>
  <c r="Z535" i="3" s="1"/>
  <c r="Y534" i="3"/>
  <c r="W533" i="3"/>
  <c r="Z533" i="3" s="1"/>
  <c r="Y532" i="3"/>
  <c r="W531" i="3"/>
  <c r="Z531" i="3" s="1"/>
  <c r="Y530" i="3"/>
  <c r="W529" i="3"/>
  <c r="Z529" i="3" s="1"/>
  <c r="Y528" i="3"/>
  <c r="W527" i="3"/>
  <c r="Z527" i="3" s="1"/>
  <c r="Y526" i="3"/>
  <c r="W525" i="3"/>
  <c r="Z525" i="3" s="1"/>
  <c r="Y524" i="3"/>
  <c r="W523" i="3"/>
  <c r="Z523" i="3" s="1"/>
  <c r="Y522" i="3"/>
  <c r="X521" i="3"/>
  <c r="AA521" i="3" s="1"/>
  <c r="W521" i="3"/>
  <c r="Z521" i="3" s="1"/>
  <c r="Y520" i="3"/>
  <c r="W519" i="3"/>
  <c r="Z519" i="3" s="1"/>
  <c r="Y518" i="3"/>
  <c r="W517" i="3"/>
  <c r="Z517" i="3" s="1"/>
  <c r="Y516" i="3"/>
  <c r="W515" i="3"/>
  <c r="Z515" i="3" s="1"/>
  <c r="Y514" i="3"/>
  <c r="W513" i="3"/>
  <c r="Z513" i="3" s="1"/>
  <c r="Y512" i="3"/>
  <c r="W511" i="3"/>
  <c r="Z511" i="3" s="1"/>
  <c r="Y510" i="3"/>
  <c r="W509" i="3"/>
  <c r="Z509" i="3" s="1"/>
  <c r="Y508" i="3"/>
  <c r="W507" i="3"/>
  <c r="Z507" i="3" s="1"/>
  <c r="Y506" i="3"/>
  <c r="W505" i="3"/>
  <c r="Z505" i="3" s="1"/>
  <c r="Y504" i="3"/>
  <c r="W503" i="3"/>
  <c r="Z503" i="3" s="1"/>
  <c r="Y502" i="3"/>
  <c r="W501" i="3"/>
  <c r="Z501" i="3" s="1"/>
  <c r="Y500" i="3"/>
  <c r="W499" i="3"/>
  <c r="Z499" i="3" s="1"/>
  <c r="Y498" i="3"/>
  <c r="W497" i="3"/>
  <c r="Z497" i="3" s="1"/>
  <c r="Y496" i="3"/>
  <c r="W495" i="3"/>
  <c r="Z495" i="3" s="1"/>
  <c r="Y494" i="3"/>
  <c r="W493" i="3"/>
  <c r="Z493" i="3" s="1"/>
  <c r="Y492" i="3"/>
  <c r="W491" i="3"/>
  <c r="Z491" i="3" s="1"/>
  <c r="Y490" i="3"/>
  <c r="W489" i="3"/>
  <c r="Z489" i="3" s="1"/>
  <c r="Y488" i="3"/>
  <c r="W487" i="3"/>
  <c r="Z487" i="3" s="1"/>
  <c r="Y486" i="3"/>
  <c r="Y485" i="3"/>
  <c r="X484" i="3"/>
  <c r="AA484" i="3" s="1"/>
  <c r="X481" i="3"/>
  <c r="AA481" i="3" s="1"/>
  <c r="Y479" i="3"/>
  <c r="Y477" i="3"/>
  <c r="W475" i="3"/>
  <c r="Z475" i="3" s="1"/>
  <c r="X473" i="3"/>
  <c r="AA473" i="3" s="1"/>
  <c r="Y471" i="3"/>
  <c r="Y469" i="3"/>
  <c r="W467" i="3"/>
  <c r="Z467" i="3" s="1"/>
  <c r="X465" i="3"/>
  <c r="AA465" i="3" s="1"/>
  <c r="Y463" i="3"/>
  <c r="Y461" i="3"/>
  <c r="W459" i="3"/>
  <c r="Z459" i="3" s="1"/>
  <c r="X457" i="3"/>
  <c r="AA457" i="3" s="1"/>
  <c r="X456" i="3"/>
  <c r="AA456" i="3" s="1"/>
  <c r="W455" i="3"/>
  <c r="Z455" i="3" s="1"/>
  <c r="X454" i="3"/>
  <c r="AA454" i="3" s="1"/>
  <c r="Y453" i="3"/>
  <c r="X452" i="3"/>
  <c r="AA452" i="3" s="1"/>
  <c r="X451" i="3"/>
  <c r="AA451" i="3" s="1"/>
  <c r="X450" i="3"/>
  <c r="AA450" i="3" s="1"/>
  <c r="W449" i="3"/>
  <c r="Z449" i="3" s="1"/>
  <c r="X448" i="3"/>
  <c r="AA448" i="3" s="1"/>
  <c r="Y447" i="3"/>
  <c r="X446" i="3"/>
  <c r="AA446" i="3" s="1"/>
  <c r="W445" i="3"/>
  <c r="Z445" i="3" s="1"/>
  <c r="X444" i="3"/>
  <c r="AA444" i="3" s="1"/>
  <c r="X443" i="3"/>
  <c r="AA443" i="3" s="1"/>
  <c r="X442" i="3"/>
  <c r="AA442" i="3" s="1"/>
  <c r="X441" i="3"/>
  <c r="AA441" i="3" s="1"/>
  <c r="X440" i="3"/>
  <c r="AA440" i="3" s="1"/>
  <c r="W439" i="3"/>
  <c r="Z439" i="3" s="1"/>
  <c r="X438" i="3"/>
  <c r="AA438" i="3" s="1"/>
  <c r="Y437" i="3"/>
  <c r="X436" i="3"/>
  <c r="AA436" i="3" s="1"/>
  <c r="X435" i="3"/>
  <c r="AA435" i="3" s="1"/>
  <c r="X434" i="3"/>
  <c r="AA434" i="3" s="1"/>
  <c r="Y433" i="3"/>
  <c r="X433" i="3"/>
  <c r="AA433" i="3" s="1"/>
  <c r="W433" i="3"/>
  <c r="Z433" i="3" s="1"/>
  <c r="X432" i="3"/>
  <c r="AA432" i="3" s="1"/>
  <c r="Y431" i="3"/>
  <c r="X430" i="3"/>
  <c r="AA430" i="3" s="1"/>
  <c r="W429" i="3"/>
  <c r="Z429" i="3" s="1"/>
  <c r="Y428" i="3"/>
  <c r="X428" i="3"/>
  <c r="AA428" i="3" s="1"/>
  <c r="Y427" i="3"/>
  <c r="W427" i="3"/>
  <c r="Z427" i="3" s="1"/>
  <c r="X426" i="3"/>
  <c r="AA426" i="3" s="1"/>
  <c r="X425" i="3"/>
  <c r="AA425" i="3" s="1"/>
  <c r="X424" i="3"/>
  <c r="AA424" i="3" s="1"/>
  <c r="X422" i="3"/>
  <c r="AA422" i="3" s="1"/>
  <c r="Y421" i="3"/>
  <c r="X420" i="3"/>
  <c r="AA420" i="3" s="1"/>
  <c r="Y419" i="3"/>
  <c r="W418" i="3"/>
  <c r="Z418" i="3" s="1"/>
  <c r="X418" i="3"/>
  <c r="AA418" i="3" s="1"/>
  <c r="Y417" i="3"/>
  <c r="X416" i="3"/>
  <c r="AA416" i="3" s="1"/>
  <c r="Y415" i="3"/>
  <c r="X414" i="3"/>
  <c r="AA414" i="3" s="1"/>
  <c r="X413" i="3"/>
  <c r="AA413" i="3" s="1"/>
  <c r="X412" i="3"/>
  <c r="AA412" i="3" s="1"/>
  <c r="X411" i="3"/>
  <c r="AA411" i="3" s="1"/>
  <c r="X410" i="3"/>
  <c r="AA410" i="3" s="1"/>
  <c r="X409" i="3"/>
  <c r="AA409" i="3" s="1"/>
  <c r="X408" i="3"/>
  <c r="AA408" i="3" s="1"/>
  <c r="X407" i="3"/>
  <c r="AA407" i="3" s="1"/>
  <c r="X406" i="3"/>
  <c r="AA406" i="3" s="1"/>
  <c r="X405" i="3"/>
  <c r="AA405" i="3" s="1"/>
  <c r="W404" i="3"/>
  <c r="Z404" i="3" s="1"/>
  <c r="Y403" i="3"/>
  <c r="W402" i="3"/>
  <c r="Z402" i="3" s="1"/>
  <c r="Y401" i="3"/>
  <c r="W400" i="3"/>
  <c r="Z400" i="3" s="1"/>
  <c r="Y399" i="3"/>
  <c r="W398" i="3"/>
  <c r="Z398" i="3" s="1"/>
  <c r="Y397" i="3"/>
  <c r="W396" i="3"/>
  <c r="Z396" i="3" s="1"/>
  <c r="Y395" i="3"/>
  <c r="W394" i="3"/>
  <c r="Z394" i="3" s="1"/>
  <c r="W393" i="3"/>
  <c r="Z393" i="3" s="1"/>
  <c r="Y393" i="3"/>
  <c r="W392" i="3"/>
  <c r="Z392" i="3" s="1"/>
  <c r="Y391" i="3"/>
  <c r="W390" i="3"/>
  <c r="Z390" i="3" s="1"/>
  <c r="Y389" i="3"/>
  <c r="W388" i="3"/>
  <c r="Z388" i="3" s="1"/>
  <c r="Y387" i="3"/>
  <c r="W386" i="3"/>
  <c r="Z386" i="3" s="1"/>
  <c r="Y385" i="3"/>
  <c r="W384" i="3"/>
  <c r="Z384" i="3" s="1"/>
  <c r="Y383" i="3"/>
  <c r="W382" i="3"/>
  <c r="Z382" i="3" s="1"/>
  <c r="X381" i="3"/>
  <c r="AA381" i="3" s="1"/>
  <c r="Y381" i="3"/>
  <c r="W380" i="3"/>
  <c r="Z380" i="3" s="1"/>
  <c r="Y379" i="3"/>
  <c r="W378" i="3"/>
  <c r="Z378" i="3" s="1"/>
  <c r="Y377" i="3"/>
  <c r="W376" i="3"/>
  <c r="Z376" i="3" s="1"/>
  <c r="Y375" i="3"/>
  <c r="W374" i="3"/>
  <c r="Z374" i="3" s="1"/>
  <c r="Y373" i="3"/>
  <c r="W372" i="3"/>
  <c r="Z372" i="3" s="1"/>
  <c r="Y371" i="3"/>
  <c r="W370" i="3"/>
  <c r="Z370" i="3" s="1"/>
  <c r="X369" i="3"/>
  <c r="AA369" i="3" s="1"/>
  <c r="Y369" i="3"/>
  <c r="W368" i="3"/>
  <c r="Z368" i="3" s="1"/>
  <c r="Y367" i="3"/>
  <c r="W366" i="3"/>
  <c r="Z366" i="3" s="1"/>
  <c r="Y365" i="3"/>
  <c r="W364" i="3"/>
  <c r="Z364" i="3" s="1"/>
  <c r="W362" i="3"/>
  <c r="Z362" i="3" s="1"/>
  <c r="Y361" i="3"/>
  <c r="W360" i="3"/>
  <c r="Z360" i="3" s="1"/>
  <c r="Y359" i="3"/>
  <c r="W358" i="3"/>
  <c r="Z358" i="3" s="1"/>
  <c r="Y357" i="3"/>
  <c r="W356" i="3"/>
  <c r="Z356" i="3" s="1"/>
  <c r="Y355" i="3"/>
  <c r="W354" i="3"/>
  <c r="Z354" i="3" s="1"/>
  <c r="Y353" i="3"/>
  <c r="W352" i="3"/>
  <c r="Z352" i="3" s="1"/>
  <c r="Y351" i="3"/>
  <c r="W350" i="3"/>
  <c r="Z350" i="3" s="1"/>
  <c r="Y349" i="3"/>
  <c r="W348" i="3"/>
  <c r="Z348" i="3" s="1"/>
  <c r="Y347" i="3"/>
  <c r="W346" i="3"/>
  <c r="Z346" i="3" s="1"/>
  <c r="Y345" i="3"/>
  <c r="W344" i="3"/>
  <c r="Z344" i="3" s="1"/>
  <c r="Y343" i="3"/>
  <c r="W342" i="3"/>
  <c r="Z342" i="3" s="1"/>
  <c r="Y341" i="3"/>
  <c r="W340" i="3"/>
  <c r="Z340" i="3" s="1"/>
  <c r="Y339" i="3"/>
  <c r="W338" i="3"/>
  <c r="Z338" i="3" s="1"/>
  <c r="Y337" i="3"/>
  <c r="W336" i="3"/>
  <c r="Z336" i="3" s="1"/>
  <c r="Y335" i="3"/>
  <c r="W334" i="3"/>
  <c r="Z334" i="3" s="1"/>
  <c r="Y333" i="3"/>
  <c r="W332" i="3"/>
  <c r="Z332" i="3" s="1"/>
  <c r="Y331" i="3"/>
  <c r="W330" i="3"/>
  <c r="Z330" i="3" s="1"/>
  <c r="Y329" i="3"/>
  <c r="W328" i="3"/>
  <c r="Z328" i="3" s="1"/>
  <c r="Y327" i="3"/>
  <c r="W326" i="3"/>
  <c r="Z326" i="3" s="1"/>
  <c r="Y325" i="3"/>
  <c r="W324" i="3"/>
  <c r="Z324" i="3" s="1"/>
  <c r="Y323" i="3"/>
  <c r="W322" i="3"/>
  <c r="Z322" i="3" s="1"/>
  <c r="Y321" i="3"/>
  <c r="W320" i="3"/>
  <c r="Z320" i="3" s="1"/>
  <c r="Y319" i="3"/>
  <c r="W318" i="3"/>
  <c r="Z318" i="3" s="1"/>
  <c r="Y317" i="3"/>
  <c r="W316" i="3"/>
  <c r="Z316" i="3" s="1"/>
  <c r="Y315" i="3"/>
  <c r="W314" i="3"/>
  <c r="Z314" i="3" s="1"/>
  <c r="Y313" i="3"/>
  <c r="W312" i="3"/>
  <c r="Z312" i="3" s="1"/>
  <c r="Y311" i="3"/>
  <c r="W310" i="3"/>
  <c r="Z310" i="3" s="1"/>
  <c r="Y309" i="3"/>
  <c r="W308" i="3"/>
  <c r="Z308" i="3" s="1"/>
  <c r="Y307" i="3"/>
  <c r="X306" i="3"/>
  <c r="AA306" i="3" s="1"/>
  <c r="X305" i="3"/>
  <c r="AA305" i="3" s="1"/>
  <c r="X304" i="3"/>
  <c r="AA304" i="3" s="1"/>
  <c r="W302" i="3"/>
  <c r="Z302" i="3" s="1"/>
  <c r="X298" i="3"/>
  <c r="AA298" i="3" s="1"/>
  <c r="W296" i="3"/>
  <c r="Z296" i="3" s="1"/>
  <c r="W294" i="3"/>
  <c r="Z294" i="3" s="1"/>
  <c r="W288" i="3"/>
  <c r="Z288" i="3" s="1"/>
  <c r="W286" i="3"/>
  <c r="Z286" i="3" s="1"/>
  <c r="W283" i="3"/>
  <c r="Z283" i="3" s="1"/>
  <c r="W280" i="3"/>
  <c r="Z280" i="3" s="1"/>
  <c r="W278" i="3"/>
  <c r="Z278" i="3" s="1"/>
  <c r="W272" i="3"/>
  <c r="Z272" i="3" s="1"/>
  <c r="W270" i="3"/>
  <c r="Z270" i="3" s="1"/>
  <c r="X266" i="3"/>
  <c r="AA266" i="3" s="1"/>
  <c r="W264" i="3"/>
  <c r="Z264" i="3" s="1"/>
  <c r="W262" i="3"/>
  <c r="Z262" i="3" s="1"/>
  <c r="W258" i="3"/>
  <c r="Z258" i="3" s="1"/>
  <c r="W256" i="3"/>
  <c r="Z256" i="3" s="1"/>
  <c r="W253" i="3"/>
  <c r="Z253" i="3" s="1"/>
  <c r="W250" i="3"/>
  <c r="Z250" i="3" s="1"/>
  <c r="X249" i="3"/>
  <c r="AA249" i="3" s="1"/>
  <c r="W248" i="3"/>
  <c r="Z248" i="3" s="1"/>
  <c r="X246" i="3"/>
  <c r="AA246" i="3" s="1"/>
  <c r="X245" i="3"/>
  <c r="AA245" i="3" s="1"/>
  <c r="X244" i="3"/>
  <c r="AA244" i="3" s="1"/>
  <c r="W241" i="3"/>
  <c r="Z241" i="3" s="1"/>
  <c r="W239" i="3"/>
  <c r="Z239" i="3" s="1"/>
  <c r="W237" i="3"/>
  <c r="Z237" i="3" s="1"/>
  <c r="W235" i="3"/>
  <c r="Z235" i="3" s="1"/>
  <c r="W233" i="3"/>
  <c r="Z233" i="3" s="1"/>
  <c r="W231" i="3"/>
  <c r="Z231" i="3" s="1"/>
  <c r="W229" i="3"/>
  <c r="Z229" i="3" s="1"/>
  <c r="W227" i="3"/>
  <c r="Z227" i="3" s="1"/>
  <c r="W225" i="3"/>
  <c r="Z225" i="3" s="1"/>
  <c r="W223" i="3"/>
  <c r="Z223" i="3" s="1"/>
  <c r="W221" i="3"/>
  <c r="Z221" i="3" s="1"/>
  <c r="W219" i="3"/>
  <c r="Z219" i="3" s="1"/>
  <c r="W217" i="3"/>
  <c r="Z217" i="3" s="1"/>
  <c r="W215" i="3"/>
  <c r="Z215" i="3" s="1"/>
  <c r="W213" i="3"/>
  <c r="Z213" i="3" s="1"/>
  <c r="W211" i="3"/>
  <c r="Z211" i="3" s="1"/>
  <c r="W209" i="3"/>
  <c r="Z209" i="3" s="1"/>
  <c r="W207" i="3"/>
  <c r="Z207" i="3" s="1"/>
  <c r="W205" i="3"/>
  <c r="Z205" i="3" s="1"/>
  <c r="W203" i="3"/>
  <c r="Z203" i="3" s="1"/>
  <c r="W201" i="3"/>
  <c r="Z201" i="3" s="1"/>
  <c r="W199" i="3"/>
  <c r="Z199" i="3" s="1"/>
  <c r="W197" i="3"/>
  <c r="Z197" i="3" s="1"/>
  <c r="W195" i="3"/>
  <c r="Z195" i="3" s="1"/>
  <c r="W193" i="3"/>
  <c r="Z193" i="3" s="1"/>
  <c r="W191" i="3"/>
  <c r="Z191" i="3" s="1"/>
  <c r="W189" i="3"/>
  <c r="Z189" i="3" s="1"/>
  <c r="W187" i="3"/>
  <c r="Z187" i="3" s="1"/>
  <c r="X184" i="3"/>
  <c r="AA184" i="3" s="1"/>
  <c r="W182" i="3"/>
  <c r="Z182" i="3" s="1"/>
  <c r="Y181" i="3"/>
  <c r="W180" i="3"/>
  <c r="Z180" i="3" s="1"/>
  <c r="X179" i="3"/>
  <c r="AA179" i="3" s="1"/>
  <c r="Y179" i="3"/>
  <c r="W178" i="3"/>
  <c r="Z178" i="3" s="1"/>
  <c r="Y177" i="3"/>
  <c r="W176" i="3"/>
  <c r="Z176" i="3" s="1"/>
  <c r="Y175" i="3"/>
  <c r="W174" i="3"/>
  <c r="Z174" i="3" s="1"/>
  <c r="Y173" i="3"/>
  <c r="W172" i="3"/>
  <c r="Z172" i="3" s="1"/>
  <c r="Y171" i="3"/>
  <c r="W170" i="3"/>
  <c r="Z170" i="3" s="1"/>
  <c r="Y169" i="3"/>
  <c r="W168" i="3"/>
  <c r="Z168" i="3" s="1"/>
  <c r="Y167" i="3"/>
  <c r="W166" i="3"/>
  <c r="Z166" i="3" s="1"/>
  <c r="Y165" i="3"/>
  <c r="X164" i="3"/>
  <c r="AA164" i="3" s="1"/>
  <c r="W164" i="3"/>
  <c r="Z164" i="3" s="1"/>
  <c r="Y163" i="3"/>
  <c r="Y162" i="3"/>
  <c r="W162" i="3"/>
  <c r="Z162" i="3" s="1"/>
  <c r="Y161" i="3"/>
  <c r="W160" i="3"/>
  <c r="Z160" i="3" s="1"/>
  <c r="Y159" i="3"/>
  <c r="W158" i="3"/>
  <c r="Z158" i="3" s="1"/>
  <c r="X157" i="3"/>
  <c r="AA157" i="3" s="1"/>
  <c r="W157" i="3"/>
  <c r="Z157" i="3" s="1"/>
  <c r="Y157" i="3"/>
  <c r="W156" i="3"/>
  <c r="Z156" i="3" s="1"/>
  <c r="Y155" i="3"/>
  <c r="W154" i="3"/>
  <c r="Z154" i="3" s="1"/>
  <c r="Y153" i="3"/>
  <c r="W152" i="3"/>
  <c r="Z152" i="3" s="1"/>
  <c r="Y151" i="3"/>
  <c r="W150" i="3"/>
  <c r="Z150" i="3" s="1"/>
  <c r="Y149" i="3"/>
  <c r="X148" i="3"/>
  <c r="AA148" i="3" s="1"/>
  <c r="W148" i="3"/>
  <c r="Z148" i="3" s="1"/>
  <c r="Y147" i="3"/>
  <c r="W146" i="3"/>
  <c r="Z146" i="3" s="1"/>
  <c r="Y145" i="3"/>
  <c r="W144" i="3"/>
  <c r="Z144" i="3" s="1"/>
  <c r="Y143" i="3"/>
  <c r="W142" i="3"/>
  <c r="Z142" i="3" s="1"/>
  <c r="Y141" i="3"/>
  <c r="W140" i="3"/>
  <c r="Z140" i="3" s="1"/>
  <c r="X139" i="3"/>
  <c r="AA139" i="3" s="1"/>
  <c r="Y139" i="3"/>
  <c r="W138" i="3"/>
  <c r="Z138" i="3" s="1"/>
  <c r="Y137" i="3"/>
  <c r="W136" i="3"/>
  <c r="Z136" i="3" s="1"/>
  <c r="Y135" i="3"/>
  <c r="W134" i="3"/>
  <c r="Z134" i="3" s="1"/>
  <c r="Y133" i="3"/>
  <c r="W132" i="3"/>
  <c r="Z132" i="3" s="1"/>
  <c r="X131" i="3"/>
  <c r="AA131" i="3" s="1"/>
  <c r="Y131" i="3"/>
  <c r="Y130" i="3"/>
  <c r="W130" i="3"/>
  <c r="Z130" i="3" s="1"/>
  <c r="Y129" i="3"/>
  <c r="W128" i="3"/>
  <c r="Z128" i="3" s="1"/>
  <c r="Y127" i="3"/>
  <c r="Y126" i="3"/>
  <c r="X125" i="3"/>
  <c r="AA125" i="3" s="1"/>
  <c r="Y124" i="3"/>
  <c r="W122" i="3"/>
  <c r="Z122" i="3" s="1"/>
  <c r="W120" i="3"/>
  <c r="Z120" i="3" s="1"/>
  <c r="X118" i="3"/>
  <c r="AA118" i="3" s="1"/>
  <c r="W118" i="3"/>
  <c r="Z118" i="3" s="1"/>
  <c r="W116" i="3"/>
  <c r="Z116" i="3" s="1"/>
  <c r="W114" i="3"/>
  <c r="Z114" i="3" s="1"/>
  <c r="W112" i="3"/>
  <c r="Z112" i="3" s="1"/>
  <c r="X109" i="3"/>
  <c r="AA109" i="3" s="1"/>
  <c r="X107" i="3"/>
  <c r="AA107" i="3" s="1"/>
  <c r="X105" i="3"/>
  <c r="AA105" i="3" s="1"/>
  <c r="X103" i="3"/>
  <c r="AA103" i="3" s="1"/>
  <c r="X101" i="3"/>
  <c r="AA101" i="3" s="1"/>
  <c r="X99" i="3"/>
  <c r="AA99" i="3" s="1"/>
  <c r="X97" i="3"/>
  <c r="AA97" i="3" s="1"/>
  <c r="X95" i="3"/>
  <c r="AA95" i="3" s="1"/>
  <c r="X93" i="3"/>
  <c r="AA93" i="3" s="1"/>
  <c r="X92" i="3"/>
  <c r="AA92" i="3" s="1"/>
  <c r="X91" i="3"/>
  <c r="AA91" i="3" s="1"/>
  <c r="X89" i="3"/>
  <c r="AA89" i="3" s="1"/>
  <c r="Y87" i="3"/>
  <c r="W86" i="3"/>
  <c r="Z86" i="3" s="1"/>
  <c r="Y85" i="3"/>
  <c r="W84" i="3"/>
  <c r="Z84" i="3" s="1"/>
  <c r="Y83" i="3"/>
  <c r="W82" i="3"/>
  <c r="Z82" i="3" s="1"/>
  <c r="Y81" i="3"/>
  <c r="W80" i="3"/>
  <c r="Z80" i="3" s="1"/>
  <c r="Y79" i="3"/>
  <c r="W78" i="3"/>
  <c r="Z78" i="3" s="1"/>
  <c r="Y77" i="3"/>
  <c r="W76" i="3"/>
  <c r="Z76" i="3" s="1"/>
  <c r="Y75" i="3"/>
  <c r="W55" i="3"/>
  <c r="Z55" i="3" s="1"/>
  <c r="W47" i="3"/>
  <c r="Z47" i="3" s="1"/>
  <c r="Y62" i="3"/>
  <c r="W61" i="3"/>
  <c r="Z61" i="3" s="1"/>
  <c r="X60" i="3"/>
  <c r="AA60" i="3" s="1"/>
  <c r="X59" i="3"/>
  <c r="AA59" i="3" s="1"/>
  <c r="X58" i="3"/>
  <c r="AA58" i="3" s="1"/>
  <c r="Y57" i="3"/>
  <c r="Y56" i="3"/>
  <c r="Y55" i="3"/>
  <c r="Y54" i="3"/>
  <c r="W53" i="3"/>
  <c r="Z53" i="3" s="1"/>
  <c r="X52" i="3"/>
  <c r="AA52" i="3" s="1"/>
  <c r="X51" i="3"/>
  <c r="AA51" i="3" s="1"/>
  <c r="X50" i="3"/>
  <c r="AA50" i="3" s="1"/>
  <c r="Y49" i="3"/>
  <c r="Y48" i="3"/>
  <c r="Y47" i="3"/>
  <c r="W46" i="3"/>
  <c r="Z46" i="3" s="1"/>
  <c r="W45" i="3"/>
  <c r="Z45" i="3" s="1"/>
  <c r="X44" i="3"/>
  <c r="AA44" i="3" s="1"/>
  <c r="X43" i="3"/>
  <c r="AA43" i="3" s="1"/>
  <c r="X42" i="3"/>
  <c r="AA42" i="3" s="1"/>
  <c r="Y41" i="3"/>
  <c r="Y40" i="3"/>
  <c r="Y39" i="3"/>
  <c r="Y38" i="3"/>
  <c r="W37" i="3"/>
  <c r="Z37" i="3" s="1"/>
  <c r="X36" i="3"/>
  <c r="AA36" i="3" s="1"/>
  <c r="X35" i="3"/>
  <c r="AA35" i="3" s="1"/>
  <c r="X34" i="3"/>
  <c r="AA34" i="3" s="1"/>
  <c r="Y33" i="3"/>
  <c r="Y32" i="3"/>
  <c r="Y31" i="3"/>
  <c r="Y30" i="3"/>
  <c r="W29" i="3"/>
  <c r="Z29" i="3" s="1"/>
  <c r="X28" i="3"/>
  <c r="AA28" i="3" s="1"/>
  <c r="X27" i="3"/>
  <c r="AA27" i="3" s="1"/>
  <c r="X26" i="3"/>
  <c r="AA26" i="3" s="1"/>
  <c r="Y25" i="3"/>
  <c r="Y24" i="3"/>
  <c r="Y23" i="3"/>
  <c r="Y22" i="3"/>
  <c r="W21" i="3"/>
  <c r="Z21" i="3" s="1"/>
  <c r="X20" i="3"/>
  <c r="AA20" i="3" s="1"/>
  <c r="X19" i="3"/>
  <c r="AA19" i="3" s="1"/>
  <c r="X18" i="3"/>
  <c r="AA18" i="3" s="1"/>
  <c r="Y17" i="3"/>
  <c r="Y16" i="3"/>
  <c r="Y15" i="3"/>
  <c r="X149" i="3" l="1"/>
  <c r="AA149" i="3" s="1"/>
  <c r="Y156" i="3"/>
  <c r="Y411" i="3"/>
  <c r="W48" i="3"/>
  <c r="Z48" i="3" s="1"/>
  <c r="X76" i="3"/>
  <c r="AA76" i="3" s="1"/>
  <c r="X112" i="3"/>
  <c r="AA112" i="3" s="1"/>
  <c r="Y148" i="3"/>
  <c r="X377" i="3"/>
  <c r="AA377" i="3" s="1"/>
  <c r="X393" i="3"/>
  <c r="AA393" i="3" s="1"/>
  <c r="Y402" i="3"/>
  <c r="Y489" i="3"/>
  <c r="X548" i="3"/>
  <c r="AA548" i="3" s="1"/>
  <c r="X705" i="3"/>
  <c r="AA705" i="3" s="1"/>
  <c r="X724" i="3"/>
  <c r="AA724" i="3" s="1"/>
  <c r="Y43" i="3"/>
  <c r="X120" i="3"/>
  <c r="AA120" i="3" s="1"/>
  <c r="W124" i="3"/>
  <c r="Z124" i="3" s="1"/>
  <c r="W133" i="3"/>
  <c r="Z133" i="3" s="1"/>
  <c r="W149" i="3"/>
  <c r="Z149" i="3" s="1"/>
  <c r="Y154" i="3"/>
  <c r="X156" i="3"/>
  <c r="AA156" i="3" s="1"/>
  <c r="W349" i="3"/>
  <c r="Z349" i="3" s="1"/>
  <c r="X365" i="3"/>
  <c r="AA365" i="3" s="1"/>
  <c r="X385" i="3"/>
  <c r="AA385" i="3" s="1"/>
  <c r="Y398" i="3"/>
  <c r="W401" i="3"/>
  <c r="Z401" i="3" s="1"/>
  <c r="W411" i="3"/>
  <c r="Z411" i="3" s="1"/>
  <c r="W420" i="3"/>
  <c r="Z420" i="3" s="1"/>
  <c r="X637" i="3"/>
  <c r="AA637" i="3" s="1"/>
  <c r="X61" i="3"/>
  <c r="AA61" i="3" s="1"/>
  <c r="Y44" i="3"/>
  <c r="Y51" i="3"/>
  <c r="W56" i="3"/>
  <c r="Z56" i="3" s="1"/>
  <c r="W126" i="3"/>
  <c r="Z126" i="3" s="1"/>
  <c r="X132" i="3"/>
  <c r="AA132" i="3" s="1"/>
  <c r="Y138" i="3"/>
  <c r="X147" i="3"/>
  <c r="AA147" i="3" s="1"/>
  <c r="Y170" i="3"/>
  <c r="X204" i="3"/>
  <c r="AA204" i="3" s="1"/>
  <c r="W333" i="3"/>
  <c r="Z333" i="3" s="1"/>
  <c r="X351" i="3"/>
  <c r="AA351" i="3" s="1"/>
  <c r="X373" i="3"/>
  <c r="AA373" i="3" s="1"/>
  <c r="X389" i="3"/>
  <c r="AA389" i="3" s="1"/>
  <c r="Y394" i="3"/>
  <c r="W397" i="3"/>
  <c r="Z397" i="3" s="1"/>
  <c r="X401" i="3"/>
  <c r="AA401" i="3" s="1"/>
  <c r="W407" i="3"/>
  <c r="Z407" i="3" s="1"/>
  <c r="W415" i="3"/>
  <c r="Z415" i="3" s="1"/>
  <c r="W417" i="3"/>
  <c r="Z417" i="3" s="1"/>
  <c r="Y449" i="3"/>
  <c r="X566" i="3"/>
  <c r="AA566" i="3" s="1"/>
  <c r="X618" i="3"/>
  <c r="AA618" i="3" s="1"/>
  <c r="W39" i="3"/>
  <c r="Z39" i="3" s="1"/>
  <c r="X45" i="3"/>
  <c r="AA45" i="3" s="1"/>
  <c r="Y52" i="3"/>
  <c r="Y59" i="3"/>
  <c r="X126" i="3"/>
  <c r="AA126" i="3" s="1"/>
  <c r="X397" i="3"/>
  <c r="AA397" i="3" s="1"/>
  <c r="Y407" i="3"/>
  <c r="X415" i="3"/>
  <c r="AA415" i="3" s="1"/>
  <c r="X417" i="3"/>
  <c r="AA417" i="3" s="1"/>
  <c r="Y618" i="3"/>
  <c r="W664" i="3"/>
  <c r="Z664" i="3" s="1"/>
  <c r="X666" i="3"/>
  <c r="AA666" i="3" s="1"/>
  <c r="X673" i="3"/>
  <c r="AA673" i="3" s="1"/>
  <c r="W40" i="3"/>
  <c r="Z40" i="3" s="1"/>
  <c r="X53" i="3"/>
  <c r="AA53" i="3" s="1"/>
  <c r="Y60" i="3"/>
  <c r="Y704" i="3"/>
  <c r="X726" i="3"/>
  <c r="AA726" i="3" s="1"/>
  <c r="Y706" i="3"/>
  <c r="Y672" i="3"/>
  <c r="Y674" i="3"/>
  <c r="W697" i="3"/>
  <c r="Z697" i="3" s="1"/>
  <c r="X667" i="3"/>
  <c r="AA667" i="3" s="1"/>
  <c r="Y682" i="3"/>
  <c r="Y680" i="3"/>
  <c r="W691" i="3"/>
  <c r="Z691" i="3" s="1"/>
  <c r="X699" i="3"/>
  <c r="AA699" i="3" s="1"/>
  <c r="X696" i="3"/>
  <c r="AA696" i="3" s="1"/>
  <c r="X698" i="3"/>
  <c r="AA698" i="3" s="1"/>
  <c r="W705" i="3"/>
  <c r="Z705" i="3" s="1"/>
  <c r="X706" i="3"/>
  <c r="AA706" i="3" s="1"/>
  <c r="Y666" i="3"/>
  <c r="W683" i="3"/>
  <c r="Z683" i="3" s="1"/>
  <c r="X688" i="3"/>
  <c r="AA688" i="3" s="1"/>
  <c r="W689" i="3"/>
  <c r="Z689" i="3" s="1"/>
  <c r="X690" i="3"/>
  <c r="AA690" i="3" s="1"/>
  <c r="X691" i="3"/>
  <c r="AA691" i="3" s="1"/>
  <c r="Y696" i="3"/>
  <c r="X697" i="3"/>
  <c r="AA697" i="3" s="1"/>
  <c r="Y698" i="3"/>
  <c r="W715" i="3"/>
  <c r="Z715" i="3" s="1"/>
  <c r="X720" i="3"/>
  <c r="AA720" i="3" s="1"/>
  <c r="W721" i="3"/>
  <c r="Z721" i="3" s="1"/>
  <c r="X722" i="3"/>
  <c r="AA722" i="3" s="1"/>
  <c r="W675" i="3"/>
  <c r="Z675" i="3" s="1"/>
  <c r="X680" i="3"/>
  <c r="AA680" i="3" s="1"/>
  <c r="W681" i="3"/>
  <c r="Z681" i="3" s="1"/>
  <c r="X682" i="3"/>
  <c r="AA682" i="3" s="1"/>
  <c r="X683" i="3"/>
  <c r="AA683" i="3" s="1"/>
  <c r="Y688" i="3"/>
  <c r="X689" i="3"/>
  <c r="AA689" i="3" s="1"/>
  <c r="Y690" i="3"/>
  <c r="W707" i="3"/>
  <c r="Z707" i="3" s="1"/>
  <c r="X712" i="3"/>
  <c r="AA712" i="3" s="1"/>
  <c r="W713" i="3"/>
  <c r="Z713" i="3" s="1"/>
  <c r="X714" i="3"/>
  <c r="AA714" i="3" s="1"/>
  <c r="X715" i="3"/>
  <c r="AA715" i="3" s="1"/>
  <c r="Y720" i="3"/>
  <c r="X721" i="3"/>
  <c r="AA721" i="3" s="1"/>
  <c r="Y722" i="3"/>
  <c r="W667" i="3"/>
  <c r="Z667" i="3" s="1"/>
  <c r="X672" i="3"/>
  <c r="AA672" i="3" s="1"/>
  <c r="W673" i="3"/>
  <c r="Z673" i="3" s="1"/>
  <c r="X674" i="3"/>
  <c r="AA674" i="3" s="1"/>
  <c r="X675" i="3"/>
  <c r="AA675" i="3" s="1"/>
  <c r="W699" i="3"/>
  <c r="Z699" i="3" s="1"/>
  <c r="X704" i="3"/>
  <c r="AA704" i="3" s="1"/>
  <c r="X707" i="3"/>
  <c r="AA707" i="3" s="1"/>
  <c r="Y712" i="3"/>
  <c r="X713" i="3"/>
  <c r="AA713" i="3" s="1"/>
  <c r="Y714" i="3"/>
  <c r="Y594" i="3"/>
  <c r="Y584" i="3"/>
  <c r="W655" i="3"/>
  <c r="Z655" i="3" s="1"/>
  <c r="W641" i="3"/>
  <c r="Z641" i="3" s="1"/>
  <c r="W643" i="3"/>
  <c r="Z643" i="3" s="1"/>
  <c r="W653" i="3"/>
  <c r="Z653" i="3" s="1"/>
  <c r="X639" i="3"/>
  <c r="AA639" i="3" s="1"/>
  <c r="X641" i="3"/>
  <c r="AA641" i="3" s="1"/>
  <c r="X643" i="3"/>
  <c r="AA643" i="3" s="1"/>
  <c r="W659" i="3"/>
  <c r="Z659" i="3" s="1"/>
  <c r="W657" i="3"/>
  <c r="Z657" i="3" s="1"/>
  <c r="X619" i="3"/>
  <c r="AA619" i="3" s="1"/>
  <c r="W639" i="3"/>
  <c r="Z639" i="3" s="1"/>
  <c r="W617" i="3"/>
  <c r="Z617" i="3" s="1"/>
  <c r="X653" i="3"/>
  <c r="AA653" i="3" s="1"/>
  <c r="X655" i="3"/>
  <c r="AA655" i="3" s="1"/>
  <c r="X657" i="3"/>
  <c r="AA657" i="3" s="1"/>
  <c r="X659" i="3"/>
  <c r="AA659" i="3" s="1"/>
  <c r="W605" i="3"/>
  <c r="Z605" i="3" s="1"/>
  <c r="X617" i="3"/>
  <c r="AA617" i="3" s="1"/>
  <c r="X605" i="3"/>
  <c r="AA605" i="3" s="1"/>
  <c r="W619" i="3"/>
  <c r="Z619" i="3" s="1"/>
  <c r="Y624" i="3"/>
  <c r="W637" i="3"/>
  <c r="Z637" i="3" s="1"/>
  <c r="W611" i="3"/>
  <c r="Z611" i="3" s="1"/>
  <c r="Y616" i="3"/>
  <c r="W627" i="3"/>
  <c r="Z627" i="3" s="1"/>
  <c r="W647" i="3"/>
  <c r="Z647" i="3" s="1"/>
  <c r="W661" i="3"/>
  <c r="Z661" i="3" s="1"/>
  <c r="Y608" i="3"/>
  <c r="X609" i="3"/>
  <c r="AA609" i="3" s="1"/>
  <c r="Y610" i="3"/>
  <c r="X625" i="3"/>
  <c r="AA625" i="3" s="1"/>
  <c r="Y626" i="3"/>
  <c r="X633" i="3"/>
  <c r="AA633" i="3" s="1"/>
  <c r="X635" i="3"/>
  <c r="AA635" i="3" s="1"/>
  <c r="X649" i="3"/>
  <c r="AA649" i="3" s="1"/>
  <c r="X651" i="3"/>
  <c r="AA651" i="3" s="1"/>
  <c r="W629" i="3"/>
  <c r="Z629" i="3" s="1"/>
  <c r="W631" i="3"/>
  <c r="Z631" i="3" s="1"/>
  <c r="W645" i="3"/>
  <c r="Z645" i="3" s="1"/>
  <c r="X608" i="3"/>
  <c r="AA608" i="3" s="1"/>
  <c r="W609" i="3"/>
  <c r="Z609" i="3" s="1"/>
  <c r="X610" i="3"/>
  <c r="AA610" i="3" s="1"/>
  <c r="X611" i="3"/>
  <c r="AA611" i="3" s="1"/>
  <c r="W625" i="3"/>
  <c r="Z625" i="3" s="1"/>
  <c r="X626" i="3"/>
  <c r="AA626" i="3" s="1"/>
  <c r="X627" i="3"/>
  <c r="AA627" i="3" s="1"/>
  <c r="X629" i="3"/>
  <c r="AA629" i="3" s="1"/>
  <c r="X631" i="3"/>
  <c r="AA631" i="3" s="1"/>
  <c r="W633" i="3"/>
  <c r="Z633" i="3" s="1"/>
  <c r="W635" i="3"/>
  <c r="Z635" i="3" s="1"/>
  <c r="X645" i="3"/>
  <c r="AA645" i="3" s="1"/>
  <c r="X647" i="3"/>
  <c r="AA647" i="3" s="1"/>
  <c r="W649" i="3"/>
  <c r="Z649" i="3" s="1"/>
  <c r="W651" i="3"/>
  <c r="Z651" i="3" s="1"/>
  <c r="X661" i="3"/>
  <c r="AA661" i="3" s="1"/>
  <c r="X576" i="3"/>
  <c r="AA576" i="3" s="1"/>
  <c r="W594" i="3"/>
  <c r="Z594" i="3" s="1"/>
  <c r="Y556" i="3"/>
  <c r="X546" i="3"/>
  <c r="AA546" i="3" s="1"/>
  <c r="Y554" i="3"/>
  <c r="X564" i="3"/>
  <c r="AA564" i="3" s="1"/>
  <c r="X582" i="3"/>
  <c r="AA582" i="3" s="1"/>
  <c r="Y590" i="3"/>
  <c r="X592" i="3"/>
  <c r="AA592" i="3" s="1"/>
  <c r="W602" i="3"/>
  <c r="Z602" i="3" s="1"/>
  <c r="X544" i="3"/>
  <c r="AA544" i="3" s="1"/>
  <c r="Y552" i="3"/>
  <c r="X562" i="3"/>
  <c r="AA562" i="3" s="1"/>
  <c r="X580" i="3"/>
  <c r="AA580" i="3" s="1"/>
  <c r="Y588" i="3"/>
  <c r="W598" i="3"/>
  <c r="Z598" i="3" s="1"/>
  <c r="X600" i="3"/>
  <c r="AA600" i="3" s="1"/>
  <c r="Y602" i="3"/>
  <c r="X550" i="3"/>
  <c r="AA550" i="3" s="1"/>
  <c r="Y558" i="3"/>
  <c r="X560" i="3"/>
  <c r="AA560" i="3" s="1"/>
  <c r="X578" i="3"/>
  <c r="AA578" i="3" s="1"/>
  <c r="Y586" i="3"/>
  <c r="Y598" i="3"/>
  <c r="Y560" i="3"/>
  <c r="Y562" i="3"/>
  <c r="Y564" i="3"/>
  <c r="Y566" i="3"/>
  <c r="X568" i="3"/>
  <c r="AA568" i="3" s="1"/>
  <c r="X570" i="3"/>
  <c r="AA570" i="3" s="1"/>
  <c r="X572" i="3"/>
  <c r="AA572" i="3" s="1"/>
  <c r="X574" i="3"/>
  <c r="AA574" i="3" s="1"/>
  <c r="Y592" i="3"/>
  <c r="W596" i="3"/>
  <c r="Z596" i="3" s="1"/>
  <c r="Y600" i="3"/>
  <c r="Y568" i="3"/>
  <c r="Y570" i="3"/>
  <c r="Y572" i="3"/>
  <c r="Y574" i="3"/>
  <c r="X596" i="3"/>
  <c r="AA596" i="3" s="1"/>
  <c r="Y544" i="3"/>
  <c r="Y546" i="3"/>
  <c r="Y548" i="3"/>
  <c r="Y550" i="3"/>
  <c r="X552" i="3"/>
  <c r="AA552" i="3" s="1"/>
  <c r="X554" i="3"/>
  <c r="AA554" i="3" s="1"/>
  <c r="X556" i="3"/>
  <c r="AA556" i="3" s="1"/>
  <c r="X558" i="3"/>
  <c r="AA558" i="3" s="1"/>
  <c r="Y576" i="3"/>
  <c r="Y578" i="3"/>
  <c r="Y580" i="3"/>
  <c r="Y582" i="3"/>
  <c r="X584" i="3"/>
  <c r="AA584" i="3" s="1"/>
  <c r="X586" i="3"/>
  <c r="AA586" i="3" s="1"/>
  <c r="X588" i="3"/>
  <c r="AA588" i="3" s="1"/>
  <c r="X590" i="3"/>
  <c r="AA590" i="3" s="1"/>
  <c r="W477" i="3"/>
  <c r="Z477" i="3" s="1"/>
  <c r="W469" i="3"/>
  <c r="Z469" i="3" s="1"/>
  <c r="X475" i="3"/>
  <c r="AA475" i="3" s="1"/>
  <c r="X469" i="3"/>
  <c r="AA469" i="3" s="1"/>
  <c r="W485" i="3"/>
  <c r="Z485" i="3" s="1"/>
  <c r="X496" i="3"/>
  <c r="AA496" i="3" s="1"/>
  <c r="W498" i="3"/>
  <c r="Z498" i="3" s="1"/>
  <c r="X504" i="3"/>
  <c r="AA504" i="3" s="1"/>
  <c r="X513" i="3"/>
  <c r="AA513" i="3" s="1"/>
  <c r="Y519" i="3"/>
  <c r="Y535" i="3"/>
  <c r="W522" i="3"/>
  <c r="Z522" i="3" s="1"/>
  <c r="Y527" i="3"/>
  <c r="X529" i="3"/>
  <c r="AA529" i="3" s="1"/>
  <c r="X489" i="3"/>
  <c r="AA489" i="3" s="1"/>
  <c r="X497" i="3"/>
  <c r="AA497" i="3" s="1"/>
  <c r="Y503" i="3"/>
  <c r="X512" i="3"/>
  <c r="AA512" i="3" s="1"/>
  <c r="W514" i="3"/>
  <c r="Z514" i="3" s="1"/>
  <c r="X522" i="3"/>
  <c r="AA522" i="3" s="1"/>
  <c r="Y484" i="3"/>
  <c r="W490" i="3"/>
  <c r="Z490" i="3" s="1"/>
  <c r="Y495" i="3"/>
  <c r="Y513" i="3"/>
  <c r="X514" i="3"/>
  <c r="AA514" i="3" s="1"/>
  <c r="Y521" i="3"/>
  <c r="Y487" i="3"/>
  <c r="X490" i="3"/>
  <c r="AA490" i="3" s="1"/>
  <c r="X528" i="3"/>
  <c r="AA528" i="3" s="1"/>
  <c r="W530" i="3"/>
  <c r="Z530" i="3" s="1"/>
  <c r="X536" i="3"/>
  <c r="AA536" i="3" s="1"/>
  <c r="X485" i="3"/>
  <c r="AA485" i="3" s="1"/>
  <c r="X488" i="3"/>
  <c r="AA488" i="3" s="1"/>
  <c r="Y497" i="3"/>
  <c r="X498" i="3"/>
  <c r="AA498" i="3" s="1"/>
  <c r="X505" i="3"/>
  <c r="AA505" i="3" s="1"/>
  <c r="W506" i="3"/>
  <c r="Z506" i="3" s="1"/>
  <c r="Y511" i="3"/>
  <c r="X520" i="3"/>
  <c r="AA520" i="3" s="1"/>
  <c r="Y529" i="3"/>
  <c r="X530" i="3"/>
  <c r="AA530" i="3" s="1"/>
  <c r="X537" i="3"/>
  <c r="AA537" i="3" s="1"/>
  <c r="W538" i="3"/>
  <c r="Z538" i="3" s="1"/>
  <c r="Y505" i="3"/>
  <c r="X506" i="3"/>
  <c r="AA506" i="3" s="1"/>
  <c r="Y537" i="3"/>
  <c r="X538" i="3"/>
  <c r="AA538" i="3" s="1"/>
  <c r="Y425" i="3"/>
  <c r="Y435" i="3"/>
  <c r="X445" i="3"/>
  <c r="AA445" i="3" s="1"/>
  <c r="X455" i="3"/>
  <c r="AA455" i="3" s="1"/>
  <c r="Y440" i="3"/>
  <c r="Y456" i="3"/>
  <c r="X459" i="3"/>
  <c r="AA459" i="3" s="1"/>
  <c r="W461" i="3"/>
  <c r="Z461" i="3" s="1"/>
  <c r="Y459" i="3"/>
  <c r="X461" i="3"/>
  <c r="AA461" i="3" s="1"/>
  <c r="X427" i="3"/>
  <c r="AA427" i="3" s="1"/>
  <c r="Y443" i="3"/>
  <c r="X449" i="3"/>
  <c r="AA449" i="3" s="1"/>
  <c r="Y451" i="3"/>
  <c r="Y465" i="3"/>
  <c r="Y467" i="3"/>
  <c r="Y481" i="3"/>
  <c r="Y424" i="3"/>
  <c r="X429" i="3"/>
  <c r="AA429" i="3" s="1"/>
  <c r="X439" i="3"/>
  <c r="AA439" i="3" s="1"/>
  <c r="W443" i="3"/>
  <c r="Z443" i="3" s="1"/>
  <c r="W444" i="3"/>
  <c r="Z444" i="3" s="1"/>
  <c r="Y445" i="3"/>
  <c r="Y455" i="3"/>
  <c r="Y457" i="3"/>
  <c r="Y473" i="3"/>
  <c r="Y475" i="3"/>
  <c r="X477" i="3"/>
  <c r="AA477" i="3" s="1"/>
  <c r="W428" i="3"/>
  <c r="Z428" i="3" s="1"/>
  <c r="Y429" i="3"/>
  <c r="Y439" i="3"/>
  <c r="Y441" i="3"/>
  <c r="Y444" i="3"/>
  <c r="X467" i="3"/>
  <c r="AA467" i="3" s="1"/>
  <c r="W431" i="3"/>
  <c r="Z431" i="3" s="1"/>
  <c r="W432" i="3"/>
  <c r="Z432" i="3" s="1"/>
  <c r="W437" i="3"/>
  <c r="Z437" i="3" s="1"/>
  <c r="W447" i="3"/>
  <c r="Z447" i="3" s="1"/>
  <c r="W448" i="3"/>
  <c r="Z448" i="3" s="1"/>
  <c r="W453" i="3"/>
  <c r="Z453" i="3" s="1"/>
  <c r="W463" i="3"/>
  <c r="Z463" i="3" s="1"/>
  <c r="W471" i="3"/>
  <c r="Z471" i="3" s="1"/>
  <c r="W479" i="3"/>
  <c r="Z479" i="3" s="1"/>
  <c r="W425" i="3"/>
  <c r="Z425" i="3" s="1"/>
  <c r="X431" i="3"/>
  <c r="AA431" i="3" s="1"/>
  <c r="Y432" i="3"/>
  <c r="W435" i="3"/>
  <c r="Z435" i="3" s="1"/>
  <c r="W436" i="3"/>
  <c r="Z436" i="3" s="1"/>
  <c r="X437" i="3"/>
  <c r="AA437" i="3" s="1"/>
  <c r="W441" i="3"/>
  <c r="Z441" i="3" s="1"/>
  <c r="X447" i="3"/>
  <c r="AA447" i="3" s="1"/>
  <c r="Y448" i="3"/>
  <c r="W451" i="3"/>
  <c r="Z451" i="3" s="1"/>
  <c r="W452" i="3"/>
  <c r="Z452" i="3" s="1"/>
  <c r="X453" i="3"/>
  <c r="AA453" i="3" s="1"/>
  <c r="W457" i="3"/>
  <c r="Z457" i="3" s="1"/>
  <c r="X463" i="3"/>
  <c r="AA463" i="3" s="1"/>
  <c r="W465" i="3"/>
  <c r="Z465" i="3" s="1"/>
  <c r="X471" i="3"/>
  <c r="AA471" i="3" s="1"/>
  <c r="W473" i="3"/>
  <c r="Z473" i="3" s="1"/>
  <c r="X479" i="3"/>
  <c r="AA479" i="3" s="1"/>
  <c r="W481" i="3"/>
  <c r="Z481" i="3" s="1"/>
  <c r="W424" i="3"/>
  <c r="Z424" i="3" s="1"/>
  <c r="Y436" i="3"/>
  <c r="W440" i="3"/>
  <c r="Z440" i="3" s="1"/>
  <c r="Y452" i="3"/>
  <c r="W456" i="3"/>
  <c r="Z456" i="3" s="1"/>
  <c r="Y350" i="3"/>
  <c r="X352" i="3"/>
  <c r="AA352" i="3" s="1"/>
  <c r="W406" i="3"/>
  <c r="Z406" i="3" s="1"/>
  <c r="W410" i="3"/>
  <c r="Z410" i="3" s="1"/>
  <c r="W414" i="3"/>
  <c r="Z414" i="3" s="1"/>
  <c r="Y404" i="3"/>
  <c r="Y408" i="3"/>
  <c r="Y412" i="3"/>
  <c r="W416" i="3"/>
  <c r="Z416" i="3" s="1"/>
  <c r="X419" i="3"/>
  <c r="AA419" i="3" s="1"/>
  <c r="W421" i="3"/>
  <c r="Z421" i="3" s="1"/>
  <c r="W419" i="3"/>
  <c r="Z419" i="3" s="1"/>
  <c r="W422" i="3"/>
  <c r="Z422" i="3" s="1"/>
  <c r="X421" i="3"/>
  <c r="AA421" i="3" s="1"/>
  <c r="Y364" i="3"/>
  <c r="W367" i="3"/>
  <c r="Z367" i="3" s="1"/>
  <c r="Y368" i="3"/>
  <c r="W371" i="3"/>
  <c r="Z371" i="3" s="1"/>
  <c r="Y372" i="3"/>
  <c r="W375" i="3"/>
  <c r="Z375" i="3" s="1"/>
  <c r="Y376" i="3"/>
  <c r="W379" i="3"/>
  <c r="Z379" i="3" s="1"/>
  <c r="Y380" i="3"/>
  <c r="W383" i="3"/>
  <c r="Z383" i="3" s="1"/>
  <c r="Y384" i="3"/>
  <c r="W387" i="3"/>
  <c r="Z387" i="3" s="1"/>
  <c r="Y388" i="3"/>
  <c r="W391" i="3"/>
  <c r="Z391" i="3" s="1"/>
  <c r="Y392" i="3"/>
  <c r="W395" i="3"/>
  <c r="Z395" i="3" s="1"/>
  <c r="Y396" i="3"/>
  <c r="W399" i="3"/>
  <c r="Z399" i="3" s="1"/>
  <c r="Y400" i="3"/>
  <c r="W403" i="3"/>
  <c r="Z403" i="3" s="1"/>
  <c r="W405" i="3"/>
  <c r="Z405" i="3" s="1"/>
  <c r="Y406" i="3"/>
  <c r="W409" i="3"/>
  <c r="Z409" i="3" s="1"/>
  <c r="Y410" i="3"/>
  <c r="W413" i="3"/>
  <c r="Z413" i="3" s="1"/>
  <c r="Y414" i="3"/>
  <c r="Y416" i="3"/>
  <c r="Y418" i="3"/>
  <c r="Y420" i="3"/>
  <c r="Y422" i="3"/>
  <c r="X367" i="3"/>
  <c r="AA367" i="3" s="1"/>
  <c r="X371" i="3"/>
  <c r="AA371" i="3" s="1"/>
  <c r="X375" i="3"/>
  <c r="AA375" i="3" s="1"/>
  <c r="X379" i="3"/>
  <c r="AA379" i="3" s="1"/>
  <c r="X383" i="3"/>
  <c r="AA383" i="3" s="1"/>
  <c r="X387" i="3"/>
  <c r="AA387" i="3" s="1"/>
  <c r="X391" i="3"/>
  <c r="AA391" i="3" s="1"/>
  <c r="X395" i="3"/>
  <c r="AA395" i="3" s="1"/>
  <c r="X399" i="3"/>
  <c r="AA399" i="3" s="1"/>
  <c r="Y405" i="3"/>
  <c r="W408" i="3"/>
  <c r="Z408" i="3" s="1"/>
  <c r="Y409" i="3"/>
  <c r="W412" i="3"/>
  <c r="Z412" i="3" s="1"/>
  <c r="Y413" i="3"/>
  <c r="W365" i="3"/>
  <c r="Z365" i="3" s="1"/>
  <c r="Y366" i="3"/>
  <c r="W369" i="3"/>
  <c r="Z369" i="3" s="1"/>
  <c r="Y370" i="3"/>
  <c r="W373" i="3"/>
  <c r="Z373" i="3" s="1"/>
  <c r="Y374" i="3"/>
  <c r="W377" i="3"/>
  <c r="Z377" i="3" s="1"/>
  <c r="Y378" i="3"/>
  <c r="W381" i="3"/>
  <c r="Z381" i="3" s="1"/>
  <c r="Y382" i="3"/>
  <c r="W385" i="3"/>
  <c r="Z385" i="3" s="1"/>
  <c r="Y386" i="3"/>
  <c r="W389" i="3"/>
  <c r="Z389" i="3" s="1"/>
  <c r="Y390" i="3"/>
  <c r="W305" i="3"/>
  <c r="Z305" i="3" s="1"/>
  <c r="W313" i="3"/>
  <c r="Z313" i="3" s="1"/>
  <c r="X316" i="3"/>
  <c r="AA316" i="3" s="1"/>
  <c r="Y305" i="3"/>
  <c r="W317" i="3"/>
  <c r="Z317" i="3" s="1"/>
  <c r="X319" i="3"/>
  <c r="AA319" i="3" s="1"/>
  <c r="Y324" i="3"/>
  <c r="W329" i="3"/>
  <c r="Z329" i="3" s="1"/>
  <c r="X332" i="3"/>
  <c r="AA332" i="3" s="1"/>
  <c r="X335" i="3"/>
  <c r="AA335" i="3" s="1"/>
  <c r="W345" i="3"/>
  <c r="Z345" i="3" s="1"/>
  <c r="X348" i="3"/>
  <c r="AA348" i="3" s="1"/>
  <c r="X357" i="3"/>
  <c r="AA357" i="3" s="1"/>
  <c r="Y318" i="3"/>
  <c r="X320" i="3"/>
  <c r="AA320" i="3" s="1"/>
  <c r="X325" i="3"/>
  <c r="AA325" i="3" s="1"/>
  <c r="Y334" i="3"/>
  <c r="X336" i="3"/>
  <c r="AA336" i="3" s="1"/>
  <c r="Y356" i="3"/>
  <c r="W361" i="3"/>
  <c r="Z361" i="3" s="1"/>
  <c r="X271" i="3"/>
  <c r="AA271" i="3" s="1"/>
  <c r="W245" i="3"/>
  <c r="Z245" i="3" s="1"/>
  <c r="X297" i="3"/>
  <c r="AA297" i="3" s="1"/>
  <c r="X257" i="3"/>
  <c r="AA257" i="3" s="1"/>
  <c r="X279" i="3"/>
  <c r="AA279" i="3" s="1"/>
  <c r="W281" i="3"/>
  <c r="Z281" i="3" s="1"/>
  <c r="X289" i="3"/>
  <c r="AA289" i="3" s="1"/>
  <c r="X248" i="3"/>
  <c r="AA248" i="3" s="1"/>
  <c r="W249" i="3"/>
  <c r="Z249" i="3" s="1"/>
  <c r="X256" i="3"/>
  <c r="AA256" i="3" s="1"/>
  <c r="W257" i="3"/>
  <c r="Z257" i="3" s="1"/>
  <c r="X263" i="3"/>
  <c r="AA263" i="3" s="1"/>
  <c r="X273" i="3"/>
  <c r="AA273" i="3" s="1"/>
  <c r="X281" i="3"/>
  <c r="AA281" i="3" s="1"/>
  <c r="X288" i="3"/>
  <c r="AA288" i="3" s="1"/>
  <c r="W289" i="3"/>
  <c r="Z289" i="3" s="1"/>
  <c r="X296" i="3"/>
  <c r="AA296" i="3" s="1"/>
  <c r="W297" i="3"/>
  <c r="Z297" i="3" s="1"/>
  <c r="W244" i="3"/>
  <c r="Z244" i="3" s="1"/>
  <c r="X264" i="3"/>
  <c r="AA264" i="3" s="1"/>
  <c r="W265" i="3"/>
  <c r="Z265" i="3" s="1"/>
  <c r="X287" i="3"/>
  <c r="AA287" i="3" s="1"/>
  <c r="X295" i="3"/>
  <c r="AA295" i="3" s="1"/>
  <c r="X265" i="3"/>
  <c r="AA265" i="3" s="1"/>
  <c r="X272" i="3"/>
  <c r="AA272" i="3" s="1"/>
  <c r="W273" i="3"/>
  <c r="Z273" i="3" s="1"/>
  <c r="X280" i="3"/>
  <c r="AA280" i="3" s="1"/>
  <c r="X222" i="3"/>
  <c r="AA222" i="3" s="1"/>
  <c r="X189" i="3"/>
  <c r="AA189" i="3" s="1"/>
  <c r="W190" i="3"/>
  <c r="Z190" i="3" s="1"/>
  <c r="X214" i="3"/>
  <c r="AA214" i="3" s="1"/>
  <c r="X236" i="3"/>
  <c r="AA236" i="3" s="1"/>
  <c r="X190" i="3"/>
  <c r="AA190" i="3" s="1"/>
  <c r="X221" i="3"/>
  <c r="AA221" i="3" s="1"/>
  <c r="W222" i="3"/>
  <c r="Z222" i="3" s="1"/>
  <c r="W185" i="3"/>
  <c r="Z185" i="3" s="1"/>
  <c r="X197" i="3"/>
  <c r="AA197" i="3" s="1"/>
  <c r="W198" i="3"/>
  <c r="Z198" i="3" s="1"/>
  <c r="X212" i="3"/>
  <c r="AA212" i="3" s="1"/>
  <c r="X229" i="3"/>
  <c r="AA229" i="3" s="1"/>
  <c r="W230" i="3"/>
  <c r="Z230" i="3" s="1"/>
  <c r="X185" i="3"/>
  <c r="AA185" i="3" s="1"/>
  <c r="X188" i="3"/>
  <c r="AA188" i="3" s="1"/>
  <c r="X198" i="3"/>
  <c r="AA198" i="3" s="1"/>
  <c r="X205" i="3"/>
  <c r="AA205" i="3" s="1"/>
  <c r="W206" i="3"/>
  <c r="Z206" i="3" s="1"/>
  <c r="X220" i="3"/>
  <c r="AA220" i="3" s="1"/>
  <c r="X230" i="3"/>
  <c r="AA230" i="3" s="1"/>
  <c r="X237" i="3"/>
  <c r="AA237" i="3" s="1"/>
  <c r="W238" i="3"/>
  <c r="Z238" i="3" s="1"/>
  <c r="X196" i="3"/>
  <c r="AA196" i="3" s="1"/>
  <c r="X206" i="3"/>
  <c r="AA206" i="3" s="1"/>
  <c r="X213" i="3"/>
  <c r="AA213" i="3" s="1"/>
  <c r="W214" i="3"/>
  <c r="Z214" i="3" s="1"/>
  <c r="X228" i="3"/>
  <c r="AA228" i="3" s="1"/>
  <c r="X238" i="3"/>
  <c r="AA238" i="3" s="1"/>
  <c r="X163" i="3"/>
  <c r="AA163" i="3" s="1"/>
  <c r="W165" i="3"/>
  <c r="Z165" i="3" s="1"/>
  <c r="X171" i="3"/>
  <c r="AA171" i="3" s="1"/>
  <c r="X124" i="3"/>
  <c r="AA124" i="3" s="1"/>
  <c r="Y125" i="3"/>
  <c r="Y132" i="3"/>
  <c r="X133" i="3"/>
  <c r="AA133" i="3" s="1"/>
  <c r="X140" i="3"/>
  <c r="AA140" i="3" s="1"/>
  <c r="W141" i="3"/>
  <c r="Z141" i="3" s="1"/>
  <c r="Y146" i="3"/>
  <c r="X155" i="3"/>
  <c r="AA155" i="3" s="1"/>
  <c r="Y164" i="3"/>
  <c r="X165" i="3"/>
  <c r="AA165" i="3" s="1"/>
  <c r="X172" i="3"/>
  <c r="AA172" i="3" s="1"/>
  <c r="W173" i="3"/>
  <c r="Z173" i="3" s="1"/>
  <c r="Y178" i="3"/>
  <c r="Y140" i="3"/>
  <c r="X141" i="3"/>
  <c r="AA141" i="3" s="1"/>
  <c r="Y172" i="3"/>
  <c r="X173" i="3"/>
  <c r="AA173" i="3" s="1"/>
  <c r="X180" i="3"/>
  <c r="AA180" i="3" s="1"/>
  <c r="W181" i="3"/>
  <c r="Z181" i="3" s="1"/>
  <c r="Y180" i="3"/>
  <c r="X181" i="3"/>
  <c r="AA181" i="3" s="1"/>
  <c r="X116" i="3"/>
  <c r="AA116" i="3" s="1"/>
  <c r="X114" i="3"/>
  <c r="AA114" i="3" s="1"/>
  <c r="X122" i="3"/>
  <c r="AA122" i="3" s="1"/>
  <c r="X83" i="3"/>
  <c r="AA83" i="3" s="1"/>
  <c r="X75" i="3"/>
  <c r="AA75" i="3" s="1"/>
  <c r="W85" i="3"/>
  <c r="Z85" i="3" s="1"/>
  <c r="W77" i="3"/>
  <c r="Z77" i="3" s="1"/>
  <c r="X80" i="3"/>
  <c r="AA80" i="3" s="1"/>
  <c r="W81" i="3"/>
  <c r="Z81" i="3" s="1"/>
  <c r="Y82" i="3"/>
  <c r="X84" i="3"/>
  <c r="AA84" i="3" s="1"/>
  <c r="Y80" i="3"/>
  <c r="X81" i="3"/>
  <c r="AA81" i="3" s="1"/>
  <c r="X30" i="3"/>
  <c r="AA30" i="3" s="1"/>
  <c r="W38" i="3"/>
  <c r="Z38" i="3" s="1"/>
  <c r="W62" i="3"/>
  <c r="Z62" i="3" s="1"/>
  <c r="X15" i="3"/>
  <c r="AA15" i="3" s="1"/>
  <c r="X23" i="3"/>
  <c r="AA23" i="3" s="1"/>
  <c r="X31" i="3"/>
  <c r="AA31" i="3" s="1"/>
  <c r="X38" i="3"/>
  <c r="AA38" i="3" s="1"/>
  <c r="X39" i="3"/>
  <c r="AA39" i="3" s="1"/>
  <c r="X40" i="3"/>
  <c r="AA40" i="3" s="1"/>
  <c r="W41" i="3"/>
  <c r="Z41" i="3" s="1"/>
  <c r="Y45" i="3"/>
  <c r="X46" i="3"/>
  <c r="AA46" i="3" s="1"/>
  <c r="X47" i="3"/>
  <c r="AA47" i="3" s="1"/>
  <c r="X48" i="3"/>
  <c r="AA48" i="3" s="1"/>
  <c r="W49" i="3"/>
  <c r="Z49" i="3" s="1"/>
  <c r="Y53" i="3"/>
  <c r="X54" i="3"/>
  <c r="AA54" i="3" s="1"/>
  <c r="X55" i="3"/>
  <c r="AA55" i="3" s="1"/>
  <c r="X56" i="3"/>
  <c r="AA56" i="3" s="1"/>
  <c r="W57" i="3"/>
  <c r="Z57" i="3" s="1"/>
  <c r="Y61" i="3"/>
  <c r="X62" i="3"/>
  <c r="AA62" i="3" s="1"/>
  <c r="Y50" i="3"/>
  <c r="W54" i="3"/>
  <c r="Z54" i="3" s="1"/>
  <c r="W17" i="3"/>
  <c r="Z17" i="3" s="1"/>
  <c r="W25" i="3"/>
  <c r="Z25" i="3" s="1"/>
  <c r="W33" i="3"/>
  <c r="Z33" i="3" s="1"/>
  <c r="X41" i="3"/>
  <c r="AA41" i="3" s="1"/>
  <c r="W42" i="3"/>
  <c r="Z42" i="3" s="1"/>
  <c r="W43" i="3"/>
  <c r="Z43" i="3" s="1"/>
  <c r="W44" i="3"/>
  <c r="Z44" i="3" s="1"/>
  <c r="Y46" i="3"/>
  <c r="X49" i="3"/>
  <c r="AA49" i="3" s="1"/>
  <c r="W50" i="3"/>
  <c r="Z50" i="3" s="1"/>
  <c r="W51" i="3"/>
  <c r="Z51" i="3" s="1"/>
  <c r="W52" i="3"/>
  <c r="Z52" i="3" s="1"/>
  <c r="X57" i="3"/>
  <c r="AA57" i="3" s="1"/>
  <c r="W58" i="3"/>
  <c r="Z58" i="3" s="1"/>
  <c r="W59" i="3"/>
  <c r="Z59" i="3" s="1"/>
  <c r="W60" i="3"/>
  <c r="Z60" i="3" s="1"/>
  <c r="X22" i="3"/>
  <c r="AA22" i="3" s="1"/>
  <c r="Y42" i="3"/>
  <c r="Y58" i="3"/>
  <c r="Y21" i="3"/>
  <c r="Y29" i="3"/>
  <c r="Y37" i="3"/>
  <c r="X24" i="3"/>
  <c r="AA24" i="3" s="1"/>
  <c r="W15" i="3"/>
  <c r="Z15" i="3" s="1"/>
  <c r="W16" i="3"/>
  <c r="Z16" i="3" s="1"/>
  <c r="Y18" i="3"/>
  <c r="Y19" i="3"/>
  <c r="Y20" i="3"/>
  <c r="X21" i="3"/>
  <c r="AA21" i="3" s="1"/>
  <c r="W22" i="3"/>
  <c r="Z22" i="3" s="1"/>
  <c r="W23" i="3"/>
  <c r="Z23" i="3" s="1"/>
  <c r="W24" i="3"/>
  <c r="Z24" i="3" s="1"/>
  <c r="Y26" i="3"/>
  <c r="Y27" i="3"/>
  <c r="Y28" i="3"/>
  <c r="X29" i="3"/>
  <c r="AA29" i="3" s="1"/>
  <c r="W30" i="3"/>
  <c r="Z30" i="3" s="1"/>
  <c r="W31" i="3"/>
  <c r="Z31" i="3" s="1"/>
  <c r="W32" i="3"/>
  <c r="Z32" i="3" s="1"/>
  <c r="Y34" i="3"/>
  <c r="Y35" i="3"/>
  <c r="Y36" i="3"/>
  <c r="X37" i="3"/>
  <c r="AA37" i="3" s="1"/>
  <c r="X16" i="3"/>
  <c r="AA16" i="3" s="1"/>
  <c r="X32" i="3"/>
  <c r="AA32" i="3" s="1"/>
  <c r="X17" i="3"/>
  <c r="AA17" i="3" s="1"/>
  <c r="W18" i="3"/>
  <c r="Z18" i="3" s="1"/>
  <c r="W19" i="3"/>
  <c r="Z19" i="3" s="1"/>
  <c r="W20" i="3"/>
  <c r="Z20" i="3" s="1"/>
  <c r="X25" i="3"/>
  <c r="AA25" i="3" s="1"/>
  <c r="W26" i="3"/>
  <c r="Z26" i="3" s="1"/>
  <c r="W27" i="3"/>
  <c r="Z27" i="3" s="1"/>
  <c r="W28" i="3"/>
  <c r="Z28" i="3" s="1"/>
  <c r="X33" i="3"/>
  <c r="AA33" i="3" s="1"/>
  <c r="W34" i="3"/>
  <c r="Z34" i="3" s="1"/>
  <c r="W35" i="3"/>
  <c r="Z35" i="3" s="1"/>
  <c r="W36" i="3"/>
  <c r="Z36" i="3" s="1"/>
  <c r="W304" i="3"/>
  <c r="Z304" i="3" s="1"/>
  <c r="W306" i="3"/>
  <c r="Z306" i="3" s="1"/>
  <c r="X308" i="3"/>
  <c r="AA308" i="3" s="1"/>
  <c r="W309" i="3"/>
  <c r="Z309" i="3" s="1"/>
  <c r="Y310" i="3"/>
  <c r="X312" i="3"/>
  <c r="AA312" i="3" s="1"/>
  <c r="Y316" i="3"/>
  <c r="X317" i="3"/>
  <c r="AA317" i="3" s="1"/>
  <c r="X327" i="3"/>
  <c r="AA327" i="3" s="1"/>
  <c r="W337" i="3"/>
  <c r="Z337" i="3" s="1"/>
  <c r="X340" i="3"/>
  <c r="AA340" i="3" s="1"/>
  <c r="W341" i="3"/>
  <c r="Z341" i="3" s="1"/>
  <c r="Y342" i="3"/>
  <c r="X344" i="3"/>
  <c r="AA344" i="3" s="1"/>
  <c r="Y348" i="3"/>
  <c r="X349" i="3"/>
  <c r="AA349" i="3" s="1"/>
  <c r="X359" i="3"/>
  <c r="AA359" i="3" s="1"/>
  <c r="Y304" i="3"/>
  <c r="Y306" i="3"/>
  <c r="Y308" i="3"/>
  <c r="X309" i="3"/>
  <c r="AA309" i="3" s="1"/>
  <c r="Y340" i="3"/>
  <c r="X341" i="3"/>
  <c r="AA341" i="3" s="1"/>
  <c r="X311" i="3"/>
  <c r="AA311" i="3" s="1"/>
  <c r="W321" i="3"/>
  <c r="Z321" i="3" s="1"/>
  <c r="X324" i="3"/>
  <c r="AA324" i="3" s="1"/>
  <c r="W325" i="3"/>
  <c r="Z325" i="3" s="1"/>
  <c r="Y326" i="3"/>
  <c r="X328" i="3"/>
  <c r="AA328" i="3" s="1"/>
  <c r="Y332" i="3"/>
  <c r="X333" i="3"/>
  <c r="AA333" i="3" s="1"/>
  <c r="X343" i="3"/>
  <c r="AA343" i="3" s="1"/>
  <c r="W353" i="3"/>
  <c r="Z353" i="3" s="1"/>
  <c r="X356" i="3"/>
  <c r="AA356" i="3" s="1"/>
  <c r="W357" i="3"/>
  <c r="Z357" i="3" s="1"/>
  <c r="Y358" i="3"/>
  <c r="X360" i="3"/>
  <c r="AA360" i="3" s="1"/>
  <c r="X725" i="3"/>
  <c r="AA725" i="3" s="1"/>
  <c r="Y727" i="3"/>
  <c r="W727" i="3"/>
  <c r="Z727" i="3" s="1"/>
  <c r="Y731" i="3"/>
  <c r="W731" i="3"/>
  <c r="Z731" i="3" s="1"/>
  <c r="Y735" i="3"/>
  <c r="W735" i="3"/>
  <c r="Z735" i="3" s="1"/>
  <c r="Y739" i="3"/>
  <c r="W739" i="3"/>
  <c r="Z739" i="3" s="1"/>
  <c r="Y743" i="3"/>
  <c r="W743" i="3"/>
  <c r="Z743" i="3" s="1"/>
  <c r="Y747" i="3"/>
  <c r="W747" i="3"/>
  <c r="Z747" i="3" s="1"/>
  <c r="Y751" i="3"/>
  <c r="W751" i="3"/>
  <c r="Z751" i="3" s="1"/>
  <c r="Y755" i="3"/>
  <c r="W755" i="3"/>
  <c r="Z755" i="3" s="1"/>
  <c r="Y759" i="3"/>
  <c r="W759" i="3"/>
  <c r="Z759" i="3" s="1"/>
  <c r="Y763" i="3"/>
  <c r="W763" i="3"/>
  <c r="Z763" i="3" s="1"/>
  <c r="Y767" i="3"/>
  <c r="W767" i="3"/>
  <c r="Z767" i="3" s="1"/>
  <c r="Y771" i="3"/>
  <c r="W771" i="3"/>
  <c r="Z771" i="3" s="1"/>
  <c r="Y775" i="3"/>
  <c r="W775" i="3"/>
  <c r="Z775" i="3" s="1"/>
  <c r="Y779" i="3"/>
  <c r="W779" i="3"/>
  <c r="Z779" i="3" s="1"/>
  <c r="W724" i="3"/>
  <c r="Z724" i="3" s="1"/>
  <c r="Y725" i="3"/>
  <c r="W726" i="3"/>
  <c r="Z726" i="3" s="1"/>
  <c r="X727" i="3"/>
  <c r="AA727" i="3" s="1"/>
  <c r="W730" i="3"/>
  <c r="Z730" i="3" s="1"/>
  <c r="Y730" i="3"/>
  <c r="X731" i="3"/>
  <c r="AA731" i="3" s="1"/>
  <c r="W734" i="3"/>
  <c r="Z734" i="3" s="1"/>
  <c r="Y734" i="3"/>
  <c r="X735" i="3"/>
  <c r="AA735" i="3" s="1"/>
  <c r="W738" i="3"/>
  <c r="Z738" i="3" s="1"/>
  <c r="Y738" i="3"/>
  <c r="X739" i="3"/>
  <c r="AA739" i="3" s="1"/>
  <c r="W742" i="3"/>
  <c r="Z742" i="3" s="1"/>
  <c r="Y742" i="3"/>
  <c r="X743" i="3"/>
  <c r="AA743" i="3" s="1"/>
  <c r="W746" i="3"/>
  <c r="Z746" i="3" s="1"/>
  <c r="Y746" i="3"/>
  <c r="X747" i="3"/>
  <c r="AA747" i="3" s="1"/>
  <c r="W750" i="3"/>
  <c r="Z750" i="3" s="1"/>
  <c r="Y750" i="3"/>
  <c r="X751" i="3"/>
  <c r="AA751" i="3" s="1"/>
  <c r="W754" i="3"/>
  <c r="Z754" i="3" s="1"/>
  <c r="Y754" i="3"/>
  <c r="X755" i="3"/>
  <c r="AA755" i="3" s="1"/>
  <c r="W758" i="3"/>
  <c r="Z758" i="3" s="1"/>
  <c r="Y758" i="3"/>
  <c r="X759" i="3"/>
  <c r="AA759" i="3" s="1"/>
  <c r="W762" i="3"/>
  <c r="Z762" i="3" s="1"/>
  <c r="Y762" i="3"/>
  <c r="X763" i="3"/>
  <c r="AA763" i="3" s="1"/>
  <c r="W766" i="3"/>
  <c r="Z766" i="3" s="1"/>
  <c r="Y766" i="3"/>
  <c r="X767" i="3"/>
  <c r="AA767" i="3" s="1"/>
  <c r="W770" i="3"/>
  <c r="Z770" i="3" s="1"/>
  <c r="Y770" i="3"/>
  <c r="X771" i="3"/>
  <c r="AA771" i="3" s="1"/>
  <c r="W774" i="3"/>
  <c r="Z774" i="3" s="1"/>
  <c r="Y774" i="3"/>
  <c r="X775" i="3"/>
  <c r="AA775" i="3" s="1"/>
  <c r="W778" i="3"/>
  <c r="Z778" i="3" s="1"/>
  <c r="Y778" i="3"/>
  <c r="X779" i="3"/>
  <c r="AA779" i="3" s="1"/>
  <c r="W782" i="3"/>
  <c r="Z782" i="3" s="1"/>
  <c r="Y782" i="3"/>
  <c r="Y729" i="3"/>
  <c r="W729" i="3"/>
  <c r="Z729" i="3" s="1"/>
  <c r="Y733" i="3"/>
  <c r="W733" i="3"/>
  <c r="Z733" i="3" s="1"/>
  <c r="Y737" i="3"/>
  <c r="W737" i="3"/>
  <c r="Z737" i="3" s="1"/>
  <c r="Y741" i="3"/>
  <c r="W741" i="3"/>
  <c r="Z741" i="3" s="1"/>
  <c r="Y745" i="3"/>
  <c r="W745" i="3"/>
  <c r="Z745" i="3" s="1"/>
  <c r="Y749" i="3"/>
  <c r="W749" i="3"/>
  <c r="Z749" i="3" s="1"/>
  <c r="Y753" i="3"/>
  <c r="W753" i="3"/>
  <c r="Z753" i="3" s="1"/>
  <c r="Y757" i="3"/>
  <c r="W757" i="3"/>
  <c r="Z757" i="3" s="1"/>
  <c r="Y761" i="3"/>
  <c r="W761" i="3"/>
  <c r="Z761" i="3" s="1"/>
  <c r="Y765" i="3"/>
  <c r="W765" i="3"/>
  <c r="Z765" i="3" s="1"/>
  <c r="Y769" i="3"/>
  <c r="W769" i="3"/>
  <c r="Z769" i="3" s="1"/>
  <c r="Y773" i="3"/>
  <c r="W773" i="3"/>
  <c r="Z773" i="3" s="1"/>
  <c r="Y777" i="3"/>
  <c r="W777" i="3"/>
  <c r="Z777" i="3" s="1"/>
  <c r="Y781" i="3"/>
  <c r="W781" i="3"/>
  <c r="Z781" i="3" s="1"/>
  <c r="W728" i="3"/>
  <c r="Z728" i="3" s="1"/>
  <c r="Y728" i="3"/>
  <c r="X729" i="3"/>
  <c r="AA729" i="3" s="1"/>
  <c r="W732" i="3"/>
  <c r="Z732" i="3" s="1"/>
  <c r="Y732" i="3"/>
  <c r="X733" i="3"/>
  <c r="AA733" i="3" s="1"/>
  <c r="W736" i="3"/>
  <c r="Z736" i="3" s="1"/>
  <c r="Y736" i="3"/>
  <c r="X737" i="3"/>
  <c r="AA737" i="3" s="1"/>
  <c r="W740" i="3"/>
  <c r="Z740" i="3" s="1"/>
  <c r="Y740" i="3"/>
  <c r="X741" i="3"/>
  <c r="AA741" i="3" s="1"/>
  <c r="W744" i="3"/>
  <c r="Z744" i="3" s="1"/>
  <c r="Y744" i="3"/>
  <c r="X745" i="3"/>
  <c r="AA745" i="3" s="1"/>
  <c r="W748" i="3"/>
  <c r="Z748" i="3" s="1"/>
  <c r="Y748" i="3"/>
  <c r="X749" i="3"/>
  <c r="AA749" i="3" s="1"/>
  <c r="W752" i="3"/>
  <c r="Z752" i="3" s="1"/>
  <c r="Y752" i="3"/>
  <c r="X753" i="3"/>
  <c r="AA753" i="3" s="1"/>
  <c r="W756" i="3"/>
  <c r="Z756" i="3" s="1"/>
  <c r="Y756" i="3"/>
  <c r="X757" i="3"/>
  <c r="AA757" i="3" s="1"/>
  <c r="W760" i="3"/>
  <c r="Z760" i="3" s="1"/>
  <c r="Y760" i="3"/>
  <c r="X761" i="3"/>
  <c r="AA761" i="3" s="1"/>
  <c r="W764" i="3"/>
  <c r="Z764" i="3" s="1"/>
  <c r="Y764" i="3"/>
  <c r="X765" i="3"/>
  <c r="AA765" i="3" s="1"/>
  <c r="W768" i="3"/>
  <c r="Z768" i="3" s="1"/>
  <c r="Y768" i="3"/>
  <c r="X769" i="3"/>
  <c r="AA769" i="3" s="1"/>
  <c r="W772" i="3"/>
  <c r="Z772" i="3" s="1"/>
  <c r="Y772" i="3"/>
  <c r="X773" i="3"/>
  <c r="AA773" i="3" s="1"/>
  <c r="W776" i="3"/>
  <c r="Z776" i="3" s="1"/>
  <c r="Y776" i="3"/>
  <c r="X777" i="3"/>
  <c r="AA777" i="3" s="1"/>
  <c r="W780" i="3"/>
  <c r="Z780" i="3" s="1"/>
  <c r="Y780" i="3"/>
  <c r="X781" i="3"/>
  <c r="AA781" i="3" s="1"/>
  <c r="W665" i="3"/>
  <c r="Z665" i="3" s="1"/>
  <c r="Y665" i="3"/>
  <c r="Y670" i="3"/>
  <c r="X671" i="3"/>
  <c r="AA671" i="3" s="1"/>
  <c r="Y678" i="3"/>
  <c r="X679" i="3"/>
  <c r="AA679" i="3" s="1"/>
  <c r="Y686" i="3"/>
  <c r="X687" i="3"/>
  <c r="AA687" i="3" s="1"/>
  <c r="Y694" i="3"/>
  <c r="X695" i="3"/>
  <c r="AA695" i="3" s="1"/>
  <c r="Y702" i="3"/>
  <c r="X703" i="3"/>
  <c r="AA703" i="3" s="1"/>
  <c r="Y710" i="3"/>
  <c r="X711" i="3"/>
  <c r="AA711" i="3" s="1"/>
  <c r="Y718" i="3"/>
  <c r="X719" i="3"/>
  <c r="AA719" i="3" s="1"/>
  <c r="X668" i="3"/>
  <c r="AA668" i="3" s="1"/>
  <c r="W669" i="3"/>
  <c r="Z669" i="3" s="1"/>
  <c r="X676" i="3"/>
  <c r="AA676" i="3" s="1"/>
  <c r="W677" i="3"/>
  <c r="Z677" i="3" s="1"/>
  <c r="X684" i="3"/>
  <c r="AA684" i="3" s="1"/>
  <c r="W685" i="3"/>
  <c r="Z685" i="3" s="1"/>
  <c r="X692" i="3"/>
  <c r="AA692" i="3" s="1"/>
  <c r="W693" i="3"/>
  <c r="Z693" i="3" s="1"/>
  <c r="X700" i="3"/>
  <c r="AA700" i="3" s="1"/>
  <c r="W701" i="3"/>
  <c r="Z701" i="3" s="1"/>
  <c r="X708" i="3"/>
  <c r="AA708" i="3" s="1"/>
  <c r="W709" i="3"/>
  <c r="Z709" i="3" s="1"/>
  <c r="X716" i="3"/>
  <c r="AA716" i="3" s="1"/>
  <c r="W717" i="3"/>
  <c r="Z717" i="3" s="1"/>
  <c r="Y668" i="3"/>
  <c r="X669" i="3"/>
  <c r="AA669" i="3" s="1"/>
  <c r="X670" i="3"/>
  <c r="AA670" i="3" s="1"/>
  <c r="W671" i="3"/>
  <c r="Z671" i="3" s="1"/>
  <c r="Y676" i="3"/>
  <c r="X677" i="3"/>
  <c r="AA677" i="3" s="1"/>
  <c r="X678" i="3"/>
  <c r="AA678" i="3" s="1"/>
  <c r="W679" i="3"/>
  <c r="Z679" i="3" s="1"/>
  <c r="Y684" i="3"/>
  <c r="X685" i="3"/>
  <c r="AA685" i="3" s="1"/>
  <c r="X686" i="3"/>
  <c r="AA686" i="3" s="1"/>
  <c r="W687" i="3"/>
  <c r="Z687" i="3" s="1"/>
  <c r="Y692" i="3"/>
  <c r="X693" i="3"/>
  <c r="AA693" i="3" s="1"/>
  <c r="X694" i="3"/>
  <c r="AA694" i="3" s="1"/>
  <c r="W695" i="3"/>
  <c r="Z695" i="3" s="1"/>
  <c r="Y700" i="3"/>
  <c r="X701" i="3"/>
  <c r="AA701" i="3" s="1"/>
  <c r="X702" i="3"/>
  <c r="AA702" i="3" s="1"/>
  <c r="W703" i="3"/>
  <c r="Z703" i="3" s="1"/>
  <c r="Y708" i="3"/>
  <c r="X709" i="3"/>
  <c r="AA709" i="3" s="1"/>
  <c r="X710" i="3"/>
  <c r="AA710" i="3" s="1"/>
  <c r="W711" i="3"/>
  <c r="Z711" i="3" s="1"/>
  <c r="Y716" i="3"/>
  <c r="X717" i="3"/>
  <c r="AA717" i="3" s="1"/>
  <c r="X718" i="3"/>
  <c r="AA718" i="3" s="1"/>
  <c r="W719" i="3"/>
  <c r="Z719" i="3" s="1"/>
  <c r="W630" i="3"/>
  <c r="Z630" i="3" s="1"/>
  <c r="X630" i="3"/>
  <c r="AA630" i="3" s="1"/>
  <c r="W604" i="3"/>
  <c r="Z604" i="3" s="1"/>
  <c r="X612" i="3"/>
  <c r="AA612" i="3" s="1"/>
  <c r="W621" i="3"/>
  <c r="Z621" i="3" s="1"/>
  <c r="Y630" i="3"/>
  <c r="Y604" i="3"/>
  <c r="Y606" i="3"/>
  <c r="X607" i="3"/>
  <c r="AA607" i="3" s="1"/>
  <c r="Y614" i="3"/>
  <c r="X615" i="3"/>
  <c r="AA615" i="3" s="1"/>
  <c r="X616" i="3"/>
  <c r="AA616" i="3" s="1"/>
  <c r="Y622" i="3"/>
  <c r="X623" i="3"/>
  <c r="AA623" i="3" s="1"/>
  <c r="X624" i="3"/>
  <c r="AA624" i="3" s="1"/>
  <c r="W632" i="3"/>
  <c r="Z632" i="3" s="1"/>
  <c r="X632" i="3"/>
  <c r="AA632" i="3" s="1"/>
  <c r="W640" i="3"/>
  <c r="Z640" i="3" s="1"/>
  <c r="X640" i="3"/>
  <c r="AA640" i="3" s="1"/>
  <c r="W648" i="3"/>
  <c r="Z648" i="3" s="1"/>
  <c r="X648" i="3"/>
  <c r="AA648" i="3" s="1"/>
  <c r="W656" i="3"/>
  <c r="Z656" i="3" s="1"/>
  <c r="X656" i="3"/>
  <c r="AA656" i="3" s="1"/>
  <c r="W638" i="3"/>
  <c r="Z638" i="3" s="1"/>
  <c r="X638" i="3"/>
  <c r="AA638" i="3" s="1"/>
  <c r="W646" i="3"/>
  <c r="Z646" i="3" s="1"/>
  <c r="X646" i="3"/>
  <c r="AA646" i="3" s="1"/>
  <c r="W654" i="3"/>
  <c r="Z654" i="3" s="1"/>
  <c r="X654" i="3"/>
  <c r="AA654" i="3" s="1"/>
  <c r="W662" i="3"/>
  <c r="Z662" i="3" s="1"/>
  <c r="X662" i="3"/>
  <c r="AA662" i="3" s="1"/>
  <c r="W606" i="3"/>
  <c r="Z606" i="3" s="1"/>
  <c r="W613" i="3"/>
  <c r="Z613" i="3" s="1"/>
  <c r="X620" i="3"/>
  <c r="AA620" i="3" s="1"/>
  <c r="X628" i="3"/>
  <c r="AA628" i="3" s="1"/>
  <c r="W636" i="3"/>
  <c r="Z636" i="3" s="1"/>
  <c r="X636" i="3"/>
  <c r="AA636" i="3" s="1"/>
  <c r="W644" i="3"/>
  <c r="Z644" i="3" s="1"/>
  <c r="X644" i="3"/>
  <c r="AA644" i="3" s="1"/>
  <c r="W652" i="3"/>
  <c r="Z652" i="3" s="1"/>
  <c r="X652" i="3"/>
  <c r="AA652" i="3" s="1"/>
  <c r="Y654" i="3"/>
  <c r="W660" i="3"/>
  <c r="Z660" i="3" s="1"/>
  <c r="X660" i="3"/>
  <c r="AA660" i="3" s="1"/>
  <c r="Y662" i="3"/>
  <c r="W607" i="3"/>
  <c r="Z607" i="3" s="1"/>
  <c r="Y612" i="3"/>
  <c r="X613" i="3"/>
  <c r="AA613" i="3" s="1"/>
  <c r="X614" i="3"/>
  <c r="AA614" i="3" s="1"/>
  <c r="W615" i="3"/>
  <c r="Z615" i="3" s="1"/>
  <c r="Y620" i="3"/>
  <c r="X621" i="3"/>
  <c r="AA621" i="3" s="1"/>
  <c r="X622" i="3"/>
  <c r="AA622" i="3" s="1"/>
  <c r="W623" i="3"/>
  <c r="Z623" i="3" s="1"/>
  <c r="Y628" i="3"/>
  <c r="W634" i="3"/>
  <c r="Z634" i="3" s="1"/>
  <c r="X634" i="3"/>
  <c r="AA634" i="3" s="1"/>
  <c r="Y636" i="3"/>
  <c r="W642" i="3"/>
  <c r="Z642" i="3" s="1"/>
  <c r="X642" i="3"/>
  <c r="AA642" i="3" s="1"/>
  <c r="Y644" i="3"/>
  <c r="W650" i="3"/>
  <c r="Z650" i="3" s="1"/>
  <c r="X650" i="3"/>
  <c r="AA650" i="3" s="1"/>
  <c r="Y652" i="3"/>
  <c r="W658" i="3"/>
  <c r="Z658" i="3" s="1"/>
  <c r="X658" i="3"/>
  <c r="AA658" i="3" s="1"/>
  <c r="Y660" i="3"/>
  <c r="Y549" i="3"/>
  <c r="X549" i="3"/>
  <c r="AA549" i="3" s="1"/>
  <c r="Y557" i="3"/>
  <c r="X557" i="3"/>
  <c r="AA557" i="3" s="1"/>
  <c r="Y573" i="3"/>
  <c r="X573" i="3"/>
  <c r="AA573" i="3" s="1"/>
  <c r="Y589" i="3"/>
  <c r="X589" i="3"/>
  <c r="AA589" i="3" s="1"/>
  <c r="W549" i="3"/>
  <c r="Z549" i="3" s="1"/>
  <c r="Y555" i="3"/>
  <c r="X555" i="3"/>
  <c r="AA555" i="3" s="1"/>
  <c r="Y563" i="3"/>
  <c r="X563" i="3"/>
  <c r="AA563" i="3" s="1"/>
  <c r="Y571" i="3"/>
  <c r="X571" i="3"/>
  <c r="AA571" i="3" s="1"/>
  <c r="Y579" i="3"/>
  <c r="X579" i="3"/>
  <c r="AA579" i="3" s="1"/>
  <c r="Y587" i="3"/>
  <c r="X587" i="3"/>
  <c r="AA587" i="3" s="1"/>
  <c r="Y545" i="3"/>
  <c r="X545" i="3"/>
  <c r="AA545" i="3" s="1"/>
  <c r="Y553" i="3"/>
  <c r="X553" i="3"/>
  <c r="AA553" i="3" s="1"/>
  <c r="W555" i="3"/>
  <c r="Z555" i="3" s="1"/>
  <c r="Y561" i="3"/>
  <c r="X561" i="3"/>
  <c r="AA561" i="3" s="1"/>
  <c r="W563" i="3"/>
  <c r="Z563" i="3" s="1"/>
  <c r="Y569" i="3"/>
  <c r="X569" i="3"/>
  <c r="AA569" i="3" s="1"/>
  <c r="W571" i="3"/>
  <c r="Z571" i="3" s="1"/>
  <c r="Y577" i="3"/>
  <c r="X577" i="3"/>
  <c r="AA577" i="3" s="1"/>
  <c r="W579" i="3"/>
  <c r="Z579" i="3" s="1"/>
  <c r="Y585" i="3"/>
  <c r="X585" i="3"/>
  <c r="AA585" i="3" s="1"/>
  <c r="W587" i="3"/>
  <c r="Z587" i="3" s="1"/>
  <c r="Y593" i="3"/>
  <c r="X593" i="3"/>
  <c r="AA593" i="3" s="1"/>
  <c r="Y595" i="3"/>
  <c r="X595" i="3"/>
  <c r="AA595" i="3" s="1"/>
  <c r="Y597" i="3"/>
  <c r="X597" i="3"/>
  <c r="AA597" i="3" s="1"/>
  <c r="Y599" i="3"/>
  <c r="X599" i="3"/>
  <c r="AA599" i="3" s="1"/>
  <c r="Y601" i="3"/>
  <c r="W601" i="3"/>
  <c r="Z601" i="3" s="1"/>
  <c r="X601" i="3"/>
  <c r="AA601" i="3" s="1"/>
  <c r="Y565" i="3"/>
  <c r="X565" i="3"/>
  <c r="AA565" i="3" s="1"/>
  <c r="Y581" i="3"/>
  <c r="X581" i="3"/>
  <c r="AA581" i="3" s="1"/>
  <c r="Y547" i="3"/>
  <c r="X547" i="3"/>
  <c r="AA547" i="3" s="1"/>
  <c r="W557" i="3"/>
  <c r="Z557" i="3" s="1"/>
  <c r="W565" i="3"/>
  <c r="Z565" i="3" s="1"/>
  <c r="W573" i="3"/>
  <c r="Z573" i="3" s="1"/>
  <c r="W581" i="3"/>
  <c r="Z581" i="3" s="1"/>
  <c r="W589" i="3"/>
  <c r="Z589" i="3" s="1"/>
  <c r="W545" i="3"/>
  <c r="Z545" i="3" s="1"/>
  <c r="Y551" i="3"/>
  <c r="X551" i="3"/>
  <c r="AA551" i="3" s="1"/>
  <c r="W553" i="3"/>
  <c r="Z553" i="3" s="1"/>
  <c r="Y559" i="3"/>
  <c r="X559" i="3"/>
  <c r="AA559" i="3" s="1"/>
  <c r="W561" i="3"/>
  <c r="Z561" i="3" s="1"/>
  <c r="Y567" i="3"/>
  <c r="X567" i="3"/>
  <c r="AA567" i="3" s="1"/>
  <c r="W569" i="3"/>
  <c r="Z569" i="3" s="1"/>
  <c r="Y575" i="3"/>
  <c r="X575" i="3"/>
  <c r="AA575" i="3" s="1"/>
  <c r="W577" i="3"/>
  <c r="Z577" i="3" s="1"/>
  <c r="Y583" i="3"/>
  <c r="X583" i="3"/>
  <c r="AA583" i="3" s="1"/>
  <c r="W585" i="3"/>
  <c r="Z585" i="3" s="1"/>
  <c r="Y591" i="3"/>
  <c r="X591" i="3"/>
  <c r="AA591" i="3" s="1"/>
  <c r="W593" i="3"/>
  <c r="Z593" i="3" s="1"/>
  <c r="W595" i="3"/>
  <c r="Z595" i="3" s="1"/>
  <c r="W597" i="3"/>
  <c r="Z597" i="3" s="1"/>
  <c r="W599" i="3"/>
  <c r="Z599" i="3" s="1"/>
  <c r="X491" i="3"/>
  <c r="AA491" i="3" s="1"/>
  <c r="W492" i="3"/>
  <c r="Z492" i="3" s="1"/>
  <c r="X499" i="3"/>
  <c r="AA499" i="3" s="1"/>
  <c r="W500" i="3"/>
  <c r="Z500" i="3" s="1"/>
  <c r="X507" i="3"/>
  <c r="AA507" i="3" s="1"/>
  <c r="W508" i="3"/>
  <c r="Z508" i="3" s="1"/>
  <c r="X515" i="3"/>
  <c r="AA515" i="3" s="1"/>
  <c r="W516" i="3"/>
  <c r="Z516" i="3" s="1"/>
  <c r="X523" i="3"/>
  <c r="AA523" i="3" s="1"/>
  <c r="W524" i="3"/>
  <c r="Z524" i="3" s="1"/>
  <c r="X531" i="3"/>
  <c r="AA531" i="3" s="1"/>
  <c r="W532" i="3"/>
  <c r="Z532" i="3" s="1"/>
  <c r="X539" i="3"/>
  <c r="AA539" i="3" s="1"/>
  <c r="W540" i="3"/>
  <c r="Z540" i="3" s="1"/>
  <c r="W484" i="3"/>
  <c r="Z484" i="3" s="1"/>
  <c r="W486" i="3"/>
  <c r="Z486" i="3" s="1"/>
  <c r="Y491" i="3"/>
  <c r="X492" i="3"/>
  <c r="AA492" i="3" s="1"/>
  <c r="X493" i="3"/>
  <c r="AA493" i="3" s="1"/>
  <c r="W494" i="3"/>
  <c r="Z494" i="3" s="1"/>
  <c r="Y499" i="3"/>
  <c r="X500" i="3"/>
  <c r="AA500" i="3" s="1"/>
  <c r="X501" i="3"/>
  <c r="AA501" i="3" s="1"/>
  <c r="W502" i="3"/>
  <c r="Z502" i="3" s="1"/>
  <c r="Y507" i="3"/>
  <c r="X508" i="3"/>
  <c r="AA508" i="3" s="1"/>
  <c r="X509" i="3"/>
  <c r="AA509" i="3" s="1"/>
  <c r="W510" i="3"/>
  <c r="Z510" i="3" s="1"/>
  <c r="Y515" i="3"/>
  <c r="X516" i="3"/>
  <c r="AA516" i="3" s="1"/>
  <c r="X517" i="3"/>
  <c r="AA517" i="3" s="1"/>
  <c r="W518" i="3"/>
  <c r="Z518" i="3" s="1"/>
  <c r="Y523" i="3"/>
  <c r="X524" i="3"/>
  <c r="AA524" i="3" s="1"/>
  <c r="X525" i="3"/>
  <c r="AA525" i="3" s="1"/>
  <c r="W526" i="3"/>
  <c r="Z526" i="3" s="1"/>
  <c r="Y531" i="3"/>
  <c r="X532" i="3"/>
  <c r="AA532" i="3" s="1"/>
  <c r="X533" i="3"/>
  <c r="AA533" i="3" s="1"/>
  <c r="W534" i="3"/>
  <c r="Z534" i="3" s="1"/>
  <c r="Y539" i="3"/>
  <c r="X540" i="3"/>
  <c r="AA540" i="3" s="1"/>
  <c r="X541" i="3"/>
  <c r="AA541" i="3" s="1"/>
  <c r="W542" i="3"/>
  <c r="Z542" i="3" s="1"/>
  <c r="X486" i="3"/>
  <c r="AA486" i="3" s="1"/>
  <c r="X487" i="3"/>
  <c r="AA487" i="3" s="1"/>
  <c r="W488" i="3"/>
  <c r="Z488" i="3" s="1"/>
  <c r="Y493" i="3"/>
  <c r="X494" i="3"/>
  <c r="AA494" i="3" s="1"/>
  <c r="X495" i="3"/>
  <c r="AA495" i="3" s="1"/>
  <c r="W496" i="3"/>
  <c r="Z496" i="3" s="1"/>
  <c r="Y501" i="3"/>
  <c r="X502" i="3"/>
  <c r="AA502" i="3" s="1"/>
  <c r="X503" i="3"/>
  <c r="AA503" i="3" s="1"/>
  <c r="W504" i="3"/>
  <c r="Z504" i="3" s="1"/>
  <c r="Y509" i="3"/>
  <c r="X510" i="3"/>
  <c r="AA510" i="3" s="1"/>
  <c r="X511" i="3"/>
  <c r="AA511" i="3" s="1"/>
  <c r="W512" i="3"/>
  <c r="Z512" i="3" s="1"/>
  <c r="Y517" i="3"/>
  <c r="X518" i="3"/>
  <c r="AA518" i="3" s="1"/>
  <c r="X519" i="3"/>
  <c r="AA519" i="3" s="1"/>
  <c r="W520" i="3"/>
  <c r="Z520" i="3" s="1"/>
  <c r="Y525" i="3"/>
  <c r="X526" i="3"/>
  <c r="AA526" i="3" s="1"/>
  <c r="X527" i="3"/>
  <c r="AA527" i="3" s="1"/>
  <c r="W528" i="3"/>
  <c r="Z528" i="3" s="1"/>
  <c r="Y533" i="3"/>
  <c r="X534" i="3"/>
  <c r="AA534" i="3" s="1"/>
  <c r="X535" i="3"/>
  <c r="AA535" i="3" s="1"/>
  <c r="W536" i="3"/>
  <c r="Z536" i="3" s="1"/>
  <c r="Y541" i="3"/>
  <c r="X542" i="3"/>
  <c r="AA542" i="3" s="1"/>
  <c r="X458" i="3"/>
  <c r="AA458" i="3" s="1"/>
  <c r="W458" i="3"/>
  <c r="Z458" i="3" s="1"/>
  <c r="X460" i="3"/>
  <c r="AA460" i="3" s="1"/>
  <c r="W460" i="3"/>
  <c r="Z460" i="3" s="1"/>
  <c r="X462" i="3"/>
  <c r="AA462" i="3" s="1"/>
  <c r="W462" i="3"/>
  <c r="Z462" i="3" s="1"/>
  <c r="X464" i="3"/>
  <c r="AA464" i="3" s="1"/>
  <c r="W464" i="3"/>
  <c r="Z464" i="3" s="1"/>
  <c r="X466" i="3"/>
  <c r="AA466" i="3" s="1"/>
  <c r="W466" i="3"/>
  <c r="Z466" i="3" s="1"/>
  <c r="X468" i="3"/>
  <c r="AA468" i="3" s="1"/>
  <c r="W468" i="3"/>
  <c r="Z468" i="3" s="1"/>
  <c r="X470" i="3"/>
  <c r="AA470" i="3" s="1"/>
  <c r="W470" i="3"/>
  <c r="Z470" i="3" s="1"/>
  <c r="X472" i="3"/>
  <c r="AA472" i="3" s="1"/>
  <c r="W472" i="3"/>
  <c r="Z472" i="3" s="1"/>
  <c r="X474" i="3"/>
  <c r="AA474" i="3" s="1"/>
  <c r="W474" i="3"/>
  <c r="Z474" i="3" s="1"/>
  <c r="X476" i="3"/>
  <c r="AA476" i="3" s="1"/>
  <c r="W476" i="3"/>
  <c r="Z476" i="3" s="1"/>
  <c r="X478" i="3"/>
  <c r="AA478" i="3" s="1"/>
  <c r="W478" i="3"/>
  <c r="Z478" i="3" s="1"/>
  <c r="X480" i="3"/>
  <c r="AA480" i="3" s="1"/>
  <c r="W480" i="3"/>
  <c r="Z480" i="3" s="1"/>
  <c r="X482" i="3"/>
  <c r="AA482" i="3" s="1"/>
  <c r="W482" i="3"/>
  <c r="Z482" i="3" s="1"/>
  <c r="Y458" i="3"/>
  <c r="Y460" i="3"/>
  <c r="Y462" i="3"/>
  <c r="Y464" i="3"/>
  <c r="Y466" i="3"/>
  <c r="Y468" i="3"/>
  <c r="Y470" i="3"/>
  <c r="Y472" i="3"/>
  <c r="Y474" i="3"/>
  <c r="Y476" i="3"/>
  <c r="Y478" i="3"/>
  <c r="Y480" i="3"/>
  <c r="Y482" i="3"/>
  <c r="W426" i="3"/>
  <c r="Z426" i="3" s="1"/>
  <c r="W430" i="3"/>
  <c r="Z430" i="3" s="1"/>
  <c r="W434" i="3"/>
  <c r="Z434" i="3" s="1"/>
  <c r="W438" i="3"/>
  <c r="Z438" i="3" s="1"/>
  <c r="W442" i="3"/>
  <c r="Z442" i="3" s="1"/>
  <c r="W446" i="3"/>
  <c r="Z446" i="3" s="1"/>
  <c r="W450" i="3"/>
  <c r="Z450" i="3" s="1"/>
  <c r="W454" i="3"/>
  <c r="Z454" i="3" s="1"/>
  <c r="Y426" i="3"/>
  <c r="Y430" i="3"/>
  <c r="Y434" i="3"/>
  <c r="Y438" i="3"/>
  <c r="Y442" i="3"/>
  <c r="Y446" i="3"/>
  <c r="Y450" i="3"/>
  <c r="Y454" i="3"/>
  <c r="X364" i="3"/>
  <c r="AA364" i="3" s="1"/>
  <c r="X366" i="3"/>
  <c r="AA366" i="3" s="1"/>
  <c r="X368" i="3"/>
  <c r="AA368" i="3" s="1"/>
  <c r="X370" i="3"/>
  <c r="AA370" i="3" s="1"/>
  <c r="X372" i="3"/>
  <c r="AA372" i="3" s="1"/>
  <c r="X374" i="3"/>
  <c r="AA374" i="3" s="1"/>
  <c r="X376" i="3"/>
  <c r="AA376" i="3" s="1"/>
  <c r="X378" i="3"/>
  <c r="AA378" i="3" s="1"/>
  <c r="X380" i="3"/>
  <c r="AA380" i="3" s="1"/>
  <c r="X382" i="3"/>
  <c r="AA382" i="3" s="1"/>
  <c r="X384" i="3"/>
  <c r="AA384" i="3" s="1"/>
  <c r="X386" i="3"/>
  <c r="AA386" i="3" s="1"/>
  <c r="X388" i="3"/>
  <c r="AA388" i="3" s="1"/>
  <c r="X390" i="3"/>
  <c r="AA390" i="3" s="1"/>
  <c r="X392" i="3"/>
  <c r="AA392" i="3" s="1"/>
  <c r="X394" i="3"/>
  <c r="AA394" i="3" s="1"/>
  <c r="X396" i="3"/>
  <c r="AA396" i="3" s="1"/>
  <c r="X398" i="3"/>
  <c r="AA398" i="3" s="1"/>
  <c r="X400" i="3"/>
  <c r="AA400" i="3" s="1"/>
  <c r="X402" i="3"/>
  <c r="AA402" i="3" s="1"/>
  <c r="X404" i="3"/>
  <c r="AA404" i="3" s="1"/>
  <c r="X403" i="3"/>
  <c r="AA403" i="3" s="1"/>
  <c r="W307" i="3"/>
  <c r="Z307" i="3" s="1"/>
  <c r="Y312" i="3"/>
  <c r="X313" i="3"/>
  <c r="AA313" i="3" s="1"/>
  <c r="X314" i="3"/>
  <c r="AA314" i="3" s="1"/>
  <c r="W315" i="3"/>
  <c r="Z315" i="3" s="1"/>
  <c r="Y320" i="3"/>
  <c r="X321" i="3"/>
  <c r="AA321" i="3" s="1"/>
  <c r="X322" i="3"/>
  <c r="AA322" i="3" s="1"/>
  <c r="W323" i="3"/>
  <c r="Z323" i="3" s="1"/>
  <c r="Y328" i="3"/>
  <c r="X329" i="3"/>
  <c r="AA329" i="3" s="1"/>
  <c r="X330" i="3"/>
  <c r="AA330" i="3" s="1"/>
  <c r="W331" i="3"/>
  <c r="Z331" i="3" s="1"/>
  <c r="Y336" i="3"/>
  <c r="X337" i="3"/>
  <c r="AA337" i="3" s="1"/>
  <c r="X338" i="3"/>
  <c r="AA338" i="3" s="1"/>
  <c r="W339" i="3"/>
  <c r="Z339" i="3" s="1"/>
  <c r="Y344" i="3"/>
  <c r="X345" i="3"/>
  <c r="AA345" i="3" s="1"/>
  <c r="X346" i="3"/>
  <c r="AA346" i="3" s="1"/>
  <c r="W347" i="3"/>
  <c r="Z347" i="3" s="1"/>
  <c r="Y352" i="3"/>
  <c r="X353" i="3"/>
  <c r="AA353" i="3" s="1"/>
  <c r="X354" i="3"/>
  <c r="AA354" i="3" s="1"/>
  <c r="W355" i="3"/>
  <c r="Z355" i="3" s="1"/>
  <c r="Y360" i="3"/>
  <c r="X361" i="3"/>
  <c r="AA361" i="3" s="1"/>
  <c r="X362" i="3"/>
  <c r="AA362" i="3" s="1"/>
  <c r="X307" i="3"/>
  <c r="AA307" i="3" s="1"/>
  <c r="Y314" i="3"/>
  <c r="X315" i="3"/>
  <c r="AA315" i="3" s="1"/>
  <c r="Y322" i="3"/>
  <c r="X323" i="3"/>
  <c r="AA323" i="3" s="1"/>
  <c r="Y330" i="3"/>
  <c r="X331" i="3"/>
  <c r="AA331" i="3" s="1"/>
  <c r="Y338" i="3"/>
  <c r="X339" i="3"/>
  <c r="AA339" i="3" s="1"/>
  <c r="Y346" i="3"/>
  <c r="X347" i="3"/>
  <c r="AA347" i="3" s="1"/>
  <c r="Y354" i="3"/>
  <c r="X355" i="3"/>
  <c r="AA355" i="3" s="1"/>
  <c r="Y362" i="3"/>
  <c r="X310" i="3"/>
  <c r="AA310" i="3" s="1"/>
  <c r="W311" i="3"/>
  <c r="Z311" i="3" s="1"/>
  <c r="X318" i="3"/>
  <c r="AA318" i="3" s="1"/>
  <c r="W319" i="3"/>
  <c r="Z319" i="3" s="1"/>
  <c r="X326" i="3"/>
  <c r="AA326" i="3" s="1"/>
  <c r="W327" i="3"/>
  <c r="Z327" i="3" s="1"/>
  <c r="X334" i="3"/>
  <c r="AA334" i="3" s="1"/>
  <c r="W335" i="3"/>
  <c r="Z335" i="3" s="1"/>
  <c r="X342" i="3"/>
  <c r="AA342" i="3" s="1"/>
  <c r="W343" i="3"/>
  <c r="Z343" i="3" s="1"/>
  <c r="X350" i="3"/>
  <c r="AA350" i="3" s="1"/>
  <c r="W351" i="3"/>
  <c r="Z351" i="3" s="1"/>
  <c r="X358" i="3"/>
  <c r="AA358" i="3" s="1"/>
  <c r="W359" i="3"/>
  <c r="Z359" i="3" s="1"/>
  <c r="W252" i="3"/>
  <c r="Z252" i="3" s="1"/>
  <c r="W268" i="3"/>
  <c r="Z268" i="3" s="1"/>
  <c r="X268" i="3"/>
  <c r="AA268" i="3" s="1"/>
  <c r="X275" i="3"/>
  <c r="AA275" i="3" s="1"/>
  <c r="X285" i="3"/>
  <c r="AA285" i="3" s="1"/>
  <c r="W285" i="3"/>
  <c r="Z285" i="3" s="1"/>
  <c r="W290" i="3"/>
  <c r="Z290" i="3" s="1"/>
  <c r="W300" i="3"/>
  <c r="Z300" i="3" s="1"/>
  <c r="X300" i="3"/>
  <c r="AA300" i="3" s="1"/>
  <c r="W247" i="3"/>
  <c r="Z247" i="3" s="1"/>
  <c r="W251" i="3"/>
  <c r="Z251" i="3" s="1"/>
  <c r="X252" i="3"/>
  <c r="AA252" i="3" s="1"/>
  <c r="W260" i="3"/>
  <c r="Z260" i="3" s="1"/>
  <c r="X260" i="3"/>
  <c r="AA260" i="3" s="1"/>
  <c r="X267" i="3"/>
  <c r="AA267" i="3" s="1"/>
  <c r="W275" i="3"/>
  <c r="Z275" i="3" s="1"/>
  <c r="X277" i="3"/>
  <c r="AA277" i="3" s="1"/>
  <c r="W277" i="3"/>
  <c r="Z277" i="3" s="1"/>
  <c r="W282" i="3"/>
  <c r="Z282" i="3" s="1"/>
  <c r="X290" i="3"/>
  <c r="AA290" i="3" s="1"/>
  <c r="W292" i="3"/>
  <c r="Z292" i="3" s="1"/>
  <c r="X292" i="3"/>
  <c r="AA292" i="3" s="1"/>
  <c r="X299" i="3"/>
  <c r="AA299" i="3" s="1"/>
  <c r="W246" i="3"/>
  <c r="Z246" i="3" s="1"/>
  <c r="X247" i="3"/>
  <c r="AA247" i="3" s="1"/>
  <c r="X250" i="3"/>
  <c r="AA250" i="3" s="1"/>
  <c r="X251" i="3"/>
  <c r="AA251" i="3" s="1"/>
  <c r="W255" i="3"/>
  <c r="Z255" i="3" s="1"/>
  <c r="W259" i="3"/>
  <c r="Z259" i="3" s="1"/>
  <c r="W267" i="3"/>
  <c r="Z267" i="3" s="1"/>
  <c r="X269" i="3"/>
  <c r="AA269" i="3" s="1"/>
  <c r="W269" i="3"/>
  <c r="Z269" i="3" s="1"/>
  <c r="W274" i="3"/>
  <c r="Z274" i="3" s="1"/>
  <c r="X282" i="3"/>
  <c r="AA282" i="3" s="1"/>
  <c r="W284" i="3"/>
  <c r="Z284" i="3" s="1"/>
  <c r="X284" i="3"/>
  <c r="AA284" i="3" s="1"/>
  <c r="X291" i="3"/>
  <c r="AA291" i="3" s="1"/>
  <c r="W299" i="3"/>
  <c r="Z299" i="3" s="1"/>
  <c r="X301" i="3"/>
  <c r="AA301" i="3" s="1"/>
  <c r="W301" i="3"/>
  <c r="Z301" i="3" s="1"/>
  <c r="X253" i="3"/>
  <c r="AA253" i="3" s="1"/>
  <c r="W254" i="3"/>
  <c r="Z254" i="3" s="1"/>
  <c r="X254" i="3"/>
  <c r="AA254" i="3" s="1"/>
  <c r="X255" i="3"/>
  <c r="AA255" i="3" s="1"/>
  <c r="X258" i="3"/>
  <c r="AA258" i="3" s="1"/>
  <c r="X259" i="3"/>
  <c r="AA259" i="3" s="1"/>
  <c r="X261" i="3"/>
  <c r="AA261" i="3" s="1"/>
  <c r="W261" i="3"/>
  <c r="Z261" i="3" s="1"/>
  <c r="W266" i="3"/>
  <c r="Z266" i="3" s="1"/>
  <c r="X274" i="3"/>
  <c r="AA274" i="3" s="1"/>
  <c r="W276" i="3"/>
  <c r="Z276" i="3" s="1"/>
  <c r="X276" i="3"/>
  <c r="AA276" i="3" s="1"/>
  <c r="X283" i="3"/>
  <c r="AA283" i="3" s="1"/>
  <c r="W291" i="3"/>
  <c r="Z291" i="3" s="1"/>
  <c r="X293" i="3"/>
  <c r="AA293" i="3" s="1"/>
  <c r="W293" i="3"/>
  <c r="Z293" i="3" s="1"/>
  <c r="W298" i="3"/>
  <c r="Z298" i="3" s="1"/>
  <c r="X262" i="3"/>
  <c r="AA262" i="3" s="1"/>
  <c r="W263" i="3"/>
  <c r="Z263" i="3" s="1"/>
  <c r="X270" i="3"/>
  <c r="AA270" i="3" s="1"/>
  <c r="W271" i="3"/>
  <c r="Z271" i="3" s="1"/>
  <c r="X278" i="3"/>
  <c r="AA278" i="3" s="1"/>
  <c r="W279" i="3"/>
  <c r="Z279" i="3" s="1"/>
  <c r="X286" i="3"/>
  <c r="AA286" i="3" s="1"/>
  <c r="W287" i="3"/>
  <c r="Z287" i="3" s="1"/>
  <c r="X294" i="3"/>
  <c r="AA294" i="3" s="1"/>
  <c r="W295" i="3"/>
  <c r="Z295" i="3" s="1"/>
  <c r="X302" i="3"/>
  <c r="AA302" i="3" s="1"/>
  <c r="X191" i="3"/>
  <c r="AA191" i="3" s="1"/>
  <c r="W192" i="3"/>
  <c r="Z192" i="3" s="1"/>
  <c r="X199" i="3"/>
  <c r="AA199" i="3" s="1"/>
  <c r="W200" i="3"/>
  <c r="Z200" i="3" s="1"/>
  <c r="X207" i="3"/>
  <c r="AA207" i="3" s="1"/>
  <c r="W208" i="3"/>
  <c r="Z208" i="3" s="1"/>
  <c r="X215" i="3"/>
  <c r="AA215" i="3" s="1"/>
  <c r="W216" i="3"/>
  <c r="Z216" i="3" s="1"/>
  <c r="X223" i="3"/>
  <c r="AA223" i="3" s="1"/>
  <c r="W224" i="3"/>
  <c r="Z224" i="3" s="1"/>
  <c r="X231" i="3"/>
  <c r="AA231" i="3" s="1"/>
  <c r="W232" i="3"/>
  <c r="Z232" i="3" s="1"/>
  <c r="X239" i="3"/>
  <c r="AA239" i="3" s="1"/>
  <c r="W240" i="3"/>
  <c r="Z240" i="3" s="1"/>
  <c r="W184" i="3"/>
  <c r="Z184" i="3" s="1"/>
  <c r="W186" i="3"/>
  <c r="Z186" i="3" s="1"/>
  <c r="X192" i="3"/>
  <c r="AA192" i="3" s="1"/>
  <c r="X193" i="3"/>
  <c r="AA193" i="3" s="1"/>
  <c r="W194" i="3"/>
  <c r="Z194" i="3" s="1"/>
  <c r="X200" i="3"/>
  <c r="AA200" i="3" s="1"/>
  <c r="X201" i="3"/>
  <c r="AA201" i="3" s="1"/>
  <c r="W202" i="3"/>
  <c r="Z202" i="3" s="1"/>
  <c r="X208" i="3"/>
  <c r="AA208" i="3" s="1"/>
  <c r="X209" i="3"/>
  <c r="AA209" i="3" s="1"/>
  <c r="W210" i="3"/>
  <c r="Z210" i="3" s="1"/>
  <c r="X216" i="3"/>
  <c r="AA216" i="3" s="1"/>
  <c r="X217" i="3"/>
  <c r="AA217" i="3" s="1"/>
  <c r="W218" i="3"/>
  <c r="Z218" i="3" s="1"/>
  <c r="X224" i="3"/>
  <c r="AA224" i="3" s="1"/>
  <c r="X225" i="3"/>
  <c r="AA225" i="3" s="1"/>
  <c r="W226" i="3"/>
  <c r="Z226" i="3" s="1"/>
  <c r="X232" i="3"/>
  <c r="AA232" i="3" s="1"/>
  <c r="X233" i="3"/>
  <c r="AA233" i="3" s="1"/>
  <c r="W234" i="3"/>
  <c r="Z234" i="3" s="1"/>
  <c r="X240" i="3"/>
  <c r="AA240" i="3" s="1"/>
  <c r="X241" i="3"/>
  <c r="AA241" i="3" s="1"/>
  <c r="W242" i="3"/>
  <c r="Z242" i="3" s="1"/>
  <c r="X186" i="3"/>
  <c r="AA186" i="3" s="1"/>
  <c r="X187" i="3"/>
  <c r="AA187" i="3" s="1"/>
  <c r="W188" i="3"/>
  <c r="Z188" i="3" s="1"/>
  <c r="X194" i="3"/>
  <c r="AA194" i="3" s="1"/>
  <c r="X195" i="3"/>
  <c r="AA195" i="3" s="1"/>
  <c r="W196" i="3"/>
  <c r="Z196" i="3" s="1"/>
  <c r="X202" i="3"/>
  <c r="AA202" i="3" s="1"/>
  <c r="X203" i="3"/>
  <c r="AA203" i="3" s="1"/>
  <c r="W204" i="3"/>
  <c r="Z204" i="3" s="1"/>
  <c r="X210" i="3"/>
  <c r="AA210" i="3" s="1"/>
  <c r="X211" i="3"/>
  <c r="AA211" i="3" s="1"/>
  <c r="W212" i="3"/>
  <c r="Z212" i="3" s="1"/>
  <c r="X218" i="3"/>
  <c r="AA218" i="3" s="1"/>
  <c r="X219" i="3"/>
  <c r="AA219" i="3" s="1"/>
  <c r="W220" i="3"/>
  <c r="Z220" i="3" s="1"/>
  <c r="X226" i="3"/>
  <c r="AA226" i="3" s="1"/>
  <c r="X227" i="3"/>
  <c r="AA227" i="3" s="1"/>
  <c r="W228" i="3"/>
  <c r="Z228" i="3" s="1"/>
  <c r="X234" i="3"/>
  <c r="AA234" i="3" s="1"/>
  <c r="X235" i="3"/>
  <c r="AA235" i="3" s="1"/>
  <c r="W236" i="3"/>
  <c r="Z236" i="3" s="1"/>
  <c r="X242" i="3"/>
  <c r="AA242" i="3" s="1"/>
  <c r="W127" i="3"/>
  <c r="Z127" i="3" s="1"/>
  <c r="X134" i="3"/>
  <c r="AA134" i="3" s="1"/>
  <c r="W135" i="3"/>
  <c r="Z135" i="3" s="1"/>
  <c r="X142" i="3"/>
  <c r="AA142" i="3" s="1"/>
  <c r="W143" i="3"/>
  <c r="Z143" i="3" s="1"/>
  <c r="X150" i="3"/>
  <c r="AA150" i="3" s="1"/>
  <c r="W151" i="3"/>
  <c r="Z151" i="3" s="1"/>
  <c r="X158" i="3"/>
  <c r="AA158" i="3" s="1"/>
  <c r="W159" i="3"/>
  <c r="Z159" i="3" s="1"/>
  <c r="X166" i="3"/>
  <c r="AA166" i="3" s="1"/>
  <c r="W167" i="3"/>
  <c r="Z167" i="3" s="1"/>
  <c r="X174" i="3"/>
  <c r="AA174" i="3" s="1"/>
  <c r="W175" i="3"/>
  <c r="Z175" i="3" s="1"/>
  <c r="X182" i="3"/>
  <c r="AA182" i="3" s="1"/>
  <c r="W125" i="3"/>
  <c r="Z125" i="3" s="1"/>
  <c r="X127" i="3"/>
  <c r="AA127" i="3" s="1"/>
  <c r="X128" i="3"/>
  <c r="AA128" i="3" s="1"/>
  <c r="W129" i="3"/>
  <c r="Z129" i="3" s="1"/>
  <c r="Y134" i="3"/>
  <c r="X135" i="3"/>
  <c r="AA135" i="3" s="1"/>
  <c r="X136" i="3"/>
  <c r="AA136" i="3" s="1"/>
  <c r="W137" i="3"/>
  <c r="Z137" i="3" s="1"/>
  <c r="Y142" i="3"/>
  <c r="X143" i="3"/>
  <c r="AA143" i="3" s="1"/>
  <c r="X144" i="3"/>
  <c r="AA144" i="3" s="1"/>
  <c r="W145" i="3"/>
  <c r="Z145" i="3" s="1"/>
  <c r="Y150" i="3"/>
  <c r="X151" i="3"/>
  <c r="AA151" i="3" s="1"/>
  <c r="X152" i="3"/>
  <c r="AA152" i="3" s="1"/>
  <c r="W153" i="3"/>
  <c r="Z153" i="3" s="1"/>
  <c r="Y158" i="3"/>
  <c r="X159" i="3"/>
  <c r="AA159" i="3" s="1"/>
  <c r="X160" i="3"/>
  <c r="AA160" i="3" s="1"/>
  <c r="W161" i="3"/>
  <c r="Z161" i="3" s="1"/>
  <c r="Y166" i="3"/>
  <c r="X167" i="3"/>
  <c r="AA167" i="3" s="1"/>
  <c r="X168" i="3"/>
  <c r="AA168" i="3" s="1"/>
  <c r="W169" i="3"/>
  <c r="Z169" i="3" s="1"/>
  <c r="Y174" i="3"/>
  <c r="X175" i="3"/>
  <c r="AA175" i="3" s="1"/>
  <c r="X176" i="3"/>
  <c r="AA176" i="3" s="1"/>
  <c r="W177" i="3"/>
  <c r="Z177" i="3" s="1"/>
  <c r="Y182" i="3"/>
  <c r="Y128" i="3"/>
  <c r="X129" i="3"/>
  <c r="AA129" i="3" s="1"/>
  <c r="X130" i="3"/>
  <c r="AA130" i="3" s="1"/>
  <c r="W131" i="3"/>
  <c r="Z131" i="3" s="1"/>
  <c r="Y136" i="3"/>
  <c r="X137" i="3"/>
  <c r="AA137" i="3" s="1"/>
  <c r="X138" i="3"/>
  <c r="AA138" i="3" s="1"/>
  <c r="W139" i="3"/>
  <c r="Z139" i="3" s="1"/>
  <c r="Y144" i="3"/>
  <c r="X145" i="3"/>
  <c r="AA145" i="3" s="1"/>
  <c r="X146" i="3"/>
  <c r="AA146" i="3" s="1"/>
  <c r="W147" i="3"/>
  <c r="Z147" i="3" s="1"/>
  <c r="Y152" i="3"/>
  <c r="X153" i="3"/>
  <c r="AA153" i="3" s="1"/>
  <c r="X154" i="3"/>
  <c r="AA154" i="3" s="1"/>
  <c r="W155" i="3"/>
  <c r="Z155" i="3" s="1"/>
  <c r="Y160" i="3"/>
  <c r="X161" i="3"/>
  <c r="AA161" i="3" s="1"/>
  <c r="X162" i="3"/>
  <c r="AA162" i="3" s="1"/>
  <c r="W163" i="3"/>
  <c r="Z163" i="3" s="1"/>
  <c r="Y168" i="3"/>
  <c r="X169" i="3"/>
  <c r="AA169" i="3" s="1"/>
  <c r="X170" i="3"/>
  <c r="AA170" i="3" s="1"/>
  <c r="W171" i="3"/>
  <c r="Z171" i="3" s="1"/>
  <c r="Y176" i="3"/>
  <c r="X177" i="3"/>
  <c r="AA177" i="3" s="1"/>
  <c r="X178" i="3"/>
  <c r="AA178" i="3" s="1"/>
  <c r="W179" i="3"/>
  <c r="Z179" i="3" s="1"/>
  <c r="W88" i="3"/>
  <c r="Z88" i="3" s="1"/>
  <c r="Y88" i="3"/>
  <c r="W96" i="3"/>
  <c r="Z96" i="3" s="1"/>
  <c r="Y96" i="3"/>
  <c r="W100" i="3"/>
  <c r="Z100" i="3" s="1"/>
  <c r="Y100" i="3"/>
  <c r="W104" i="3"/>
  <c r="Z104" i="3" s="1"/>
  <c r="Y104" i="3"/>
  <c r="W108" i="3"/>
  <c r="Z108" i="3" s="1"/>
  <c r="Y108" i="3"/>
  <c r="Y111" i="3"/>
  <c r="X111" i="3"/>
  <c r="AA111" i="3" s="1"/>
  <c r="W111" i="3"/>
  <c r="Z111" i="3" s="1"/>
  <c r="Y113" i="3"/>
  <c r="X113" i="3"/>
  <c r="AA113" i="3" s="1"/>
  <c r="W113" i="3"/>
  <c r="Z113" i="3" s="1"/>
  <c r="Y115" i="3"/>
  <c r="X115" i="3"/>
  <c r="AA115" i="3" s="1"/>
  <c r="W115" i="3"/>
  <c r="Z115" i="3" s="1"/>
  <c r="Y117" i="3"/>
  <c r="X117" i="3"/>
  <c r="AA117" i="3" s="1"/>
  <c r="W117" i="3"/>
  <c r="Z117" i="3" s="1"/>
  <c r="Y119" i="3"/>
  <c r="X119" i="3"/>
  <c r="AA119" i="3" s="1"/>
  <c r="W119" i="3"/>
  <c r="Z119" i="3" s="1"/>
  <c r="Y121" i="3"/>
  <c r="X121" i="3"/>
  <c r="AA121" i="3" s="1"/>
  <c r="W121" i="3"/>
  <c r="Z121" i="3" s="1"/>
  <c r="Y76" i="3"/>
  <c r="X77" i="3"/>
  <c r="AA77" i="3" s="1"/>
  <c r="X78" i="3"/>
  <c r="AA78" i="3" s="1"/>
  <c r="W79" i="3"/>
  <c r="Z79" i="3" s="1"/>
  <c r="Y84" i="3"/>
  <c r="X85" i="3"/>
  <c r="AA85" i="3" s="1"/>
  <c r="X86" i="3"/>
  <c r="AA86" i="3" s="1"/>
  <c r="W87" i="3"/>
  <c r="Z87" i="3" s="1"/>
  <c r="X88" i="3"/>
  <c r="AA88" i="3" s="1"/>
  <c r="Y91" i="3"/>
  <c r="W91" i="3"/>
  <c r="Z91" i="3" s="1"/>
  <c r="Y95" i="3"/>
  <c r="W95" i="3"/>
  <c r="Z95" i="3" s="1"/>
  <c r="X96" i="3"/>
  <c r="AA96" i="3" s="1"/>
  <c r="Y99" i="3"/>
  <c r="W99" i="3"/>
  <c r="Z99" i="3" s="1"/>
  <c r="X100" i="3"/>
  <c r="AA100" i="3" s="1"/>
  <c r="Y103" i="3"/>
  <c r="W103" i="3"/>
  <c r="Z103" i="3" s="1"/>
  <c r="X104" i="3"/>
  <c r="AA104" i="3" s="1"/>
  <c r="Y107" i="3"/>
  <c r="W107" i="3"/>
  <c r="Z107" i="3" s="1"/>
  <c r="X108" i="3"/>
  <c r="AA108" i="3" s="1"/>
  <c r="Y78" i="3"/>
  <c r="X79" i="3"/>
  <c r="AA79" i="3" s="1"/>
  <c r="Y86" i="3"/>
  <c r="X87" i="3"/>
  <c r="AA87" i="3" s="1"/>
  <c r="W90" i="3"/>
  <c r="Z90" i="3" s="1"/>
  <c r="Y90" i="3"/>
  <c r="W94" i="3"/>
  <c r="Z94" i="3" s="1"/>
  <c r="Y94" i="3"/>
  <c r="W98" i="3"/>
  <c r="Z98" i="3" s="1"/>
  <c r="Y98" i="3"/>
  <c r="W102" i="3"/>
  <c r="Z102" i="3" s="1"/>
  <c r="Y102" i="3"/>
  <c r="W106" i="3"/>
  <c r="Z106" i="3" s="1"/>
  <c r="Y106" i="3"/>
  <c r="W110" i="3"/>
  <c r="Z110" i="3" s="1"/>
  <c r="Y110" i="3"/>
  <c r="W92" i="3"/>
  <c r="Z92" i="3" s="1"/>
  <c r="Y92" i="3"/>
  <c r="W75" i="3"/>
  <c r="Z75" i="3" s="1"/>
  <c r="X82" i="3"/>
  <c r="AA82" i="3" s="1"/>
  <c r="W83" i="3"/>
  <c r="Z83" i="3" s="1"/>
  <c r="Y89" i="3"/>
  <c r="W89" i="3"/>
  <c r="Z89" i="3" s="1"/>
  <c r="X90" i="3"/>
  <c r="AA90" i="3" s="1"/>
  <c r="Y93" i="3"/>
  <c r="W93" i="3"/>
  <c r="Z93" i="3" s="1"/>
  <c r="X94" i="3"/>
  <c r="AA94" i="3" s="1"/>
  <c r="Y97" i="3"/>
  <c r="W97" i="3"/>
  <c r="Z97" i="3" s="1"/>
  <c r="X98" i="3"/>
  <c r="AA98" i="3" s="1"/>
  <c r="Y101" i="3"/>
  <c r="W101" i="3"/>
  <c r="Z101" i="3" s="1"/>
  <c r="X102" i="3"/>
  <c r="AA102" i="3" s="1"/>
  <c r="Y105" i="3"/>
  <c r="W105" i="3"/>
  <c r="Z105" i="3" s="1"/>
  <c r="X106" i="3"/>
  <c r="AA106" i="3" s="1"/>
  <c r="Y109" i="3"/>
  <c r="W109" i="3"/>
  <c r="Z109" i="3" s="1"/>
  <c r="X110" i="3"/>
  <c r="AA110" i="3" s="1"/>
  <c r="Y112" i="3"/>
  <c r="Y114" i="3"/>
  <c r="Y116" i="3"/>
  <c r="Y118" i="3"/>
  <c r="Y120" i="3"/>
  <c r="Y122" i="3"/>
  <c r="X74" i="3" l="1"/>
  <c r="AA74" i="3" s="1"/>
  <c r="Y73" i="3"/>
  <c r="Y72" i="3"/>
  <c r="Y71" i="3"/>
  <c r="Y70" i="3"/>
  <c r="Y69" i="3"/>
  <c r="X68" i="3"/>
  <c r="AA68" i="3" s="1"/>
  <c r="Y67" i="3"/>
  <c r="Y66" i="3"/>
  <c r="Y65" i="3"/>
  <c r="Y64" i="3"/>
  <c r="Y63" i="3"/>
  <c r="X64" i="3" l="1"/>
  <c r="AA64" i="3" s="1"/>
  <c r="W64" i="3"/>
  <c r="Z64" i="3" s="1"/>
  <c r="W66" i="3"/>
  <c r="Z66" i="3" s="1"/>
  <c r="W70" i="3"/>
  <c r="Z70" i="3" s="1"/>
  <c r="X70" i="3"/>
  <c r="AA70" i="3" s="1"/>
  <c r="Y74" i="3"/>
  <c r="W72" i="3"/>
  <c r="Z72" i="3" s="1"/>
  <c r="X72" i="3"/>
  <c r="AA72" i="3" s="1"/>
  <c r="W74" i="3"/>
  <c r="Z74" i="3" s="1"/>
  <c r="Y68" i="3"/>
  <c r="X66" i="3"/>
  <c r="AA66" i="3" s="1"/>
  <c r="W68" i="3"/>
  <c r="Z68" i="3" s="1"/>
  <c r="W65" i="3"/>
  <c r="Z65" i="3" s="1"/>
  <c r="W69" i="3"/>
  <c r="Z69" i="3" s="1"/>
  <c r="X63" i="3"/>
  <c r="AA63" i="3" s="1"/>
  <c r="X65" i="3"/>
  <c r="AA65" i="3" s="1"/>
  <c r="X67" i="3"/>
  <c r="AA67" i="3" s="1"/>
  <c r="X69" i="3"/>
  <c r="AA69" i="3" s="1"/>
  <c r="X71" i="3"/>
  <c r="AA71" i="3" s="1"/>
  <c r="X73" i="3"/>
  <c r="AA73" i="3" s="1"/>
  <c r="W63" i="3"/>
  <c r="Z63" i="3" s="1"/>
  <c r="W67" i="3"/>
  <c r="Z67" i="3" s="1"/>
  <c r="W71" i="3"/>
  <c r="Z71" i="3" s="1"/>
  <c r="W73" i="3"/>
  <c r="Z73" i="3" s="1"/>
  <c r="AS752" i="3" l="1"/>
  <c r="AR752" i="3" s="1"/>
  <c r="AS751" i="3"/>
  <c r="AR751" i="3" s="1"/>
  <c r="AS750" i="3"/>
  <c r="AR750" i="3" s="1"/>
  <c r="AS749" i="3"/>
  <c r="AR749" i="3" s="1"/>
  <c r="AS748" i="3"/>
  <c r="AR748" i="3" s="1"/>
  <c r="AS747" i="3"/>
  <c r="AR747" i="3" s="1"/>
  <c r="AS746" i="3"/>
  <c r="AR746" i="3" s="1"/>
  <c r="AS745" i="3"/>
  <c r="AR745" i="3" s="1"/>
  <c r="AS744" i="3"/>
  <c r="AR744" i="3" s="1"/>
  <c r="AS743" i="3"/>
  <c r="AR743" i="3" s="1"/>
  <c r="AS742" i="3"/>
  <c r="AR742" i="3" s="1"/>
  <c r="AS741" i="3"/>
  <c r="AR741" i="3" s="1"/>
  <c r="AS740" i="3"/>
  <c r="AR740" i="3" s="1"/>
  <c r="AS739" i="3"/>
  <c r="AR739" i="3" s="1"/>
  <c r="AS738" i="3"/>
  <c r="AR738" i="3" s="1"/>
  <c r="AS737" i="3"/>
  <c r="AR737" i="3" s="1"/>
  <c r="AS736" i="3"/>
  <c r="AR736" i="3" s="1"/>
  <c r="AS735" i="3"/>
  <c r="AR735" i="3" s="1"/>
  <c r="AS692" i="3"/>
  <c r="AR692" i="3" s="1"/>
  <c r="AS691" i="3"/>
  <c r="AR691" i="3" s="1"/>
  <c r="AS690" i="3"/>
  <c r="AR690" i="3" s="1"/>
  <c r="AS689" i="3"/>
  <c r="AR689" i="3" s="1"/>
  <c r="AS688" i="3"/>
  <c r="AR688" i="3" s="1"/>
  <c r="AS687" i="3"/>
  <c r="AR687" i="3" s="1"/>
  <c r="AS686" i="3"/>
  <c r="AR686" i="3" s="1"/>
  <c r="AS685" i="3"/>
  <c r="AR685" i="3" s="1"/>
  <c r="AS684" i="3"/>
  <c r="AR684" i="3" s="1"/>
  <c r="AS683" i="3"/>
  <c r="AR683" i="3" s="1"/>
  <c r="AS682" i="3"/>
  <c r="AR682" i="3" s="1"/>
  <c r="AS681" i="3"/>
  <c r="AR681" i="3" s="1"/>
  <c r="AS680" i="3"/>
  <c r="AR680" i="3" s="1"/>
  <c r="AS679" i="3"/>
  <c r="AR679" i="3" s="1"/>
  <c r="AS678" i="3"/>
  <c r="AR678" i="3" s="1"/>
  <c r="AS677" i="3"/>
  <c r="AR677" i="3" s="1"/>
  <c r="AS676" i="3"/>
  <c r="AR676" i="3" s="1"/>
  <c r="AS675" i="3"/>
  <c r="AR675" i="3" s="1"/>
  <c r="AS632" i="3"/>
  <c r="AS631" i="3"/>
  <c r="AS630" i="3"/>
  <c r="AS629" i="3"/>
  <c r="AS628" i="3"/>
  <c r="AS627" i="3"/>
  <c r="AS626" i="3"/>
  <c r="AS625" i="3"/>
  <c r="AS624" i="3"/>
  <c r="AS623" i="3"/>
  <c r="AS622" i="3"/>
  <c r="AS621" i="3"/>
  <c r="AS620" i="3"/>
  <c r="AS619" i="3"/>
  <c r="AS618" i="3"/>
  <c r="AS617" i="3"/>
  <c r="AS616" i="3"/>
  <c r="AS615" i="3"/>
  <c r="AS572" i="3"/>
  <c r="AS571" i="3"/>
  <c r="AS570" i="3"/>
  <c r="AS569" i="3"/>
  <c r="AS568" i="3"/>
  <c r="AS567" i="3"/>
  <c r="AS566" i="3"/>
  <c r="AS565" i="3"/>
  <c r="AS564" i="3"/>
  <c r="AS563" i="3"/>
  <c r="AS562" i="3"/>
  <c r="AS561" i="3"/>
  <c r="AS560" i="3"/>
  <c r="AS559" i="3"/>
  <c r="AS558" i="3"/>
  <c r="AS557" i="3"/>
  <c r="AS556" i="3"/>
  <c r="AS555" i="3"/>
  <c r="AU751" i="3" l="1"/>
  <c r="AU750" i="3"/>
  <c r="AU749" i="3"/>
  <c r="AU747" i="3"/>
  <c r="AU746" i="3"/>
  <c r="AU745" i="3"/>
  <c r="AU744" i="3"/>
  <c r="AU743" i="3"/>
  <c r="AU742" i="3"/>
  <c r="AU740" i="3"/>
  <c r="AU738" i="3"/>
  <c r="AU737" i="3"/>
  <c r="Y723" i="3"/>
  <c r="AU692" i="3"/>
  <c r="AU691" i="3"/>
  <c r="AU690" i="3"/>
  <c r="AU689" i="3"/>
  <c r="AU687" i="3"/>
  <c r="AU686" i="3"/>
  <c r="AU683" i="3"/>
  <c r="AU682" i="3"/>
  <c r="AU679" i="3"/>
  <c r="AU678" i="3"/>
  <c r="AU677" i="3"/>
  <c r="AU676" i="3"/>
  <c r="X663" i="3"/>
  <c r="AA663" i="3" s="1"/>
  <c r="AU752" i="3" l="1"/>
  <c r="Y663" i="3"/>
  <c r="W723" i="3"/>
  <c r="Z723" i="3" s="1"/>
  <c r="W663" i="3"/>
  <c r="Z663" i="3" s="1"/>
  <c r="AU748" i="3"/>
  <c r="AU741" i="3"/>
  <c r="AU739" i="3"/>
  <c r="AU736" i="3"/>
  <c r="AU685" i="3"/>
  <c r="X723" i="3"/>
  <c r="AA723" i="3" s="1"/>
  <c r="AU681" i="3"/>
  <c r="AU688" i="3"/>
  <c r="AU684" i="3"/>
  <c r="AU680" i="3"/>
  <c r="AU735" i="3"/>
  <c r="AU675" i="3"/>
  <c r="AR555" i="3" l="1"/>
  <c r="AR557" i="3" l="1"/>
  <c r="AR567" i="3"/>
  <c r="AR632" i="3"/>
  <c r="AR631" i="3"/>
  <c r="AR630" i="3"/>
  <c r="AR629" i="3"/>
  <c r="AR628" i="3"/>
  <c r="AR627" i="3"/>
  <c r="AR626" i="3"/>
  <c r="AR625" i="3"/>
  <c r="AR624" i="3"/>
  <c r="AR623" i="3"/>
  <c r="AR622" i="3"/>
  <c r="AR621" i="3"/>
  <c r="AR620" i="3"/>
  <c r="AR619" i="3"/>
  <c r="AR618" i="3"/>
  <c r="AR617" i="3"/>
  <c r="AR616" i="3"/>
  <c r="AR615" i="3"/>
  <c r="AR572" i="3"/>
  <c r="AR571" i="3"/>
  <c r="AR570" i="3"/>
  <c r="AR569" i="3"/>
  <c r="AR568" i="3"/>
  <c r="AR566" i="3"/>
  <c r="AR565" i="3"/>
  <c r="AR564" i="3"/>
  <c r="AR563" i="3"/>
  <c r="AR562" i="3"/>
  <c r="AR561" i="3"/>
  <c r="AR560" i="3"/>
  <c r="AR559" i="3"/>
  <c r="AR558" i="3"/>
  <c r="AR556" i="3"/>
  <c r="AU556" i="3" l="1"/>
  <c r="AU560" i="3"/>
  <c r="AU564" i="3"/>
  <c r="AU558" i="3"/>
  <c r="AU562" i="3"/>
  <c r="AU566" i="3"/>
  <c r="AU572" i="3"/>
  <c r="AU555" i="3"/>
  <c r="AU632" i="3"/>
  <c r="AU631" i="3"/>
  <c r="AU630" i="3"/>
  <c r="AU629" i="3"/>
  <c r="AU628" i="3"/>
  <c r="AU627" i="3"/>
  <c r="AU626" i="3"/>
  <c r="AU625" i="3"/>
  <c r="AU624" i="3"/>
  <c r="AU623" i="3"/>
  <c r="AU622" i="3"/>
  <c r="AU621" i="3"/>
  <c r="AU620" i="3"/>
  <c r="AU619" i="3"/>
  <c r="AU618" i="3"/>
  <c r="AU617" i="3"/>
  <c r="AU616" i="3"/>
  <c r="AU615" i="3"/>
  <c r="AU571" i="3"/>
  <c r="AU570" i="3"/>
  <c r="AU569" i="3"/>
  <c r="AU568" i="3"/>
  <c r="AU567" i="3"/>
  <c r="AU565" i="3"/>
  <c r="AU563" i="3"/>
  <c r="AU561" i="3"/>
  <c r="AU559" i="3"/>
  <c r="AU557" i="3"/>
  <c r="D15" i="2" l="1"/>
  <c r="C15" i="2"/>
  <c r="B15" i="2"/>
  <c r="A15" i="2"/>
  <c r="Y243" i="3" l="1"/>
  <c r="Y183" i="3"/>
  <c r="Y6" i="3" l="1"/>
  <c r="X6" i="3"/>
  <c r="AA6" i="3" s="1"/>
  <c r="W6" i="3"/>
  <c r="Z6" i="3" s="1"/>
  <c r="X10" i="3"/>
  <c r="AA10" i="3" s="1"/>
  <c r="W10" i="3"/>
  <c r="Z10" i="3" s="1"/>
  <c r="Y10" i="3"/>
  <c r="X7" i="3"/>
  <c r="AA7" i="3" s="1"/>
  <c r="W7" i="3"/>
  <c r="Z7" i="3" s="1"/>
  <c r="Y7" i="3"/>
  <c r="X11" i="3"/>
  <c r="AA11" i="3" s="1"/>
  <c r="W11" i="3"/>
  <c r="Z11" i="3" s="1"/>
  <c r="Y11" i="3"/>
  <c r="X183" i="3"/>
  <c r="AA183" i="3" s="1"/>
  <c r="W183" i="3"/>
  <c r="Z183" i="3" s="1"/>
  <c r="Y483" i="3"/>
  <c r="X483" i="3"/>
  <c r="AA483" i="3" s="1"/>
  <c r="W483" i="3"/>
  <c r="Z483" i="3" s="1"/>
  <c r="Y8" i="3"/>
  <c r="X8" i="3"/>
  <c r="AA8" i="3" s="1"/>
  <c r="W8" i="3"/>
  <c r="Z8" i="3" s="1"/>
  <c r="Y12" i="3"/>
  <c r="W12" i="3"/>
  <c r="Z12" i="3" s="1"/>
  <c r="X12" i="3"/>
  <c r="AA12" i="3" s="1"/>
  <c r="Y14" i="3"/>
  <c r="X14" i="3"/>
  <c r="AA14" i="3" s="1"/>
  <c r="W14" i="3"/>
  <c r="Z14" i="3" s="1"/>
  <c r="X3" i="3"/>
  <c r="AA3" i="3" s="1"/>
  <c r="W3" i="3"/>
  <c r="Z3" i="3" s="1"/>
  <c r="Y3" i="3"/>
  <c r="X123" i="3"/>
  <c r="AA123" i="3" s="1"/>
  <c r="W123" i="3"/>
  <c r="Z123" i="3" s="1"/>
  <c r="Y123" i="3"/>
  <c r="X243" i="3"/>
  <c r="AA243" i="3" s="1"/>
  <c r="W243" i="3"/>
  <c r="Z243" i="3" s="1"/>
  <c r="Y363" i="3"/>
  <c r="X363" i="3"/>
  <c r="AA363" i="3" s="1"/>
  <c r="W363" i="3"/>
  <c r="Z363" i="3" s="1"/>
  <c r="Y423" i="3"/>
  <c r="X423" i="3"/>
  <c r="AA423" i="3" s="1"/>
  <c r="W423" i="3"/>
  <c r="Z423" i="3" s="1"/>
  <c r="Y4" i="3"/>
  <c r="W4" i="3"/>
  <c r="Z4" i="3" s="1"/>
  <c r="X4" i="3"/>
  <c r="AA4" i="3" s="1"/>
  <c r="X5" i="3"/>
  <c r="AA5" i="3" s="1"/>
  <c r="Y5" i="3"/>
  <c r="W5" i="3"/>
  <c r="Z5" i="3" s="1"/>
  <c r="X9" i="3"/>
  <c r="AA9" i="3" s="1"/>
  <c r="Y9" i="3"/>
  <c r="W9" i="3"/>
  <c r="Z9" i="3" s="1"/>
  <c r="X13" i="3"/>
  <c r="AA13" i="3" s="1"/>
  <c r="Y13" i="3"/>
  <c r="W13" i="3"/>
  <c r="Z13" i="3" s="1"/>
  <c r="Y543" i="3"/>
  <c r="X543" i="3"/>
  <c r="AA543" i="3" s="1"/>
  <c r="W543" i="3"/>
  <c r="Z543" i="3" s="1"/>
  <c r="Y603" i="3"/>
  <c r="X603" i="3"/>
  <c r="AA603" i="3" s="1"/>
  <c r="W603" i="3"/>
  <c r="Z603" i="3" s="1"/>
  <c r="X303" i="3"/>
  <c r="AA303" i="3" s="1"/>
  <c r="Y303" i="3"/>
  <c r="W303" i="3"/>
  <c r="Z303" i="3" s="1"/>
  <c r="H794" i="2" l="1"/>
  <c r="L794" i="2" s="1"/>
  <c r="G793" i="2"/>
  <c r="K793" i="2" s="1"/>
  <c r="F792" i="2"/>
  <c r="J792" i="2" s="1"/>
  <c r="H790" i="2"/>
  <c r="L790" i="2" s="1"/>
  <c r="G789" i="2"/>
  <c r="K789" i="2" s="1"/>
  <c r="F788" i="2"/>
  <c r="J788" i="2" s="1"/>
  <c r="H786" i="2"/>
  <c r="L786" i="2" s="1"/>
  <c r="G785" i="2"/>
  <c r="K785" i="2" s="1"/>
  <c r="F784" i="2"/>
  <c r="J784" i="2" s="1"/>
  <c r="H782" i="2"/>
  <c r="L782" i="2" s="1"/>
  <c r="G781" i="2"/>
  <c r="K781" i="2" s="1"/>
  <c r="F780" i="2"/>
  <c r="J780" i="2" s="1"/>
  <c r="H778" i="2"/>
  <c r="L778" i="2" s="1"/>
  <c r="G777" i="2"/>
  <c r="K777" i="2" s="1"/>
  <c r="F776" i="2"/>
  <c r="J776" i="2" s="1"/>
  <c r="H774" i="2"/>
  <c r="L774" i="2" s="1"/>
  <c r="G773" i="2"/>
  <c r="K773" i="2" s="1"/>
  <c r="F772" i="2"/>
  <c r="J772" i="2" s="1"/>
  <c r="H770" i="2"/>
  <c r="L770" i="2" s="1"/>
  <c r="G769" i="2"/>
  <c r="K769" i="2" s="1"/>
  <c r="F768" i="2"/>
  <c r="J768" i="2" s="1"/>
  <c r="H766" i="2"/>
  <c r="L766" i="2" s="1"/>
  <c r="G765" i="2"/>
  <c r="K765" i="2" s="1"/>
  <c r="F764" i="2"/>
  <c r="J764" i="2" s="1"/>
  <c r="H762" i="2"/>
  <c r="L762" i="2" s="1"/>
  <c r="G761" i="2"/>
  <c r="K761" i="2" s="1"/>
  <c r="F760" i="2"/>
  <c r="J760" i="2" s="1"/>
  <c r="H758" i="2"/>
  <c r="L758" i="2" s="1"/>
  <c r="G757" i="2"/>
  <c r="K757" i="2" s="1"/>
  <c r="F756" i="2"/>
  <c r="J756" i="2" s="1"/>
  <c r="H754" i="2"/>
  <c r="L754" i="2" s="1"/>
  <c r="G753" i="2"/>
  <c r="K753" i="2" s="1"/>
  <c r="F752" i="2"/>
  <c r="J752" i="2" s="1"/>
  <c r="H750" i="2"/>
  <c r="L750" i="2" s="1"/>
  <c r="G749" i="2"/>
  <c r="K749" i="2" s="1"/>
  <c r="F748" i="2"/>
  <c r="J748" i="2" s="1"/>
  <c r="H746" i="2"/>
  <c r="L746" i="2" s="1"/>
  <c r="G745" i="2"/>
  <c r="K745" i="2" s="1"/>
  <c r="F744" i="2"/>
  <c r="J744" i="2" s="1"/>
  <c r="H742" i="2"/>
  <c r="L742" i="2" s="1"/>
  <c r="G741" i="2"/>
  <c r="K741" i="2" s="1"/>
  <c r="F740" i="2"/>
  <c r="J740" i="2" s="1"/>
  <c r="H738" i="2"/>
  <c r="L738" i="2" s="1"/>
  <c r="G737" i="2"/>
  <c r="K737" i="2" s="1"/>
  <c r="F736" i="2"/>
  <c r="J736" i="2" s="1"/>
  <c r="H734" i="2"/>
  <c r="L734" i="2" s="1"/>
  <c r="G733" i="2"/>
  <c r="K733" i="2" s="1"/>
  <c r="F732" i="2"/>
  <c r="J732" i="2" s="1"/>
  <c r="H730" i="2"/>
  <c r="L730" i="2" s="1"/>
  <c r="G729" i="2"/>
  <c r="K729" i="2" s="1"/>
  <c r="F728" i="2"/>
  <c r="J728" i="2" s="1"/>
  <c r="H726" i="2"/>
  <c r="L726" i="2" s="1"/>
  <c r="G725" i="2"/>
  <c r="K725" i="2" s="1"/>
  <c r="F724" i="2"/>
  <c r="J724" i="2" s="1"/>
  <c r="H722" i="2"/>
  <c r="L722" i="2" s="1"/>
  <c r="G721" i="2"/>
  <c r="K721" i="2" s="1"/>
  <c r="F720" i="2"/>
  <c r="J720" i="2" s="1"/>
  <c r="H718" i="2"/>
  <c r="L718" i="2" s="1"/>
  <c r="G717" i="2"/>
  <c r="K717" i="2" s="1"/>
  <c r="F716" i="2"/>
  <c r="J716" i="2" s="1"/>
  <c r="H714" i="2"/>
  <c r="L714" i="2" s="1"/>
  <c r="G713" i="2"/>
  <c r="K713" i="2" s="1"/>
  <c r="F712" i="2"/>
  <c r="J712" i="2" s="1"/>
  <c r="H710" i="2"/>
  <c r="L710" i="2" s="1"/>
  <c r="G709" i="2"/>
  <c r="K709" i="2" s="1"/>
  <c r="F708" i="2"/>
  <c r="J708" i="2" s="1"/>
  <c r="H706" i="2"/>
  <c r="L706" i="2" s="1"/>
  <c r="G705" i="2"/>
  <c r="K705" i="2" s="1"/>
  <c r="F704" i="2"/>
  <c r="J704" i="2" s="1"/>
  <c r="H702" i="2"/>
  <c r="L702" i="2" s="1"/>
  <c r="G701" i="2"/>
  <c r="K701" i="2" s="1"/>
  <c r="F700" i="2"/>
  <c r="J700" i="2" s="1"/>
  <c r="H698" i="2"/>
  <c r="L698" i="2" s="1"/>
  <c r="G697" i="2"/>
  <c r="K697" i="2" s="1"/>
  <c r="F696" i="2"/>
  <c r="J696" i="2" s="1"/>
  <c r="H694" i="2"/>
  <c r="L694" i="2" s="1"/>
  <c r="G693" i="2"/>
  <c r="K693" i="2" s="1"/>
  <c r="F692" i="2"/>
  <c r="J692" i="2" s="1"/>
  <c r="H690" i="2"/>
  <c r="L690" i="2" s="1"/>
  <c r="G689" i="2"/>
  <c r="K689" i="2" s="1"/>
  <c r="F688" i="2"/>
  <c r="J688" i="2" s="1"/>
  <c r="H686" i="2"/>
  <c r="L686" i="2" s="1"/>
  <c r="G685" i="2"/>
  <c r="K685" i="2" s="1"/>
  <c r="F684" i="2"/>
  <c r="J684" i="2" s="1"/>
  <c r="H682" i="2"/>
  <c r="L682" i="2" s="1"/>
  <c r="G681" i="2"/>
  <c r="K681" i="2" s="1"/>
  <c r="F680" i="2"/>
  <c r="J680" i="2" s="1"/>
  <c r="H678" i="2"/>
  <c r="L678" i="2" s="1"/>
  <c r="G677" i="2"/>
  <c r="K677" i="2" s="1"/>
  <c r="F676" i="2"/>
  <c r="J676" i="2" s="1"/>
  <c r="H674" i="2"/>
  <c r="L674" i="2" s="1"/>
  <c r="G673" i="2"/>
  <c r="K673" i="2" s="1"/>
  <c r="F672" i="2"/>
  <c r="J672" i="2" s="1" a="1"/>
  <c r="J672" i="2" s="1"/>
  <c r="H670" i="2"/>
  <c r="L670" i="2" s="1"/>
  <c r="G669" i="2"/>
  <c r="K669" i="2" s="1"/>
  <c r="F668" i="2"/>
  <c r="J668" i="2" s="1" a="1"/>
  <c r="J668" i="2" s="1"/>
  <c r="H666" i="2"/>
  <c r="L666" i="2" s="1"/>
  <c r="G665" i="2"/>
  <c r="K665" i="2" s="1"/>
  <c r="F664" i="2"/>
  <c r="J664" i="2" s="1" a="1"/>
  <c r="J664" i="2" s="1"/>
  <c r="H662" i="2"/>
  <c r="L662" i="2" s="1"/>
  <c r="G661" i="2"/>
  <c r="K661" i="2" s="1"/>
  <c r="F660" i="2"/>
  <c r="J660" i="2" s="1" a="1"/>
  <c r="J660" i="2" s="1"/>
  <c r="H658" i="2"/>
  <c r="L658" i="2" s="1"/>
  <c r="G657" i="2"/>
  <c r="K657" i="2" s="1"/>
  <c r="F656" i="2"/>
  <c r="J656" i="2" s="1" a="1"/>
  <c r="J656" i="2" s="1"/>
  <c r="H654" i="2"/>
  <c r="L654" i="2" s="1"/>
  <c r="G653" i="2"/>
  <c r="K653" i="2" s="1"/>
  <c r="F652" i="2"/>
  <c r="J652" i="2" s="1" a="1"/>
  <c r="J652" i="2" s="1"/>
  <c r="H650" i="2"/>
  <c r="L650" i="2" s="1"/>
  <c r="G649" i="2"/>
  <c r="K649" i="2" s="1"/>
  <c r="F648" i="2"/>
  <c r="J648" i="2" s="1" a="1"/>
  <c r="J648" i="2" s="1"/>
  <c r="H646" i="2"/>
  <c r="L646" i="2" s="1"/>
  <c r="G645" i="2"/>
  <c r="K645" i="2" s="1"/>
  <c r="F644" i="2"/>
  <c r="J644" i="2" s="1" a="1"/>
  <c r="J644" i="2" s="1"/>
  <c r="H642" i="2"/>
  <c r="L642" i="2" s="1"/>
  <c r="G641" i="2"/>
  <c r="K641" i="2" s="1"/>
  <c r="F640" i="2"/>
  <c r="J640" i="2" s="1" a="1"/>
  <c r="J640" i="2" s="1"/>
  <c r="H638" i="2"/>
  <c r="L638" i="2" s="1"/>
  <c r="G637" i="2"/>
  <c r="K637" i="2" s="1"/>
  <c r="F636" i="2"/>
  <c r="J636" i="2" s="1" a="1"/>
  <c r="J636" i="2" s="1"/>
  <c r="H634" i="2"/>
  <c r="L634" i="2" s="1"/>
  <c r="G633" i="2"/>
  <c r="K633" i="2" s="1"/>
  <c r="F632" i="2"/>
  <c r="J632" i="2" s="1" a="1"/>
  <c r="J632" i="2" s="1"/>
  <c r="H630" i="2"/>
  <c r="L630" i="2" s="1"/>
  <c r="G629" i="2"/>
  <c r="K629" i="2" s="1"/>
  <c r="F628" i="2"/>
  <c r="J628" i="2" s="1" a="1"/>
  <c r="J628" i="2" s="1"/>
  <c r="H626" i="2"/>
  <c r="L626" i="2" s="1"/>
  <c r="G625" i="2"/>
  <c r="K625" i="2" s="1"/>
  <c r="F624" i="2"/>
  <c r="J624" i="2" s="1" a="1"/>
  <c r="J624" i="2" s="1"/>
  <c r="H622" i="2"/>
  <c r="L622" i="2" s="1"/>
  <c r="G621" i="2"/>
  <c r="K621" i="2" s="1"/>
  <c r="F620" i="2"/>
  <c r="J620" i="2" s="1" a="1"/>
  <c r="J620" i="2" s="1"/>
  <c r="H618" i="2"/>
  <c r="L618" i="2" s="1"/>
  <c r="G617" i="2"/>
  <c r="K617" i="2" s="1"/>
  <c r="F616" i="2"/>
  <c r="J616" i="2" s="1" a="1"/>
  <c r="J616" i="2" s="1"/>
  <c r="H614" i="2"/>
  <c r="L614" i="2" s="1" a="1"/>
  <c r="L614" i="2" s="1"/>
  <c r="G613" i="2"/>
  <c r="K613" i="2" s="1" a="1"/>
  <c r="K613" i="2" s="1"/>
  <c r="F612" i="2"/>
  <c r="J612" i="2" s="1" a="1"/>
  <c r="J612" i="2" s="1"/>
  <c r="H610" i="2"/>
  <c r="L610" i="2" s="1" a="1"/>
  <c r="L610" i="2" s="1"/>
  <c r="G609" i="2"/>
  <c r="K609" i="2" s="1" a="1"/>
  <c r="K609" i="2" s="1"/>
  <c r="F608" i="2"/>
  <c r="J608" i="2" s="1" a="1"/>
  <c r="J608" i="2" s="1"/>
  <c r="H606" i="2"/>
  <c r="L606" i="2" s="1" a="1"/>
  <c r="L606" i="2" s="1"/>
  <c r="G605" i="2"/>
  <c r="K605" i="2" s="1" a="1"/>
  <c r="K605" i="2" s="1"/>
  <c r="F604" i="2"/>
  <c r="J604" i="2" s="1" a="1"/>
  <c r="J604" i="2" s="1"/>
  <c r="H602" i="2"/>
  <c r="L602" i="2" s="1" a="1"/>
  <c r="L602" i="2" s="1"/>
  <c r="G601" i="2"/>
  <c r="K601" i="2" s="1" a="1"/>
  <c r="K601" i="2" s="1"/>
  <c r="F600" i="2"/>
  <c r="J600" i="2" s="1" a="1"/>
  <c r="J600" i="2" s="1"/>
  <c r="H598" i="2"/>
  <c r="L598" i="2" s="1" a="1"/>
  <c r="L598" i="2" s="1"/>
  <c r="G597" i="2"/>
  <c r="K597" i="2" s="1" a="1"/>
  <c r="K597" i="2" s="1"/>
  <c r="F596" i="2"/>
  <c r="J596" i="2" s="1" a="1"/>
  <c r="J596" i="2" s="1"/>
  <c r="H594" i="2"/>
  <c r="L594" i="2" s="1" a="1"/>
  <c r="L594" i="2" s="1"/>
  <c r="G593" i="2"/>
  <c r="K593" i="2" s="1" a="1"/>
  <c r="K593" i="2" s="1"/>
  <c r="F592" i="2"/>
  <c r="J592" i="2" s="1" a="1"/>
  <c r="J592" i="2" s="1"/>
  <c r="H590" i="2"/>
  <c r="L590" i="2" s="1" a="1"/>
  <c r="L590" i="2" s="1"/>
  <c r="G589" i="2"/>
  <c r="K589" i="2" s="1" a="1"/>
  <c r="K589" i="2" s="1"/>
  <c r="F588" i="2"/>
  <c r="J588" i="2" s="1" a="1"/>
  <c r="J588" i="2" s="1"/>
  <c r="H586" i="2"/>
  <c r="L586" i="2" s="1" a="1"/>
  <c r="L586" i="2" s="1"/>
  <c r="G585" i="2"/>
  <c r="K585" i="2" s="1" a="1"/>
  <c r="K585" i="2" s="1"/>
  <c r="F584" i="2"/>
  <c r="J584" i="2" s="1" a="1"/>
  <c r="J584" i="2" s="1"/>
  <c r="H582" i="2"/>
  <c r="L582" i="2" s="1" a="1"/>
  <c r="L582" i="2" s="1"/>
  <c r="G581" i="2"/>
  <c r="K581" i="2" s="1" a="1"/>
  <c r="K581" i="2" s="1"/>
  <c r="F580" i="2"/>
  <c r="J580" i="2" s="1" a="1"/>
  <c r="J580" i="2" s="1"/>
  <c r="H578" i="2"/>
  <c r="L578" i="2" s="1" a="1"/>
  <c r="L578" i="2" s="1"/>
  <c r="G577" i="2"/>
  <c r="K577" i="2" s="1" a="1"/>
  <c r="K577" i="2" s="1"/>
  <c r="F576" i="2"/>
  <c r="J576" i="2" s="1" a="1"/>
  <c r="J576" i="2" s="1"/>
  <c r="H574" i="2"/>
  <c r="L574" i="2" s="1" a="1"/>
  <c r="L574" i="2" s="1"/>
  <c r="G573" i="2"/>
  <c r="K573" i="2" s="1" a="1"/>
  <c r="K573" i="2" s="1"/>
  <c r="F572" i="2"/>
  <c r="J572" i="2" s="1" a="1"/>
  <c r="J572" i="2" s="1"/>
  <c r="H570" i="2"/>
  <c r="L570" i="2" s="1" a="1"/>
  <c r="L570" i="2" s="1"/>
  <c r="G569" i="2"/>
  <c r="K569" i="2" s="1" a="1"/>
  <c r="K569" i="2" s="1"/>
  <c r="F568" i="2"/>
  <c r="J568" i="2" s="1" a="1"/>
  <c r="J568" i="2" s="1"/>
  <c r="H566" i="2"/>
  <c r="L566" i="2" s="1" a="1"/>
  <c r="L566" i="2" s="1"/>
  <c r="G565" i="2"/>
  <c r="K565" i="2" s="1" a="1"/>
  <c r="K565" i="2" s="1"/>
  <c r="F564" i="2"/>
  <c r="J564" i="2" s="1" a="1"/>
  <c r="J564" i="2" s="1"/>
  <c r="H562" i="2"/>
  <c r="L562" i="2" s="1" a="1"/>
  <c r="L562" i="2" s="1"/>
  <c r="G561" i="2"/>
  <c r="K561" i="2" s="1" a="1"/>
  <c r="K561" i="2" s="1"/>
  <c r="F560" i="2"/>
  <c r="J560" i="2" s="1" a="1"/>
  <c r="J560" i="2" s="1"/>
  <c r="H558" i="2"/>
  <c r="L558" i="2" s="1" a="1"/>
  <c r="L558" i="2" s="1"/>
  <c r="G557" i="2"/>
  <c r="K557" i="2" s="1" a="1"/>
  <c r="K557" i="2" s="1"/>
  <c r="F556" i="2"/>
  <c r="J556" i="2" s="1" a="1"/>
  <c r="J556" i="2" s="1"/>
  <c r="H554" i="2"/>
  <c r="L554" i="2" s="1" a="1"/>
  <c r="L554" i="2" s="1"/>
  <c r="G553" i="2"/>
  <c r="K553" i="2" s="1" a="1"/>
  <c r="K553" i="2" s="1"/>
  <c r="F552" i="2"/>
  <c r="J552" i="2" s="1" a="1"/>
  <c r="J552" i="2" s="1"/>
  <c r="H550" i="2"/>
  <c r="L550" i="2" s="1" a="1"/>
  <c r="L550" i="2" s="1"/>
  <c r="G549" i="2"/>
  <c r="K549" i="2" s="1" a="1"/>
  <c r="K549" i="2" s="1"/>
  <c r="F548" i="2"/>
  <c r="J548" i="2" s="1" a="1"/>
  <c r="J548" i="2" s="1"/>
  <c r="H546" i="2"/>
  <c r="L546" i="2" s="1" a="1"/>
  <c r="L546" i="2" s="1"/>
  <c r="G545" i="2"/>
  <c r="K545" i="2" s="1" a="1"/>
  <c r="K545" i="2" s="1"/>
  <c r="F544" i="2"/>
  <c r="J544" i="2" s="1" a="1"/>
  <c r="J544" i="2" s="1"/>
  <c r="H542" i="2"/>
  <c r="L542" i="2" s="1" a="1"/>
  <c r="L542" i="2" s="1"/>
  <c r="G541" i="2"/>
  <c r="K541" i="2" s="1" a="1"/>
  <c r="K541" i="2" s="1"/>
  <c r="F540" i="2"/>
  <c r="J540" i="2" s="1" a="1"/>
  <c r="J540" i="2" s="1"/>
  <c r="H538" i="2"/>
  <c r="L538" i="2" s="1" a="1"/>
  <c r="L538" i="2" s="1"/>
  <c r="G537" i="2"/>
  <c r="K537" i="2" s="1" a="1"/>
  <c r="K537" i="2" s="1"/>
  <c r="F536" i="2"/>
  <c r="J536" i="2" s="1" a="1"/>
  <c r="J536" i="2" s="1"/>
  <c r="H534" i="2"/>
  <c r="L534" i="2" s="1" a="1"/>
  <c r="L534" i="2" s="1"/>
  <c r="G533" i="2"/>
  <c r="K533" i="2" s="1" a="1"/>
  <c r="K533" i="2" s="1"/>
  <c r="F532" i="2"/>
  <c r="J532" i="2" s="1" a="1"/>
  <c r="J532" i="2" s="1"/>
  <c r="H530" i="2"/>
  <c r="L530" i="2" s="1" a="1"/>
  <c r="L530" i="2" s="1"/>
  <c r="G529" i="2"/>
  <c r="K529" i="2" s="1" a="1"/>
  <c r="K529" i="2" s="1"/>
  <c r="F528" i="2"/>
  <c r="J528" i="2" s="1" a="1"/>
  <c r="J528" i="2" s="1"/>
  <c r="H526" i="2"/>
  <c r="L526" i="2" s="1" a="1"/>
  <c r="L526" i="2" s="1"/>
  <c r="G525" i="2"/>
  <c r="K525" i="2" s="1" a="1"/>
  <c r="K525" i="2" s="1"/>
  <c r="F524" i="2"/>
  <c r="J524" i="2" s="1" a="1"/>
  <c r="J524" i="2" s="1"/>
  <c r="H522" i="2"/>
  <c r="L522" i="2" s="1" a="1"/>
  <c r="L522" i="2" s="1"/>
  <c r="G521" i="2"/>
  <c r="K521" i="2" s="1" a="1"/>
  <c r="K521" i="2" s="1"/>
  <c r="F520" i="2"/>
  <c r="J520" i="2" s="1" a="1"/>
  <c r="J520" i="2" s="1"/>
  <c r="H518" i="2"/>
  <c r="L518" i="2" s="1" a="1"/>
  <c r="L518" i="2" s="1"/>
  <c r="G517" i="2"/>
  <c r="K517" i="2" s="1" a="1"/>
  <c r="K517" i="2" s="1"/>
  <c r="F516" i="2"/>
  <c r="J516" i="2" s="1" a="1"/>
  <c r="J516" i="2" s="1"/>
  <c r="H514" i="2"/>
  <c r="L514" i="2" s="1" a="1"/>
  <c r="L514" i="2" s="1"/>
  <c r="G513" i="2"/>
  <c r="K513" i="2" s="1" a="1"/>
  <c r="K513" i="2" s="1"/>
  <c r="F512" i="2"/>
  <c r="J512" i="2" s="1" a="1"/>
  <c r="J512" i="2" s="1"/>
  <c r="H510" i="2"/>
  <c r="L510" i="2" s="1" a="1"/>
  <c r="L510" i="2" s="1"/>
  <c r="G509" i="2"/>
  <c r="K509" i="2" s="1" a="1"/>
  <c r="K509" i="2" s="1"/>
  <c r="F508" i="2"/>
  <c r="J508" i="2" s="1" a="1"/>
  <c r="J508" i="2" s="1"/>
  <c r="H506" i="2"/>
  <c r="L506" i="2" s="1" a="1"/>
  <c r="L506" i="2" s="1"/>
  <c r="G505" i="2"/>
  <c r="K505" i="2" s="1" a="1"/>
  <c r="K505" i="2" s="1"/>
  <c r="F504" i="2"/>
  <c r="J504" i="2" s="1" a="1"/>
  <c r="J504" i="2" s="1"/>
  <c r="H502" i="2"/>
  <c r="L502" i="2" s="1" a="1"/>
  <c r="L502" i="2" s="1"/>
  <c r="G501" i="2"/>
  <c r="K501" i="2" s="1" a="1"/>
  <c r="K501" i="2" s="1"/>
  <c r="F500" i="2"/>
  <c r="J500" i="2" s="1" a="1"/>
  <c r="J500" i="2" s="1"/>
  <c r="H498" i="2"/>
  <c r="L498" i="2" s="1" a="1"/>
  <c r="L498" i="2" s="1"/>
  <c r="G497" i="2"/>
  <c r="K497" i="2" s="1" a="1"/>
  <c r="K497" i="2" s="1"/>
  <c r="F496" i="2"/>
  <c r="J496" i="2" s="1" a="1"/>
  <c r="J496" i="2" s="1"/>
  <c r="H494" i="2"/>
  <c r="L494" i="2" s="1" a="1"/>
  <c r="L494" i="2" s="1"/>
  <c r="G493" i="2"/>
  <c r="K493" i="2" s="1" a="1"/>
  <c r="K493" i="2" s="1"/>
  <c r="F492" i="2"/>
  <c r="J492" i="2" s="1" a="1"/>
  <c r="J492" i="2" s="1"/>
  <c r="H490" i="2"/>
  <c r="L490" i="2" s="1" a="1"/>
  <c r="L490" i="2" s="1"/>
  <c r="G489" i="2"/>
  <c r="K489" i="2" s="1" a="1"/>
  <c r="K489" i="2" s="1"/>
  <c r="F488" i="2"/>
  <c r="J488" i="2" s="1" a="1"/>
  <c r="J488" i="2" s="1"/>
  <c r="H486" i="2"/>
  <c r="L486" i="2" s="1" a="1"/>
  <c r="L486" i="2" s="1"/>
  <c r="G485" i="2"/>
  <c r="K485" i="2" s="1" a="1"/>
  <c r="K485" i="2" s="1"/>
  <c r="F484" i="2"/>
  <c r="J484" i="2" s="1" a="1"/>
  <c r="J484" i="2" s="1"/>
  <c r="H482" i="2"/>
  <c r="L482" i="2" s="1" a="1"/>
  <c r="L482" i="2" s="1"/>
  <c r="G481" i="2"/>
  <c r="K481" i="2" s="1" a="1"/>
  <c r="K481" i="2" s="1"/>
  <c r="F480" i="2"/>
  <c r="J480" i="2" s="1" a="1"/>
  <c r="J480" i="2" s="1"/>
  <c r="H478" i="2"/>
  <c r="L478" i="2" s="1" a="1"/>
  <c r="L478" i="2" s="1"/>
  <c r="G477" i="2"/>
  <c r="K477" i="2" s="1" a="1"/>
  <c r="K477" i="2" s="1"/>
  <c r="F476" i="2"/>
  <c r="J476" i="2" s="1" a="1"/>
  <c r="J476" i="2" s="1"/>
  <c r="H474" i="2"/>
  <c r="L474" i="2" s="1" a="1"/>
  <c r="L474" i="2" s="1"/>
  <c r="G473" i="2"/>
  <c r="K473" i="2" s="1" a="1"/>
  <c r="K473" i="2" s="1"/>
  <c r="F472" i="2"/>
  <c r="J472" i="2" s="1" a="1"/>
  <c r="J472" i="2" s="1"/>
  <c r="H470" i="2"/>
  <c r="L470" i="2" s="1" a="1"/>
  <c r="L470" i="2" s="1"/>
  <c r="G469" i="2"/>
  <c r="K469" i="2" s="1" a="1"/>
  <c r="K469" i="2" s="1"/>
  <c r="F468" i="2"/>
  <c r="J468" i="2" s="1" a="1"/>
  <c r="J468" i="2" s="1"/>
  <c r="H466" i="2"/>
  <c r="L466" i="2" s="1" a="1"/>
  <c r="L466" i="2" s="1"/>
  <c r="G465" i="2"/>
  <c r="K465" i="2" s="1" a="1"/>
  <c r="K465" i="2" s="1"/>
  <c r="F464" i="2"/>
  <c r="J464" i="2" s="1" a="1"/>
  <c r="J464" i="2" s="1"/>
  <c r="H462" i="2"/>
  <c r="L462" i="2" s="1" a="1"/>
  <c r="L462" i="2" s="1"/>
  <c r="G461" i="2"/>
  <c r="K461" i="2" s="1" a="1"/>
  <c r="K461" i="2" s="1"/>
  <c r="F460" i="2"/>
  <c r="J460" i="2" s="1" a="1"/>
  <c r="J460" i="2" s="1"/>
  <c r="H458" i="2"/>
  <c r="L458" i="2" s="1" a="1"/>
  <c r="L458" i="2" s="1"/>
  <c r="G457" i="2"/>
  <c r="K457" i="2" s="1" a="1"/>
  <c r="K457" i="2" s="1"/>
  <c r="F456" i="2"/>
  <c r="J456" i="2" s="1" a="1"/>
  <c r="J456" i="2" s="1"/>
  <c r="H454" i="2"/>
  <c r="L454" i="2" s="1" a="1"/>
  <c r="L454" i="2" s="1"/>
  <c r="G453" i="2"/>
  <c r="K453" i="2" s="1" a="1"/>
  <c r="K453" i="2" s="1"/>
  <c r="F452" i="2"/>
  <c r="J452" i="2" s="1" a="1"/>
  <c r="J452" i="2" s="1"/>
  <c r="H450" i="2"/>
  <c r="L450" i="2" s="1" a="1"/>
  <c r="L450" i="2" s="1"/>
  <c r="G449" i="2"/>
  <c r="K449" i="2" s="1" a="1"/>
  <c r="K449" i="2" s="1"/>
  <c r="F448" i="2"/>
  <c r="J448" i="2" s="1" a="1"/>
  <c r="J448" i="2" s="1"/>
  <c r="H446" i="2"/>
  <c r="L446" i="2" s="1" a="1"/>
  <c r="L446" i="2" s="1"/>
  <c r="G445" i="2"/>
  <c r="K445" i="2" s="1" a="1"/>
  <c r="K445" i="2" s="1"/>
  <c r="F444" i="2"/>
  <c r="J444" i="2" s="1" a="1"/>
  <c r="J444" i="2" s="1"/>
  <c r="H442" i="2"/>
  <c r="L442" i="2" s="1" a="1"/>
  <c r="L442" i="2" s="1"/>
  <c r="G441" i="2"/>
  <c r="K441" i="2" s="1" a="1"/>
  <c r="K441" i="2" s="1"/>
  <c r="F440" i="2"/>
  <c r="J440" i="2" s="1" a="1"/>
  <c r="J440" i="2" s="1"/>
  <c r="H438" i="2"/>
  <c r="L438" i="2" s="1" a="1"/>
  <c r="L438" i="2" s="1"/>
  <c r="G437" i="2"/>
  <c r="K437" i="2" s="1" a="1"/>
  <c r="K437" i="2" s="1"/>
  <c r="F794" i="2"/>
  <c r="J794" i="2" s="1"/>
  <c r="H792" i="2"/>
  <c r="L792" i="2" s="1"/>
  <c r="G791" i="2"/>
  <c r="K791" i="2" s="1"/>
  <c r="F790" i="2"/>
  <c r="J790" i="2" s="1"/>
  <c r="H788" i="2"/>
  <c r="L788" i="2" s="1"/>
  <c r="G787" i="2"/>
  <c r="K787" i="2" s="1"/>
  <c r="F786" i="2"/>
  <c r="J786" i="2" s="1"/>
  <c r="H784" i="2"/>
  <c r="L784" i="2" s="1"/>
  <c r="G783" i="2"/>
  <c r="K783" i="2" s="1"/>
  <c r="F782" i="2"/>
  <c r="J782" i="2" s="1"/>
  <c r="H780" i="2"/>
  <c r="L780" i="2" s="1"/>
  <c r="G779" i="2"/>
  <c r="K779" i="2" s="1"/>
  <c r="F778" i="2"/>
  <c r="J778" i="2" s="1"/>
  <c r="H776" i="2"/>
  <c r="L776" i="2" s="1"/>
  <c r="G775" i="2"/>
  <c r="K775" i="2" s="1"/>
  <c r="F774" i="2"/>
  <c r="J774" i="2" s="1"/>
  <c r="H772" i="2"/>
  <c r="L772" i="2" s="1"/>
  <c r="G771" i="2"/>
  <c r="K771" i="2" s="1"/>
  <c r="F770" i="2"/>
  <c r="J770" i="2" s="1"/>
  <c r="H768" i="2"/>
  <c r="L768" i="2" s="1"/>
  <c r="G767" i="2"/>
  <c r="K767" i="2" s="1"/>
  <c r="F766" i="2"/>
  <c r="J766" i="2" s="1"/>
  <c r="H764" i="2"/>
  <c r="L764" i="2" s="1"/>
  <c r="G763" i="2"/>
  <c r="K763" i="2" s="1"/>
  <c r="F762" i="2"/>
  <c r="J762" i="2" s="1"/>
  <c r="H760" i="2"/>
  <c r="L760" i="2" s="1"/>
  <c r="G759" i="2"/>
  <c r="K759" i="2" s="1"/>
  <c r="F758" i="2"/>
  <c r="J758" i="2" s="1"/>
  <c r="H756" i="2"/>
  <c r="L756" i="2" s="1"/>
  <c r="G755" i="2"/>
  <c r="K755" i="2" s="1"/>
  <c r="F754" i="2"/>
  <c r="J754" i="2" s="1"/>
  <c r="H752" i="2"/>
  <c r="L752" i="2" s="1"/>
  <c r="G751" i="2"/>
  <c r="K751" i="2" s="1"/>
  <c r="F750" i="2"/>
  <c r="J750" i="2" s="1"/>
  <c r="H748" i="2"/>
  <c r="L748" i="2" s="1"/>
  <c r="G747" i="2"/>
  <c r="K747" i="2" s="1"/>
  <c r="F746" i="2"/>
  <c r="J746" i="2" s="1"/>
  <c r="H744" i="2"/>
  <c r="L744" i="2" s="1"/>
  <c r="G743" i="2"/>
  <c r="K743" i="2" s="1"/>
  <c r="F742" i="2"/>
  <c r="J742" i="2" s="1"/>
  <c r="H740" i="2"/>
  <c r="L740" i="2" s="1"/>
  <c r="G739" i="2"/>
  <c r="K739" i="2" s="1"/>
  <c r="F738" i="2"/>
  <c r="J738" i="2" s="1"/>
  <c r="H736" i="2"/>
  <c r="L736" i="2" s="1"/>
  <c r="G735" i="2"/>
  <c r="K735" i="2" s="1"/>
  <c r="F734" i="2"/>
  <c r="J734" i="2" s="1"/>
  <c r="H732" i="2"/>
  <c r="L732" i="2" s="1"/>
  <c r="G731" i="2"/>
  <c r="K731" i="2" s="1"/>
  <c r="F730" i="2"/>
  <c r="J730" i="2" s="1"/>
  <c r="H728" i="2"/>
  <c r="L728" i="2" s="1"/>
  <c r="G727" i="2"/>
  <c r="K727" i="2" s="1"/>
  <c r="F726" i="2"/>
  <c r="J726" i="2" s="1"/>
  <c r="H724" i="2"/>
  <c r="L724" i="2" s="1"/>
  <c r="G723" i="2"/>
  <c r="K723" i="2" s="1"/>
  <c r="F722" i="2"/>
  <c r="J722" i="2" s="1"/>
  <c r="H720" i="2"/>
  <c r="L720" i="2" s="1"/>
  <c r="G719" i="2"/>
  <c r="K719" i="2" s="1"/>
  <c r="F718" i="2"/>
  <c r="J718" i="2" s="1"/>
  <c r="H716" i="2"/>
  <c r="L716" i="2" s="1"/>
  <c r="G715" i="2"/>
  <c r="K715" i="2" s="1"/>
  <c r="F714" i="2"/>
  <c r="J714" i="2" s="1"/>
  <c r="H712" i="2"/>
  <c r="L712" i="2" s="1"/>
  <c r="G711" i="2"/>
  <c r="K711" i="2" s="1"/>
  <c r="F710" i="2"/>
  <c r="J710" i="2" s="1"/>
  <c r="H708" i="2"/>
  <c r="L708" i="2" s="1"/>
  <c r="G707" i="2"/>
  <c r="K707" i="2" s="1"/>
  <c r="F706" i="2"/>
  <c r="J706" i="2" s="1"/>
  <c r="H704" i="2"/>
  <c r="L704" i="2" s="1"/>
  <c r="G703" i="2"/>
  <c r="K703" i="2" s="1"/>
  <c r="F702" i="2"/>
  <c r="J702" i="2" s="1"/>
  <c r="H700" i="2"/>
  <c r="L700" i="2" s="1"/>
  <c r="G699" i="2"/>
  <c r="K699" i="2" s="1"/>
  <c r="F698" i="2"/>
  <c r="J698" i="2" s="1"/>
  <c r="H696" i="2"/>
  <c r="L696" i="2" s="1"/>
  <c r="G695" i="2"/>
  <c r="K695" i="2" s="1"/>
  <c r="F694" i="2"/>
  <c r="J694" i="2" s="1"/>
  <c r="H692" i="2"/>
  <c r="L692" i="2" s="1"/>
  <c r="G691" i="2"/>
  <c r="K691" i="2" s="1"/>
  <c r="F690" i="2"/>
  <c r="J690" i="2" s="1"/>
  <c r="H688" i="2"/>
  <c r="L688" i="2" s="1"/>
  <c r="G687" i="2"/>
  <c r="K687" i="2" s="1"/>
  <c r="F686" i="2"/>
  <c r="J686" i="2" s="1"/>
  <c r="H684" i="2"/>
  <c r="L684" i="2" s="1"/>
  <c r="G683" i="2"/>
  <c r="K683" i="2" s="1"/>
  <c r="F682" i="2"/>
  <c r="J682" i="2" s="1"/>
  <c r="H680" i="2"/>
  <c r="L680" i="2" s="1"/>
  <c r="G679" i="2"/>
  <c r="K679" i="2" s="1"/>
  <c r="F678" i="2"/>
  <c r="J678" i="2" s="1"/>
  <c r="H676" i="2"/>
  <c r="L676" i="2" s="1"/>
  <c r="G675" i="2"/>
  <c r="K675" i="2" s="1"/>
  <c r="F674" i="2"/>
  <c r="J674" i="2" s="1" a="1"/>
  <c r="J674" i="2" s="1"/>
  <c r="H672" i="2"/>
  <c r="L672" i="2" s="1"/>
  <c r="G671" i="2"/>
  <c r="K671" i="2" s="1"/>
  <c r="F670" i="2"/>
  <c r="J670" i="2" s="1" a="1"/>
  <c r="J670" i="2" s="1"/>
  <c r="H668" i="2"/>
  <c r="L668" i="2" s="1"/>
  <c r="G667" i="2"/>
  <c r="K667" i="2" s="1"/>
  <c r="F666" i="2"/>
  <c r="J666" i="2" s="1" a="1"/>
  <c r="J666" i="2" s="1"/>
  <c r="H664" i="2"/>
  <c r="L664" i="2" s="1"/>
  <c r="G663" i="2"/>
  <c r="K663" i="2" s="1"/>
  <c r="F662" i="2"/>
  <c r="J662" i="2" s="1" a="1"/>
  <c r="J662" i="2" s="1"/>
  <c r="H660" i="2"/>
  <c r="L660" i="2" s="1"/>
  <c r="G659" i="2"/>
  <c r="K659" i="2" s="1"/>
  <c r="F658" i="2"/>
  <c r="J658" i="2" s="1" a="1"/>
  <c r="J658" i="2" s="1"/>
  <c r="H656" i="2"/>
  <c r="L656" i="2" s="1"/>
  <c r="G655" i="2"/>
  <c r="K655" i="2" s="1"/>
  <c r="F654" i="2"/>
  <c r="J654" i="2" s="1" a="1"/>
  <c r="J654" i="2" s="1"/>
  <c r="H652" i="2"/>
  <c r="L652" i="2" s="1"/>
  <c r="G651" i="2"/>
  <c r="K651" i="2" s="1"/>
  <c r="F650" i="2"/>
  <c r="J650" i="2" s="1" a="1"/>
  <c r="J650" i="2" s="1"/>
  <c r="H648" i="2"/>
  <c r="L648" i="2" s="1"/>
  <c r="G647" i="2"/>
  <c r="K647" i="2" s="1"/>
  <c r="F646" i="2"/>
  <c r="J646" i="2" s="1" a="1"/>
  <c r="J646" i="2" s="1"/>
  <c r="H644" i="2"/>
  <c r="L644" i="2" s="1"/>
  <c r="G643" i="2"/>
  <c r="K643" i="2" s="1"/>
  <c r="F642" i="2"/>
  <c r="J642" i="2" s="1" a="1"/>
  <c r="J642" i="2" s="1"/>
  <c r="H640" i="2"/>
  <c r="L640" i="2" s="1"/>
  <c r="G639" i="2"/>
  <c r="K639" i="2" s="1"/>
  <c r="F638" i="2"/>
  <c r="J638" i="2" s="1" a="1"/>
  <c r="J638" i="2" s="1"/>
  <c r="H636" i="2"/>
  <c r="L636" i="2" s="1"/>
  <c r="G635" i="2"/>
  <c r="K635" i="2" s="1"/>
  <c r="F634" i="2"/>
  <c r="J634" i="2" s="1" a="1"/>
  <c r="J634" i="2" s="1"/>
  <c r="H632" i="2"/>
  <c r="L632" i="2" s="1"/>
  <c r="G631" i="2"/>
  <c r="K631" i="2" s="1"/>
  <c r="F630" i="2"/>
  <c r="J630" i="2" s="1" a="1"/>
  <c r="J630" i="2" s="1"/>
  <c r="H628" i="2"/>
  <c r="L628" i="2" s="1"/>
  <c r="G627" i="2"/>
  <c r="K627" i="2" s="1"/>
  <c r="F626" i="2"/>
  <c r="J626" i="2" s="1" a="1"/>
  <c r="J626" i="2" s="1"/>
  <c r="H624" i="2"/>
  <c r="L624" i="2" s="1"/>
  <c r="G623" i="2"/>
  <c r="K623" i="2" s="1"/>
  <c r="F622" i="2"/>
  <c r="J622" i="2" s="1" a="1"/>
  <c r="J622" i="2" s="1"/>
  <c r="H620" i="2"/>
  <c r="L620" i="2" s="1"/>
  <c r="G619" i="2"/>
  <c r="K619" i="2" s="1"/>
  <c r="F618" i="2"/>
  <c r="J618" i="2" s="1" a="1"/>
  <c r="J618" i="2" s="1"/>
  <c r="H616" i="2"/>
  <c r="L616" i="2" s="1"/>
  <c r="G615" i="2"/>
  <c r="K615" i="2" s="1"/>
  <c r="F614" i="2"/>
  <c r="J614" i="2" s="1" a="1"/>
  <c r="J614" i="2" s="1"/>
  <c r="H612" i="2"/>
  <c r="L612" i="2" s="1" a="1"/>
  <c r="L612" i="2" s="1"/>
  <c r="G611" i="2"/>
  <c r="K611" i="2" s="1" a="1"/>
  <c r="K611" i="2" s="1"/>
  <c r="F610" i="2"/>
  <c r="J610" i="2" s="1" a="1"/>
  <c r="J610" i="2" s="1"/>
  <c r="H608" i="2"/>
  <c r="L608" i="2" s="1" a="1"/>
  <c r="L608" i="2" s="1"/>
  <c r="G607" i="2"/>
  <c r="K607" i="2" s="1" a="1"/>
  <c r="K607" i="2" s="1"/>
  <c r="F606" i="2"/>
  <c r="J606" i="2" s="1" a="1"/>
  <c r="J606" i="2" s="1"/>
  <c r="H604" i="2"/>
  <c r="L604" i="2" s="1" a="1"/>
  <c r="L604" i="2" s="1"/>
  <c r="G603" i="2"/>
  <c r="K603" i="2" s="1" a="1"/>
  <c r="K603" i="2" s="1"/>
  <c r="F602" i="2"/>
  <c r="J602" i="2" s="1" a="1"/>
  <c r="J602" i="2" s="1"/>
  <c r="H600" i="2"/>
  <c r="L600" i="2" s="1" a="1"/>
  <c r="L600" i="2" s="1"/>
  <c r="G599" i="2"/>
  <c r="K599" i="2" s="1" a="1"/>
  <c r="K599" i="2" s="1"/>
  <c r="F598" i="2"/>
  <c r="J598" i="2" s="1" a="1"/>
  <c r="J598" i="2" s="1"/>
  <c r="H596" i="2"/>
  <c r="L596" i="2" s="1" a="1"/>
  <c r="L596" i="2" s="1"/>
  <c r="G595" i="2"/>
  <c r="K595" i="2" s="1" a="1"/>
  <c r="K595" i="2" s="1"/>
  <c r="F594" i="2"/>
  <c r="J594" i="2" s="1" a="1"/>
  <c r="J594" i="2" s="1"/>
  <c r="H592" i="2"/>
  <c r="L592" i="2" s="1" a="1"/>
  <c r="L592" i="2" s="1"/>
  <c r="G591" i="2"/>
  <c r="K591" i="2" s="1" a="1"/>
  <c r="K591" i="2" s="1"/>
  <c r="F590" i="2"/>
  <c r="J590" i="2" s="1" a="1"/>
  <c r="J590" i="2" s="1"/>
  <c r="H588" i="2"/>
  <c r="L588" i="2" s="1" a="1"/>
  <c r="L588" i="2" s="1"/>
  <c r="G587" i="2"/>
  <c r="K587" i="2" s="1" a="1"/>
  <c r="K587" i="2" s="1"/>
  <c r="F586" i="2"/>
  <c r="J586" i="2" s="1" a="1"/>
  <c r="J586" i="2" s="1"/>
  <c r="H584" i="2"/>
  <c r="L584" i="2" s="1" a="1"/>
  <c r="L584" i="2" s="1"/>
  <c r="G583" i="2"/>
  <c r="K583" i="2" s="1" a="1"/>
  <c r="K583" i="2" s="1"/>
  <c r="F582" i="2"/>
  <c r="J582" i="2" s="1" a="1"/>
  <c r="J582" i="2" s="1"/>
  <c r="H580" i="2"/>
  <c r="L580" i="2" s="1" a="1"/>
  <c r="L580" i="2" s="1"/>
  <c r="G579" i="2"/>
  <c r="K579" i="2" s="1" a="1"/>
  <c r="K579" i="2" s="1"/>
  <c r="F578" i="2"/>
  <c r="J578" i="2" s="1" a="1"/>
  <c r="J578" i="2" s="1"/>
  <c r="H576" i="2"/>
  <c r="L576" i="2" s="1" a="1"/>
  <c r="L576" i="2" s="1"/>
  <c r="G575" i="2"/>
  <c r="K575" i="2" s="1" a="1"/>
  <c r="K575" i="2" s="1"/>
  <c r="F574" i="2"/>
  <c r="J574" i="2" s="1" a="1"/>
  <c r="J574" i="2" s="1"/>
  <c r="H572" i="2"/>
  <c r="L572" i="2" s="1" a="1"/>
  <c r="L572" i="2" s="1"/>
  <c r="G571" i="2"/>
  <c r="K571" i="2" s="1" a="1"/>
  <c r="K571" i="2" s="1"/>
  <c r="F570" i="2"/>
  <c r="J570" i="2" s="1" a="1"/>
  <c r="J570" i="2" s="1"/>
  <c r="H568" i="2"/>
  <c r="L568" i="2" s="1" a="1"/>
  <c r="L568" i="2" s="1"/>
  <c r="G567" i="2"/>
  <c r="K567" i="2" s="1" a="1"/>
  <c r="K567" i="2" s="1"/>
  <c r="F566" i="2"/>
  <c r="J566" i="2" s="1" a="1"/>
  <c r="J566" i="2" s="1"/>
  <c r="H564" i="2"/>
  <c r="L564" i="2" s="1" a="1"/>
  <c r="L564" i="2" s="1"/>
  <c r="G563" i="2"/>
  <c r="K563" i="2" s="1" a="1"/>
  <c r="K563" i="2" s="1"/>
  <c r="F562" i="2"/>
  <c r="J562" i="2" s="1" a="1"/>
  <c r="J562" i="2" s="1"/>
  <c r="H560" i="2"/>
  <c r="L560" i="2" s="1" a="1"/>
  <c r="L560" i="2" s="1"/>
  <c r="G559" i="2"/>
  <c r="K559" i="2" s="1" a="1"/>
  <c r="K559" i="2" s="1"/>
  <c r="F558" i="2"/>
  <c r="J558" i="2" s="1" a="1"/>
  <c r="J558" i="2" s="1"/>
  <c r="H556" i="2"/>
  <c r="L556" i="2" s="1" a="1"/>
  <c r="L556" i="2" s="1"/>
  <c r="G555" i="2"/>
  <c r="K555" i="2" s="1" a="1"/>
  <c r="K555" i="2" s="1"/>
  <c r="F554" i="2"/>
  <c r="J554" i="2" s="1" a="1"/>
  <c r="J554" i="2" s="1"/>
  <c r="H552" i="2"/>
  <c r="L552" i="2" s="1" a="1"/>
  <c r="L552" i="2" s="1"/>
  <c r="G551" i="2"/>
  <c r="K551" i="2" s="1" a="1"/>
  <c r="K551" i="2" s="1"/>
  <c r="F550" i="2"/>
  <c r="J550" i="2" s="1" a="1"/>
  <c r="J550" i="2" s="1"/>
  <c r="H548" i="2"/>
  <c r="L548" i="2" s="1" a="1"/>
  <c r="L548" i="2" s="1"/>
  <c r="G547" i="2"/>
  <c r="K547" i="2" s="1" a="1"/>
  <c r="K547" i="2" s="1"/>
  <c r="F546" i="2"/>
  <c r="J546" i="2" s="1" a="1"/>
  <c r="J546" i="2" s="1"/>
  <c r="H544" i="2"/>
  <c r="L544" i="2" s="1" a="1"/>
  <c r="L544" i="2" s="1"/>
  <c r="G543" i="2"/>
  <c r="K543" i="2" s="1" a="1"/>
  <c r="K543" i="2" s="1"/>
  <c r="F542" i="2"/>
  <c r="J542" i="2" s="1" a="1"/>
  <c r="J542" i="2" s="1"/>
  <c r="H540" i="2"/>
  <c r="L540" i="2" s="1" a="1"/>
  <c r="L540" i="2" s="1"/>
  <c r="G539" i="2"/>
  <c r="K539" i="2" s="1" a="1"/>
  <c r="K539" i="2" s="1"/>
  <c r="F538" i="2"/>
  <c r="J538" i="2" s="1" a="1"/>
  <c r="J538" i="2" s="1"/>
  <c r="H536" i="2"/>
  <c r="L536" i="2" s="1" a="1"/>
  <c r="L536" i="2" s="1"/>
  <c r="G535" i="2"/>
  <c r="K535" i="2" s="1" a="1"/>
  <c r="K535" i="2" s="1"/>
  <c r="F534" i="2"/>
  <c r="J534" i="2" s="1" a="1"/>
  <c r="J534" i="2" s="1"/>
  <c r="H532" i="2"/>
  <c r="L532" i="2" s="1" a="1"/>
  <c r="L532" i="2" s="1"/>
  <c r="G531" i="2"/>
  <c r="K531" i="2" s="1" a="1"/>
  <c r="K531" i="2" s="1"/>
  <c r="F530" i="2"/>
  <c r="J530" i="2" s="1" a="1"/>
  <c r="J530" i="2" s="1"/>
  <c r="H528" i="2"/>
  <c r="L528" i="2" s="1" a="1"/>
  <c r="L528" i="2" s="1"/>
  <c r="G527" i="2"/>
  <c r="K527" i="2" s="1" a="1"/>
  <c r="K527" i="2" s="1"/>
  <c r="F526" i="2"/>
  <c r="J526" i="2" s="1" a="1"/>
  <c r="J526" i="2" s="1"/>
  <c r="H524" i="2"/>
  <c r="L524" i="2" s="1" a="1"/>
  <c r="L524" i="2" s="1"/>
  <c r="G523" i="2"/>
  <c r="K523" i="2" s="1" a="1"/>
  <c r="K523" i="2" s="1"/>
  <c r="F522" i="2"/>
  <c r="J522" i="2" s="1" a="1"/>
  <c r="J522" i="2" s="1"/>
  <c r="H520" i="2"/>
  <c r="L520" i="2" s="1" a="1"/>
  <c r="L520" i="2" s="1"/>
  <c r="G519" i="2"/>
  <c r="K519" i="2" s="1" a="1"/>
  <c r="K519" i="2" s="1"/>
  <c r="F518" i="2"/>
  <c r="J518" i="2" s="1" a="1"/>
  <c r="J518" i="2" s="1"/>
  <c r="H516" i="2"/>
  <c r="L516" i="2" s="1" a="1"/>
  <c r="L516" i="2" s="1"/>
  <c r="G515" i="2"/>
  <c r="K515" i="2" s="1" a="1"/>
  <c r="K515" i="2" s="1"/>
  <c r="F514" i="2"/>
  <c r="J514" i="2" s="1" a="1"/>
  <c r="J514" i="2" s="1"/>
  <c r="H512" i="2"/>
  <c r="L512" i="2" s="1" a="1"/>
  <c r="L512" i="2" s="1"/>
  <c r="G511" i="2"/>
  <c r="K511" i="2" s="1" a="1"/>
  <c r="K511" i="2" s="1"/>
  <c r="F510" i="2"/>
  <c r="J510" i="2" s="1" a="1"/>
  <c r="J510" i="2" s="1"/>
  <c r="H508" i="2"/>
  <c r="L508" i="2" s="1" a="1"/>
  <c r="L508" i="2" s="1"/>
  <c r="G507" i="2"/>
  <c r="K507" i="2" s="1" a="1"/>
  <c r="K507" i="2" s="1"/>
  <c r="F506" i="2"/>
  <c r="J506" i="2" s="1" a="1"/>
  <c r="J506" i="2" s="1"/>
  <c r="H504" i="2"/>
  <c r="L504" i="2" s="1" a="1"/>
  <c r="L504" i="2" s="1"/>
  <c r="G503" i="2"/>
  <c r="K503" i="2" s="1" a="1"/>
  <c r="K503" i="2" s="1"/>
  <c r="F502" i="2"/>
  <c r="J502" i="2" s="1" a="1"/>
  <c r="J502" i="2" s="1"/>
  <c r="H500" i="2"/>
  <c r="L500" i="2" s="1" a="1"/>
  <c r="L500" i="2" s="1"/>
  <c r="G499" i="2"/>
  <c r="K499" i="2" s="1" a="1"/>
  <c r="K499" i="2" s="1"/>
  <c r="F498" i="2"/>
  <c r="J498" i="2" s="1" a="1"/>
  <c r="J498" i="2" s="1"/>
  <c r="H496" i="2"/>
  <c r="L496" i="2" s="1" a="1"/>
  <c r="L496" i="2" s="1"/>
  <c r="G495" i="2"/>
  <c r="K495" i="2" s="1" a="1"/>
  <c r="K495" i="2" s="1"/>
  <c r="F494" i="2"/>
  <c r="J494" i="2" s="1" a="1"/>
  <c r="J494" i="2" s="1"/>
  <c r="H492" i="2"/>
  <c r="L492" i="2" s="1" a="1"/>
  <c r="L492" i="2" s="1"/>
  <c r="G491" i="2"/>
  <c r="K491" i="2" s="1" a="1"/>
  <c r="K491" i="2" s="1"/>
  <c r="F490" i="2"/>
  <c r="J490" i="2" s="1" a="1"/>
  <c r="J490" i="2" s="1"/>
  <c r="H488" i="2"/>
  <c r="L488" i="2" s="1" a="1"/>
  <c r="L488" i="2" s="1"/>
  <c r="G487" i="2"/>
  <c r="K487" i="2" s="1" a="1"/>
  <c r="K487" i="2" s="1"/>
  <c r="F486" i="2"/>
  <c r="J486" i="2" s="1" a="1"/>
  <c r="J486" i="2" s="1"/>
  <c r="H484" i="2"/>
  <c r="L484" i="2" s="1" a="1"/>
  <c r="L484" i="2" s="1"/>
  <c r="G483" i="2"/>
  <c r="K483" i="2" s="1" a="1"/>
  <c r="K483" i="2" s="1"/>
  <c r="F482" i="2"/>
  <c r="J482" i="2" s="1" a="1"/>
  <c r="J482" i="2" s="1"/>
  <c r="H480" i="2"/>
  <c r="L480" i="2" s="1" a="1"/>
  <c r="L480" i="2" s="1"/>
  <c r="G479" i="2"/>
  <c r="K479" i="2" s="1" a="1"/>
  <c r="K479" i="2" s="1"/>
  <c r="F478" i="2"/>
  <c r="J478" i="2" s="1" a="1"/>
  <c r="J478" i="2" s="1"/>
  <c r="H476" i="2"/>
  <c r="L476" i="2" s="1" a="1"/>
  <c r="L476" i="2" s="1"/>
  <c r="G475" i="2"/>
  <c r="K475" i="2" s="1" a="1"/>
  <c r="K475" i="2" s="1"/>
  <c r="F474" i="2"/>
  <c r="J474" i="2" s="1" a="1"/>
  <c r="J474" i="2" s="1"/>
  <c r="H472" i="2"/>
  <c r="L472" i="2" s="1" a="1"/>
  <c r="L472" i="2" s="1"/>
  <c r="G471" i="2"/>
  <c r="K471" i="2" s="1" a="1"/>
  <c r="K471" i="2" s="1"/>
  <c r="F470" i="2"/>
  <c r="J470" i="2" s="1" a="1"/>
  <c r="J470" i="2" s="1"/>
  <c r="H468" i="2"/>
  <c r="L468" i="2" s="1" a="1"/>
  <c r="L468" i="2" s="1"/>
  <c r="G467" i="2"/>
  <c r="K467" i="2" s="1" a="1"/>
  <c r="K467" i="2" s="1"/>
  <c r="F466" i="2"/>
  <c r="J466" i="2" s="1" a="1"/>
  <c r="J466" i="2" s="1"/>
  <c r="H464" i="2"/>
  <c r="L464" i="2" s="1" a="1"/>
  <c r="L464" i="2" s="1"/>
  <c r="G463" i="2"/>
  <c r="K463" i="2" s="1" a="1"/>
  <c r="K463" i="2" s="1"/>
  <c r="F462" i="2"/>
  <c r="J462" i="2" s="1" a="1"/>
  <c r="J462" i="2" s="1"/>
  <c r="H460" i="2"/>
  <c r="L460" i="2" s="1" a="1"/>
  <c r="L460" i="2" s="1"/>
  <c r="G459" i="2"/>
  <c r="K459" i="2" s="1" a="1"/>
  <c r="K459" i="2" s="1"/>
  <c r="F458" i="2"/>
  <c r="J458" i="2" s="1" a="1"/>
  <c r="J458" i="2" s="1"/>
  <c r="H456" i="2"/>
  <c r="L456" i="2" s="1" a="1"/>
  <c r="L456" i="2" s="1"/>
  <c r="G455" i="2"/>
  <c r="K455" i="2" s="1" a="1"/>
  <c r="K455" i="2" s="1"/>
  <c r="F454" i="2"/>
  <c r="J454" i="2" s="1" a="1"/>
  <c r="J454" i="2" s="1"/>
  <c r="H452" i="2"/>
  <c r="L452" i="2" s="1" a="1"/>
  <c r="L452" i="2" s="1"/>
  <c r="G451" i="2"/>
  <c r="K451" i="2" s="1" a="1"/>
  <c r="K451" i="2" s="1"/>
  <c r="F450" i="2"/>
  <c r="J450" i="2" s="1" a="1"/>
  <c r="J450" i="2" s="1"/>
  <c r="H448" i="2"/>
  <c r="L448" i="2" s="1" a="1"/>
  <c r="L448" i="2" s="1"/>
  <c r="G447" i="2"/>
  <c r="K447" i="2" s="1" a="1"/>
  <c r="K447" i="2" s="1"/>
  <c r="F446" i="2"/>
  <c r="J446" i="2" s="1" a="1"/>
  <c r="J446" i="2" s="1"/>
  <c r="H444" i="2"/>
  <c r="L444" i="2" s="1" a="1"/>
  <c r="L444" i="2" s="1"/>
  <c r="G443" i="2"/>
  <c r="K443" i="2" s="1" a="1"/>
  <c r="K443" i="2" s="1"/>
  <c r="F442" i="2"/>
  <c r="J442" i="2" s="1" a="1"/>
  <c r="J442" i="2" s="1"/>
  <c r="H440" i="2"/>
  <c r="L440" i="2" s="1" a="1"/>
  <c r="L440" i="2" s="1"/>
  <c r="G439" i="2"/>
  <c r="K439" i="2" s="1" a="1"/>
  <c r="K439" i="2" s="1"/>
  <c r="F438" i="2"/>
  <c r="J438" i="2" s="1" a="1"/>
  <c r="J438" i="2" s="1"/>
  <c r="G792" i="2"/>
  <c r="K792" i="2" s="1"/>
  <c r="H789" i="2"/>
  <c r="L789" i="2" s="1"/>
  <c r="F787" i="2"/>
  <c r="J787" i="2" s="1"/>
  <c r="G784" i="2"/>
  <c r="K784" i="2" s="1"/>
  <c r="H781" i="2"/>
  <c r="L781" i="2" s="1"/>
  <c r="F779" i="2"/>
  <c r="J779" i="2" s="1"/>
  <c r="G776" i="2"/>
  <c r="K776" i="2" s="1"/>
  <c r="H773" i="2"/>
  <c r="L773" i="2" s="1"/>
  <c r="F771" i="2"/>
  <c r="J771" i="2" s="1"/>
  <c r="G768" i="2"/>
  <c r="K768" i="2" s="1"/>
  <c r="H765" i="2"/>
  <c r="L765" i="2" s="1"/>
  <c r="F763" i="2"/>
  <c r="J763" i="2" s="1"/>
  <c r="G760" i="2"/>
  <c r="K760" i="2" s="1"/>
  <c r="H757" i="2"/>
  <c r="L757" i="2" s="1"/>
  <c r="F755" i="2"/>
  <c r="J755" i="2" s="1"/>
  <c r="G752" i="2"/>
  <c r="K752" i="2" s="1"/>
  <c r="H749" i="2"/>
  <c r="L749" i="2" s="1"/>
  <c r="F747" i="2"/>
  <c r="J747" i="2" s="1"/>
  <c r="G744" i="2"/>
  <c r="K744" i="2" s="1"/>
  <c r="H741" i="2"/>
  <c r="L741" i="2" s="1"/>
  <c r="F739" i="2"/>
  <c r="J739" i="2" s="1"/>
  <c r="G736" i="2"/>
  <c r="K736" i="2" s="1"/>
  <c r="H733" i="2"/>
  <c r="L733" i="2" s="1"/>
  <c r="F731" i="2"/>
  <c r="J731" i="2" s="1"/>
  <c r="G728" i="2"/>
  <c r="K728" i="2" s="1"/>
  <c r="H725" i="2"/>
  <c r="L725" i="2" s="1"/>
  <c r="F723" i="2"/>
  <c r="J723" i="2" s="1"/>
  <c r="G720" i="2"/>
  <c r="K720" i="2" s="1"/>
  <c r="H717" i="2"/>
  <c r="L717" i="2" s="1"/>
  <c r="F715" i="2"/>
  <c r="J715" i="2" s="1"/>
  <c r="G712" i="2"/>
  <c r="K712" i="2" s="1"/>
  <c r="H709" i="2"/>
  <c r="L709" i="2" s="1"/>
  <c r="F707" i="2"/>
  <c r="J707" i="2" s="1"/>
  <c r="G704" i="2"/>
  <c r="K704" i="2" s="1"/>
  <c r="H701" i="2"/>
  <c r="L701" i="2" s="1"/>
  <c r="F699" i="2"/>
  <c r="J699" i="2" s="1"/>
  <c r="G696" i="2"/>
  <c r="K696" i="2" s="1"/>
  <c r="H693" i="2"/>
  <c r="L693" i="2" s="1"/>
  <c r="F691" i="2"/>
  <c r="J691" i="2" s="1"/>
  <c r="G688" i="2"/>
  <c r="K688" i="2" s="1"/>
  <c r="H685" i="2"/>
  <c r="L685" i="2" s="1"/>
  <c r="F683" i="2"/>
  <c r="J683" i="2" s="1"/>
  <c r="G680" i="2"/>
  <c r="K680" i="2" s="1"/>
  <c r="H677" i="2"/>
  <c r="L677" i="2" s="1"/>
  <c r="F675" i="2"/>
  <c r="J675" i="2" s="1"/>
  <c r="G672" i="2"/>
  <c r="K672" i="2" s="1"/>
  <c r="H669" i="2"/>
  <c r="L669" i="2" s="1"/>
  <c r="F667" i="2"/>
  <c r="J667" i="2" s="1" a="1"/>
  <c r="J667" i="2" s="1"/>
  <c r="G664" i="2"/>
  <c r="K664" i="2" s="1"/>
  <c r="H661" i="2"/>
  <c r="L661" i="2" s="1"/>
  <c r="F659" i="2"/>
  <c r="J659" i="2" s="1" a="1"/>
  <c r="J659" i="2" s="1"/>
  <c r="G656" i="2"/>
  <c r="K656" i="2" s="1"/>
  <c r="H653" i="2"/>
  <c r="L653" i="2" s="1"/>
  <c r="F651" i="2"/>
  <c r="J651" i="2" s="1" a="1"/>
  <c r="J651" i="2" s="1"/>
  <c r="G648" i="2"/>
  <c r="K648" i="2" s="1"/>
  <c r="H645" i="2"/>
  <c r="L645" i="2" s="1"/>
  <c r="F643" i="2"/>
  <c r="J643" i="2" s="1" a="1"/>
  <c r="J643" i="2" s="1"/>
  <c r="G640" i="2"/>
  <c r="K640" i="2" s="1"/>
  <c r="H637" i="2"/>
  <c r="L637" i="2" s="1"/>
  <c r="F635" i="2"/>
  <c r="J635" i="2" s="1" a="1"/>
  <c r="J635" i="2" s="1"/>
  <c r="G632" i="2"/>
  <c r="K632" i="2" s="1"/>
  <c r="H629" i="2"/>
  <c r="L629" i="2" s="1"/>
  <c r="F627" i="2"/>
  <c r="J627" i="2" s="1" a="1"/>
  <c r="J627" i="2" s="1"/>
  <c r="G624" i="2"/>
  <c r="K624" i="2" s="1"/>
  <c r="H621" i="2"/>
  <c r="L621" i="2" s="1"/>
  <c r="F619" i="2"/>
  <c r="J619" i="2" s="1" a="1"/>
  <c r="J619" i="2" s="1"/>
  <c r="G616" i="2"/>
  <c r="K616" i="2" s="1"/>
  <c r="H613" i="2"/>
  <c r="L613" i="2" s="1" a="1"/>
  <c r="L613" i="2" s="1"/>
  <c r="F611" i="2"/>
  <c r="J611" i="2" s="1" a="1"/>
  <c r="J611" i="2" s="1"/>
  <c r="G608" i="2"/>
  <c r="K608" i="2" s="1" a="1"/>
  <c r="K608" i="2" s="1"/>
  <c r="H605" i="2"/>
  <c r="L605" i="2" s="1" a="1"/>
  <c r="L605" i="2" s="1"/>
  <c r="F603" i="2"/>
  <c r="J603" i="2" s="1" a="1"/>
  <c r="J603" i="2" s="1"/>
  <c r="G600" i="2"/>
  <c r="K600" i="2" s="1" a="1"/>
  <c r="K600" i="2" s="1"/>
  <c r="H597" i="2"/>
  <c r="L597" i="2" s="1" a="1"/>
  <c r="L597" i="2" s="1"/>
  <c r="F595" i="2"/>
  <c r="J595" i="2" s="1" a="1"/>
  <c r="J595" i="2" s="1"/>
  <c r="G592" i="2"/>
  <c r="K592" i="2" s="1" a="1"/>
  <c r="K592" i="2" s="1"/>
  <c r="H589" i="2"/>
  <c r="L589" i="2" s="1" a="1"/>
  <c r="L589" i="2" s="1"/>
  <c r="F587" i="2"/>
  <c r="J587" i="2" s="1" a="1"/>
  <c r="J587" i="2" s="1"/>
  <c r="G584" i="2"/>
  <c r="K584" i="2" s="1" a="1"/>
  <c r="K584" i="2" s="1"/>
  <c r="H581" i="2"/>
  <c r="L581" i="2" s="1" a="1"/>
  <c r="L581" i="2" s="1"/>
  <c r="F579" i="2"/>
  <c r="J579" i="2" s="1" a="1"/>
  <c r="J579" i="2" s="1"/>
  <c r="G576" i="2"/>
  <c r="K576" i="2" s="1" a="1"/>
  <c r="K576" i="2" s="1"/>
  <c r="H573" i="2"/>
  <c r="L573" i="2" s="1" a="1"/>
  <c r="L573" i="2" s="1"/>
  <c r="F571" i="2"/>
  <c r="J571" i="2" s="1" a="1"/>
  <c r="J571" i="2" s="1"/>
  <c r="G568" i="2"/>
  <c r="K568" i="2" s="1" a="1"/>
  <c r="K568" i="2" s="1"/>
  <c r="H565" i="2"/>
  <c r="L565" i="2" s="1" a="1"/>
  <c r="L565" i="2" s="1"/>
  <c r="F563" i="2"/>
  <c r="J563" i="2" s="1" a="1"/>
  <c r="J563" i="2" s="1"/>
  <c r="G560" i="2"/>
  <c r="K560" i="2" s="1" a="1"/>
  <c r="K560" i="2" s="1"/>
  <c r="H557" i="2"/>
  <c r="L557" i="2" s="1" a="1"/>
  <c r="L557" i="2" s="1"/>
  <c r="F555" i="2"/>
  <c r="J555" i="2" s="1" a="1"/>
  <c r="J555" i="2" s="1"/>
  <c r="G552" i="2"/>
  <c r="K552" i="2" s="1" a="1"/>
  <c r="K552" i="2" s="1"/>
  <c r="H549" i="2"/>
  <c r="L549" i="2" s="1" a="1"/>
  <c r="L549" i="2" s="1"/>
  <c r="F547" i="2"/>
  <c r="J547" i="2" s="1" a="1"/>
  <c r="J547" i="2" s="1"/>
  <c r="G544" i="2"/>
  <c r="K544" i="2" s="1" a="1"/>
  <c r="K544" i="2" s="1"/>
  <c r="H541" i="2"/>
  <c r="L541" i="2" s="1" a="1"/>
  <c r="L541" i="2" s="1"/>
  <c r="F539" i="2"/>
  <c r="J539" i="2" s="1" a="1"/>
  <c r="J539" i="2" s="1"/>
  <c r="G536" i="2"/>
  <c r="K536" i="2" s="1" a="1"/>
  <c r="K536" i="2" s="1"/>
  <c r="H533" i="2"/>
  <c r="L533" i="2" s="1" a="1"/>
  <c r="L533" i="2" s="1"/>
  <c r="F531" i="2"/>
  <c r="J531" i="2" s="1" a="1"/>
  <c r="J531" i="2" s="1"/>
  <c r="G528" i="2"/>
  <c r="K528" i="2" s="1" a="1"/>
  <c r="K528" i="2" s="1"/>
  <c r="H525" i="2"/>
  <c r="L525" i="2" s="1" a="1"/>
  <c r="L525" i="2" s="1"/>
  <c r="F523" i="2"/>
  <c r="J523" i="2" s="1" a="1"/>
  <c r="J523" i="2" s="1"/>
  <c r="G520" i="2"/>
  <c r="K520" i="2" s="1" a="1"/>
  <c r="K520" i="2" s="1"/>
  <c r="H517" i="2"/>
  <c r="L517" i="2" s="1" a="1"/>
  <c r="L517" i="2" s="1"/>
  <c r="F515" i="2"/>
  <c r="J515" i="2" s="1" a="1"/>
  <c r="J515" i="2" s="1"/>
  <c r="G512" i="2"/>
  <c r="K512" i="2" s="1" a="1"/>
  <c r="K512" i="2" s="1"/>
  <c r="H509" i="2"/>
  <c r="L509" i="2" s="1" a="1"/>
  <c r="L509" i="2" s="1"/>
  <c r="F507" i="2"/>
  <c r="J507" i="2" s="1" a="1"/>
  <c r="J507" i="2" s="1"/>
  <c r="G504" i="2"/>
  <c r="K504" i="2" s="1" a="1"/>
  <c r="K504" i="2" s="1"/>
  <c r="H501" i="2"/>
  <c r="L501" i="2" s="1" a="1"/>
  <c r="L501" i="2" s="1"/>
  <c r="F499" i="2"/>
  <c r="J499" i="2" s="1" a="1"/>
  <c r="J499" i="2" s="1"/>
  <c r="G496" i="2"/>
  <c r="K496" i="2" s="1" a="1"/>
  <c r="K496" i="2" s="1"/>
  <c r="H493" i="2"/>
  <c r="L493" i="2" s="1" a="1"/>
  <c r="L493" i="2" s="1"/>
  <c r="F491" i="2"/>
  <c r="J491" i="2" s="1" a="1"/>
  <c r="J491" i="2" s="1"/>
  <c r="G488" i="2"/>
  <c r="K488" i="2" s="1" a="1"/>
  <c r="K488" i="2" s="1"/>
  <c r="H485" i="2"/>
  <c r="L485" i="2" s="1" a="1"/>
  <c r="L485" i="2" s="1"/>
  <c r="F483" i="2"/>
  <c r="J483" i="2" s="1" a="1"/>
  <c r="J483" i="2" s="1"/>
  <c r="G480" i="2"/>
  <c r="K480" i="2" s="1" a="1"/>
  <c r="K480" i="2" s="1"/>
  <c r="H477" i="2"/>
  <c r="L477" i="2" s="1" a="1"/>
  <c r="L477" i="2" s="1"/>
  <c r="F475" i="2"/>
  <c r="J475" i="2" s="1" a="1"/>
  <c r="J475" i="2" s="1"/>
  <c r="G472" i="2"/>
  <c r="K472" i="2" s="1" a="1"/>
  <c r="K472" i="2" s="1"/>
  <c r="H469" i="2"/>
  <c r="L469" i="2" s="1" a="1"/>
  <c r="L469" i="2" s="1"/>
  <c r="F467" i="2"/>
  <c r="J467" i="2" s="1" a="1"/>
  <c r="J467" i="2" s="1"/>
  <c r="G464" i="2"/>
  <c r="K464" i="2" s="1" a="1"/>
  <c r="K464" i="2" s="1"/>
  <c r="H461" i="2"/>
  <c r="L461" i="2" s="1" a="1"/>
  <c r="L461" i="2" s="1"/>
  <c r="F459" i="2"/>
  <c r="J459" i="2" s="1" a="1"/>
  <c r="J459" i="2" s="1"/>
  <c r="G456" i="2"/>
  <c r="K456" i="2" s="1" a="1"/>
  <c r="K456" i="2" s="1"/>
  <c r="H453" i="2"/>
  <c r="L453" i="2" s="1" a="1"/>
  <c r="L453" i="2" s="1"/>
  <c r="F451" i="2"/>
  <c r="J451" i="2" s="1" a="1"/>
  <c r="J451" i="2" s="1"/>
  <c r="G448" i="2"/>
  <c r="K448" i="2" s="1" a="1"/>
  <c r="K448" i="2" s="1"/>
  <c r="H445" i="2"/>
  <c r="L445" i="2" s="1" a="1"/>
  <c r="L445" i="2" s="1"/>
  <c r="F443" i="2"/>
  <c r="J443" i="2" s="1" a="1"/>
  <c r="J443" i="2" s="1"/>
  <c r="G440" i="2"/>
  <c r="K440" i="2" s="1" a="1"/>
  <c r="K440" i="2" s="1"/>
  <c r="H437" i="2"/>
  <c r="L437" i="2" s="1" a="1"/>
  <c r="L437" i="2" s="1"/>
  <c r="F436" i="2"/>
  <c r="J436" i="2" s="1" a="1"/>
  <c r="J436" i="2" s="1"/>
  <c r="H434" i="2"/>
  <c r="L434" i="2" s="1"/>
  <c r="G433" i="2"/>
  <c r="K433" i="2" s="1"/>
  <c r="F432" i="2"/>
  <c r="J432" i="2" s="1"/>
  <c r="H430" i="2"/>
  <c r="L430" i="2" s="1"/>
  <c r="G429" i="2"/>
  <c r="K429" i="2" s="1"/>
  <c r="F428" i="2"/>
  <c r="J428" i="2" s="1"/>
  <c r="H426" i="2"/>
  <c r="L426" i="2" s="1"/>
  <c r="G425" i="2"/>
  <c r="K425" i="2" s="1"/>
  <c r="F424" i="2"/>
  <c r="J424" i="2" s="1"/>
  <c r="H422" i="2"/>
  <c r="L422" i="2" s="1"/>
  <c r="G421" i="2"/>
  <c r="K421" i="2" s="1"/>
  <c r="F420" i="2"/>
  <c r="J420" i="2" s="1"/>
  <c r="H418" i="2"/>
  <c r="L418" i="2" s="1"/>
  <c r="G417" i="2"/>
  <c r="K417" i="2" s="1"/>
  <c r="F416" i="2"/>
  <c r="J416" i="2" s="1"/>
  <c r="H414" i="2"/>
  <c r="L414" i="2" s="1"/>
  <c r="G413" i="2"/>
  <c r="K413" i="2" s="1"/>
  <c r="F412" i="2"/>
  <c r="J412" i="2" s="1"/>
  <c r="H410" i="2"/>
  <c r="L410" i="2" s="1"/>
  <c r="G409" i="2"/>
  <c r="K409" i="2" s="1"/>
  <c r="F408" i="2"/>
  <c r="J408" i="2" s="1"/>
  <c r="H406" i="2"/>
  <c r="L406" i="2" s="1"/>
  <c r="G405" i="2"/>
  <c r="K405" i="2" s="1"/>
  <c r="F404" i="2"/>
  <c r="J404" i="2" s="1"/>
  <c r="H402" i="2"/>
  <c r="L402" i="2" s="1"/>
  <c r="G401" i="2"/>
  <c r="K401" i="2" s="1"/>
  <c r="F400" i="2"/>
  <c r="J400" i="2" s="1"/>
  <c r="H398" i="2"/>
  <c r="L398" i="2" s="1"/>
  <c r="G397" i="2"/>
  <c r="K397" i="2" s="1"/>
  <c r="F396" i="2"/>
  <c r="J396" i="2" s="1"/>
  <c r="H394" i="2"/>
  <c r="L394" i="2" s="1"/>
  <c r="G393" i="2"/>
  <c r="K393" i="2" s="1"/>
  <c r="F392" i="2"/>
  <c r="J392" i="2" s="1"/>
  <c r="H390" i="2"/>
  <c r="L390" i="2" s="1"/>
  <c r="G389" i="2"/>
  <c r="K389" i="2" s="1"/>
  <c r="F388" i="2"/>
  <c r="J388" i="2" s="1"/>
  <c r="H386" i="2"/>
  <c r="L386" i="2" s="1"/>
  <c r="G385" i="2"/>
  <c r="K385" i="2" s="1"/>
  <c r="F384" i="2"/>
  <c r="J384" i="2" s="1"/>
  <c r="H382" i="2"/>
  <c r="L382" i="2" s="1"/>
  <c r="G381" i="2"/>
  <c r="K381" i="2" s="1"/>
  <c r="F380" i="2"/>
  <c r="J380" i="2" s="1"/>
  <c r="H378" i="2"/>
  <c r="L378" i="2" s="1"/>
  <c r="G377" i="2"/>
  <c r="K377" i="2" s="1"/>
  <c r="F376" i="2"/>
  <c r="J376" i="2" s="1"/>
  <c r="H374" i="2"/>
  <c r="L374" i="2" s="1"/>
  <c r="G373" i="2"/>
  <c r="K373" i="2" s="1"/>
  <c r="F372" i="2"/>
  <c r="J372" i="2" s="1"/>
  <c r="H370" i="2"/>
  <c r="L370" i="2" s="1"/>
  <c r="G369" i="2"/>
  <c r="K369" i="2" s="1"/>
  <c r="F368" i="2"/>
  <c r="J368" i="2" s="1"/>
  <c r="H366" i="2"/>
  <c r="L366" i="2" s="1"/>
  <c r="G365" i="2"/>
  <c r="K365" i="2" s="1"/>
  <c r="F364" i="2"/>
  <c r="J364" i="2" s="1"/>
  <c r="H362" i="2"/>
  <c r="L362" i="2" s="1"/>
  <c r="G361" i="2"/>
  <c r="K361" i="2" s="1"/>
  <c r="F360" i="2"/>
  <c r="J360" i="2" s="1"/>
  <c r="H358" i="2"/>
  <c r="L358" i="2" s="1"/>
  <c r="G357" i="2"/>
  <c r="K357" i="2" s="1"/>
  <c r="F356" i="2"/>
  <c r="J356" i="2" s="1"/>
  <c r="H354" i="2"/>
  <c r="L354" i="2" s="1"/>
  <c r="G353" i="2"/>
  <c r="K353" i="2" s="1"/>
  <c r="F352" i="2"/>
  <c r="J352" i="2" s="1"/>
  <c r="H350" i="2"/>
  <c r="L350" i="2" s="1"/>
  <c r="G349" i="2"/>
  <c r="K349" i="2" s="1"/>
  <c r="F348" i="2"/>
  <c r="J348" i="2" s="1"/>
  <c r="H346" i="2"/>
  <c r="L346" i="2" s="1"/>
  <c r="G345" i="2"/>
  <c r="K345" i="2" s="1"/>
  <c r="F344" i="2"/>
  <c r="J344" i="2" s="1"/>
  <c r="H342" i="2"/>
  <c r="L342" i="2" s="1"/>
  <c r="G341" i="2"/>
  <c r="K341" i="2" s="1"/>
  <c r="F340" i="2"/>
  <c r="J340" i="2" s="1"/>
  <c r="H338" i="2"/>
  <c r="L338" i="2" s="1"/>
  <c r="G337" i="2"/>
  <c r="K337" i="2" s="1"/>
  <c r="F336" i="2"/>
  <c r="J336" i="2" s="1"/>
  <c r="H334" i="2"/>
  <c r="L334" i="2" s="1"/>
  <c r="G333" i="2"/>
  <c r="K333" i="2" s="1"/>
  <c r="F332" i="2"/>
  <c r="J332" i="2" s="1"/>
  <c r="H330" i="2"/>
  <c r="L330" i="2" s="1"/>
  <c r="G329" i="2"/>
  <c r="K329" i="2" s="1"/>
  <c r="F328" i="2"/>
  <c r="J328" i="2" s="1"/>
  <c r="H326" i="2"/>
  <c r="L326" i="2" s="1"/>
  <c r="G325" i="2"/>
  <c r="K325" i="2" s="1"/>
  <c r="F324" i="2"/>
  <c r="J324" i="2" s="1"/>
  <c r="H322" i="2"/>
  <c r="L322" i="2" s="1"/>
  <c r="G321" i="2"/>
  <c r="K321" i="2" s="1"/>
  <c r="F320" i="2"/>
  <c r="J320" i="2" s="1"/>
  <c r="H318" i="2"/>
  <c r="L318" i="2" s="1"/>
  <c r="G317" i="2"/>
  <c r="K317" i="2" s="1"/>
  <c r="F316" i="2"/>
  <c r="J316" i="2" s="1"/>
  <c r="H314" i="2"/>
  <c r="L314" i="2" s="1"/>
  <c r="G313" i="2"/>
  <c r="K313" i="2" s="1"/>
  <c r="F312" i="2"/>
  <c r="J312" i="2" s="1"/>
  <c r="H310" i="2"/>
  <c r="L310" i="2" s="1"/>
  <c r="G309" i="2"/>
  <c r="K309" i="2" s="1"/>
  <c r="F308" i="2"/>
  <c r="J308" i="2" s="1"/>
  <c r="H306" i="2"/>
  <c r="L306" i="2" s="1"/>
  <c r="G305" i="2"/>
  <c r="K305" i="2" s="1"/>
  <c r="F304" i="2"/>
  <c r="J304" i="2" s="1"/>
  <c r="H302" i="2"/>
  <c r="L302" i="2" s="1"/>
  <c r="G301" i="2"/>
  <c r="K301" i="2" s="1"/>
  <c r="F300" i="2"/>
  <c r="J300" i="2" s="1"/>
  <c r="H298" i="2"/>
  <c r="L298" i="2" s="1"/>
  <c r="G297" i="2"/>
  <c r="K297" i="2" s="1"/>
  <c r="F296" i="2"/>
  <c r="J296" i="2" s="1"/>
  <c r="H294" i="2"/>
  <c r="L294" i="2" s="1"/>
  <c r="G293" i="2"/>
  <c r="K293" i="2" s="1"/>
  <c r="F292" i="2"/>
  <c r="J292" i="2" s="1"/>
  <c r="H290" i="2"/>
  <c r="L290" i="2" s="1"/>
  <c r="G289" i="2"/>
  <c r="K289" i="2" s="1"/>
  <c r="F288" i="2"/>
  <c r="J288" i="2" s="1"/>
  <c r="H286" i="2"/>
  <c r="L286" i="2" s="1"/>
  <c r="G285" i="2"/>
  <c r="K285" i="2" s="1"/>
  <c r="F284" i="2"/>
  <c r="J284" i="2" s="1"/>
  <c r="H282" i="2"/>
  <c r="L282" i="2" s="1"/>
  <c r="G281" i="2"/>
  <c r="K281" i="2" s="1"/>
  <c r="F280" i="2"/>
  <c r="J280" i="2" s="1"/>
  <c r="H278" i="2"/>
  <c r="L278" i="2" s="1"/>
  <c r="G277" i="2"/>
  <c r="K277" i="2" s="1"/>
  <c r="F276" i="2"/>
  <c r="J276" i="2" s="1"/>
  <c r="H274" i="2"/>
  <c r="L274" i="2" s="1"/>
  <c r="G273" i="2"/>
  <c r="K273" i="2" s="1"/>
  <c r="F272" i="2"/>
  <c r="J272" i="2" s="1"/>
  <c r="H270" i="2"/>
  <c r="L270" i="2" s="1"/>
  <c r="G269" i="2"/>
  <c r="K269" i="2" s="1"/>
  <c r="F268" i="2"/>
  <c r="J268" i="2" s="1"/>
  <c r="H266" i="2"/>
  <c r="L266" i="2" s="1"/>
  <c r="G265" i="2"/>
  <c r="K265" i="2" s="1"/>
  <c r="F264" i="2"/>
  <c r="J264" i="2" s="1"/>
  <c r="H262" i="2"/>
  <c r="L262" i="2" s="1"/>
  <c r="G261" i="2"/>
  <c r="K261" i="2" s="1"/>
  <c r="F260" i="2"/>
  <c r="J260" i="2" s="1"/>
  <c r="H258" i="2"/>
  <c r="L258" i="2" s="1"/>
  <c r="G257" i="2"/>
  <c r="K257" i="2" s="1"/>
  <c r="F256" i="2"/>
  <c r="J256" i="2" s="1"/>
  <c r="H254" i="2"/>
  <c r="L254" i="2" s="1"/>
  <c r="G253" i="2"/>
  <c r="K253" i="2" s="1"/>
  <c r="F252" i="2"/>
  <c r="J252" i="2" s="1"/>
  <c r="H250" i="2"/>
  <c r="L250" i="2" s="1"/>
  <c r="G249" i="2"/>
  <c r="K249" i="2" s="1"/>
  <c r="F248" i="2"/>
  <c r="J248" i="2" s="1"/>
  <c r="H246" i="2"/>
  <c r="L246" i="2" s="1"/>
  <c r="G245" i="2"/>
  <c r="K245" i="2" s="1"/>
  <c r="F244" i="2"/>
  <c r="J244" i="2" s="1"/>
  <c r="H242" i="2"/>
  <c r="L242" i="2" s="1"/>
  <c r="G241" i="2"/>
  <c r="K241" i="2" s="1"/>
  <c r="F240" i="2"/>
  <c r="J240" i="2" s="1"/>
  <c r="H238" i="2"/>
  <c r="L238" i="2" s="1"/>
  <c r="G237" i="2"/>
  <c r="K237" i="2" s="1"/>
  <c r="F236" i="2"/>
  <c r="J236" i="2" s="1"/>
  <c r="H234" i="2"/>
  <c r="L234" i="2" s="1"/>
  <c r="G233" i="2"/>
  <c r="K233" i="2" s="1"/>
  <c r="F232" i="2"/>
  <c r="J232" i="2" s="1"/>
  <c r="H230" i="2"/>
  <c r="L230" i="2" s="1"/>
  <c r="G229" i="2"/>
  <c r="K229" i="2" s="1"/>
  <c r="F228" i="2"/>
  <c r="J228" i="2" s="1"/>
  <c r="H226" i="2"/>
  <c r="L226" i="2" s="1"/>
  <c r="G225" i="2"/>
  <c r="K225" i="2" s="1"/>
  <c r="F224" i="2"/>
  <c r="J224" i="2" s="1"/>
  <c r="H222" i="2"/>
  <c r="L222" i="2" s="1"/>
  <c r="G221" i="2"/>
  <c r="K221" i="2" s="1"/>
  <c r="F220" i="2"/>
  <c r="J220" i="2" s="1"/>
  <c r="H218" i="2"/>
  <c r="L218" i="2" s="1"/>
  <c r="G217" i="2"/>
  <c r="K217" i="2" s="1"/>
  <c r="F216" i="2"/>
  <c r="J216" i="2" s="1"/>
  <c r="H214" i="2"/>
  <c r="L214" i="2" s="1"/>
  <c r="G213" i="2"/>
  <c r="K213" i="2" s="1"/>
  <c r="F212" i="2"/>
  <c r="J212" i="2" s="1"/>
  <c r="H210" i="2"/>
  <c r="L210" i="2" s="1"/>
  <c r="G209" i="2"/>
  <c r="K209" i="2" s="1"/>
  <c r="F208" i="2"/>
  <c r="J208" i="2" s="1"/>
  <c r="H206" i="2"/>
  <c r="L206" i="2" s="1"/>
  <c r="G205" i="2"/>
  <c r="K205" i="2" s="1"/>
  <c r="F204" i="2"/>
  <c r="J204" i="2" s="1"/>
  <c r="H202" i="2"/>
  <c r="L202" i="2" s="1"/>
  <c r="G201" i="2"/>
  <c r="K201" i="2" s="1"/>
  <c r="F200" i="2"/>
  <c r="J200" i="2" s="1"/>
  <c r="G794" i="2"/>
  <c r="K794" i="2" s="1"/>
  <c r="H791" i="2"/>
  <c r="L791" i="2" s="1"/>
  <c r="F789" i="2"/>
  <c r="J789" i="2" s="1"/>
  <c r="G786" i="2"/>
  <c r="K786" i="2" s="1"/>
  <c r="H783" i="2"/>
  <c r="L783" i="2" s="1"/>
  <c r="F781" i="2"/>
  <c r="J781" i="2" s="1"/>
  <c r="G778" i="2"/>
  <c r="K778" i="2" s="1"/>
  <c r="H775" i="2"/>
  <c r="L775" i="2" s="1"/>
  <c r="F773" i="2"/>
  <c r="J773" i="2" s="1"/>
  <c r="G770" i="2"/>
  <c r="K770" i="2" s="1"/>
  <c r="H767" i="2"/>
  <c r="L767" i="2" s="1"/>
  <c r="F765" i="2"/>
  <c r="J765" i="2" s="1"/>
  <c r="G762" i="2"/>
  <c r="K762" i="2" s="1"/>
  <c r="H759" i="2"/>
  <c r="L759" i="2" s="1"/>
  <c r="F757" i="2"/>
  <c r="J757" i="2" s="1"/>
  <c r="G754" i="2"/>
  <c r="K754" i="2" s="1"/>
  <c r="H751" i="2"/>
  <c r="L751" i="2" s="1"/>
  <c r="F749" i="2"/>
  <c r="J749" i="2" s="1"/>
  <c r="G746" i="2"/>
  <c r="K746" i="2" s="1"/>
  <c r="H743" i="2"/>
  <c r="L743" i="2" s="1"/>
  <c r="F741" i="2"/>
  <c r="J741" i="2" s="1"/>
  <c r="G738" i="2"/>
  <c r="K738" i="2" s="1"/>
  <c r="H735" i="2"/>
  <c r="L735" i="2" s="1"/>
  <c r="F733" i="2"/>
  <c r="J733" i="2" s="1"/>
  <c r="G730" i="2"/>
  <c r="K730" i="2" s="1"/>
  <c r="H727" i="2"/>
  <c r="L727" i="2" s="1"/>
  <c r="F725" i="2"/>
  <c r="J725" i="2" s="1"/>
  <c r="G722" i="2"/>
  <c r="K722" i="2" s="1"/>
  <c r="H719" i="2"/>
  <c r="L719" i="2" s="1"/>
  <c r="F717" i="2"/>
  <c r="J717" i="2" s="1"/>
  <c r="G714" i="2"/>
  <c r="K714" i="2" s="1"/>
  <c r="H711" i="2"/>
  <c r="L711" i="2" s="1"/>
  <c r="F709" i="2"/>
  <c r="J709" i="2" s="1"/>
  <c r="G706" i="2"/>
  <c r="K706" i="2" s="1"/>
  <c r="H703" i="2"/>
  <c r="L703" i="2" s="1"/>
  <c r="F701" i="2"/>
  <c r="J701" i="2" s="1"/>
  <c r="G698" i="2"/>
  <c r="K698" i="2" s="1"/>
  <c r="H695" i="2"/>
  <c r="L695" i="2" s="1"/>
  <c r="F693" i="2"/>
  <c r="J693" i="2" s="1"/>
  <c r="G690" i="2"/>
  <c r="K690" i="2" s="1"/>
  <c r="H687" i="2"/>
  <c r="L687" i="2" s="1"/>
  <c r="F685" i="2"/>
  <c r="J685" i="2" s="1"/>
  <c r="G682" i="2"/>
  <c r="K682" i="2" s="1"/>
  <c r="H679" i="2"/>
  <c r="L679" i="2" s="1"/>
  <c r="F677" i="2"/>
  <c r="J677" i="2" s="1"/>
  <c r="G674" i="2"/>
  <c r="K674" i="2" s="1"/>
  <c r="H671" i="2"/>
  <c r="L671" i="2" s="1"/>
  <c r="F669" i="2"/>
  <c r="J669" i="2" s="1" a="1"/>
  <c r="J669" i="2" s="1"/>
  <c r="G666" i="2"/>
  <c r="K666" i="2" s="1"/>
  <c r="H663" i="2"/>
  <c r="L663" i="2" s="1"/>
  <c r="F661" i="2"/>
  <c r="J661" i="2" s="1" a="1"/>
  <c r="J661" i="2" s="1"/>
  <c r="G658" i="2"/>
  <c r="K658" i="2" s="1"/>
  <c r="H655" i="2"/>
  <c r="L655" i="2" s="1"/>
  <c r="F653" i="2"/>
  <c r="J653" i="2" s="1" a="1"/>
  <c r="J653" i="2" s="1"/>
  <c r="G650" i="2"/>
  <c r="K650" i="2" s="1"/>
  <c r="H647" i="2"/>
  <c r="L647" i="2" s="1"/>
  <c r="F645" i="2"/>
  <c r="J645" i="2" s="1" a="1"/>
  <c r="J645" i="2" s="1"/>
  <c r="G642" i="2"/>
  <c r="K642" i="2" s="1"/>
  <c r="H639" i="2"/>
  <c r="L639" i="2" s="1"/>
  <c r="F637" i="2"/>
  <c r="J637" i="2" s="1" a="1"/>
  <c r="J637" i="2" s="1"/>
  <c r="G634" i="2"/>
  <c r="K634" i="2" s="1"/>
  <c r="H631" i="2"/>
  <c r="L631" i="2" s="1"/>
  <c r="F629" i="2"/>
  <c r="J629" i="2" s="1" a="1"/>
  <c r="J629" i="2" s="1"/>
  <c r="G626" i="2"/>
  <c r="K626" i="2" s="1"/>
  <c r="H623" i="2"/>
  <c r="L623" i="2" s="1"/>
  <c r="F621" i="2"/>
  <c r="J621" i="2" s="1" a="1"/>
  <c r="J621" i="2" s="1"/>
  <c r="G618" i="2"/>
  <c r="K618" i="2" s="1"/>
  <c r="H615" i="2"/>
  <c r="L615" i="2" s="1"/>
  <c r="F613" i="2"/>
  <c r="J613" i="2" s="1" a="1"/>
  <c r="J613" i="2" s="1"/>
  <c r="G610" i="2"/>
  <c r="K610" i="2" s="1" a="1"/>
  <c r="K610" i="2" s="1"/>
  <c r="H607" i="2"/>
  <c r="L607" i="2" s="1" a="1"/>
  <c r="L607" i="2" s="1"/>
  <c r="F605" i="2"/>
  <c r="J605" i="2" s="1" a="1"/>
  <c r="J605" i="2" s="1"/>
  <c r="G602" i="2"/>
  <c r="K602" i="2" s="1" a="1"/>
  <c r="K602" i="2" s="1"/>
  <c r="H599" i="2"/>
  <c r="L599" i="2" s="1" a="1"/>
  <c r="L599" i="2" s="1"/>
  <c r="F597" i="2"/>
  <c r="J597" i="2" s="1" a="1"/>
  <c r="J597" i="2" s="1"/>
  <c r="G594" i="2"/>
  <c r="K594" i="2" s="1" a="1"/>
  <c r="K594" i="2" s="1"/>
  <c r="H591" i="2"/>
  <c r="L591" i="2" s="1" a="1"/>
  <c r="L591" i="2" s="1"/>
  <c r="F589" i="2"/>
  <c r="J589" i="2" s="1" a="1"/>
  <c r="J589" i="2" s="1"/>
  <c r="G586" i="2"/>
  <c r="K586" i="2" s="1" a="1"/>
  <c r="K586" i="2" s="1"/>
  <c r="H583" i="2"/>
  <c r="L583" i="2" s="1" a="1"/>
  <c r="L583" i="2" s="1"/>
  <c r="F581" i="2"/>
  <c r="J581" i="2" s="1" a="1"/>
  <c r="J581" i="2" s="1"/>
  <c r="G578" i="2"/>
  <c r="K578" i="2" s="1" a="1"/>
  <c r="K578" i="2" s="1"/>
  <c r="H575" i="2"/>
  <c r="L575" i="2" s="1" a="1"/>
  <c r="L575" i="2" s="1"/>
  <c r="F573" i="2"/>
  <c r="J573" i="2" s="1" a="1"/>
  <c r="J573" i="2" s="1"/>
  <c r="G570" i="2"/>
  <c r="K570" i="2" s="1" a="1"/>
  <c r="K570" i="2" s="1"/>
  <c r="H567" i="2"/>
  <c r="L567" i="2" s="1" a="1"/>
  <c r="L567" i="2" s="1"/>
  <c r="F565" i="2"/>
  <c r="J565" i="2" s="1" a="1"/>
  <c r="J565" i="2" s="1"/>
  <c r="G562" i="2"/>
  <c r="K562" i="2" s="1" a="1"/>
  <c r="K562" i="2" s="1"/>
  <c r="H559" i="2"/>
  <c r="L559" i="2" s="1" a="1"/>
  <c r="L559" i="2" s="1"/>
  <c r="F557" i="2"/>
  <c r="J557" i="2" s="1" a="1"/>
  <c r="J557" i="2" s="1"/>
  <c r="G554" i="2"/>
  <c r="K554" i="2" s="1" a="1"/>
  <c r="K554" i="2" s="1"/>
  <c r="H551" i="2"/>
  <c r="L551" i="2" s="1" a="1"/>
  <c r="L551" i="2" s="1"/>
  <c r="F549" i="2"/>
  <c r="J549" i="2" s="1" a="1"/>
  <c r="J549" i="2" s="1"/>
  <c r="G546" i="2"/>
  <c r="K546" i="2" s="1" a="1"/>
  <c r="K546" i="2" s="1"/>
  <c r="H543" i="2"/>
  <c r="L543" i="2" s="1" a="1"/>
  <c r="L543" i="2" s="1"/>
  <c r="F541" i="2"/>
  <c r="J541" i="2" s="1" a="1"/>
  <c r="J541" i="2" s="1"/>
  <c r="G538" i="2"/>
  <c r="K538" i="2" s="1" a="1"/>
  <c r="K538" i="2" s="1"/>
  <c r="H535" i="2"/>
  <c r="L535" i="2" s="1" a="1"/>
  <c r="L535" i="2" s="1"/>
  <c r="F533" i="2"/>
  <c r="J533" i="2" s="1" a="1"/>
  <c r="J533" i="2" s="1"/>
  <c r="G530" i="2"/>
  <c r="K530" i="2" s="1" a="1"/>
  <c r="K530" i="2" s="1"/>
  <c r="H527" i="2"/>
  <c r="L527" i="2" s="1" a="1"/>
  <c r="L527" i="2" s="1"/>
  <c r="F525" i="2"/>
  <c r="J525" i="2" s="1" a="1"/>
  <c r="J525" i="2" s="1"/>
  <c r="G522" i="2"/>
  <c r="K522" i="2" s="1" a="1"/>
  <c r="K522" i="2" s="1"/>
  <c r="H519" i="2"/>
  <c r="L519" i="2" s="1" a="1"/>
  <c r="L519" i="2" s="1"/>
  <c r="F517" i="2"/>
  <c r="J517" i="2" s="1" a="1"/>
  <c r="J517" i="2" s="1"/>
  <c r="G514" i="2"/>
  <c r="K514" i="2" s="1" a="1"/>
  <c r="K514" i="2" s="1"/>
  <c r="H511" i="2"/>
  <c r="L511" i="2" s="1" a="1"/>
  <c r="L511" i="2" s="1"/>
  <c r="F509" i="2"/>
  <c r="J509" i="2" s="1" a="1"/>
  <c r="J509" i="2" s="1"/>
  <c r="G506" i="2"/>
  <c r="K506" i="2" s="1" a="1"/>
  <c r="K506" i="2" s="1"/>
  <c r="H503" i="2"/>
  <c r="L503" i="2" s="1" a="1"/>
  <c r="L503" i="2" s="1"/>
  <c r="F501" i="2"/>
  <c r="J501" i="2" s="1" a="1"/>
  <c r="J501" i="2" s="1"/>
  <c r="G498" i="2"/>
  <c r="K498" i="2" s="1" a="1"/>
  <c r="K498" i="2" s="1"/>
  <c r="H495" i="2"/>
  <c r="L495" i="2" s="1" a="1"/>
  <c r="L495" i="2" s="1"/>
  <c r="F493" i="2"/>
  <c r="J493" i="2" s="1" a="1"/>
  <c r="J493" i="2" s="1"/>
  <c r="G490" i="2"/>
  <c r="K490" i="2" s="1" a="1"/>
  <c r="K490" i="2" s="1"/>
  <c r="H487" i="2"/>
  <c r="L487" i="2" s="1" a="1"/>
  <c r="L487" i="2" s="1"/>
  <c r="F485" i="2"/>
  <c r="J485" i="2" s="1" a="1"/>
  <c r="J485" i="2" s="1"/>
  <c r="G482" i="2"/>
  <c r="K482" i="2" s="1" a="1"/>
  <c r="K482" i="2" s="1"/>
  <c r="H479" i="2"/>
  <c r="L479" i="2" s="1" a="1"/>
  <c r="L479" i="2" s="1"/>
  <c r="F477" i="2"/>
  <c r="J477" i="2" s="1" a="1"/>
  <c r="J477" i="2" s="1"/>
  <c r="G474" i="2"/>
  <c r="K474" i="2" s="1" a="1"/>
  <c r="K474" i="2" s="1"/>
  <c r="H471" i="2"/>
  <c r="L471" i="2" s="1" a="1"/>
  <c r="L471" i="2" s="1"/>
  <c r="F469" i="2"/>
  <c r="J469" i="2" s="1" a="1"/>
  <c r="J469" i="2" s="1"/>
  <c r="G466" i="2"/>
  <c r="K466" i="2" s="1" a="1"/>
  <c r="K466" i="2" s="1"/>
  <c r="H463" i="2"/>
  <c r="L463" i="2" s="1" a="1"/>
  <c r="L463" i="2" s="1"/>
  <c r="F461" i="2"/>
  <c r="J461" i="2" s="1" a="1"/>
  <c r="J461" i="2" s="1"/>
  <c r="G458" i="2"/>
  <c r="K458" i="2" s="1" a="1"/>
  <c r="K458" i="2" s="1"/>
  <c r="H455" i="2"/>
  <c r="L455" i="2" s="1" a="1"/>
  <c r="L455" i="2" s="1"/>
  <c r="F793" i="2"/>
  <c r="J793" i="2" s="1"/>
  <c r="G790" i="2"/>
  <c r="K790" i="2" s="1"/>
  <c r="H787" i="2"/>
  <c r="L787" i="2" s="1"/>
  <c r="F785" i="2"/>
  <c r="J785" i="2" s="1"/>
  <c r="G782" i="2"/>
  <c r="K782" i="2" s="1"/>
  <c r="H779" i="2"/>
  <c r="L779" i="2" s="1"/>
  <c r="F777" i="2"/>
  <c r="J777" i="2" s="1"/>
  <c r="G774" i="2"/>
  <c r="K774" i="2" s="1"/>
  <c r="H771" i="2"/>
  <c r="L771" i="2" s="1"/>
  <c r="F769" i="2"/>
  <c r="J769" i="2" s="1"/>
  <c r="G766" i="2"/>
  <c r="K766" i="2" s="1"/>
  <c r="H763" i="2"/>
  <c r="L763" i="2" s="1"/>
  <c r="F761" i="2"/>
  <c r="J761" i="2" s="1"/>
  <c r="G758" i="2"/>
  <c r="K758" i="2" s="1"/>
  <c r="H755" i="2"/>
  <c r="L755" i="2" s="1"/>
  <c r="F753" i="2"/>
  <c r="J753" i="2" s="1"/>
  <c r="G750" i="2"/>
  <c r="K750" i="2" s="1"/>
  <c r="H747" i="2"/>
  <c r="L747" i="2" s="1"/>
  <c r="F745" i="2"/>
  <c r="J745" i="2" s="1"/>
  <c r="G742" i="2"/>
  <c r="K742" i="2" s="1"/>
  <c r="H739" i="2"/>
  <c r="L739" i="2" s="1"/>
  <c r="F737" i="2"/>
  <c r="J737" i="2" s="1"/>
  <c r="G734" i="2"/>
  <c r="K734" i="2" s="1"/>
  <c r="H731" i="2"/>
  <c r="L731" i="2" s="1"/>
  <c r="F729" i="2"/>
  <c r="J729" i="2" s="1"/>
  <c r="G726" i="2"/>
  <c r="K726" i="2" s="1"/>
  <c r="H723" i="2"/>
  <c r="L723" i="2" s="1"/>
  <c r="F721" i="2"/>
  <c r="J721" i="2" s="1"/>
  <c r="G718" i="2"/>
  <c r="K718" i="2" s="1"/>
  <c r="H715" i="2"/>
  <c r="L715" i="2" s="1"/>
  <c r="F713" i="2"/>
  <c r="J713" i="2" s="1"/>
  <c r="G710" i="2"/>
  <c r="K710" i="2" s="1"/>
  <c r="H707" i="2"/>
  <c r="L707" i="2" s="1"/>
  <c r="F705" i="2"/>
  <c r="J705" i="2" s="1"/>
  <c r="G702" i="2"/>
  <c r="K702" i="2" s="1"/>
  <c r="H699" i="2"/>
  <c r="L699" i="2" s="1"/>
  <c r="F697" i="2"/>
  <c r="J697" i="2" s="1"/>
  <c r="G694" i="2"/>
  <c r="K694" i="2" s="1"/>
  <c r="H691" i="2"/>
  <c r="L691" i="2" s="1"/>
  <c r="F689" i="2"/>
  <c r="J689" i="2" s="1"/>
  <c r="G686" i="2"/>
  <c r="K686" i="2" s="1"/>
  <c r="H683" i="2"/>
  <c r="L683" i="2" s="1"/>
  <c r="F681" i="2"/>
  <c r="J681" i="2" s="1"/>
  <c r="G678" i="2"/>
  <c r="K678" i="2" s="1"/>
  <c r="H675" i="2"/>
  <c r="L675" i="2" s="1"/>
  <c r="F673" i="2"/>
  <c r="J673" i="2" s="1" a="1"/>
  <c r="J673" i="2" s="1"/>
  <c r="G670" i="2"/>
  <c r="K670" i="2" s="1"/>
  <c r="H667" i="2"/>
  <c r="L667" i="2" s="1"/>
  <c r="F665" i="2"/>
  <c r="J665" i="2" s="1" a="1"/>
  <c r="J665" i="2" s="1"/>
  <c r="G662" i="2"/>
  <c r="K662" i="2" s="1"/>
  <c r="H659" i="2"/>
  <c r="L659" i="2" s="1"/>
  <c r="F657" i="2"/>
  <c r="J657" i="2" s="1" a="1"/>
  <c r="J657" i="2" s="1"/>
  <c r="G654" i="2"/>
  <c r="K654" i="2" s="1"/>
  <c r="H651" i="2"/>
  <c r="L651" i="2" s="1"/>
  <c r="F649" i="2"/>
  <c r="J649" i="2" s="1" a="1"/>
  <c r="J649" i="2" s="1"/>
  <c r="G646" i="2"/>
  <c r="K646" i="2" s="1"/>
  <c r="H643" i="2"/>
  <c r="L643" i="2" s="1"/>
  <c r="F641" i="2"/>
  <c r="J641" i="2" s="1" a="1"/>
  <c r="J641" i="2" s="1"/>
  <c r="G638" i="2"/>
  <c r="K638" i="2" s="1"/>
  <c r="H635" i="2"/>
  <c r="L635" i="2" s="1"/>
  <c r="F633" i="2"/>
  <c r="J633" i="2" s="1" a="1"/>
  <c r="J633" i="2" s="1"/>
  <c r="G630" i="2"/>
  <c r="K630" i="2" s="1"/>
  <c r="H627" i="2"/>
  <c r="L627" i="2" s="1"/>
  <c r="F625" i="2"/>
  <c r="J625" i="2" s="1" a="1"/>
  <c r="J625" i="2" s="1"/>
  <c r="G622" i="2"/>
  <c r="K622" i="2" s="1"/>
  <c r="H619" i="2"/>
  <c r="L619" i="2" s="1"/>
  <c r="F617" i="2"/>
  <c r="J617" i="2" s="1" a="1"/>
  <c r="J617" i="2" s="1"/>
  <c r="G614" i="2"/>
  <c r="K614" i="2" s="1" a="1"/>
  <c r="K614" i="2" s="1"/>
  <c r="H611" i="2"/>
  <c r="L611" i="2" s="1" a="1"/>
  <c r="L611" i="2" s="1"/>
  <c r="F609" i="2"/>
  <c r="J609" i="2" s="1" a="1"/>
  <c r="J609" i="2" s="1"/>
  <c r="G606" i="2"/>
  <c r="K606" i="2" s="1" a="1"/>
  <c r="K606" i="2" s="1"/>
  <c r="H603" i="2"/>
  <c r="L603" i="2" s="1" a="1"/>
  <c r="L603" i="2" s="1"/>
  <c r="F601" i="2"/>
  <c r="J601" i="2" s="1" a="1"/>
  <c r="J601" i="2" s="1"/>
  <c r="G598" i="2"/>
  <c r="K598" i="2" s="1" a="1"/>
  <c r="K598" i="2" s="1"/>
  <c r="H595" i="2"/>
  <c r="L595" i="2" s="1" a="1"/>
  <c r="L595" i="2" s="1"/>
  <c r="F593" i="2"/>
  <c r="J593" i="2" s="1" a="1"/>
  <c r="J593" i="2" s="1"/>
  <c r="G590" i="2"/>
  <c r="K590" i="2" s="1" a="1"/>
  <c r="K590" i="2" s="1"/>
  <c r="H587" i="2"/>
  <c r="L587" i="2" s="1" a="1"/>
  <c r="L587" i="2" s="1"/>
  <c r="F585" i="2"/>
  <c r="J585" i="2" s="1" a="1"/>
  <c r="J585" i="2" s="1"/>
  <c r="G582" i="2"/>
  <c r="K582" i="2" s="1" a="1"/>
  <c r="K582" i="2" s="1"/>
  <c r="H579" i="2"/>
  <c r="L579" i="2" s="1" a="1"/>
  <c r="L579" i="2" s="1"/>
  <c r="F577" i="2"/>
  <c r="J577" i="2" s="1" a="1"/>
  <c r="J577" i="2" s="1"/>
  <c r="G574" i="2"/>
  <c r="K574" i="2" s="1" a="1"/>
  <c r="K574" i="2" s="1"/>
  <c r="H571" i="2"/>
  <c r="L571" i="2" s="1" a="1"/>
  <c r="L571" i="2" s="1"/>
  <c r="F569" i="2"/>
  <c r="J569" i="2" s="1" a="1"/>
  <c r="J569" i="2" s="1"/>
  <c r="G566" i="2"/>
  <c r="K566" i="2" s="1" a="1"/>
  <c r="K566" i="2" s="1"/>
  <c r="H563" i="2"/>
  <c r="L563" i="2" s="1" a="1"/>
  <c r="L563" i="2" s="1"/>
  <c r="F561" i="2"/>
  <c r="J561" i="2" s="1" a="1"/>
  <c r="J561" i="2" s="1"/>
  <c r="G558" i="2"/>
  <c r="K558" i="2" s="1" a="1"/>
  <c r="K558" i="2" s="1"/>
  <c r="H555" i="2"/>
  <c r="L555" i="2" s="1" a="1"/>
  <c r="L555" i="2" s="1"/>
  <c r="F553" i="2"/>
  <c r="J553" i="2" s="1" a="1"/>
  <c r="J553" i="2" s="1"/>
  <c r="G550" i="2"/>
  <c r="K550" i="2" s="1" a="1"/>
  <c r="K550" i="2" s="1"/>
  <c r="H547" i="2"/>
  <c r="L547" i="2" s="1" a="1"/>
  <c r="L547" i="2" s="1"/>
  <c r="F545" i="2"/>
  <c r="J545" i="2" s="1" a="1"/>
  <c r="J545" i="2" s="1"/>
  <c r="G542" i="2"/>
  <c r="K542" i="2" s="1" a="1"/>
  <c r="K542" i="2" s="1"/>
  <c r="H539" i="2"/>
  <c r="L539" i="2" s="1" a="1"/>
  <c r="L539" i="2" s="1"/>
  <c r="F537" i="2"/>
  <c r="J537" i="2" s="1" a="1"/>
  <c r="J537" i="2" s="1"/>
  <c r="G534" i="2"/>
  <c r="K534" i="2" s="1" a="1"/>
  <c r="K534" i="2" s="1"/>
  <c r="H531" i="2"/>
  <c r="L531" i="2" s="1" a="1"/>
  <c r="L531" i="2" s="1"/>
  <c r="F529" i="2"/>
  <c r="J529" i="2" s="1" a="1"/>
  <c r="J529" i="2" s="1"/>
  <c r="G526" i="2"/>
  <c r="K526" i="2" s="1" a="1"/>
  <c r="K526" i="2" s="1"/>
  <c r="H523" i="2"/>
  <c r="L523" i="2" s="1" a="1"/>
  <c r="L523" i="2" s="1"/>
  <c r="F521" i="2"/>
  <c r="J521" i="2" s="1" a="1"/>
  <c r="J521" i="2" s="1"/>
  <c r="G518" i="2"/>
  <c r="K518" i="2" s="1" a="1"/>
  <c r="K518" i="2" s="1"/>
  <c r="H515" i="2"/>
  <c r="L515" i="2" s="1" a="1"/>
  <c r="L515" i="2" s="1"/>
  <c r="F513" i="2"/>
  <c r="J513" i="2" s="1" a="1"/>
  <c r="J513" i="2" s="1"/>
  <c r="G510" i="2"/>
  <c r="K510" i="2" s="1" a="1"/>
  <c r="K510" i="2" s="1"/>
  <c r="H507" i="2"/>
  <c r="L507" i="2" s="1" a="1"/>
  <c r="L507" i="2" s="1"/>
  <c r="F505" i="2"/>
  <c r="J505" i="2" s="1" a="1"/>
  <c r="J505" i="2" s="1"/>
  <c r="G502" i="2"/>
  <c r="K502" i="2" s="1" a="1"/>
  <c r="K502" i="2" s="1"/>
  <c r="H499" i="2"/>
  <c r="L499" i="2" s="1" a="1"/>
  <c r="L499" i="2" s="1"/>
  <c r="F497" i="2"/>
  <c r="J497" i="2" s="1" a="1"/>
  <c r="J497" i="2" s="1"/>
  <c r="G494" i="2"/>
  <c r="K494" i="2" s="1" a="1"/>
  <c r="K494" i="2" s="1"/>
  <c r="H491" i="2"/>
  <c r="L491" i="2" s="1" a="1"/>
  <c r="L491" i="2" s="1"/>
  <c r="F489" i="2"/>
  <c r="J489" i="2" s="1" a="1"/>
  <c r="J489" i="2" s="1"/>
  <c r="G486" i="2"/>
  <c r="K486" i="2" s="1" a="1"/>
  <c r="K486" i="2" s="1"/>
  <c r="H483" i="2"/>
  <c r="L483" i="2" s="1" a="1"/>
  <c r="L483" i="2" s="1"/>
  <c r="F481" i="2"/>
  <c r="J481" i="2" s="1" a="1"/>
  <c r="J481" i="2" s="1"/>
  <c r="G478" i="2"/>
  <c r="K478" i="2" s="1" a="1"/>
  <c r="K478" i="2" s="1"/>
  <c r="H475" i="2"/>
  <c r="L475" i="2" s="1" a="1"/>
  <c r="L475" i="2" s="1"/>
  <c r="F473" i="2"/>
  <c r="J473" i="2" s="1" a="1"/>
  <c r="J473" i="2" s="1"/>
  <c r="G470" i="2"/>
  <c r="K470" i="2" s="1" a="1"/>
  <c r="K470" i="2" s="1"/>
  <c r="H467" i="2"/>
  <c r="L467" i="2" s="1" a="1"/>
  <c r="L467" i="2" s="1"/>
  <c r="F465" i="2"/>
  <c r="J465" i="2" s="1" a="1"/>
  <c r="J465" i="2" s="1"/>
  <c r="G462" i="2"/>
  <c r="K462" i="2" s="1" a="1"/>
  <c r="K462" i="2" s="1"/>
  <c r="H459" i="2"/>
  <c r="L459" i="2" s="1" a="1"/>
  <c r="L459" i="2" s="1"/>
  <c r="F457" i="2"/>
  <c r="J457" i="2" s="1" a="1"/>
  <c r="J457" i="2" s="1"/>
  <c r="G454" i="2"/>
  <c r="K454" i="2" s="1" a="1"/>
  <c r="K454" i="2" s="1"/>
  <c r="H793" i="2"/>
  <c r="L793" i="2" s="1"/>
  <c r="F783" i="2"/>
  <c r="J783" i="2" s="1"/>
  <c r="G772" i="2"/>
  <c r="K772" i="2" s="1"/>
  <c r="H761" i="2"/>
  <c r="L761" i="2" s="1"/>
  <c r="F751" i="2"/>
  <c r="J751" i="2" s="1"/>
  <c r="G740" i="2"/>
  <c r="K740" i="2" s="1"/>
  <c r="H729" i="2"/>
  <c r="L729" i="2" s="1"/>
  <c r="F719" i="2"/>
  <c r="J719" i="2" s="1"/>
  <c r="G708" i="2"/>
  <c r="K708" i="2" s="1"/>
  <c r="H697" i="2"/>
  <c r="L697" i="2" s="1"/>
  <c r="F687" i="2"/>
  <c r="J687" i="2" s="1"/>
  <c r="G676" i="2"/>
  <c r="K676" i="2" s="1"/>
  <c r="H665" i="2"/>
  <c r="L665" i="2" s="1"/>
  <c r="F655" i="2"/>
  <c r="J655" i="2" s="1" a="1"/>
  <c r="J655" i="2" s="1"/>
  <c r="G644" i="2"/>
  <c r="K644" i="2" s="1"/>
  <c r="H633" i="2"/>
  <c r="L633" i="2" s="1"/>
  <c r="F623" i="2"/>
  <c r="J623" i="2" s="1" a="1"/>
  <c r="J623" i="2" s="1"/>
  <c r="G612" i="2"/>
  <c r="K612" i="2" s="1" a="1"/>
  <c r="K612" i="2" s="1"/>
  <c r="H601" i="2"/>
  <c r="L601" i="2" s="1" a="1"/>
  <c r="L601" i="2" s="1"/>
  <c r="F591" i="2"/>
  <c r="J591" i="2" s="1" a="1"/>
  <c r="J591" i="2" s="1"/>
  <c r="G580" i="2"/>
  <c r="K580" i="2" s="1" a="1"/>
  <c r="K580" i="2" s="1"/>
  <c r="H569" i="2"/>
  <c r="L569" i="2" s="1" a="1"/>
  <c r="L569" i="2" s="1"/>
  <c r="F559" i="2"/>
  <c r="J559" i="2" s="1" a="1"/>
  <c r="J559" i="2" s="1"/>
  <c r="G548" i="2"/>
  <c r="K548" i="2" s="1" a="1"/>
  <c r="K548" i="2" s="1"/>
  <c r="H537" i="2"/>
  <c r="L537" i="2" s="1" a="1"/>
  <c r="L537" i="2" s="1"/>
  <c r="F527" i="2"/>
  <c r="J527" i="2" s="1" a="1"/>
  <c r="J527" i="2" s="1"/>
  <c r="G516" i="2"/>
  <c r="K516" i="2" s="1" a="1"/>
  <c r="K516" i="2" s="1"/>
  <c r="H505" i="2"/>
  <c r="L505" i="2" s="1" a="1"/>
  <c r="L505" i="2" s="1"/>
  <c r="F495" i="2"/>
  <c r="J495" i="2" s="1" a="1"/>
  <c r="J495" i="2" s="1"/>
  <c r="G484" i="2"/>
  <c r="K484" i="2" s="1" a="1"/>
  <c r="K484" i="2" s="1"/>
  <c r="H473" i="2"/>
  <c r="L473" i="2" s="1" a="1"/>
  <c r="L473" i="2" s="1"/>
  <c r="F463" i="2"/>
  <c r="J463" i="2" s="1" a="1"/>
  <c r="J463" i="2" s="1"/>
  <c r="F453" i="2"/>
  <c r="J453" i="2" s="1" a="1"/>
  <c r="J453" i="2" s="1"/>
  <c r="H449" i="2"/>
  <c r="L449" i="2" s="1" a="1"/>
  <c r="L449" i="2" s="1"/>
  <c r="G446" i="2"/>
  <c r="K446" i="2" s="1" a="1"/>
  <c r="K446" i="2" s="1"/>
  <c r="G442" i="2"/>
  <c r="K442" i="2" s="1" a="1"/>
  <c r="K442" i="2" s="1"/>
  <c r="F439" i="2"/>
  <c r="J439" i="2" s="1" a="1"/>
  <c r="J439" i="2" s="1"/>
  <c r="G436" i="2"/>
  <c r="K436" i="2" s="1" a="1"/>
  <c r="K436" i="2" s="1"/>
  <c r="G434" i="2"/>
  <c r="K434" i="2" s="1"/>
  <c r="H432" i="2"/>
  <c r="L432" i="2" s="1"/>
  <c r="F431" i="2"/>
  <c r="J431" i="2" s="1"/>
  <c r="F429" i="2"/>
  <c r="J429" i="2" s="1"/>
  <c r="G427" i="2"/>
  <c r="K427" i="2" s="1"/>
  <c r="H425" i="2"/>
  <c r="L425" i="2" s="1"/>
  <c r="H423" i="2"/>
  <c r="L423" i="2" s="1"/>
  <c r="F422" i="2"/>
  <c r="J422" i="2" s="1"/>
  <c r="G420" i="2"/>
  <c r="K420" i="2" s="1"/>
  <c r="G418" i="2"/>
  <c r="K418" i="2" s="1"/>
  <c r="H416" i="2"/>
  <c r="L416" i="2" s="1"/>
  <c r="F415" i="2"/>
  <c r="J415" i="2" s="1"/>
  <c r="F413" i="2"/>
  <c r="J413" i="2" s="1"/>
  <c r="G411" i="2"/>
  <c r="K411" i="2" s="1"/>
  <c r="H409" i="2"/>
  <c r="L409" i="2" s="1"/>
  <c r="H407" i="2"/>
  <c r="L407" i="2" s="1"/>
  <c r="F406" i="2"/>
  <c r="J406" i="2" s="1"/>
  <c r="G404" i="2"/>
  <c r="K404" i="2" s="1"/>
  <c r="G402" i="2"/>
  <c r="K402" i="2" s="1"/>
  <c r="H400" i="2"/>
  <c r="L400" i="2" s="1"/>
  <c r="F399" i="2"/>
  <c r="J399" i="2" s="1"/>
  <c r="F397" i="2"/>
  <c r="J397" i="2" s="1"/>
  <c r="G395" i="2"/>
  <c r="K395" i="2" s="1"/>
  <c r="H393" i="2"/>
  <c r="L393" i="2" s="1"/>
  <c r="H391" i="2"/>
  <c r="L391" i="2" s="1"/>
  <c r="F390" i="2"/>
  <c r="J390" i="2" s="1"/>
  <c r="G388" i="2"/>
  <c r="K388" i="2" s="1"/>
  <c r="G386" i="2"/>
  <c r="K386" i="2" s="1"/>
  <c r="H384" i="2"/>
  <c r="L384" i="2" s="1"/>
  <c r="F383" i="2"/>
  <c r="J383" i="2" s="1"/>
  <c r="F381" i="2"/>
  <c r="J381" i="2" s="1"/>
  <c r="G379" i="2"/>
  <c r="K379" i="2" s="1"/>
  <c r="H377" i="2"/>
  <c r="L377" i="2" s="1"/>
  <c r="H375" i="2"/>
  <c r="L375" i="2" s="1"/>
  <c r="F374" i="2"/>
  <c r="J374" i="2" s="1"/>
  <c r="G372" i="2"/>
  <c r="K372" i="2" s="1"/>
  <c r="G370" i="2"/>
  <c r="K370" i="2" s="1"/>
  <c r="H368" i="2"/>
  <c r="L368" i="2" s="1"/>
  <c r="F367" i="2"/>
  <c r="J367" i="2" s="1"/>
  <c r="F365" i="2"/>
  <c r="J365" i="2" s="1"/>
  <c r="G363" i="2"/>
  <c r="K363" i="2" s="1"/>
  <c r="H361" i="2"/>
  <c r="L361" i="2" s="1"/>
  <c r="H359" i="2"/>
  <c r="L359" i="2" s="1"/>
  <c r="F358" i="2"/>
  <c r="J358" i="2" s="1"/>
  <c r="G356" i="2"/>
  <c r="K356" i="2" s="1"/>
  <c r="G354" i="2"/>
  <c r="K354" i="2" s="1"/>
  <c r="H352" i="2"/>
  <c r="L352" i="2" s="1"/>
  <c r="F351" i="2"/>
  <c r="J351" i="2" s="1"/>
  <c r="F349" i="2"/>
  <c r="J349" i="2" s="1"/>
  <c r="G347" i="2"/>
  <c r="K347" i="2" s="1"/>
  <c r="H345" i="2"/>
  <c r="L345" i="2" s="1"/>
  <c r="H343" i="2"/>
  <c r="L343" i="2" s="1"/>
  <c r="F342" i="2"/>
  <c r="J342" i="2" s="1"/>
  <c r="G340" i="2"/>
  <c r="K340" i="2" s="1"/>
  <c r="G338" i="2"/>
  <c r="K338" i="2" s="1"/>
  <c r="H336" i="2"/>
  <c r="L336" i="2" s="1"/>
  <c r="F335" i="2"/>
  <c r="J335" i="2" s="1"/>
  <c r="F333" i="2"/>
  <c r="J333" i="2" s="1"/>
  <c r="G331" i="2"/>
  <c r="K331" i="2" s="1"/>
  <c r="H329" i="2"/>
  <c r="L329" i="2" s="1"/>
  <c r="H327" i="2"/>
  <c r="L327" i="2" s="1"/>
  <c r="F326" i="2"/>
  <c r="J326" i="2" s="1"/>
  <c r="G324" i="2"/>
  <c r="K324" i="2" s="1"/>
  <c r="G322" i="2"/>
  <c r="K322" i="2" s="1"/>
  <c r="H320" i="2"/>
  <c r="L320" i="2" s="1"/>
  <c r="F319" i="2"/>
  <c r="J319" i="2" s="1"/>
  <c r="F317" i="2"/>
  <c r="J317" i="2" s="1"/>
  <c r="G315" i="2"/>
  <c r="K315" i="2" s="1"/>
  <c r="H313" i="2"/>
  <c r="L313" i="2" s="1"/>
  <c r="H311" i="2"/>
  <c r="L311" i="2" s="1"/>
  <c r="F310" i="2"/>
  <c r="J310" i="2" s="1"/>
  <c r="G308" i="2"/>
  <c r="K308" i="2" s="1"/>
  <c r="G306" i="2"/>
  <c r="K306" i="2" s="1"/>
  <c r="H304" i="2"/>
  <c r="L304" i="2" s="1"/>
  <c r="F303" i="2"/>
  <c r="J303" i="2" s="1"/>
  <c r="F301" i="2"/>
  <c r="J301" i="2" s="1"/>
  <c r="G299" i="2"/>
  <c r="K299" i="2" s="1"/>
  <c r="H297" i="2"/>
  <c r="L297" i="2" s="1"/>
  <c r="H295" i="2"/>
  <c r="L295" i="2" s="1"/>
  <c r="F294" i="2"/>
  <c r="J294" i="2" s="1"/>
  <c r="G292" i="2"/>
  <c r="K292" i="2" s="1"/>
  <c r="G290" i="2"/>
  <c r="K290" i="2" s="1"/>
  <c r="H288" i="2"/>
  <c r="L288" i="2" s="1"/>
  <c r="F287" i="2"/>
  <c r="J287" i="2" s="1"/>
  <c r="F285" i="2"/>
  <c r="J285" i="2" s="1"/>
  <c r="G283" i="2"/>
  <c r="K283" i="2" s="1"/>
  <c r="H281" i="2"/>
  <c r="L281" i="2" s="1"/>
  <c r="H279" i="2"/>
  <c r="L279" i="2" s="1"/>
  <c r="F278" i="2"/>
  <c r="J278" i="2" s="1"/>
  <c r="G276" i="2"/>
  <c r="K276" i="2" s="1"/>
  <c r="G274" i="2"/>
  <c r="K274" i="2" s="1"/>
  <c r="H272" i="2"/>
  <c r="L272" i="2" s="1"/>
  <c r="F271" i="2"/>
  <c r="J271" i="2" s="1"/>
  <c r="F269" i="2"/>
  <c r="J269" i="2" s="1"/>
  <c r="G267" i="2"/>
  <c r="K267" i="2" s="1"/>
  <c r="H265" i="2"/>
  <c r="L265" i="2" s="1"/>
  <c r="H263" i="2"/>
  <c r="L263" i="2" s="1"/>
  <c r="F262" i="2"/>
  <c r="J262" i="2" s="1"/>
  <c r="G260" i="2"/>
  <c r="K260" i="2" s="1"/>
  <c r="G258" i="2"/>
  <c r="K258" i="2" s="1"/>
  <c r="H256" i="2"/>
  <c r="L256" i="2" s="1"/>
  <c r="F255" i="2"/>
  <c r="J255" i="2" s="1"/>
  <c r="F253" i="2"/>
  <c r="J253" i="2" s="1"/>
  <c r="G251" i="2"/>
  <c r="K251" i="2" s="1"/>
  <c r="H249" i="2"/>
  <c r="L249" i="2" s="1"/>
  <c r="H247" i="2"/>
  <c r="L247" i="2" s="1"/>
  <c r="F246" i="2"/>
  <c r="J246" i="2" s="1"/>
  <c r="G244" i="2"/>
  <c r="K244" i="2" s="1"/>
  <c r="G242" i="2"/>
  <c r="K242" i="2" s="1"/>
  <c r="H240" i="2"/>
  <c r="L240" i="2" s="1"/>
  <c r="F239" i="2"/>
  <c r="J239" i="2" s="1"/>
  <c r="F237" i="2"/>
  <c r="J237" i="2" s="1"/>
  <c r="G235" i="2"/>
  <c r="K235" i="2" s="1"/>
  <c r="H233" i="2"/>
  <c r="L233" i="2" s="1"/>
  <c r="H231" i="2"/>
  <c r="L231" i="2" s="1"/>
  <c r="F230" i="2"/>
  <c r="J230" i="2" s="1"/>
  <c r="G228" i="2"/>
  <c r="K228" i="2" s="1"/>
  <c r="G226" i="2"/>
  <c r="K226" i="2" s="1"/>
  <c r="H224" i="2"/>
  <c r="L224" i="2" s="1"/>
  <c r="F223" i="2"/>
  <c r="J223" i="2" s="1"/>
  <c r="F221" i="2"/>
  <c r="J221" i="2" s="1"/>
  <c r="G219" i="2"/>
  <c r="K219" i="2" s="1"/>
  <c r="H217" i="2"/>
  <c r="L217" i="2" s="1"/>
  <c r="H215" i="2"/>
  <c r="L215" i="2" s="1"/>
  <c r="F214" i="2"/>
  <c r="J214" i="2" s="1"/>
  <c r="G212" i="2"/>
  <c r="K212" i="2" s="1"/>
  <c r="G210" i="2"/>
  <c r="K210" i="2" s="1"/>
  <c r="H208" i="2"/>
  <c r="L208" i="2" s="1"/>
  <c r="F207" i="2"/>
  <c r="J207" i="2" s="1"/>
  <c r="F205" i="2"/>
  <c r="J205" i="2" s="1"/>
  <c r="G203" i="2"/>
  <c r="K203" i="2" s="1"/>
  <c r="H201" i="2"/>
  <c r="L201" i="2" s="1"/>
  <c r="H199" i="2"/>
  <c r="L199" i="2" s="1"/>
  <c r="G198" i="2"/>
  <c r="K198" i="2" s="1"/>
  <c r="F197" i="2"/>
  <c r="J197" i="2" s="1"/>
  <c r="H195" i="2"/>
  <c r="L195" i="2" s="1"/>
  <c r="G194" i="2"/>
  <c r="K194" i="2" s="1"/>
  <c r="F193" i="2"/>
  <c r="J193" i="2" s="1"/>
  <c r="H191" i="2"/>
  <c r="L191" i="2" s="1"/>
  <c r="G190" i="2"/>
  <c r="K190" i="2" s="1"/>
  <c r="F189" i="2"/>
  <c r="J189" i="2" s="1"/>
  <c r="H187" i="2"/>
  <c r="L187" i="2" s="1"/>
  <c r="G186" i="2"/>
  <c r="K186" i="2" s="1"/>
  <c r="F185" i="2"/>
  <c r="J185" i="2" s="1"/>
  <c r="H183" i="2"/>
  <c r="L183" i="2" s="1"/>
  <c r="G182" i="2"/>
  <c r="K182" i="2" s="1"/>
  <c r="F181" i="2"/>
  <c r="J181" i="2" s="1"/>
  <c r="H179" i="2"/>
  <c r="L179" i="2" s="1"/>
  <c r="G178" i="2"/>
  <c r="K178" i="2" s="1"/>
  <c r="F177" i="2"/>
  <c r="J177" i="2" s="1"/>
  <c r="H175" i="2"/>
  <c r="L175" i="2" s="1"/>
  <c r="G174" i="2"/>
  <c r="K174" i="2" s="1"/>
  <c r="F173" i="2"/>
  <c r="J173" i="2" s="1"/>
  <c r="H171" i="2"/>
  <c r="L171" i="2" s="1"/>
  <c r="G170" i="2"/>
  <c r="K170" i="2" s="1"/>
  <c r="F169" i="2"/>
  <c r="J169" i="2" s="1"/>
  <c r="H167" i="2"/>
  <c r="L167" i="2" s="1"/>
  <c r="G166" i="2"/>
  <c r="K166" i="2" s="1"/>
  <c r="F165" i="2"/>
  <c r="J165" i="2" s="1"/>
  <c r="H163" i="2"/>
  <c r="L163" i="2" s="1"/>
  <c r="G162" i="2"/>
  <c r="K162" i="2" s="1"/>
  <c r="F161" i="2"/>
  <c r="J161" i="2" s="1"/>
  <c r="H159" i="2"/>
  <c r="L159" i="2" s="1"/>
  <c r="G158" i="2"/>
  <c r="K158" i="2" s="1"/>
  <c r="F157" i="2"/>
  <c r="J157" i="2" s="1"/>
  <c r="H155" i="2"/>
  <c r="L155" i="2" s="1"/>
  <c r="G154" i="2"/>
  <c r="K154" i="2" s="1"/>
  <c r="F153" i="2"/>
  <c r="J153" i="2" s="1"/>
  <c r="H151" i="2"/>
  <c r="L151" i="2" s="1"/>
  <c r="G150" i="2"/>
  <c r="K150" i="2" s="1"/>
  <c r="F149" i="2"/>
  <c r="J149" i="2" s="1"/>
  <c r="H147" i="2"/>
  <c r="L147" i="2" s="1"/>
  <c r="G146" i="2"/>
  <c r="K146" i="2" s="1"/>
  <c r="F145" i="2"/>
  <c r="J145" i="2" s="1"/>
  <c r="H143" i="2"/>
  <c r="L143" i="2" s="1"/>
  <c r="G142" i="2"/>
  <c r="K142" i="2" s="1"/>
  <c r="F141" i="2"/>
  <c r="J141" i="2" s="1"/>
  <c r="H139" i="2"/>
  <c r="L139" i="2" s="1"/>
  <c r="G138" i="2"/>
  <c r="K138" i="2" s="1"/>
  <c r="F137" i="2"/>
  <c r="J137" i="2" s="1"/>
  <c r="H135" i="2"/>
  <c r="L135" i="2" s="1"/>
  <c r="G134" i="2"/>
  <c r="K134" i="2" s="1" a="1"/>
  <c r="K134" i="2" s="1"/>
  <c r="F133" i="2"/>
  <c r="J133" i="2" s="1" a="1"/>
  <c r="J133" i="2" s="1"/>
  <c r="H131" i="2"/>
  <c r="L131" i="2" s="1" a="1"/>
  <c r="L131" i="2" s="1"/>
  <c r="G130" i="2"/>
  <c r="K130" i="2" s="1" a="1"/>
  <c r="K130" i="2" s="1"/>
  <c r="F129" i="2"/>
  <c r="J129" i="2" s="1" a="1"/>
  <c r="J129" i="2" s="1"/>
  <c r="H127" i="2"/>
  <c r="L127" i="2" s="1" a="1"/>
  <c r="L127" i="2" s="1"/>
  <c r="G126" i="2"/>
  <c r="K126" i="2" s="1" a="1"/>
  <c r="K126" i="2" s="1"/>
  <c r="F125" i="2"/>
  <c r="J125" i="2" s="1" a="1"/>
  <c r="J125" i="2" s="1"/>
  <c r="H123" i="2"/>
  <c r="L123" i="2" s="1" a="1"/>
  <c r="L123" i="2" s="1"/>
  <c r="G122" i="2"/>
  <c r="K122" i="2" s="1" a="1"/>
  <c r="K122" i="2" s="1"/>
  <c r="F121" i="2"/>
  <c r="J121" i="2" s="1" a="1"/>
  <c r="J121" i="2" s="1"/>
  <c r="H119" i="2"/>
  <c r="L119" i="2" s="1" a="1"/>
  <c r="L119" i="2" s="1"/>
  <c r="G118" i="2"/>
  <c r="K118" i="2" s="1" a="1"/>
  <c r="K118" i="2" s="1"/>
  <c r="F117" i="2"/>
  <c r="J117" i="2" s="1" a="1"/>
  <c r="J117" i="2" s="1"/>
  <c r="H115" i="2"/>
  <c r="L115" i="2" s="1" a="1"/>
  <c r="L115" i="2" s="1"/>
  <c r="G114" i="2"/>
  <c r="K114" i="2" s="1" a="1"/>
  <c r="K114" i="2" s="1"/>
  <c r="F113" i="2"/>
  <c r="J113" i="2" s="1" a="1"/>
  <c r="J113" i="2" s="1"/>
  <c r="H111" i="2"/>
  <c r="L111" i="2" s="1" a="1"/>
  <c r="L111" i="2" s="1"/>
  <c r="G110" i="2"/>
  <c r="K110" i="2" s="1" a="1"/>
  <c r="K110" i="2" s="1"/>
  <c r="F109" i="2"/>
  <c r="J109" i="2" s="1" a="1"/>
  <c r="J109" i="2" s="1"/>
  <c r="H107" i="2"/>
  <c r="L107" i="2" s="1" a="1"/>
  <c r="L107" i="2" s="1"/>
  <c r="G106" i="2"/>
  <c r="K106" i="2" s="1" a="1"/>
  <c r="K106" i="2" s="1"/>
  <c r="F105" i="2"/>
  <c r="J105" i="2" s="1" a="1"/>
  <c r="J105" i="2" s="1"/>
  <c r="H103" i="2"/>
  <c r="L103" i="2" s="1" a="1"/>
  <c r="L103" i="2" s="1"/>
  <c r="G102" i="2"/>
  <c r="K102" i="2" s="1" a="1"/>
  <c r="K102" i="2" s="1"/>
  <c r="F101" i="2"/>
  <c r="J101" i="2" s="1" a="1"/>
  <c r="J101" i="2" s="1"/>
  <c r="H99" i="2"/>
  <c r="L99" i="2" s="1" a="1"/>
  <c r="L99" i="2" s="1"/>
  <c r="G98" i="2"/>
  <c r="K98" i="2" s="1" a="1"/>
  <c r="K98" i="2" s="1"/>
  <c r="F97" i="2"/>
  <c r="J97" i="2" s="1" a="1"/>
  <c r="J97" i="2" s="1"/>
  <c r="H95" i="2"/>
  <c r="L95" i="2" s="1" a="1"/>
  <c r="L95" i="2" s="1"/>
  <c r="G94" i="2"/>
  <c r="K94" i="2" s="1" a="1"/>
  <c r="K94" i="2" s="1"/>
  <c r="F93" i="2"/>
  <c r="J93" i="2" s="1" a="1"/>
  <c r="J93" i="2" s="1"/>
  <c r="H91" i="2"/>
  <c r="L91" i="2" s="1" a="1"/>
  <c r="L91" i="2" s="1"/>
  <c r="G90" i="2"/>
  <c r="K90" i="2" s="1" a="1"/>
  <c r="K90" i="2" s="1"/>
  <c r="F89" i="2"/>
  <c r="J89" i="2" s="1" a="1"/>
  <c r="J89" i="2" s="1"/>
  <c r="H87" i="2"/>
  <c r="L87" i="2" s="1" a="1"/>
  <c r="L87" i="2" s="1"/>
  <c r="G86" i="2"/>
  <c r="K86" i="2" s="1" a="1"/>
  <c r="K86" i="2" s="1"/>
  <c r="F85" i="2"/>
  <c r="J85" i="2" s="1" a="1"/>
  <c r="J85" i="2" s="1"/>
  <c r="H83" i="2"/>
  <c r="L83" i="2" s="1" a="1"/>
  <c r="L83" i="2" s="1"/>
  <c r="G82" i="2"/>
  <c r="K82" i="2" s="1" a="1"/>
  <c r="K82" i="2" s="1"/>
  <c r="F81" i="2"/>
  <c r="J81" i="2" s="1" a="1"/>
  <c r="J81" i="2" s="1"/>
  <c r="H79" i="2"/>
  <c r="L79" i="2" s="1" a="1"/>
  <c r="L79" i="2" s="1"/>
  <c r="G78" i="2"/>
  <c r="K78" i="2" s="1" a="1"/>
  <c r="K78" i="2" s="1"/>
  <c r="F77" i="2"/>
  <c r="J77" i="2" s="1" a="1"/>
  <c r="J77" i="2" s="1"/>
  <c r="H75" i="2"/>
  <c r="L75" i="2" s="1" a="1"/>
  <c r="L75" i="2" s="1"/>
  <c r="G74" i="2"/>
  <c r="K74" i="2" s="1" a="1"/>
  <c r="K74" i="2" s="1"/>
  <c r="F73" i="2"/>
  <c r="J73" i="2" s="1" a="1"/>
  <c r="J73" i="2" s="1"/>
  <c r="H71" i="2"/>
  <c r="L71" i="2" s="1" a="1"/>
  <c r="L71" i="2" s="1"/>
  <c r="G70" i="2"/>
  <c r="K70" i="2" s="1" a="1"/>
  <c r="K70" i="2" s="1"/>
  <c r="F69" i="2"/>
  <c r="J69" i="2" s="1" a="1"/>
  <c r="J69" i="2" s="1"/>
  <c r="H67" i="2"/>
  <c r="L67" i="2" s="1" a="1"/>
  <c r="L67" i="2" s="1"/>
  <c r="G66" i="2"/>
  <c r="K66" i="2" s="1" a="1"/>
  <c r="K66" i="2" s="1"/>
  <c r="F65" i="2"/>
  <c r="J65" i="2" s="1" a="1"/>
  <c r="J65" i="2" s="1"/>
  <c r="H63" i="2"/>
  <c r="L63" i="2" s="1" a="1"/>
  <c r="L63" i="2" s="1"/>
  <c r="G62" i="2"/>
  <c r="K62" i="2" s="1" a="1"/>
  <c r="K62" i="2" s="1"/>
  <c r="F61" i="2"/>
  <c r="J61" i="2" s="1" a="1"/>
  <c r="J61" i="2" s="1"/>
  <c r="H59" i="2"/>
  <c r="L59" i="2" s="1" a="1"/>
  <c r="L59" i="2" s="1"/>
  <c r="G58" i="2"/>
  <c r="K58" i="2" s="1" a="1"/>
  <c r="K58" i="2" s="1"/>
  <c r="F57" i="2"/>
  <c r="J57" i="2" s="1" a="1"/>
  <c r="J57" i="2" s="1"/>
  <c r="H55" i="2"/>
  <c r="L55" i="2" s="1" a="1"/>
  <c r="L55" i="2" s="1"/>
  <c r="G54" i="2"/>
  <c r="K54" i="2" s="1" a="1"/>
  <c r="K54" i="2" s="1"/>
  <c r="F53" i="2"/>
  <c r="J53" i="2" s="1" a="1"/>
  <c r="J53" i="2" s="1"/>
  <c r="H51" i="2"/>
  <c r="L51" i="2" s="1" a="1"/>
  <c r="L51" i="2" s="1"/>
  <c r="G50" i="2"/>
  <c r="K50" i="2" s="1" a="1"/>
  <c r="K50" i="2" s="1"/>
  <c r="F49" i="2"/>
  <c r="J49" i="2" s="1" a="1"/>
  <c r="J49" i="2" s="1"/>
  <c r="H47" i="2"/>
  <c r="L47" i="2" s="1" a="1"/>
  <c r="L47" i="2" s="1"/>
  <c r="G46" i="2"/>
  <c r="K46" i="2" s="1" a="1"/>
  <c r="K46" i="2" s="1"/>
  <c r="F45" i="2"/>
  <c r="J45" i="2" s="1" a="1"/>
  <c r="J45" i="2" s="1"/>
  <c r="H43" i="2"/>
  <c r="L43" i="2" s="1" a="1"/>
  <c r="L43" i="2" s="1"/>
  <c r="G42" i="2"/>
  <c r="K42" i="2" s="1" a="1"/>
  <c r="K42" i="2" s="1"/>
  <c r="F41" i="2"/>
  <c r="J41" i="2" s="1" a="1"/>
  <c r="J41" i="2" s="1"/>
  <c r="H39" i="2"/>
  <c r="L39" i="2" s="1" a="1"/>
  <c r="L39" i="2" s="1"/>
  <c r="G38" i="2"/>
  <c r="K38" i="2" s="1" a="1"/>
  <c r="K38" i="2" s="1"/>
  <c r="F37" i="2"/>
  <c r="J37" i="2" s="1" a="1"/>
  <c r="J37" i="2" s="1"/>
  <c r="H35" i="2"/>
  <c r="L35" i="2" s="1" a="1"/>
  <c r="L35" i="2" s="1"/>
  <c r="G34" i="2"/>
  <c r="K34" i="2" s="1" a="1"/>
  <c r="K34" i="2" s="1"/>
  <c r="F33" i="2"/>
  <c r="J33" i="2" s="1" a="1"/>
  <c r="J33" i="2" s="1"/>
  <c r="H31" i="2"/>
  <c r="L31" i="2" s="1" a="1"/>
  <c r="L31" i="2" s="1"/>
  <c r="G30" i="2"/>
  <c r="K30" i="2" s="1" a="1"/>
  <c r="K30" i="2" s="1"/>
  <c r="F29" i="2"/>
  <c r="J29" i="2" s="1" a="1"/>
  <c r="J29" i="2" s="1"/>
  <c r="H27" i="2"/>
  <c r="L27" i="2" s="1" a="1"/>
  <c r="L27" i="2" s="1"/>
  <c r="G26" i="2"/>
  <c r="K26" i="2" s="1" a="1"/>
  <c r="K26" i="2" s="1"/>
  <c r="F25" i="2"/>
  <c r="J25" i="2" s="1" a="1"/>
  <c r="J25" i="2" s="1"/>
  <c r="H23" i="2"/>
  <c r="L23" i="2" s="1" a="1"/>
  <c r="L23" i="2" s="1"/>
  <c r="G22" i="2"/>
  <c r="K22" i="2" s="1" a="1"/>
  <c r="K22" i="2" s="1"/>
  <c r="F21" i="2"/>
  <c r="J21" i="2" s="1" a="1"/>
  <c r="J21" i="2" s="1"/>
  <c r="H19" i="2"/>
  <c r="L19" i="2" s="1" a="1"/>
  <c r="L19" i="2" s="1"/>
  <c r="G18" i="2"/>
  <c r="K18" i="2" s="1" a="1"/>
  <c r="K18" i="2" s="1"/>
  <c r="F17" i="2"/>
  <c r="J17" i="2" s="1" a="1"/>
  <c r="J17" i="2" s="1"/>
  <c r="F735" i="2"/>
  <c r="J735" i="2" s="1"/>
  <c r="G628" i="2"/>
  <c r="K628" i="2" s="1"/>
  <c r="H617" i="2"/>
  <c r="L617" i="2" s="1"/>
  <c r="G596" i="2"/>
  <c r="K596" i="2" s="1" a="1"/>
  <c r="K596" i="2" s="1"/>
  <c r="F575" i="2"/>
  <c r="J575" i="2" s="1" a="1"/>
  <c r="J575" i="2" s="1"/>
  <c r="H553" i="2"/>
  <c r="L553" i="2" s="1" a="1"/>
  <c r="L553" i="2" s="1"/>
  <c r="F543" i="2"/>
  <c r="J543" i="2" s="1" a="1"/>
  <c r="J543" i="2" s="1"/>
  <c r="H521" i="2"/>
  <c r="L521" i="2" s="1" a="1"/>
  <c r="L521" i="2" s="1"/>
  <c r="G500" i="2"/>
  <c r="K500" i="2" s="1" a="1"/>
  <c r="K500" i="2" s="1"/>
  <c r="H489" i="2"/>
  <c r="L489" i="2" s="1" a="1"/>
  <c r="L489" i="2" s="1"/>
  <c r="G468" i="2"/>
  <c r="K468" i="2" s="1" a="1"/>
  <c r="K468" i="2" s="1"/>
  <c r="H451" i="2"/>
  <c r="L451" i="2" s="1" a="1"/>
  <c r="L451" i="2" s="1"/>
  <c r="H447" i="2"/>
  <c r="L447" i="2" s="1" a="1"/>
  <c r="L447" i="2" s="1"/>
  <c r="F441" i="2"/>
  <c r="J441" i="2" s="1" a="1"/>
  <c r="J441" i="2" s="1"/>
  <c r="H431" i="2"/>
  <c r="L431" i="2" s="1"/>
  <c r="G428" i="2"/>
  <c r="K428" i="2" s="1"/>
  <c r="G426" i="2"/>
  <c r="K426" i="2" s="1"/>
  <c r="H417" i="2"/>
  <c r="L417" i="2" s="1"/>
  <c r="G412" i="2"/>
  <c r="K412" i="2" s="1"/>
  <c r="F407" i="2"/>
  <c r="J407" i="2" s="1"/>
  <c r="F405" i="2"/>
  <c r="J405" i="2" s="1"/>
  <c r="H401" i="2"/>
  <c r="L401" i="2" s="1"/>
  <c r="F398" i="2"/>
  <c r="J398" i="2" s="1"/>
  <c r="G394" i="2"/>
  <c r="K394" i="2" s="1"/>
  <c r="F391" i="2"/>
  <c r="J391" i="2" s="1"/>
  <c r="F389" i="2"/>
  <c r="J389" i="2" s="1"/>
  <c r="H385" i="2"/>
  <c r="L385" i="2" s="1"/>
  <c r="G380" i="2"/>
  <c r="K380" i="2" s="1"/>
  <c r="G378" i="2"/>
  <c r="K378" i="2" s="1"/>
  <c r="F375" i="2"/>
  <c r="J375" i="2" s="1"/>
  <c r="H369" i="2"/>
  <c r="L369" i="2" s="1"/>
  <c r="G364" i="2"/>
  <c r="K364" i="2" s="1"/>
  <c r="G362" i="2"/>
  <c r="K362" i="2" s="1"/>
  <c r="F359" i="2"/>
  <c r="J359" i="2" s="1"/>
  <c r="H353" i="2"/>
  <c r="L353" i="2" s="1"/>
  <c r="F791" i="2"/>
  <c r="J791" i="2" s="1"/>
  <c r="G780" i="2"/>
  <c r="K780" i="2" s="1"/>
  <c r="H769" i="2"/>
  <c r="L769" i="2" s="1"/>
  <c r="F759" i="2"/>
  <c r="J759" i="2" s="1"/>
  <c r="G748" i="2"/>
  <c r="K748" i="2" s="1"/>
  <c r="H737" i="2"/>
  <c r="L737" i="2" s="1"/>
  <c r="F727" i="2"/>
  <c r="J727" i="2" s="1"/>
  <c r="G716" i="2"/>
  <c r="K716" i="2" s="1"/>
  <c r="H705" i="2"/>
  <c r="L705" i="2" s="1"/>
  <c r="F695" i="2"/>
  <c r="J695" i="2" s="1"/>
  <c r="G684" i="2"/>
  <c r="K684" i="2" s="1"/>
  <c r="H673" i="2"/>
  <c r="L673" i="2" s="1"/>
  <c r="F663" i="2"/>
  <c r="J663" i="2" s="1" a="1"/>
  <c r="J663" i="2" s="1"/>
  <c r="G652" i="2"/>
  <c r="K652" i="2" s="1"/>
  <c r="H641" i="2"/>
  <c r="L641" i="2" s="1"/>
  <c r="F631" i="2"/>
  <c r="J631" i="2" s="1" a="1"/>
  <c r="J631" i="2" s="1"/>
  <c r="G620" i="2"/>
  <c r="K620" i="2" s="1"/>
  <c r="H609" i="2"/>
  <c r="L609" i="2" s="1" a="1"/>
  <c r="L609" i="2" s="1"/>
  <c r="F599" i="2"/>
  <c r="J599" i="2" s="1" a="1"/>
  <c r="J599" i="2" s="1"/>
  <c r="G588" i="2"/>
  <c r="K588" i="2" s="1" a="1"/>
  <c r="K588" i="2" s="1"/>
  <c r="H577" i="2"/>
  <c r="L577" i="2" s="1" a="1"/>
  <c r="L577" i="2" s="1"/>
  <c r="F567" i="2"/>
  <c r="J567" i="2" s="1" a="1"/>
  <c r="J567" i="2" s="1"/>
  <c r="G556" i="2"/>
  <c r="K556" i="2" s="1" a="1"/>
  <c r="K556" i="2" s="1"/>
  <c r="H545" i="2"/>
  <c r="L545" i="2" s="1" a="1"/>
  <c r="L545" i="2" s="1"/>
  <c r="F535" i="2"/>
  <c r="J535" i="2" s="1" a="1"/>
  <c r="J535" i="2" s="1"/>
  <c r="G524" i="2"/>
  <c r="K524" i="2" s="1" a="1"/>
  <c r="K524" i="2" s="1"/>
  <c r="H513" i="2"/>
  <c r="L513" i="2" s="1" a="1"/>
  <c r="L513" i="2" s="1"/>
  <c r="F503" i="2"/>
  <c r="J503" i="2" s="1" a="1"/>
  <c r="J503" i="2" s="1"/>
  <c r="G492" i="2"/>
  <c r="K492" i="2" s="1" a="1"/>
  <c r="K492" i="2" s="1"/>
  <c r="H481" i="2"/>
  <c r="L481" i="2" s="1" a="1"/>
  <c r="L481" i="2" s="1"/>
  <c r="F471" i="2"/>
  <c r="J471" i="2" s="1" a="1"/>
  <c r="J471" i="2" s="1"/>
  <c r="G460" i="2"/>
  <c r="K460" i="2" s="1" a="1"/>
  <c r="K460" i="2" s="1"/>
  <c r="G452" i="2"/>
  <c r="K452" i="2" s="1" a="1"/>
  <c r="K452" i="2" s="1"/>
  <c r="F449" i="2"/>
  <c r="J449" i="2" s="1" a="1"/>
  <c r="J449" i="2" s="1"/>
  <c r="F445" i="2"/>
  <c r="J445" i="2" s="1" a="1"/>
  <c r="J445" i="2" s="1"/>
  <c r="H441" i="2"/>
  <c r="L441" i="2" s="1" a="1"/>
  <c r="L441" i="2" s="1"/>
  <c r="G438" i="2"/>
  <c r="K438" i="2" s="1" a="1"/>
  <c r="K438" i="2" s="1"/>
  <c r="H435" i="2"/>
  <c r="L435" i="2" s="1" a="1"/>
  <c r="L435" i="2" s="1"/>
  <c r="F434" i="2"/>
  <c r="J434" i="2" s="1"/>
  <c r="G432" i="2"/>
  <c r="K432" i="2" s="1"/>
  <c r="G430" i="2"/>
  <c r="K430" i="2" s="1"/>
  <c r="H428" i="2"/>
  <c r="L428" i="2" s="1"/>
  <c r="F427" i="2"/>
  <c r="J427" i="2" s="1"/>
  <c r="F425" i="2"/>
  <c r="J425" i="2" s="1"/>
  <c r="G423" i="2"/>
  <c r="K423" i="2" s="1"/>
  <c r="H421" i="2"/>
  <c r="L421" i="2" s="1"/>
  <c r="H419" i="2"/>
  <c r="L419" i="2" s="1"/>
  <c r="F418" i="2"/>
  <c r="J418" i="2" s="1"/>
  <c r="G416" i="2"/>
  <c r="K416" i="2" s="1"/>
  <c r="G414" i="2"/>
  <c r="K414" i="2" s="1"/>
  <c r="H412" i="2"/>
  <c r="L412" i="2" s="1"/>
  <c r="F411" i="2"/>
  <c r="J411" i="2" s="1"/>
  <c r="F409" i="2"/>
  <c r="J409" i="2" s="1"/>
  <c r="G407" i="2"/>
  <c r="K407" i="2" s="1"/>
  <c r="H405" i="2"/>
  <c r="L405" i="2" s="1"/>
  <c r="H403" i="2"/>
  <c r="L403" i="2" s="1"/>
  <c r="F402" i="2"/>
  <c r="J402" i="2" s="1"/>
  <c r="G400" i="2"/>
  <c r="K400" i="2" s="1"/>
  <c r="G398" i="2"/>
  <c r="K398" i="2" s="1"/>
  <c r="H396" i="2"/>
  <c r="L396" i="2" s="1"/>
  <c r="F395" i="2"/>
  <c r="J395" i="2" s="1"/>
  <c r="F393" i="2"/>
  <c r="J393" i="2" s="1"/>
  <c r="G391" i="2"/>
  <c r="K391" i="2" s="1"/>
  <c r="H389" i="2"/>
  <c r="L389" i="2" s="1"/>
  <c r="H387" i="2"/>
  <c r="L387" i="2" s="1"/>
  <c r="F386" i="2"/>
  <c r="J386" i="2" s="1"/>
  <c r="G384" i="2"/>
  <c r="K384" i="2" s="1"/>
  <c r="G382" i="2"/>
  <c r="K382" i="2" s="1"/>
  <c r="H380" i="2"/>
  <c r="L380" i="2" s="1"/>
  <c r="F379" i="2"/>
  <c r="J379" i="2" s="1"/>
  <c r="F377" i="2"/>
  <c r="J377" i="2" s="1"/>
  <c r="G375" i="2"/>
  <c r="K375" i="2" s="1"/>
  <c r="H373" i="2"/>
  <c r="L373" i="2" s="1"/>
  <c r="H371" i="2"/>
  <c r="L371" i="2" s="1"/>
  <c r="F370" i="2"/>
  <c r="J370" i="2" s="1"/>
  <c r="G368" i="2"/>
  <c r="K368" i="2" s="1"/>
  <c r="G366" i="2"/>
  <c r="K366" i="2" s="1"/>
  <c r="H364" i="2"/>
  <c r="L364" i="2" s="1"/>
  <c r="F363" i="2"/>
  <c r="J363" i="2" s="1"/>
  <c r="F361" i="2"/>
  <c r="J361" i="2" s="1"/>
  <c r="G359" i="2"/>
  <c r="K359" i="2" s="1"/>
  <c r="H357" i="2"/>
  <c r="L357" i="2" s="1"/>
  <c r="H355" i="2"/>
  <c r="L355" i="2" s="1"/>
  <c r="F354" i="2"/>
  <c r="J354" i="2" s="1"/>
  <c r="G352" i="2"/>
  <c r="K352" i="2" s="1"/>
  <c r="G350" i="2"/>
  <c r="K350" i="2" s="1"/>
  <c r="H348" i="2"/>
  <c r="L348" i="2" s="1"/>
  <c r="F347" i="2"/>
  <c r="J347" i="2" s="1"/>
  <c r="F345" i="2"/>
  <c r="J345" i="2" s="1"/>
  <c r="G343" i="2"/>
  <c r="K343" i="2" s="1"/>
  <c r="H341" i="2"/>
  <c r="L341" i="2" s="1"/>
  <c r="H339" i="2"/>
  <c r="L339" i="2" s="1"/>
  <c r="F338" i="2"/>
  <c r="J338" i="2" s="1"/>
  <c r="G336" i="2"/>
  <c r="K336" i="2" s="1"/>
  <c r="G334" i="2"/>
  <c r="K334" i="2" s="1"/>
  <c r="H332" i="2"/>
  <c r="L332" i="2" s="1"/>
  <c r="F331" i="2"/>
  <c r="J331" i="2" s="1"/>
  <c r="F329" i="2"/>
  <c r="J329" i="2" s="1"/>
  <c r="G327" i="2"/>
  <c r="K327" i="2" s="1"/>
  <c r="H325" i="2"/>
  <c r="L325" i="2" s="1"/>
  <c r="H323" i="2"/>
  <c r="L323" i="2" s="1"/>
  <c r="F322" i="2"/>
  <c r="J322" i="2" s="1"/>
  <c r="G320" i="2"/>
  <c r="K320" i="2" s="1"/>
  <c r="G318" i="2"/>
  <c r="K318" i="2" s="1"/>
  <c r="H316" i="2"/>
  <c r="L316" i="2" s="1"/>
  <c r="F315" i="2"/>
  <c r="J315" i="2" s="1"/>
  <c r="F313" i="2"/>
  <c r="J313" i="2" s="1"/>
  <c r="G311" i="2"/>
  <c r="K311" i="2" s="1"/>
  <c r="H309" i="2"/>
  <c r="L309" i="2" s="1"/>
  <c r="H307" i="2"/>
  <c r="L307" i="2" s="1"/>
  <c r="F306" i="2"/>
  <c r="J306" i="2" s="1"/>
  <c r="G304" i="2"/>
  <c r="K304" i="2" s="1"/>
  <c r="G302" i="2"/>
  <c r="K302" i="2" s="1"/>
  <c r="H300" i="2"/>
  <c r="L300" i="2" s="1"/>
  <c r="F299" i="2"/>
  <c r="J299" i="2" s="1"/>
  <c r="F297" i="2"/>
  <c r="J297" i="2" s="1"/>
  <c r="G295" i="2"/>
  <c r="K295" i="2" s="1"/>
  <c r="H293" i="2"/>
  <c r="L293" i="2" s="1"/>
  <c r="H291" i="2"/>
  <c r="L291" i="2" s="1"/>
  <c r="F290" i="2"/>
  <c r="J290" i="2" s="1"/>
  <c r="G288" i="2"/>
  <c r="K288" i="2" s="1"/>
  <c r="G286" i="2"/>
  <c r="K286" i="2" s="1"/>
  <c r="H284" i="2"/>
  <c r="L284" i="2" s="1"/>
  <c r="F283" i="2"/>
  <c r="J283" i="2" s="1"/>
  <c r="F281" i="2"/>
  <c r="J281" i="2" s="1"/>
  <c r="G279" i="2"/>
  <c r="K279" i="2" s="1"/>
  <c r="H277" i="2"/>
  <c r="L277" i="2" s="1"/>
  <c r="H275" i="2"/>
  <c r="L275" i="2" s="1"/>
  <c r="F274" i="2"/>
  <c r="J274" i="2" s="1"/>
  <c r="G272" i="2"/>
  <c r="K272" i="2" s="1"/>
  <c r="G270" i="2"/>
  <c r="K270" i="2" s="1"/>
  <c r="H268" i="2"/>
  <c r="L268" i="2" s="1"/>
  <c r="F267" i="2"/>
  <c r="J267" i="2" s="1"/>
  <c r="F265" i="2"/>
  <c r="J265" i="2" s="1"/>
  <c r="G263" i="2"/>
  <c r="K263" i="2" s="1"/>
  <c r="H261" i="2"/>
  <c r="L261" i="2" s="1"/>
  <c r="H259" i="2"/>
  <c r="L259" i="2" s="1"/>
  <c r="F258" i="2"/>
  <c r="J258" i="2" s="1"/>
  <c r="G256" i="2"/>
  <c r="K256" i="2" s="1"/>
  <c r="G254" i="2"/>
  <c r="K254" i="2" s="1"/>
  <c r="H252" i="2"/>
  <c r="L252" i="2" s="1"/>
  <c r="F251" i="2"/>
  <c r="J251" i="2" s="1"/>
  <c r="F249" i="2"/>
  <c r="J249" i="2" s="1"/>
  <c r="G247" i="2"/>
  <c r="K247" i="2" s="1"/>
  <c r="H245" i="2"/>
  <c r="L245" i="2" s="1"/>
  <c r="H243" i="2"/>
  <c r="L243" i="2" s="1"/>
  <c r="F242" i="2"/>
  <c r="J242" i="2" s="1"/>
  <c r="G240" i="2"/>
  <c r="K240" i="2" s="1"/>
  <c r="G238" i="2"/>
  <c r="K238" i="2" s="1"/>
  <c r="H236" i="2"/>
  <c r="L236" i="2" s="1"/>
  <c r="F235" i="2"/>
  <c r="J235" i="2" s="1"/>
  <c r="F233" i="2"/>
  <c r="J233" i="2" s="1"/>
  <c r="G231" i="2"/>
  <c r="K231" i="2" s="1"/>
  <c r="H229" i="2"/>
  <c r="L229" i="2" s="1"/>
  <c r="H227" i="2"/>
  <c r="L227" i="2" s="1"/>
  <c r="F226" i="2"/>
  <c r="J226" i="2" s="1"/>
  <c r="G224" i="2"/>
  <c r="K224" i="2" s="1"/>
  <c r="G222" i="2"/>
  <c r="K222" i="2" s="1"/>
  <c r="H220" i="2"/>
  <c r="L220" i="2" s="1"/>
  <c r="F219" i="2"/>
  <c r="J219" i="2" s="1"/>
  <c r="F217" i="2"/>
  <c r="J217" i="2" s="1"/>
  <c r="G215" i="2"/>
  <c r="K215" i="2" s="1"/>
  <c r="H213" i="2"/>
  <c r="L213" i="2" s="1"/>
  <c r="H211" i="2"/>
  <c r="L211" i="2" s="1"/>
  <c r="F210" i="2"/>
  <c r="J210" i="2" s="1"/>
  <c r="G208" i="2"/>
  <c r="K208" i="2" s="1"/>
  <c r="G206" i="2"/>
  <c r="K206" i="2" s="1"/>
  <c r="H204" i="2"/>
  <c r="L204" i="2" s="1"/>
  <c r="F203" i="2"/>
  <c r="J203" i="2" s="1"/>
  <c r="F201" i="2"/>
  <c r="J201" i="2" s="1"/>
  <c r="G199" i="2"/>
  <c r="K199" i="2" s="1"/>
  <c r="F198" i="2"/>
  <c r="J198" i="2" s="1"/>
  <c r="H196" i="2"/>
  <c r="L196" i="2" s="1"/>
  <c r="G195" i="2"/>
  <c r="K195" i="2" s="1"/>
  <c r="F194" i="2"/>
  <c r="J194" i="2" s="1"/>
  <c r="H192" i="2"/>
  <c r="L192" i="2" s="1"/>
  <c r="G191" i="2"/>
  <c r="K191" i="2" s="1"/>
  <c r="F190" i="2"/>
  <c r="J190" i="2" s="1"/>
  <c r="H188" i="2"/>
  <c r="L188" i="2" s="1"/>
  <c r="G187" i="2"/>
  <c r="K187" i="2" s="1"/>
  <c r="F186" i="2"/>
  <c r="J186" i="2" s="1"/>
  <c r="H184" i="2"/>
  <c r="L184" i="2" s="1"/>
  <c r="G183" i="2"/>
  <c r="K183" i="2" s="1"/>
  <c r="F182" i="2"/>
  <c r="J182" i="2" s="1"/>
  <c r="H180" i="2"/>
  <c r="L180" i="2" s="1"/>
  <c r="G179" i="2"/>
  <c r="K179" i="2" s="1"/>
  <c r="F178" i="2"/>
  <c r="J178" i="2" s="1"/>
  <c r="H176" i="2"/>
  <c r="L176" i="2" s="1"/>
  <c r="G175" i="2"/>
  <c r="K175" i="2" s="1"/>
  <c r="F174" i="2"/>
  <c r="J174" i="2" s="1"/>
  <c r="H172" i="2"/>
  <c r="L172" i="2" s="1"/>
  <c r="G171" i="2"/>
  <c r="K171" i="2" s="1"/>
  <c r="F170" i="2"/>
  <c r="J170" i="2" s="1"/>
  <c r="H168" i="2"/>
  <c r="L168" i="2" s="1"/>
  <c r="G167" i="2"/>
  <c r="K167" i="2" s="1"/>
  <c r="F166" i="2"/>
  <c r="J166" i="2" s="1"/>
  <c r="H164" i="2"/>
  <c r="L164" i="2" s="1"/>
  <c r="G163" i="2"/>
  <c r="K163" i="2" s="1"/>
  <c r="F162" i="2"/>
  <c r="J162" i="2" s="1"/>
  <c r="H160" i="2"/>
  <c r="L160" i="2" s="1"/>
  <c r="G159" i="2"/>
  <c r="K159" i="2" s="1"/>
  <c r="F158" i="2"/>
  <c r="J158" i="2" s="1"/>
  <c r="H156" i="2"/>
  <c r="L156" i="2" s="1"/>
  <c r="G155" i="2"/>
  <c r="K155" i="2" s="1"/>
  <c r="F154" i="2"/>
  <c r="J154" i="2" s="1"/>
  <c r="H152" i="2"/>
  <c r="L152" i="2" s="1"/>
  <c r="G151" i="2"/>
  <c r="K151" i="2" s="1"/>
  <c r="F150" i="2"/>
  <c r="J150" i="2" s="1"/>
  <c r="H148" i="2"/>
  <c r="L148" i="2" s="1"/>
  <c r="G147" i="2"/>
  <c r="K147" i="2" s="1"/>
  <c r="F146" i="2"/>
  <c r="J146" i="2" s="1"/>
  <c r="H144" i="2"/>
  <c r="L144" i="2" s="1"/>
  <c r="G143" i="2"/>
  <c r="K143" i="2" s="1"/>
  <c r="F142" i="2"/>
  <c r="J142" i="2" s="1"/>
  <c r="H140" i="2"/>
  <c r="L140" i="2" s="1"/>
  <c r="G139" i="2"/>
  <c r="K139" i="2" s="1"/>
  <c r="F138" i="2"/>
  <c r="J138" i="2" s="1"/>
  <c r="H136" i="2"/>
  <c r="L136" i="2" s="1"/>
  <c r="G135" i="2"/>
  <c r="K135" i="2" s="1"/>
  <c r="F134" i="2"/>
  <c r="J134" i="2" s="1" a="1"/>
  <c r="J134" i="2" s="1"/>
  <c r="H132" i="2"/>
  <c r="L132" i="2" s="1" a="1"/>
  <c r="L132" i="2" s="1"/>
  <c r="G131" i="2"/>
  <c r="K131" i="2" s="1" a="1"/>
  <c r="K131" i="2" s="1"/>
  <c r="F130" i="2"/>
  <c r="J130" i="2" s="1" a="1"/>
  <c r="J130" i="2" s="1"/>
  <c r="H128" i="2"/>
  <c r="L128" i="2" s="1" a="1"/>
  <c r="L128" i="2" s="1"/>
  <c r="G127" i="2"/>
  <c r="K127" i="2" s="1" a="1"/>
  <c r="K127" i="2" s="1"/>
  <c r="F126" i="2"/>
  <c r="J126" i="2" s="1" a="1"/>
  <c r="J126" i="2" s="1"/>
  <c r="H124" i="2"/>
  <c r="L124" i="2" s="1" a="1"/>
  <c r="L124" i="2" s="1"/>
  <c r="G123" i="2"/>
  <c r="K123" i="2" s="1" a="1"/>
  <c r="K123" i="2" s="1"/>
  <c r="F122" i="2"/>
  <c r="J122" i="2" s="1" a="1"/>
  <c r="J122" i="2" s="1"/>
  <c r="H120" i="2"/>
  <c r="L120" i="2" s="1" a="1"/>
  <c r="L120" i="2" s="1"/>
  <c r="G119" i="2"/>
  <c r="K119" i="2" s="1" a="1"/>
  <c r="K119" i="2" s="1"/>
  <c r="F118" i="2"/>
  <c r="J118" i="2" s="1" a="1"/>
  <c r="J118" i="2" s="1"/>
  <c r="H116" i="2"/>
  <c r="L116" i="2" s="1" a="1"/>
  <c r="L116" i="2" s="1"/>
  <c r="G115" i="2"/>
  <c r="K115" i="2" s="1" a="1"/>
  <c r="K115" i="2" s="1"/>
  <c r="F114" i="2"/>
  <c r="J114" i="2" s="1" a="1"/>
  <c r="J114" i="2" s="1"/>
  <c r="H112" i="2"/>
  <c r="L112" i="2" s="1" a="1"/>
  <c r="L112" i="2" s="1"/>
  <c r="G111" i="2"/>
  <c r="K111" i="2" s="1" a="1"/>
  <c r="K111" i="2" s="1"/>
  <c r="F110" i="2"/>
  <c r="J110" i="2" s="1" a="1"/>
  <c r="J110" i="2" s="1"/>
  <c r="H108" i="2"/>
  <c r="L108" i="2" s="1" a="1"/>
  <c r="L108" i="2" s="1"/>
  <c r="G107" i="2"/>
  <c r="K107" i="2" s="1" a="1"/>
  <c r="K107" i="2" s="1"/>
  <c r="F106" i="2"/>
  <c r="J106" i="2" s="1" a="1"/>
  <c r="J106" i="2" s="1"/>
  <c r="H104" i="2"/>
  <c r="L104" i="2" s="1" a="1"/>
  <c r="L104" i="2" s="1"/>
  <c r="G103" i="2"/>
  <c r="K103" i="2" s="1" a="1"/>
  <c r="K103" i="2" s="1"/>
  <c r="F102" i="2"/>
  <c r="J102" i="2" s="1" a="1"/>
  <c r="J102" i="2" s="1"/>
  <c r="H100" i="2"/>
  <c r="L100" i="2" s="1" a="1"/>
  <c r="L100" i="2" s="1"/>
  <c r="G99" i="2"/>
  <c r="K99" i="2" s="1" a="1"/>
  <c r="K99" i="2" s="1"/>
  <c r="F98" i="2"/>
  <c r="J98" i="2" s="1" a="1"/>
  <c r="J98" i="2" s="1"/>
  <c r="H96" i="2"/>
  <c r="L96" i="2" s="1" a="1"/>
  <c r="L96" i="2" s="1"/>
  <c r="G95" i="2"/>
  <c r="K95" i="2" s="1" a="1"/>
  <c r="K95" i="2" s="1"/>
  <c r="F94" i="2"/>
  <c r="J94" i="2" s="1" a="1"/>
  <c r="J94" i="2" s="1"/>
  <c r="H92" i="2"/>
  <c r="L92" i="2" s="1" a="1"/>
  <c r="L92" i="2" s="1"/>
  <c r="G91" i="2"/>
  <c r="K91" i="2" s="1" a="1"/>
  <c r="K91" i="2" s="1"/>
  <c r="F90" i="2"/>
  <c r="J90" i="2" s="1" a="1"/>
  <c r="J90" i="2" s="1"/>
  <c r="H88" i="2"/>
  <c r="L88" i="2" s="1" a="1"/>
  <c r="L88" i="2" s="1"/>
  <c r="G87" i="2"/>
  <c r="K87" i="2" s="1" a="1"/>
  <c r="K87" i="2" s="1"/>
  <c r="F86" i="2"/>
  <c r="J86" i="2" s="1" a="1"/>
  <c r="J86" i="2" s="1"/>
  <c r="H84" i="2"/>
  <c r="L84" i="2" s="1" a="1"/>
  <c r="L84" i="2" s="1"/>
  <c r="G83" i="2"/>
  <c r="K83" i="2" s="1" a="1"/>
  <c r="K83" i="2" s="1"/>
  <c r="F82" i="2"/>
  <c r="J82" i="2" s="1" a="1"/>
  <c r="J82" i="2" s="1"/>
  <c r="H80" i="2"/>
  <c r="L80" i="2" s="1" a="1"/>
  <c r="L80" i="2" s="1"/>
  <c r="G79" i="2"/>
  <c r="K79" i="2" s="1" a="1"/>
  <c r="K79" i="2" s="1"/>
  <c r="F78" i="2"/>
  <c r="J78" i="2" s="1" a="1"/>
  <c r="J78" i="2" s="1"/>
  <c r="H76" i="2"/>
  <c r="L76" i="2" s="1" a="1"/>
  <c r="L76" i="2" s="1"/>
  <c r="G75" i="2"/>
  <c r="K75" i="2" s="1" a="1"/>
  <c r="K75" i="2" s="1"/>
  <c r="F74" i="2"/>
  <c r="J74" i="2" s="1" a="1"/>
  <c r="J74" i="2" s="1"/>
  <c r="H72" i="2"/>
  <c r="L72" i="2" s="1" a="1"/>
  <c r="L72" i="2" s="1"/>
  <c r="G71" i="2"/>
  <c r="K71" i="2" s="1" a="1"/>
  <c r="K71" i="2" s="1"/>
  <c r="F70" i="2"/>
  <c r="J70" i="2" s="1" a="1"/>
  <c r="J70" i="2" s="1"/>
  <c r="H68" i="2"/>
  <c r="L68" i="2" s="1" a="1"/>
  <c r="L68" i="2" s="1"/>
  <c r="G67" i="2"/>
  <c r="K67" i="2" s="1" a="1"/>
  <c r="K67" i="2" s="1"/>
  <c r="F66" i="2"/>
  <c r="J66" i="2" s="1" a="1"/>
  <c r="J66" i="2" s="1"/>
  <c r="H64" i="2"/>
  <c r="L64" i="2" s="1" a="1"/>
  <c r="L64" i="2" s="1"/>
  <c r="G63" i="2"/>
  <c r="K63" i="2" s="1" a="1"/>
  <c r="K63" i="2" s="1"/>
  <c r="F62" i="2"/>
  <c r="J62" i="2" s="1" a="1"/>
  <c r="J62" i="2" s="1"/>
  <c r="H60" i="2"/>
  <c r="L60" i="2" s="1" a="1"/>
  <c r="L60" i="2" s="1"/>
  <c r="G59" i="2"/>
  <c r="K59" i="2" s="1" a="1"/>
  <c r="K59" i="2" s="1"/>
  <c r="F58" i="2"/>
  <c r="J58" i="2" s="1" a="1"/>
  <c r="J58" i="2" s="1"/>
  <c r="H56" i="2"/>
  <c r="L56" i="2" s="1" a="1"/>
  <c r="L56" i="2" s="1"/>
  <c r="G55" i="2"/>
  <c r="K55" i="2" s="1" a="1"/>
  <c r="K55" i="2" s="1"/>
  <c r="F54" i="2"/>
  <c r="J54" i="2" s="1" a="1"/>
  <c r="J54" i="2" s="1"/>
  <c r="H52" i="2"/>
  <c r="L52" i="2" s="1" a="1"/>
  <c r="L52" i="2" s="1"/>
  <c r="G51" i="2"/>
  <c r="K51" i="2" s="1" a="1"/>
  <c r="K51" i="2" s="1"/>
  <c r="F50" i="2"/>
  <c r="J50" i="2" s="1" a="1"/>
  <c r="J50" i="2" s="1"/>
  <c r="H48" i="2"/>
  <c r="L48" i="2" s="1" a="1"/>
  <c r="L48" i="2" s="1"/>
  <c r="G47" i="2"/>
  <c r="K47" i="2" s="1" a="1"/>
  <c r="K47" i="2" s="1"/>
  <c r="F46" i="2"/>
  <c r="J46" i="2" s="1" a="1"/>
  <c r="J46" i="2" s="1"/>
  <c r="H44" i="2"/>
  <c r="L44" i="2" s="1" a="1"/>
  <c r="L44" i="2" s="1"/>
  <c r="G43" i="2"/>
  <c r="K43" i="2" s="1" a="1"/>
  <c r="K43" i="2" s="1"/>
  <c r="F42" i="2"/>
  <c r="J42" i="2" s="1" a="1"/>
  <c r="J42" i="2" s="1"/>
  <c r="H40" i="2"/>
  <c r="L40" i="2" s="1" a="1"/>
  <c r="L40" i="2" s="1"/>
  <c r="G39" i="2"/>
  <c r="K39" i="2" s="1" a="1"/>
  <c r="K39" i="2" s="1"/>
  <c r="F38" i="2"/>
  <c r="J38" i="2" s="1" a="1"/>
  <c r="J38" i="2" s="1"/>
  <c r="H36" i="2"/>
  <c r="L36" i="2" s="1" a="1"/>
  <c r="L36" i="2" s="1"/>
  <c r="G35" i="2"/>
  <c r="K35" i="2" s="1" a="1"/>
  <c r="K35" i="2" s="1"/>
  <c r="F34" i="2"/>
  <c r="J34" i="2" s="1" a="1"/>
  <c r="J34" i="2" s="1"/>
  <c r="H32" i="2"/>
  <c r="L32" i="2" s="1" a="1"/>
  <c r="L32" i="2" s="1"/>
  <c r="G31" i="2"/>
  <c r="K31" i="2" s="1" a="1"/>
  <c r="K31" i="2" s="1"/>
  <c r="F30" i="2"/>
  <c r="J30" i="2" s="1" a="1"/>
  <c r="J30" i="2" s="1"/>
  <c r="H28" i="2"/>
  <c r="L28" i="2" s="1" a="1"/>
  <c r="L28" i="2" s="1"/>
  <c r="G27" i="2"/>
  <c r="K27" i="2" s="1" a="1"/>
  <c r="K27" i="2" s="1"/>
  <c r="F26" i="2"/>
  <c r="J26" i="2" s="1" a="1"/>
  <c r="J26" i="2" s="1"/>
  <c r="H24" i="2"/>
  <c r="L24" i="2" s="1" a="1"/>
  <c r="L24" i="2" s="1"/>
  <c r="G23" i="2"/>
  <c r="K23" i="2" s="1" a="1"/>
  <c r="K23" i="2" s="1"/>
  <c r="F22" i="2"/>
  <c r="J22" i="2" s="1" a="1"/>
  <c r="J22" i="2" s="1"/>
  <c r="H20" i="2"/>
  <c r="L20" i="2" s="1" a="1"/>
  <c r="L20" i="2" s="1"/>
  <c r="G19" i="2"/>
  <c r="K19" i="2" s="1" a="1"/>
  <c r="K19" i="2" s="1"/>
  <c r="F18" i="2"/>
  <c r="J18" i="2" s="1" a="1"/>
  <c r="J18" i="2" s="1"/>
  <c r="H16" i="2"/>
  <c r="L16" i="2" s="1" a="1"/>
  <c r="L16" i="2" s="1"/>
  <c r="G788" i="2"/>
  <c r="K788" i="2" s="1"/>
  <c r="G756" i="2"/>
  <c r="K756" i="2" s="1"/>
  <c r="G724" i="2"/>
  <c r="K724" i="2" s="1"/>
  <c r="F703" i="2"/>
  <c r="J703" i="2" s="1"/>
  <c r="H681" i="2"/>
  <c r="L681" i="2" s="1"/>
  <c r="G660" i="2"/>
  <c r="K660" i="2" s="1"/>
  <c r="F639" i="2"/>
  <c r="J639" i="2" s="1" a="1"/>
  <c r="J639" i="2" s="1"/>
  <c r="F607" i="2"/>
  <c r="J607" i="2" s="1" a="1"/>
  <c r="J607" i="2" s="1"/>
  <c r="H585" i="2"/>
  <c r="L585" i="2" s="1" a="1"/>
  <c r="L585" i="2" s="1"/>
  <c r="F511" i="2"/>
  <c r="J511" i="2" s="1" a="1"/>
  <c r="J511" i="2" s="1"/>
  <c r="F479" i="2"/>
  <c r="J479" i="2" s="1" a="1"/>
  <c r="J479" i="2" s="1"/>
  <c r="G444" i="2"/>
  <c r="K444" i="2" s="1" a="1"/>
  <c r="K444" i="2" s="1"/>
  <c r="F437" i="2"/>
  <c r="J437" i="2" s="1" a="1"/>
  <c r="J437" i="2" s="1"/>
  <c r="H433" i="2"/>
  <c r="L433" i="2" s="1"/>
  <c r="F423" i="2"/>
  <c r="J423" i="2" s="1"/>
  <c r="G419" i="2"/>
  <c r="K419" i="2" s="1"/>
  <c r="H415" i="2"/>
  <c r="L415" i="2" s="1"/>
  <c r="G410" i="2"/>
  <c r="K410" i="2" s="1"/>
  <c r="G396" i="2"/>
  <c r="K396" i="2" s="1"/>
  <c r="H392" i="2"/>
  <c r="L392" i="2" s="1"/>
  <c r="H383" i="2"/>
  <c r="L383" i="2" s="1"/>
  <c r="H376" i="2"/>
  <c r="L376" i="2" s="1"/>
  <c r="G371" i="2"/>
  <c r="K371" i="2" s="1"/>
  <c r="F366" i="2"/>
  <c r="J366" i="2" s="1"/>
  <c r="G355" i="2"/>
  <c r="K355" i="2" s="1"/>
  <c r="H785" i="2"/>
  <c r="L785" i="2" s="1"/>
  <c r="F775" i="2"/>
  <c r="J775" i="2" s="1"/>
  <c r="G764" i="2"/>
  <c r="K764" i="2" s="1"/>
  <c r="H753" i="2"/>
  <c r="L753" i="2" s="1"/>
  <c r="F743" i="2"/>
  <c r="J743" i="2" s="1"/>
  <c r="G732" i="2"/>
  <c r="K732" i="2" s="1"/>
  <c r="H721" i="2"/>
  <c r="L721" i="2" s="1"/>
  <c r="F711" i="2"/>
  <c r="J711" i="2" s="1"/>
  <c r="G700" i="2"/>
  <c r="K700" i="2" s="1"/>
  <c r="H689" i="2"/>
  <c r="L689" i="2" s="1"/>
  <c r="F679" i="2"/>
  <c r="J679" i="2" s="1"/>
  <c r="G668" i="2"/>
  <c r="K668" i="2" s="1"/>
  <c r="H657" i="2"/>
  <c r="L657" i="2" s="1"/>
  <c r="F647" i="2"/>
  <c r="J647" i="2" s="1" a="1"/>
  <c r="J647" i="2" s="1"/>
  <c r="G636" i="2"/>
  <c r="K636" i="2" s="1"/>
  <c r="H625" i="2"/>
  <c r="L625" i="2" s="1"/>
  <c r="F615" i="2"/>
  <c r="J615" i="2" s="1" a="1"/>
  <c r="J615" i="2" s="1"/>
  <c r="G604" i="2"/>
  <c r="K604" i="2" s="1" a="1"/>
  <c r="K604" i="2" s="1"/>
  <c r="H593" i="2"/>
  <c r="L593" i="2" s="1" a="1"/>
  <c r="L593" i="2" s="1"/>
  <c r="F583" i="2"/>
  <c r="J583" i="2" s="1" a="1"/>
  <c r="J583" i="2" s="1"/>
  <c r="G572" i="2"/>
  <c r="K572" i="2" s="1" a="1"/>
  <c r="K572" i="2" s="1"/>
  <c r="H561" i="2"/>
  <c r="L561" i="2" s="1" a="1"/>
  <c r="L561" i="2" s="1"/>
  <c r="F551" i="2"/>
  <c r="J551" i="2" s="1" a="1"/>
  <c r="J551" i="2" s="1"/>
  <c r="G540" i="2"/>
  <c r="K540" i="2" s="1" a="1"/>
  <c r="K540" i="2" s="1"/>
  <c r="H529" i="2"/>
  <c r="L529" i="2" s="1" a="1"/>
  <c r="L529" i="2" s="1"/>
  <c r="F519" i="2"/>
  <c r="J519" i="2" s="1" a="1"/>
  <c r="J519" i="2" s="1"/>
  <c r="G508" i="2"/>
  <c r="K508" i="2" s="1" a="1"/>
  <c r="K508" i="2" s="1"/>
  <c r="H497" i="2"/>
  <c r="L497" i="2" s="1" a="1"/>
  <c r="L497" i="2" s="1"/>
  <c r="F487" i="2"/>
  <c r="J487" i="2" s="1" a="1"/>
  <c r="J487" i="2" s="1"/>
  <c r="G476" i="2"/>
  <c r="K476" i="2" s="1" a="1"/>
  <c r="K476" i="2" s="1"/>
  <c r="H465" i="2"/>
  <c r="L465" i="2" s="1" a="1"/>
  <c r="L465" i="2" s="1"/>
  <c r="F455" i="2"/>
  <c r="J455" i="2" s="1" a="1"/>
  <c r="J455" i="2" s="1"/>
  <c r="G450" i="2"/>
  <c r="K450" i="2" s="1" a="1"/>
  <c r="K450" i="2" s="1"/>
  <c r="F447" i="2"/>
  <c r="J447" i="2" s="1" a="1"/>
  <c r="J447" i="2" s="1"/>
  <c r="H443" i="2"/>
  <c r="L443" i="2" s="1" a="1"/>
  <c r="L443" i="2" s="1"/>
  <c r="H439" i="2"/>
  <c r="L439" i="2" s="1" a="1"/>
  <c r="L439" i="2" s="1"/>
  <c r="H436" i="2"/>
  <c r="L436" i="2" s="1" a="1"/>
  <c r="L436" i="2" s="1"/>
  <c r="F435" i="2"/>
  <c r="J435" i="2" s="1" a="1"/>
  <c r="J435" i="2" s="1"/>
  <c r="F433" i="2"/>
  <c r="J433" i="2" s="1"/>
  <c r="G431" i="2"/>
  <c r="K431" i="2" s="1"/>
  <c r="H429" i="2"/>
  <c r="L429" i="2" s="1"/>
  <c r="H427" i="2"/>
  <c r="L427" i="2" s="1"/>
  <c r="F426" i="2"/>
  <c r="J426" i="2" s="1"/>
  <c r="G424" i="2"/>
  <c r="K424" i="2" s="1"/>
  <c r="G422" i="2"/>
  <c r="K422" i="2" s="1"/>
  <c r="H420" i="2"/>
  <c r="L420" i="2" s="1"/>
  <c r="F419" i="2"/>
  <c r="J419" i="2" s="1"/>
  <c r="F417" i="2"/>
  <c r="J417" i="2" s="1"/>
  <c r="G415" i="2"/>
  <c r="K415" i="2" s="1"/>
  <c r="H413" i="2"/>
  <c r="L413" i="2" s="1"/>
  <c r="H411" i="2"/>
  <c r="L411" i="2" s="1"/>
  <c r="F410" i="2"/>
  <c r="J410" i="2" s="1"/>
  <c r="G408" i="2"/>
  <c r="K408" i="2" s="1"/>
  <c r="G406" i="2"/>
  <c r="K406" i="2" s="1"/>
  <c r="H404" i="2"/>
  <c r="L404" i="2" s="1"/>
  <c r="F403" i="2"/>
  <c r="J403" i="2" s="1"/>
  <c r="F401" i="2"/>
  <c r="J401" i="2" s="1"/>
  <c r="G399" i="2"/>
  <c r="K399" i="2" s="1"/>
  <c r="H397" i="2"/>
  <c r="L397" i="2" s="1"/>
  <c r="H395" i="2"/>
  <c r="L395" i="2" s="1"/>
  <c r="F394" i="2"/>
  <c r="J394" i="2" s="1"/>
  <c r="G392" i="2"/>
  <c r="K392" i="2" s="1"/>
  <c r="G390" i="2"/>
  <c r="K390" i="2" s="1"/>
  <c r="H388" i="2"/>
  <c r="L388" i="2" s="1"/>
  <c r="F387" i="2"/>
  <c r="J387" i="2" s="1"/>
  <c r="F385" i="2"/>
  <c r="J385" i="2" s="1"/>
  <c r="G383" i="2"/>
  <c r="K383" i="2" s="1"/>
  <c r="H381" i="2"/>
  <c r="L381" i="2" s="1"/>
  <c r="H379" i="2"/>
  <c r="L379" i="2" s="1"/>
  <c r="F378" i="2"/>
  <c r="J378" i="2" s="1"/>
  <c r="G376" i="2"/>
  <c r="K376" i="2" s="1"/>
  <c r="G374" i="2"/>
  <c r="K374" i="2" s="1"/>
  <c r="H372" i="2"/>
  <c r="L372" i="2" s="1"/>
  <c r="F371" i="2"/>
  <c r="J371" i="2" s="1"/>
  <c r="F369" i="2"/>
  <c r="J369" i="2" s="1"/>
  <c r="G367" i="2"/>
  <c r="K367" i="2" s="1"/>
  <c r="H365" i="2"/>
  <c r="L365" i="2" s="1"/>
  <c r="H363" i="2"/>
  <c r="L363" i="2" s="1"/>
  <c r="F362" i="2"/>
  <c r="J362" i="2" s="1"/>
  <c r="G360" i="2"/>
  <c r="K360" i="2" s="1"/>
  <c r="G358" i="2"/>
  <c r="K358" i="2" s="1"/>
  <c r="H356" i="2"/>
  <c r="L356" i="2" s="1"/>
  <c r="F355" i="2"/>
  <c r="J355" i="2" s="1"/>
  <c r="F353" i="2"/>
  <c r="J353" i="2" s="1"/>
  <c r="G351" i="2"/>
  <c r="K351" i="2" s="1"/>
  <c r="H349" i="2"/>
  <c r="L349" i="2" s="1"/>
  <c r="H347" i="2"/>
  <c r="L347" i="2" s="1"/>
  <c r="F346" i="2"/>
  <c r="J346" i="2" s="1"/>
  <c r="G344" i="2"/>
  <c r="K344" i="2" s="1"/>
  <c r="G342" i="2"/>
  <c r="K342" i="2" s="1"/>
  <c r="H340" i="2"/>
  <c r="L340" i="2" s="1"/>
  <c r="F339" i="2"/>
  <c r="J339" i="2" s="1"/>
  <c r="F337" i="2"/>
  <c r="J337" i="2" s="1"/>
  <c r="G335" i="2"/>
  <c r="K335" i="2" s="1"/>
  <c r="H333" i="2"/>
  <c r="L333" i="2" s="1"/>
  <c r="H331" i="2"/>
  <c r="L331" i="2" s="1"/>
  <c r="F330" i="2"/>
  <c r="J330" i="2" s="1"/>
  <c r="G328" i="2"/>
  <c r="K328" i="2" s="1"/>
  <c r="G326" i="2"/>
  <c r="K326" i="2" s="1"/>
  <c r="H324" i="2"/>
  <c r="L324" i="2" s="1"/>
  <c r="F323" i="2"/>
  <c r="J323" i="2" s="1"/>
  <c r="F321" i="2"/>
  <c r="J321" i="2" s="1"/>
  <c r="G319" i="2"/>
  <c r="K319" i="2" s="1"/>
  <c r="H317" i="2"/>
  <c r="L317" i="2" s="1"/>
  <c r="H315" i="2"/>
  <c r="L315" i="2" s="1"/>
  <c r="F314" i="2"/>
  <c r="J314" i="2" s="1"/>
  <c r="G312" i="2"/>
  <c r="K312" i="2" s="1"/>
  <c r="G310" i="2"/>
  <c r="K310" i="2" s="1"/>
  <c r="H308" i="2"/>
  <c r="L308" i="2" s="1"/>
  <c r="F307" i="2"/>
  <c r="J307" i="2" s="1"/>
  <c r="F305" i="2"/>
  <c r="J305" i="2" s="1"/>
  <c r="G303" i="2"/>
  <c r="K303" i="2" s="1"/>
  <c r="H301" i="2"/>
  <c r="L301" i="2" s="1"/>
  <c r="H299" i="2"/>
  <c r="L299" i="2" s="1"/>
  <c r="F298" i="2"/>
  <c r="J298" i="2" s="1"/>
  <c r="G296" i="2"/>
  <c r="K296" i="2" s="1"/>
  <c r="G294" i="2"/>
  <c r="K294" i="2" s="1"/>
  <c r="H292" i="2"/>
  <c r="L292" i="2" s="1"/>
  <c r="F291" i="2"/>
  <c r="J291" i="2" s="1"/>
  <c r="F289" i="2"/>
  <c r="J289" i="2" s="1"/>
  <c r="G287" i="2"/>
  <c r="K287" i="2" s="1"/>
  <c r="H285" i="2"/>
  <c r="L285" i="2" s="1"/>
  <c r="H283" i="2"/>
  <c r="L283" i="2" s="1"/>
  <c r="F282" i="2"/>
  <c r="J282" i="2" s="1"/>
  <c r="G280" i="2"/>
  <c r="K280" i="2" s="1"/>
  <c r="G278" i="2"/>
  <c r="K278" i="2" s="1"/>
  <c r="H276" i="2"/>
  <c r="L276" i="2" s="1"/>
  <c r="F275" i="2"/>
  <c r="J275" i="2" s="1"/>
  <c r="F273" i="2"/>
  <c r="J273" i="2" s="1"/>
  <c r="G271" i="2"/>
  <c r="K271" i="2" s="1"/>
  <c r="H269" i="2"/>
  <c r="L269" i="2" s="1"/>
  <c r="H267" i="2"/>
  <c r="L267" i="2" s="1"/>
  <c r="F266" i="2"/>
  <c r="J266" i="2" s="1"/>
  <c r="G264" i="2"/>
  <c r="K264" i="2" s="1"/>
  <c r="G262" i="2"/>
  <c r="K262" i="2" s="1"/>
  <c r="H260" i="2"/>
  <c r="L260" i="2" s="1"/>
  <c r="F259" i="2"/>
  <c r="J259" i="2" s="1"/>
  <c r="F257" i="2"/>
  <c r="J257" i="2" s="1"/>
  <c r="G255" i="2"/>
  <c r="K255" i="2" s="1"/>
  <c r="H253" i="2"/>
  <c r="L253" i="2" s="1"/>
  <c r="H251" i="2"/>
  <c r="L251" i="2" s="1"/>
  <c r="F250" i="2"/>
  <c r="J250" i="2" s="1"/>
  <c r="G248" i="2"/>
  <c r="K248" i="2" s="1"/>
  <c r="G246" i="2"/>
  <c r="K246" i="2" s="1"/>
  <c r="H244" i="2"/>
  <c r="L244" i="2" s="1"/>
  <c r="F243" i="2"/>
  <c r="J243" i="2" s="1"/>
  <c r="F241" i="2"/>
  <c r="J241" i="2" s="1"/>
  <c r="G239" i="2"/>
  <c r="K239" i="2" s="1"/>
  <c r="H237" i="2"/>
  <c r="L237" i="2" s="1"/>
  <c r="H235" i="2"/>
  <c r="L235" i="2" s="1"/>
  <c r="F234" i="2"/>
  <c r="J234" i="2" s="1"/>
  <c r="G232" i="2"/>
  <c r="K232" i="2" s="1"/>
  <c r="G230" i="2"/>
  <c r="K230" i="2" s="1"/>
  <c r="H228" i="2"/>
  <c r="L228" i="2" s="1"/>
  <c r="F227" i="2"/>
  <c r="J227" i="2" s="1"/>
  <c r="F225" i="2"/>
  <c r="J225" i="2" s="1"/>
  <c r="G223" i="2"/>
  <c r="K223" i="2" s="1"/>
  <c r="H221" i="2"/>
  <c r="L221" i="2" s="1"/>
  <c r="H219" i="2"/>
  <c r="L219" i="2" s="1"/>
  <c r="F218" i="2"/>
  <c r="J218" i="2" s="1"/>
  <c r="G216" i="2"/>
  <c r="K216" i="2" s="1"/>
  <c r="G214" i="2"/>
  <c r="K214" i="2" s="1"/>
  <c r="H212" i="2"/>
  <c r="L212" i="2" s="1"/>
  <c r="F211" i="2"/>
  <c r="J211" i="2" s="1"/>
  <c r="F209" i="2"/>
  <c r="J209" i="2" s="1"/>
  <c r="G207" i="2"/>
  <c r="K207" i="2" s="1"/>
  <c r="H205" i="2"/>
  <c r="L205" i="2" s="1"/>
  <c r="H203" i="2"/>
  <c r="L203" i="2" s="1"/>
  <c r="F202" i="2"/>
  <c r="J202" i="2" s="1"/>
  <c r="G200" i="2"/>
  <c r="K200" i="2" s="1"/>
  <c r="H198" i="2"/>
  <c r="L198" i="2" s="1"/>
  <c r="G197" i="2"/>
  <c r="K197" i="2" s="1"/>
  <c r="F196" i="2"/>
  <c r="J196" i="2" s="1"/>
  <c r="H194" i="2"/>
  <c r="L194" i="2" s="1"/>
  <c r="G193" i="2"/>
  <c r="K193" i="2" s="1"/>
  <c r="F192" i="2"/>
  <c r="J192" i="2" s="1"/>
  <c r="H190" i="2"/>
  <c r="L190" i="2" s="1"/>
  <c r="G189" i="2"/>
  <c r="K189" i="2" s="1"/>
  <c r="F188" i="2"/>
  <c r="J188" i="2" s="1"/>
  <c r="H186" i="2"/>
  <c r="L186" i="2" s="1"/>
  <c r="G185" i="2"/>
  <c r="K185" i="2" s="1"/>
  <c r="F184" i="2"/>
  <c r="J184" i="2" s="1"/>
  <c r="H182" i="2"/>
  <c r="L182" i="2" s="1"/>
  <c r="G181" i="2"/>
  <c r="K181" i="2" s="1"/>
  <c r="F180" i="2"/>
  <c r="J180" i="2" s="1"/>
  <c r="H178" i="2"/>
  <c r="L178" i="2" s="1"/>
  <c r="G177" i="2"/>
  <c r="K177" i="2" s="1"/>
  <c r="F176" i="2"/>
  <c r="J176" i="2" s="1"/>
  <c r="H174" i="2"/>
  <c r="L174" i="2" s="1"/>
  <c r="G173" i="2"/>
  <c r="K173" i="2" s="1"/>
  <c r="F172" i="2"/>
  <c r="J172" i="2" s="1"/>
  <c r="H170" i="2"/>
  <c r="L170" i="2" s="1"/>
  <c r="G169" i="2"/>
  <c r="K169" i="2" s="1"/>
  <c r="F168" i="2"/>
  <c r="J168" i="2" s="1"/>
  <c r="H166" i="2"/>
  <c r="L166" i="2" s="1"/>
  <c r="G165" i="2"/>
  <c r="K165" i="2" s="1"/>
  <c r="F164" i="2"/>
  <c r="J164" i="2" s="1"/>
  <c r="H162" i="2"/>
  <c r="L162" i="2" s="1"/>
  <c r="G161" i="2"/>
  <c r="K161" i="2" s="1"/>
  <c r="F160" i="2"/>
  <c r="J160" i="2" s="1"/>
  <c r="H158" i="2"/>
  <c r="L158" i="2" s="1"/>
  <c r="G157" i="2"/>
  <c r="K157" i="2" s="1"/>
  <c r="F156" i="2"/>
  <c r="J156" i="2" s="1"/>
  <c r="H154" i="2"/>
  <c r="L154" i="2" s="1"/>
  <c r="G153" i="2"/>
  <c r="K153" i="2" s="1"/>
  <c r="F152" i="2"/>
  <c r="J152" i="2" s="1"/>
  <c r="H150" i="2"/>
  <c r="L150" i="2" s="1"/>
  <c r="G149" i="2"/>
  <c r="K149" i="2" s="1"/>
  <c r="F148" i="2"/>
  <c r="J148" i="2" s="1"/>
  <c r="H146" i="2"/>
  <c r="L146" i="2" s="1"/>
  <c r="G145" i="2"/>
  <c r="K145" i="2" s="1"/>
  <c r="F144" i="2"/>
  <c r="J144" i="2" s="1"/>
  <c r="H142" i="2"/>
  <c r="L142" i="2" s="1"/>
  <c r="G141" i="2"/>
  <c r="K141" i="2" s="1"/>
  <c r="F140" i="2"/>
  <c r="J140" i="2" s="1"/>
  <c r="H138" i="2"/>
  <c r="L138" i="2" s="1"/>
  <c r="G137" i="2"/>
  <c r="K137" i="2" s="1"/>
  <c r="F136" i="2"/>
  <c r="J136" i="2" s="1"/>
  <c r="H134" i="2"/>
  <c r="L134" i="2" s="1" a="1"/>
  <c r="L134" i="2" s="1"/>
  <c r="G133" i="2"/>
  <c r="K133" i="2" s="1" a="1"/>
  <c r="K133" i="2" s="1"/>
  <c r="F132" i="2"/>
  <c r="J132" i="2" s="1" a="1"/>
  <c r="J132" i="2" s="1"/>
  <c r="H130" i="2"/>
  <c r="L130" i="2" s="1" a="1"/>
  <c r="L130" i="2" s="1"/>
  <c r="G129" i="2"/>
  <c r="K129" i="2" s="1" a="1"/>
  <c r="K129" i="2" s="1"/>
  <c r="F128" i="2"/>
  <c r="J128" i="2" s="1" a="1"/>
  <c r="J128" i="2" s="1"/>
  <c r="H126" i="2"/>
  <c r="L126" i="2" s="1" a="1"/>
  <c r="L126" i="2" s="1"/>
  <c r="G125" i="2"/>
  <c r="K125" i="2" s="1" a="1"/>
  <c r="K125" i="2" s="1"/>
  <c r="F124" i="2"/>
  <c r="J124" i="2" s="1" a="1"/>
  <c r="J124" i="2" s="1"/>
  <c r="H122" i="2"/>
  <c r="L122" i="2" s="1" a="1"/>
  <c r="L122" i="2" s="1"/>
  <c r="G121" i="2"/>
  <c r="K121" i="2" s="1" a="1"/>
  <c r="K121" i="2" s="1"/>
  <c r="F120" i="2"/>
  <c r="J120" i="2" s="1" a="1"/>
  <c r="J120" i="2" s="1"/>
  <c r="H118" i="2"/>
  <c r="L118" i="2" s="1" a="1"/>
  <c r="L118" i="2" s="1"/>
  <c r="G117" i="2"/>
  <c r="K117" i="2" s="1" a="1"/>
  <c r="K117" i="2" s="1"/>
  <c r="F116" i="2"/>
  <c r="J116" i="2" s="1" a="1"/>
  <c r="J116" i="2" s="1"/>
  <c r="H114" i="2"/>
  <c r="L114" i="2" s="1" a="1"/>
  <c r="L114" i="2" s="1"/>
  <c r="G113" i="2"/>
  <c r="K113" i="2" s="1" a="1"/>
  <c r="K113" i="2" s="1"/>
  <c r="F112" i="2"/>
  <c r="J112" i="2" s="1" a="1"/>
  <c r="J112" i="2" s="1"/>
  <c r="H110" i="2"/>
  <c r="L110" i="2" s="1" a="1"/>
  <c r="L110" i="2" s="1"/>
  <c r="G109" i="2"/>
  <c r="K109" i="2" s="1" a="1"/>
  <c r="K109" i="2" s="1"/>
  <c r="F108" i="2"/>
  <c r="J108" i="2" s="1" a="1"/>
  <c r="J108" i="2" s="1"/>
  <c r="H106" i="2"/>
  <c r="L106" i="2" s="1" a="1"/>
  <c r="L106" i="2" s="1"/>
  <c r="G105" i="2"/>
  <c r="K105" i="2" s="1" a="1"/>
  <c r="K105" i="2" s="1"/>
  <c r="F104" i="2"/>
  <c r="J104" i="2" s="1" a="1"/>
  <c r="J104" i="2" s="1"/>
  <c r="H102" i="2"/>
  <c r="L102" i="2" s="1" a="1"/>
  <c r="L102" i="2" s="1"/>
  <c r="G101" i="2"/>
  <c r="K101" i="2" s="1" a="1"/>
  <c r="K101" i="2" s="1"/>
  <c r="F100" i="2"/>
  <c r="J100" i="2" s="1" a="1"/>
  <c r="J100" i="2" s="1"/>
  <c r="H98" i="2"/>
  <c r="L98" i="2" s="1" a="1"/>
  <c r="L98" i="2" s="1"/>
  <c r="G97" i="2"/>
  <c r="K97" i="2" s="1" a="1"/>
  <c r="K97" i="2" s="1"/>
  <c r="F96" i="2"/>
  <c r="J96" i="2" s="1" a="1"/>
  <c r="J96" i="2" s="1"/>
  <c r="H94" i="2"/>
  <c r="L94" i="2" s="1" a="1"/>
  <c r="L94" i="2" s="1"/>
  <c r="G93" i="2"/>
  <c r="K93" i="2" s="1" a="1"/>
  <c r="K93" i="2" s="1"/>
  <c r="F92" i="2"/>
  <c r="J92" i="2" s="1" a="1"/>
  <c r="J92" i="2" s="1"/>
  <c r="H90" i="2"/>
  <c r="L90" i="2" s="1" a="1"/>
  <c r="L90" i="2" s="1"/>
  <c r="G89" i="2"/>
  <c r="K89" i="2" s="1" a="1"/>
  <c r="K89" i="2" s="1"/>
  <c r="F88" i="2"/>
  <c r="J88" i="2" s="1" a="1"/>
  <c r="J88" i="2" s="1"/>
  <c r="H86" i="2"/>
  <c r="L86" i="2" s="1" a="1"/>
  <c r="L86" i="2" s="1"/>
  <c r="G85" i="2"/>
  <c r="K85" i="2" s="1" a="1"/>
  <c r="K85" i="2" s="1"/>
  <c r="F84" i="2"/>
  <c r="J84" i="2" s="1" a="1"/>
  <c r="J84" i="2" s="1"/>
  <c r="H82" i="2"/>
  <c r="L82" i="2" s="1" a="1"/>
  <c r="L82" i="2" s="1"/>
  <c r="G81" i="2"/>
  <c r="K81" i="2" s="1" a="1"/>
  <c r="K81" i="2" s="1"/>
  <c r="F80" i="2"/>
  <c r="J80" i="2" s="1" a="1"/>
  <c r="J80" i="2" s="1"/>
  <c r="H78" i="2"/>
  <c r="L78" i="2" s="1" a="1"/>
  <c r="L78" i="2" s="1"/>
  <c r="G77" i="2"/>
  <c r="K77" i="2" s="1" a="1"/>
  <c r="K77" i="2" s="1"/>
  <c r="F76" i="2"/>
  <c r="J76" i="2" s="1" a="1"/>
  <c r="J76" i="2" s="1"/>
  <c r="H74" i="2"/>
  <c r="L74" i="2" s="1" a="1"/>
  <c r="L74" i="2" s="1"/>
  <c r="G73" i="2"/>
  <c r="K73" i="2" s="1" a="1"/>
  <c r="K73" i="2" s="1"/>
  <c r="F72" i="2"/>
  <c r="J72" i="2" s="1" a="1"/>
  <c r="J72" i="2" s="1"/>
  <c r="H70" i="2"/>
  <c r="L70" i="2" s="1" a="1"/>
  <c r="L70" i="2" s="1"/>
  <c r="G69" i="2"/>
  <c r="K69" i="2" s="1" a="1"/>
  <c r="K69" i="2" s="1"/>
  <c r="F68" i="2"/>
  <c r="J68" i="2" s="1" a="1"/>
  <c r="J68" i="2" s="1"/>
  <c r="H66" i="2"/>
  <c r="L66" i="2" s="1" a="1"/>
  <c r="L66" i="2" s="1"/>
  <c r="G65" i="2"/>
  <c r="K65" i="2" s="1" a="1"/>
  <c r="K65" i="2" s="1"/>
  <c r="F64" i="2"/>
  <c r="J64" i="2" s="1" a="1"/>
  <c r="J64" i="2" s="1"/>
  <c r="H62" i="2"/>
  <c r="L62" i="2" s="1" a="1"/>
  <c r="L62" i="2" s="1"/>
  <c r="G61" i="2"/>
  <c r="K61" i="2" s="1" a="1"/>
  <c r="K61" i="2" s="1"/>
  <c r="F60" i="2"/>
  <c r="J60" i="2" s="1" a="1"/>
  <c r="J60" i="2" s="1"/>
  <c r="H58" i="2"/>
  <c r="L58" i="2" s="1" a="1"/>
  <c r="L58" i="2" s="1"/>
  <c r="G57" i="2"/>
  <c r="K57" i="2" s="1" a="1"/>
  <c r="K57" i="2" s="1"/>
  <c r="F56" i="2"/>
  <c r="J56" i="2" s="1" a="1"/>
  <c r="J56" i="2" s="1"/>
  <c r="H54" i="2"/>
  <c r="L54" i="2" s="1" a="1"/>
  <c r="L54" i="2" s="1"/>
  <c r="G53" i="2"/>
  <c r="K53" i="2" s="1" a="1"/>
  <c r="K53" i="2" s="1"/>
  <c r="F52" i="2"/>
  <c r="J52" i="2" s="1" a="1"/>
  <c r="J52" i="2" s="1"/>
  <c r="H50" i="2"/>
  <c r="L50" i="2" s="1" a="1"/>
  <c r="L50" i="2" s="1"/>
  <c r="G49" i="2"/>
  <c r="K49" i="2" s="1" a="1"/>
  <c r="K49" i="2" s="1"/>
  <c r="F48" i="2"/>
  <c r="J48" i="2" s="1" a="1"/>
  <c r="J48" i="2" s="1"/>
  <c r="H46" i="2"/>
  <c r="L46" i="2" s="1" a="1"/>
  <c r="L46" i="2" s="1"/>
  <c r="G45" i="2"/>
  <c r="K45" i="2" s="1" a="1"/>
  <c r="K45" i="2" s="1"/>
  <c r="F44" i="2"/>
  <c r="J44" i="2" s="1" a="1"/>
  <c r="J44" i="2" s="1"/>
  <c r="H42" i="2"/>
  <c r="L42" i="2" s="1" a="1"/>
  <c r="L42" i="2" s="1"/>
  <c r="G41" i="2"/>
  <c r="K41" i="2" s="1" a="1"/>
  <c r="K41" i="2" s="1"/>
  <c r="F40" i="2"/>
  <c r="J40" i="2" s="1" a="1"/>
  <c r="J40" i="2" s="1"/>
  <c r="H38" i="2"/>
  <c r="L38" i="2" s="1" a="1"/>
  <c r="L38" i="2" s="1"/>
  <c r="G37" i="2"/>
  <c r="K37" i="2" s="1" a="1"/>
  <c r="K37" i="2" s="1"/>
  <c r="F36" i="2"/>
  <c r="J36" i="2" s="1" a="1"/>
  <c r="J36" i="2" s="1"/>
  <c r="H34" i="2"/>
  <c r="L34" i="2" s="1" a="1"/>
  <c r="L34" i="2" s="1"/>
  <c r="G33" i="2"/>
  <c r="K33" i="2" s="1" a="1"/>
  <c r="K33" i="2" s="1"/>
  <c r="F32" i="2"/>
  <c r="J32" i="2" s="1" a="1"/>
  <c r="J32" i="2" s="1"/>
  <c r="H30" i="2"/>
  <c r="L30" i="2" s="1" a="1"/>
  <c r="L30" i="2" s="1"/>
  <c r="G29" i="2"/>
  <c r="K29" i="2" s="1" a="1"/>
  <c r="K29" i="2" s="1"/>
  <c r="F28" i="2"/>
  <c r="J28" i="2" s="1" a="1"/>
  <c r="J28" i="2" s="1"/>
  <c r="H26" i="2"/>
  <c r="L26" i="2" s="1" a="1"/>
  <c r="L26" i="2" s="1"/>
  <c r="G25" i="2"/>
  <c r="K25" i="2" s="1" a="1"/>
  <c r="K25" i="2" s="1"/>
  <c r="F24" i="2"/>
  <c r="J24" i="2" s="1" a="1"/>
  <c r="J24" i="2" s="1"/>
  <c r="H22" i="2"/>
  <c r="L22" i="2" s="1" a="1"/>
  <c r="L22" i="2" s="1"/>
  <c r="G21" i="2"/>
  <c r="K21" i="2" s="1" a="1"/>
  <c r="K21" i="2" s="1"/>
  <c r="F20" i="2"/>
  <c r="J20" i="2" s="1" a="1"/>
  <c r="J20" i="2" s="1"/>
  <c r="H18" i="2"/>
  <c r="L18" i="2" s="1" a="1"/>
  <c r="L18" i="2" s="1"/>
  <c r="G17" i="2"/>
  <c r="K17" i="2" s="1" a="1"/>
  <c r="K17" i="2" s="1"/>
  <c r="F16" i="2"/>
  <c r="J16" i="2" s="1" a="1"/>
  <c r="J16" i="2" s="1"/>
  <c r="H777" i="2"/>
  <c r="L777" i="2" s="1"/>
  <c r="F767" i="2"/>
  <c r="J767" i="2" s="1"/>
  <c r="H745" i="2"/>
  <c r="L745" i="2" s="1"/>
  <c r="H713" i="2"/>
  <c r="L713" i="2" s="1"/>
  <c r="G692" i="2"/>
  <c r="K692" i="2" s="1"/>
  <c r="F671" i="2"/>
  <c r="J671" i="2" s="1" a="1"/>
  <c r="J671" i="2" s="1"/>
  <c r="H649" i="2"/>
  <c r="L649" i="2" s="1"/>
  <c r="G564" i="2"/>
  <c r="K564" i="2" s="1" a="1"/>
  <c r="K564" i="2" s="1"/>
  <c r="G532" i="2"/>
  <c r="K532" i="2" s="1" a="1"/>
  <c r="K532" i="2" s="1"/>
  <c r="H457" i="2"/>
  <c r="L457" i="2" s="1" a="1"/>
  <c r="L457" i="2" s="1"/>
  <c r="G435" i="2"/>
  <c r="K435" i="2" s="1" a="1"/>
  <c r="K435" i="2" s="1"/>
  <c r="F430" i="2"/>
  <c r="J430" i="2" s="1"/>
  <c r="H424" i="2"/>
  <c r="L424" i="2" s="1"/>
  <c r="F421" i="2"/>
  <c r="J421" i="2" s="1"/>
  <c r="F414" i="2"/>
  <c r="J414" i="2" s="1"/>
  <c r="H408" i="2"/>
  <c r="L408" i="2" s="1"/>
  <c r="G403" i="2"/>
  <c r="K403" i="2" s="1"/>
  <c r="H399" i="2"/>
  <c r="L399" i="2" s="1"/>
  <c r="G387" i="2"/>
  <c r="K387" i="2" s="1"/>
  <c r="F382" i="2"/>
  <c r="J382" i="2" s="1"/>
  <c r="F373" i="2"/>
  <c r="J373" i="2" s="1"/>
  <c r="H367" i="2"/>
  <c r="L367" i="2" s="1"/>
  <c r="H360" i="2"/>
  <c r="L360" i="2" s="1"/>
  <c r="F357" i="2"/>
  <c r="J357" i="2" s="1"/>
  <c r="H351" i="2"/>
  <c r="L351" i="2" s="1"/>
  <c r="H344" i="2"/>
  <c r="L344" i="2" s="1"/>
  <c r="H337" i="2"/>
  <c r="L337" i="2" s="1"/>
  <c r="G330" i="2"/>
  <c r="K330" i="2" s="1"/>
  <c r="G323" i="2"/>
  <c r="K323" i="2" s="1"/>
  <c r="G316" i="2"/>
  <c r="K316" i="2" s="1"/>
  <c r="F309" i="2"/>
  <c r="J309" i="2" s="1"/>
  <c r="F302" i="2"/>
  <c r="J302" i="2" s="1"/>
  <c r="F295" i="2"/>
  <c r="J295" i="2" s="1"/>
  <c r="H287" i="2"/>
  <c r="L287" i="2" s="1"/>
  <c r="H280" i="2"/>
  <c r="L280" i="2" s="1"/>
  <c r="H273" i="2"/>
  <c r="L273" i="2" s="1"/>
  <c r="G266" i="2"/>
  <c r="K266" i="2" s="1"/>
  <c r="G259" i="2"/>
  <c r="K259" i="2" s="1"/>
  <c r="G252" i="2"/>
  <c r="K252" i="2" s="1"/>
  <c r="F245" i="2"/>
  <c r="J245" i="2" s="1"/>
  <c r="F238" i="2"/>
  <c r="J238" i="2" s="1"/>
  <c r="F231" i="2"/>
  <c r="J231" i="2" s="1"/>
  <c r="H223" i="2"/>
  <c r="L223" i="2" s="1"/>
  <c r="H216" i="2"/>
  <c r="L216" i="2" s="1"/>
  <c r="H209" i="2"/>
  <c r="L209" i="2" s="1"/>
  <c r="G202" i="2"/>
  <c r="K202" i="2" s="1"/>
  <c r="G196" i="2"/>
  <c r="K196" i="2" s="1"/>
  <c r="F191" i="2"/>
  <c r="J191" i="2" s="1"/>
  <c r="H185" i="2"/>
  <c r="L185" i="2" s="1"/>
  <c r="G180" i="2"/>
  <c r="K180" i="2" s="1"/>
  <c r="F175" i="2"/>
  <c r="J175" i="2" s="1"/>
  <c r="H169" i="2"/>
  <c r="L169" i="2" s="1"/>
  <c r="G164" i="2"/>
  <c r="K164" i="2" s="1"/>
  <c r="F159" i="2"/>
  <c r="J159" i="2" s="1"/>
  <c r="H153" i="2"/>
  <c r="L153" i="2" s="1"/>
  <c r="G148" i="2"/>
  <c r="K148" i="2" s="1"/>
  <c r="F143" i="2"/>
  <c r="J143" i="2" s="1"/>
  <c r="H137" i="2"/>
  <c r="L137" i="2" s="1"/>
  <c r="G132" i="2"/>
  <c r="K132" i="2" s="1" a="1"/>
  <c r="K132" i="2" s="1"/>
  <c r="F127" i="2"/>
  <c r="J127" i="2" s="1" a="1"/>
  <c r="J127" i="2" s="1"/>
  <c r="H121" i="2"/>
  <c r="L121" i="2" s="1" a="1"/>
  <c r="L121" i="2" s="1"/>
  <c r="G116" i="2"/>
  <c r="K116" i="2" s="1" a="1"/>
  <c r="K116" i="2" s="1"/>
  <c r="F111" i="2"/>
  <c r="J111" i="2" s="1" a="1"/>
  <c r="J111" i="2" s="1"/>
  <c r="H105" i="2"/>
  <c r="L105" i="2" s="1" a="1"/>
  <c r="L105" i="2" s="1"/>
  <c r="G100" i="2"/>
  <c r="K100" i="2" s="1" a="1"/>
  <c r="K100" i="2" s="1"/>
  <c r="F95" i="2"/>
  <c r="J95" i="2" s="1" a="1"/>
  <c r="J95" i="2" s="1"/>
  <c r="H89" i="2"/>
  <c r="L89" i="2" s="1" a="1"/>
  <c r="L89" i="2" s="1"/>
  <c r="G84" i="2"/>
  <c r="K84" i="2" s="1" a="1"/>
  <c r="K84" i="2" s="1"/>
  <c r="F79" i="2"/>
  <c r="J79" i="2" s="1" a="1"/>
  <c r="J79" i="2" s="1"/>
  <c r="H73" i="2"/>
  <c r="L73" i="2" s="1" a="1"/>
  <c r="L73" i="2" s="1"/>
  <c r="G68" i="2"/>
  <c r="K68" i="2" s="1" a="1"/>
  <c r="K68" i="2" s="1"/>
  <c r="F63" i="2"/>
  <c r="J63" i="2" s="1" a="1"/>
  <c r="J63" i="2" s="1"/>
  <c r="H57" i="2"/>
  <c r="L57" i="2" s="1" a="1"/>
  <c r="L57" i="2" s="1"/>
  <c r="G52" i="2"/>
  <c r="K52" i="2" s="1" a="1"/>
  <c r="K52" i="2" s="1"/>
  <c r="F47" i="2"/>
  <c r="J47" i="2" s="1" a="1"/>
  <c r="J47" i="2" s="1"/>
  <c r="H41" i="2"/>
  <c r="L41" i="2" s="1" a="1"/>
  <c r="L41" i="2" s="1"/>
  <c r="G36" i="2"/>
  <c r="K36" i="2" s="1" a="1"/>
  <c r="K36" i="2" s="1"/>
  <c r="F31" i="2"/>
  <c r="J31" i="2" s="1" a="1"/>
  <c r="J31" i="2" s="1"/>
  <c r="H25" i="2"/>
  <c r="L25" i="2" s="1" a="1"/>
  <c r="L25" i="2" s="1"/>
  <c r="G20" i="2"/>
  <c r="K20" i="2" s="1" a="1"/>
  <c r="K20" i="2" s="1"/>
  <c r="F341" i="2"/>
  <c r="J341" i="2" s="1"/>
  <c r="F327" i="2"/>
  <c r="J327" i="2" s="1"/>
  <c r="H319" i="2"/>
  <c r="L319" i="2" s="1"/>
  <c r="H312" i="2"/>
  <c r="L312" i="2" s="1"/>
  <c r="G298" i="2"/>
  <c r="K298" i="2" s="1"/>
  <c r="G284" i="2"/>
  <c r="K284" i="2" s="1"/>
  <c r="F277" i="2"/>
  <c r="J277" i="2" s="1"/>
  <c r="F263" i="2"/>
  <c r="J263" i="2" s="1"/>
  <c r="H255" i="2"/>
  <c r="L255" i="2" s="1"/>
  <c r="H241" i="2"/>
  <c r="L241" i="2" s="1"/>
  <c r="G227" i="2"/>
  <c r="K227" i="2" s="1"/>
  <c r="F206" i="2"/>
  <c r="J206" i="2" s="1"/>
  <c r="F199" i="2"/>
  <c r="J199" i="2" s="1"/>
  <c r="F183" i="2"/>
  <c r="J183" i="2" s="1"/>
  <c r="G172" i="2"/>
  <c r="K172" i="2" s="1"/>
  <c r="H145" i="2"/>
  <c r="L145" i="2" s="1"/>
  <c r="F135" i="2"/>
  <c r="J135" i="2" s="1"/>
  <c r="H129" i="2"/>
  <c r="L129" i="2" s="1" a="1"/>
  <c r="L129" i="2" s="1"/>
  <c r="F119" i="2"/>
  <c r="J119" i="2" s="1" a="1"/>
  <c r="J119" i="2" s="1"/>
  <c r="G108" i="2"/>
  <c r="K108" i="2" s="1" a="1"/>
  <c r="K108" i="2" s="1"/>
  <c r="F87" i="2"/>
  <c r="J87" i="2" s="1" a="1"/>
  <c r="J87" i="2" s="1"/>
  <c r="H49" i="2"/>
  <c r="L49" i="2" s="1" a="1"/>
  <c r="L49" i="2" s="1"/>
  <c r="G44" i="2"/>
  <c r="K44" i="2" s="1" a="1"/>
  <c r="K44" i="2" s="1"/>
  <c r="H33" i="2"/>
  <c r="L33" i="2" s="1" a="1"/>
  <c r="L33" i="2" s="1"/>
  <c r="G28" i="2"/>
  <c r="K28" i="2" s="1" a="1"/>
  <c r="K28" i="2" s="1"/>
  <c r="F350" i="2"/>
  <c r="J350" i="2" s="1"/>
  <c r="F343" i="2"/>
  <c r="J343" i="2" s="1"/>
  <c r="H335" i="2"/>
  <c r="L335" i="2" s="1"/>
  <c r="H328" i="2"/>
  <c r="L328" i="2" s="1"/>
  <c r="H321" i="2"/>
  <c r="L321" i="2" s="1"/>
  <c r="G314" i="2"/>
  <c r="K314" i="2" s="1"/>
  <c r="G307" i="2"/>
  <c r="K307" i="2" s="1"/>
  <c r="G300" i="2"/>
  <c r="K300" i="2" s="1"/>
  <c r="F293" i="2"/>
  <c r="J293" i="2" s="1"/>
  <c r="F286" i="2"/>
  <c r="J286" i="2" s="1"/>
  <c r="F279" i="2"/>
  <c r="J279" i="2" s="1"/>
  <c r="H271" i="2"/>
  <c r="L271" i="2" s="1"/>
  <c r="H264" i="2"/>
  <c r="L264" i="2" s="1"/>
  <c r="H257" i="2"/>
  <c r="L257" i="2" s="1"/>
  <c r="G250" i="2"/>
  <c r="K250" i="2" s="1"/>
  <c r="G243" i="2"/>
  <c r="K243" i="2" s="1"/>
  <c r="G236" i="2"/>
  <c r="K236" i="2" s="1"/>
  <c r="F229" i="2"/>
  <c r="J229" i="2" s="1"/>
  <c r="F222" i="2"/>
  <c r="J222" i="2" s="1"/>
  <c r="F215" i="2"/>
  <c r="J215" i="2" s="1"/>
  <c r="H207" i="2"/>
  <c r="L207" i="2" s="1"/>
  <c r="H200" i="2"/>
  <c r="L200" i="2" s="1"/>
  <c r="F195" i="2"/>
  <c r="J195" i="2" s="1"/>
  <c r="H189" i="2"/>
  <c r="L189" i="2" s="1"/>
  <c r="G184" i="2"/>
  <c r="K184" i="2" s="1"/>
  <c r="F179" i="2"/>
  <c r="J179" i="2" s="1"/>
  <c r="H173" i="2"/>
  <c r="L173" i="2" s="1"/>
  <c r="G168" i="2"/>
  <c r="K168" i="2" s="1"/>
  <c r="F163" i="2"/>
  <c r="J163" i="2" s="1"/>
  <c r="H157" i="2"/>
  <c r="L157" i="2" s="1"/>
  <c r="G152" i="2"/>
  <c r="K152" i="2" s="1"/>
  <c r="F147" i="2"/>
  <c r="J147" i="2" s="1"/>
  <c r="H141" i="2"/>
  <c r="L141" i="2" s="1"/>
  <c r="G136" i="2"/>
  <c r="K136" i="2" s="1"/>
  <c r="F131" i="2"/>
  <c r="J131" i="2" s="1" a="1"/>
  <c r="J131" i="2" s="1"/>
  <c r="H125" i="2"/>
  <c r="L125" i="2" s="1" a="1"/>
  <c r="L125" i="2" s="1"/>
  <c r="G120" i="2"/>
  <c r="K120" i="2" s="1" a="1"/>
  <c r="K120" i="2" s="1"/>
  <c r="F115" i="2"/>
  <c r="J115" i="2" s="1" a="1"/>
  <c r="J115" i="2" s="1"/>
  <c r="H109" i="2"/>
  <c r="L109" i="2" s="1" a="1"/>
  <c r="L109" i="2" s="1"/>
  <c r="G104" i="2"/>
  <c r="K104" i="2" s="1" a="1"/>
  <c r="K104" i="2" s="1"/>
  <c r="F99" i="2"/>
  <c r="J99" i="2" s="1" a="1"/>
  <c r="J99" i="2" s="1"/>
  <c r="H93" i="2"/>
  <c r="L93" i="2" s="1" a="1"/>
  <c r="L93" i="2" s="1"/>
  <c r="G88" i="2"/>
  <c r="K88" i="2" s="1" a="1"/>
  <c r="K88" i="2" s="1"/>
  <c r="F83" i="2"/>
  <c r="J83" i="2" s="1" a="1"/>
  <c r="J83" i="2" s="1"/>
  <c r="H77" i="2"/>
  <c r="L77" i="2" s="1" a="1"/>
  <c r="L77" i="2" s="1"/>
  <c r="G72" i="2"/>
  <c r="K72" i="2" s="1" a="1"/>
  <c r="K72" i="2" s="1"/>
  <c r="F67" i="2"/>
  <c r="J67" i="2" s="1" a="1"/>
  <c r="J67" i="2" s="1"/>
  <c r="H61" i="2"/>
  <c r="L61" i="2" s="1" a="1"/>
  <c r="L61" i="2" s="1"/>
  <c r="G56" i="2"/>
  <c r="K56" i="2" s="1" a="1"/>
  <c r="K56" i="2" s="1"/>
  <c r="F51" i="2"/>
  <c r="J51" i="2" s="1" a="1"/>
  <c r="J51" i="2" s="1"/>
  <c r="H45" i="2"/>
  <c r="L45" i="2" s="1" a="1"/>
  <c r="L45" i="2" s="1"/>
  <c r="G40" i="2"/>
  <c r="K40" i="2" s="1" a="1"/>
  <c r="K40" i="2" s="1"/>
  <c r="F35" i="2"/>
  <c r="J35" i="2" s="1" a="1"/>
  <c r="J35" i="2" s="1"/>
  <c r="H29" i="2"/>
  <c r="L29" i="2" s="1" a="1"/>
  <c r="L29" i="2" s="1"/>
  <c r="G24" i="2"/>
  <c r="K24" i="2" s="1" a="1"/>
  <c r="K24" i="2" s="1"/>
  <c r="F19" i="2"/>
  <c r="J19" i="2" s="1" a="1"/>
  <c r="J19" i="2" s="1"/>
  <c r="G348" i="2"/>
  <c r="K348" i="2" s="1"/>
  <c r="H305" i="2"/>
  <c r="L305" i="2" s="1"/>
  <c r="F270" i="2"/>
  <c r="J270" i="2" s="1"/>
  <c r="G234" i="2"/>
  <c r="K234" i="2" s="1"/>
  <c r="F213" i="2"/>
  <c r="J213" i="2" s="1"/>
  <c r="G188" i="2"/>
  <c r="K188" i="2" s="1"/>
  <c r="F167" i="2"/>
  <c r="J167" i="2" s="1"/>
  <c r="G156" i="2"/>
  <c r="K156" i="2" s="1"/>
  <c r="G124" i="2"/>
  <c r="K124" i="2" s="1" a="1"/>
  <c r="K124" i="2" s="1"/>
  <c r="H113" i="2"/>
  <c r="L113" i="2" s="1" a="1"/>
  <c r="L113" i="2" s="1"/>
  <c r="H97" i="2"/>
  <c r="L97" i="2" s="1" a="1"/>
  <c r="L97" i="2" s="1"/>
  <c r="H81" i="2"/>
  <c r="L81" i="2" s="1" a="1"/>
  <c r="L81" i="2" s="1"/>
  <c r="G76" i="2"/>
  <c r="K76" i="2" s="1" a="1"/>
  <c r="K76" i="2" s="1"/>
  <c r="F71" i="2"/>
  <c r="J71" i="2" s="1" a="1"/>
  <c r="J71" i="2" s="1"/>
  <c r="F55" i="2"/>
  <c r="J55" i="2" s="1" a="1"/>
  <c r="J55" i="2" s="1"/>
  <c r="F39" i="2"/>
  <c r="J39" i="2" s="1" a="1"/>
  <c r="J39" i="2" s="1"/>
  <c r="G346" i="2"/>
  <c r="K346" i="2" s="1"/>
  <c r="G339" i="2"/>
  <c r="K339" i="2" s="1"/>
  <c r="G332" i="2"/>
  <c r="K332" i="2" s="1"/>
  <c r="F325" i="2"/>
  <c r="J325" i="2" s="1"/>
  <c r="F318" i="2"/>
  <c r="J318" i="2" s="1"/>
  <c r="F311" i="2"/>
  <c r="J311" i="2" s="1"/>
  <c r="H303" i="2"/>
  <c r="L303" i="2" s="1"/>
  <c r="H296" i="2"/>
  <c r="L296" i="2" s="1"/>
  <c r="H289" i="2"/>
  <c r="L289" i="2" s="1"/>
  <c r="G282" i="2"/>
  <c r="K282" i="2" s="1"/>
  <c r="G275" i="2"/>
  <c r="K275" i="2" s="1"/>
  <c r="G268" i="2"/>
  <c r="K268" i="2" s="1"/>
  <c r="F261" i="2"/>
  <c r="J261" i="2" s="1"/>
  <c r="F254" i="2"/>
  <c r="J254" i="2" s="1"/>
  <c r="F247" i="2"/>
  <c r="J247" i="2" s="1"/>
  <c r="H239" i="2"/>
  <c r="L239" i="2" s="1"/>
  <c r="H232" i="2"/>
  <c r="L232" i="2" s="1"/>
  <c r="H225" i="2"/>
  <c r="L225" i="2" s="1"/>
  <c r="G218" i="2"/>
  <c r="K218" i="2" s="1"/>
  <c r="G211" i="2"/>
  <c r="K211" i="2" s="1"/>
  <c r="G204" i="2"/>
  <c r="K204" i="2" s="1"/>
  <c r="H197" i="2"/>
  <c r="L197" i="2" s="1"/>
  <c r="G192" i="2"/>
  <c r="K192" i="2" s="1"/>
  <c r="F187" i="2"/>
  <c r="J187" i="2" s="1"/>
  <c r="H181" i="2"/>
  <c r="L181" i="2" s="1"/>
  <c r="G176" i="2"/>
  <c r="K176" i="2" s="1"/>
  <c r="F171" i="2"/>
  <c r="J171" i="2" s="1"/>
  <c r="H165" i="2"/>
  <c r="L165" i="2" s="1"/>
  <c r="G160" i="2"/>
  <c r="K160" i="2" s="1"/>
  <c r="F155" i="2"/>
  <c r="J155" i="2" s="1"/>
  <c r="H149" i="2"/>
  <c r="L149" i="2" s="1"/>
  <c r="G144" i="2"/>
  <c r="K144" i="2" s="1"/>
  <c r="F139" i="2"/>
  <c r="J139" i="2" s="1"/>
  <c r="H133" i="2"/>
  <c r="L133" i="2" s="1" a="1"/>
  <c r="L133" i="2" s="1"/>
  <c r="G128" i="2"/>
  <c r="K128" i="2" s="1" a="1"/>
  <c r="K128" i="2" s="1"/>
  <c r="F123" i="2"/>
  <c r="J123" i="2" s="1" a="1"/>
  <c r="J123" i="2" s="1"/>
  <c r="H117" i="2"/>
  <c r="L117" i="2" s="1" a="1"/>
  <c r="L117" i="2" s="1"/>
  <c r="G112" i="2"/>
  <c r="K112" i="2" s="1" a="1"/>
  <c r="K112" i="2" s="1"/>
  <c r="F107" i="2"/>
  <c r="J107" i="2" s="1" a="1"/>
  <c r="J107" i="2" s="1"/>
  <c r="H101" i="2"/>
  <c r="L101" i="2" s="1" a="1"/>
  <c r="L101" i="2" s="1"/>
  <c r="G96" i="2"/>
  <c r="K96" i="2" s="1" a="1"/>
  <c r="K96" i="2" s="1"/>
  <c r="F91" i="2"/>
  <c r="J91" i="2" s="1" a="1"/>
  <c r="J91" i="2" s="1"/>
  <c r="H85" i="2"/>
  <c r="L85" i="2" s="1" a="1"/>
  <c r="L85" i="2" s="1"/>
  <c r="G80" i="2"/>
  <c r="K80" i="2" s="1" a="1"/>
  <c r="K80" i="2" s="1"/>
  <c r="F75" i="2"/>
  <c r="J75" i="2" s="1" a="1"/>
  <c r="J75" i="2" s="1"/>
  <c r="H69" i="2"/>
  <c r="L69" i="2" s="1" a="1"/>
  <c r="L69" i="2" s="1"/>
  <c r="G64" i="2"/>
  <c r="K64" i="2" s="1" a="1"/>
  <c r="K64" i="2" s="1"/>
  <c r="F59" i="2"/>
  <c r="J59" i="2" s="1" a="1"/>
  <c r="J59" i="2" s="1"/>
  <c r="H53" i="2"/>
  <c r="L53" i="2" s="1" a="1"/>
  <c r="L53" i="2" s="1"/>
  <c r="G48" i="2"/>
  <c r="K48" i="2" s="1" a="1"/>
  <c r="K48" i="2" s="1"/>
  <c r="F43" i="2"/>
  <c r="J43" i="2" s="1" a="1"/>
  <c r="J43" i="2" s="1"/>
  <c r="H37" i="2"/>
  <c r="L37" i="2" s="1" a="1"/>
  <c r="L37" i="2" s="1"/>
  <c r="G32" i="2"/>
  <c r="K32" i="2" s="1" a="1"/>
  <c r="K32" i="2" s="1"/>
  <c r="F27" i="2"/>
  <c r="J27" i="2" s="1" a="1"/>
  <c r="J27" i="2" s="1"/>
  <c r="H21" i="2"/>
  <c r="L21" i="2" s="1" a="1"/>
  <c r="L21" i="2" s="1"/>
  <c r="G16" i="2"/>
  <c r="K16" i="2" s="1" a="1"/>
  <c r="K16" i="2" s="1"/>
  <c r="F334" i="2"/>
  <c r="J334" i="2" s="1"/>
  <c r="G291" i="2"/>
  <c r="K291" i="2" s="1"/>
  <c r="H248" i="2"/>
  <c r="L248" i="2" s="1"/>
  <c r="G220" i="2"/>
  <c r="K220" i="2" s="1"/>
  <c r="H193" i="2"/>
  <c r="L193" i="2" s="1"/>
  <c r="H177" i="2"/>
  <c r="L177" i="2" s="1"/>
  <c r="H161" i="2"/>
  <c r="L161" i="2" s="1"/>
  <c r="F151" i="2"/>
  <c r="J151" i="2" s="1"/>
  <c r="G140" i="2"/>
  <c r="K140" i="2" s="1"/>
  <c r="F103" i="2"/>
  <c r="J103" i="2" s="1" a="1"/>
  <c r="J103" i="2" s="1"/>
  <c r="G92" i="2"/>
  <c r="K92" i="2" s="1" a="1"/>
  <c r="K92" i="2" s="1"/>
  <c r="H65" i="2"/>
  <c r="L65" i="2" s="1" a="1"/>
  <c r="L65" i="2" s="1"/>
  <c r="G60" i="2"/>
  <c r="K60" i="2" s="1" a="1"/>
  <c r="K60" i="2" s="1"/>
  <c r="F23" i="2"/>
  <c r="J23" i="2" s="1" a="1"/>
  <c r="J23" i="2" s="1"/>
  <c r="H17" i="2"/>
  <c r="L17" i="2" s="1" a="1"/>
  <c r="L17" i="2" s="1"/>
  <c r="F15" i="2"/>
  <c r="J15" i="2" s="1" a="1"/>
  <c r="J15" i="2" s="1"/>
  <c r="H15" i="2"/>
  <c r="L15" i="2" s="1" a="1"/>
  <c r="L15" i="2" s="1"/>
  <c r="G15" i="2"/>
  <c r="K15" i="2" s="1" a="1"/>
  <c r="K15" i="2" s="1"/>
</calcChain>
</file>

<file path=xl/sharedStrings.xml><?xml version="1.0" encoding="utf-8"?>
<sst xmlns="http://schemas.openxmlformats.org/spreadsheetml/2006/main" count="9085" uniqueCount="679">
  <si>
    <t>START_DATE</t>
  </si>
  <si>
    <t>END_DATE</t>
  </si>
  <si>
    <t>TERM</t>
  </si>
  <si>
    <t>LDC</t>
  </si>
  <si>
    <t>TDSP_ID</t>
  </si>
  <si>
    <t>PRODUCT</t>
  </si>
  <si>
    <t>ENERGY</t>
  </si>
  <si>
    <t>SHAPING_PREMIUM</t>
  </si>
  <si>
    <t>CAPACITY</t>
  </si>
  <si>
    <t>TRANSMISSION</t>
  </si>
  <si>
    <t>ANCILLARIES</t>
  </si>
  <si>
    <t>LOAD_FOLLOWING</t>
  </si>
  <si>
    <t>REC</t>
  </si>
  <si>
    <t>EDF_SLEEVE</t>
  </si>
  <si>
    <t>LOSSES</t>
  </si>
  <si>
    <t>WORKING_CAPITAL</t>
  </si>
  <si>
    <t>UM_COMMISSION</t>
  </si>
  <si>
    <t>BAD_DEBT</t>
  </si>
  <si>
    <t>MARGIN</t>
  </si>
  <si>
    <t>CTS</t>
  </si>
  <si>
    <t>EDF_CURVE_DATE</t>
  </si>
  <si>
    <t>RELEASED_DATE</t>
  </si>
  <si>
    <t>DESCRIPTION</t>
  </si>
  <si>
    <t>ANALYST</t>
  </si>
  <si>
    <t>NODE_PKID</t>
  </si>
  <si>
    <t>CUSTOMER_ESIID</t>
  </si>
  <si>
    <t>PROFILE_TYPE</t>
  </si>
  <si>
    <t>VOLUME</t>
  </si>
  <si>
    <t>ICAP_TAG</t>
  </si>
  <si>
    <t>TRANSMISSION_TAG</t>
  </si>
  <si>
    <t>PRICING_ID</t>
  </si>
  <si>
    <t>EXPIRATION_DATE</t>
  </si>
  <si>
    <t>OFFER_TYPE</t>
  </si>
  <si>
    <t>CUSTOMER_TYPE</t>
  </si>
  <si>
    <t>AMEREN</t>
  </si>
  <si>
    <t>FIXED FULL REQUIREMENT</t>
  </si>
  <si>
    <t>DSC</t>
  </si>
  <si>
    <t>MATRIX</t>
  </si>
  <si>
    <t>STANDARD</t>
  </si>
  <si>
    <t>C&amp;I</t>
  </si>
  <si>
    <t>2018-07-31</t>
  </si>
  <si>
    <t>2019-07-31</t>
  </si>
  <si>
    <t>2016-03-01</t>
  </si>
  <si>
    <t>2017-08-31</t>
  </si>
  <si>
    <t>2018-08-31</t>
  </si>
  <si>
    <t>2019-08-31</t>
  </si>
  <si>
    <t>COMED</t>
  </si>
  <si>
    <t>Small Load Delivery Class, 2,000-73,000 (kWh monthly) or 24,000-876,000 (kWh annual)</t>
  </si>
  <si>
    <t>JCPL</t>
  </si>
  <si>
    <t>DUQ</t>
  </si>
  <si>
    <t>PENNPOWER</t>
  </si>
  <si>
    <t>57</t>
  </si>
  <si>
    <t>AEP COLUMBUS SOUTHERN POWER</t>
  </si>
  <si>
    <t>azr</t>
  </si>
  <si>
    <t>AEP OHIO POWER</t>
  </si>
  <si>
    <t>CONNECTICUT LIG</t>
  </si>
  <si>
    <t>27, 30</t>
  </si>
  <si>
    <t>CT</t>
  </si>
  <si>
    <t>UNITED ILLUMINATING</t>
  </si>
  <si>
    <t>GSD</t>
  </si>
  <si>
    <t>EL 9 General Large</t>
  </si>
  <si>
    <t>CS 09</t>
  </si>
  <si>
    <t>ORANGERL_NY</t>
  </si>
  <si>
    <t>NYSEG</t>
  </si>
  <si>
    <t>50% Green</t>
  </si>
  <si>
    <t>100% Green</t>
  </si>
  <si>
    <t>SUT/GRT</t>
  </si>
  <si>
    <t>Standard</t>
  </si>
  <si>
    <t>STATE</t>
  </si>
  <si>
    <t>POR</t>
  </si>
  <si>
    <t>TYPE</t>
  </si>
  <si>
    <t>POOL RANGEU</t>
  </si>
  <si>
    <t>IL</t>
  </si>
  <si>
    <t>MD</t>
  </si>
  <si>
    <t>DE</t>
  </si>
  <si>
    <t>bill ready</t>
  </si>
  <si>
    <t>DC</t>
  </si>
  <si>
    <t>MA</t>
  </si>
  <si>
    <t>rate ready</t>
  </si>
  <si>
    <t>NH</t>
  </si>
  <si>
    <t>dual only</t>
  </si>
  <si>
    <t>ME</t>
  </si>
  <si>
    <t>RI</t>
  </si>
  <si>
    <t>NJ</t>
  </si>
  <si>
    <t>NY</t>
  </si>
  <si>
    <t>OH</t>
  </si>
  <si>
    <t>PA</t>
  </si>
  <si>
    <t>West PennPower</t>
  </si>
  <si>
    <t>TX</t>
  </si>
  <si>
    <t>MI</t>
  </si>
  <si>
    <t>APSMD</t>
  </si>
  <si>
    <t>BGEMD</t>
  </si>
  <si>
    <t>DPLMD</t>
  </si>
  <si>
    <t>PEPCOMD</t>
  </si>
  <si>
    <t>DPLDE</t>
  </si>
  <si>
    <t>PEPCODC</t>
  </si>
  <si>
    <t>NGRIDME</t>
  </si>
  <si>
    <t>BOSED-NS</t>
  </si>
  <si>
    <t>CAMBRIDGE-NS</t>
  </si>
  <si>
    <t>COMMONWEALTH-NS</t>
  </si>
  <si>
    <t>FITCHBURG-UNITIL</t>
  </si>
  <si>
    <t>WESTMASSELEC</t>
  </si>
  <si>
    <t>NGRIDNE</t>
  </si>
  <si>
    <t>LIBERTY UTILITIES</t>
  </si>
  <si>
    <t>UNITIL-UES</t>
  </si>
  <si>
    <t>PSNH</t>
  </si>
  <si>
    <t>NHEC</t>
  </si>
  <si>
    <t>CMP</t>
  </si>
  <si>
    <t>BHE</t>
  </si>
  <si>
    <t>NARRAGANSETT</t>
  </si>
  <si>
    <t>AECO</t>
  </si>
  <si>
    <t>PSEG</t>
  </si>
  <si>
    <t>RECO</t>
  </si>
  <si>
    <t>CENHUD - Zone G</t>
  </si>
  <si>
    <t>CENHUD - Zone E</t>
  </si>
  <si>
    <t>NIMO</t>
  </si>
  <si>
    <t>REGE</t>
  </si>
  <si>
    <t>CONED - N.Y.C.</t>
  </si>
  <si>
    <t>CONED - REST OF POOL</t>
  </si>
  <si>
    <t>DAYTON POWER &amp; LIGHT</t>
  </si>
  <si>
    <t>CLEVELAND ELECTRIC ILLUMINATING</t>
  </si>
  <si>
    <t>OHIO EDISON</t>
  </si>
  <si>
    <t>TOLEDO EDISON</t>
  </si>
  <si>
    <t>DUKE ENERGY</t>
  </si>
  <si>
    <t>METED</t>
  </si>
  <si>
    <t>PECO</t>
  </si>
  <si>
    <t>PENELEC</t>
  </si>
  <si>
    <t>PPL</t>
  </si>
  <si>
    <t>UGI</t>
  </si>
  <si>
    <t>AEP CENTRAL</t>
  </si>
  <si>
    <t>AEP NORTH</t>
  </si>
  <si>
    <t>CNP</t>
  </si>
  <si>
    <t>ONCOR</t>
  </si>
  <si>
    <t>TNMP</t>
  </si>
  <si>
    <t>Detroit Edison</t>
  </si>
  <si>
    <t>Utility</t>
  </si>
  <si>
    <t>Price</t>
  </si>
  <si>
    <t>CMP- ME</t>
  </si>
  <si>
    <t>Emera- ME</t>
  </si>
  <si>
    <t>RatEU for meted, penelec, ppl, aps, pp,peco</t>
  </si>
  <si>
    <t xml:space="preserve">Rate </t>
  </si>
  <si>
    <t>RatEU</t>
  </si>
  <si>
    <t>DE/DC</t>
  </si>
  <si>
    <t>CenHud</t>
  </si>
  <si>
    <t>RG&amp;E</t>
  </si>
  <si>
    <t>O&amp;R</t>
  </si>
  <si>
    <t>ConEd</t>
  </si>
  <si>
    <t>NH (except Unitil)_RI</t>
  </si>
  <si>
    <t>Unitil NH</t>
  </si>
  <si>
    <t>Unitil-Fitchburg MA</t>
  </si>
  <si>
    <t>Rate Code</t>
  </si>
  <si>
    <t>UI</t>
  </si>
  <si>
    <t>CLP</t>
  </si>
  <si>
    <t>NH (except Unitil)_RI_ME_MA</t>
  </si>
  <si>
    <t>05650</t>
  </si>
  <si>
    <t>5650</t>
  </si>
  <si>
    <t>05685</t>
  </si>
  <si>
    <t>6035</t>
  </si>
  <si>
    <t>05720</t>
  </si>
  <si>
    <t>6525</t>
  </si>
  <si>
    <t>05755</t>
  </si>
  <si>
    <t>7015</t>
  </si>
  <si>
    <t>05790</t>
  </si>
  <si>
    <t>7505</t>
  </si>
  <si>
    <t>05825</t>
  </si>
  <si>
    <t>8030</t>
  </si>
  <si>
    <t>05860</t>
  </si>
  <si>
    <t>8520</t>
  </si>
  <si>
    <t>05895</t>
  </si>
  <si>
    <t>9010</t>
  </si>
  <si>
    <t>05930</t>
  </si>
  <si>
    <t>9500</t>
  </si>
  <si>
    <t>05965</t>
  </si>
  <si>
    <t>10025</t>
  </si>
  <si>
    <t>06000</t>
  </si>
  <si>
    <t>06035</t>
  </si>
  <si>
    <t>06070</t>
  </si>
  <si>
    <t>06105</t>
  </si>
  <si>
    <t>06140</t>
  </si>
  <si>
    <t>06175</t>
  </si>
  <si>
    <t>06210</t>
  </si>
  <si>
    <t>06245</t>
  </si>
  <si>
    <t>06280</t>
  </si>
  <si>
    <t>06315</t>
  </si>
  <si>
    <t>06350</t>
  </si>
  <si>
    <t>06385</t>
  </si>
  <si>
    <t>06420</t>
  </si>
  <si>
    <t>06455</t>
  </si>
  <si>
    <t>06490</t>
  </si>
  <si>
    <t>06525</t>
  </si>
  <si>
    <t>06560</t>
  </si>
  <si>
    <t>06595</t>
  </si>
  <si>
    <t>06630</t>
  </si>
  <si>
    <t>06665</t>
  </si>
  <si>
    <t>06700</t>
  </si>
  <si>
    <t>06735</t>
  </si>
  <si>
    <t>06770</t>
  </si>
  <si>
    <t>06805</t>
  </si>
  <si>
    <t>06840</t>
  </si>
  <si>
    <t>06875</t>
  </si>
  <si>
    <t>06910</t>
  </si>
  <si>
    <t>06945</t>
  </si>
  <si>
    <t>06980</t>
  </si>
  <si>
    <t>07015</t>
  </si>
  <si>
    <t>07050</t>
  </si>
  <si>
    <t>07085</t>
  </si>
  <si>
    <t>07120</t>
  </si>
  <si>
    <t>07155</t>
  </si>
  <si>
    <t>07190</t>
  </si>
  <si>
    <t>07225</t>
  </si>
  <si>
    <t>07260</t>
  </si>
  <si>
    <t>07295</t>
  </si>
  <si>
    <t>07330</t>
  </si>
  <si>
    <t>07365</t>
  </si>
  <si>
    <t>07400</t>
  </si>
  <si>
    <t>07435</t>
  </si>
  <si>
    <t>07470</t>
  </si>
  <si>
    <t>07505</t>
  </si>
  <si>
    <t>07540</t>
  </si>
  <si>
    <t>07575</t>
  </si>
  <si>
    <t>07610</t>
  </si>
  <si>
    <t>07645</t>
  </si>
  <si>
    <t>07680</t>
  </si>
  <si>
    <t>07715</t>
  </si>
  <si>
    <t>07750</t>
  </si>
  <si>
    <t>07785</t>
  </si>
  <si>
    <t>07820</t>
  </si>
  <si>
    <t>07855</t>
  </si>
  <si>
    <t>07890</t>
  </si>
  <si>
    <t>07925</t>
  </si>
  <si>
    <t>07960</t>
  </si>
  <si>
    <t>07995</t>
  </si>
  <si>
    <t>08030</t>
  </si>
  <si>
    <t>08065</t>
  </si>
  <si>
    <t>08100</t>
  </si>
  <si>
    <t>08135</t>
  </si>
  <si>
    <t>08170</t>
  </si>
  <si>
    <t>08205</t>
  </si>
  <si>
    <t>08240</t>
  </si>
  <si>
    <t>08275</t>
  </si>
  <si>
    <t>08310</t>
  </si>
  <si>
    <t>08345</t>
  </si>
  <si>
    <t>08380</t>
  </si>
  <si>
    <t>08415</t>
  </si>
  <si>
    <t>08450</t>
  </si>
  <si>
    <t>08485</t>
  </si>
  <si>
    <t>08520</t>
  </si>
  <si>
    <t>08555</t>
  </si>
  <si>
    <t>08590</t>
  </si>
  <si>
    <t>08625</t>
  </si>
  <si>
    <t>08660</t>
  </si>
  <si>
    <t>08695</t>
  </si>
  <si>
    <t>08730</t>
  </si>
  <si>
    <t>08765</t>
  </si>
  <si>
    <t>08800</t>
  </si>
  <si>
    <t>08835</t>
  </si>
  <si>
    <t>08870</t>
  </si>
  <si>
    <t>08905</t>
  </si>
  <si>
    <t>08940</t>
  </si>
  <si>
    <t>08975</t>
  </si>
  <si>
    <t>09010</t>
  </si>
  <si>
    <t>09045</t>
  </si>
  <si>
    <t>09080</t>
  </si>
  <si>
    <t>09115</t>
  </si>
  <si>
    <t>09150</t>
  </si>
  <si>
    <t>09185</t>
  </si>
  <si>
    <t>09220</t>
  </si>
  <si>
    <t>09255</t>
  </si>
  <si>
    <t>09290</t>
  </si>
  <si>
    <t>09325</t>
  </si>
  <si>
    <t>09360</t>
  </si>
  <si>
    <t>09395</t>
  </si>
  <si>
    <t>09430</t>
  </si>
  <si>
    <t>09465</t>
  </si>
  <si>
    <t>09500</t>
  </si>
  <si>
    <t>09535</t>
  </si>
  <si>
    <t>09570</t>
  </si>
  <si>
    <t>09605</t>
  </si>
  <si>
    <t>09640</t>
  </si>
  <si>
    <t>09675</t>
  </si>
  <si>
    <t>09710</t>
  </si>
  <si>
    <t>09745</t>
  </si>
  <si>
    <t>09780</t>
  </si>
  <si>
    <t>09815</t>
  </si>
  <si>
    <t>09955</t>
  </si>
  <si>
    <t>09990</t>
  </si>
  <si>
    <t>10060</t>
  </si>
  <si>
    <t>10095</t>
  </si>
  <si>
    <t>10130</t>
  </si>
  <si>
    <t>10165</t>
  </si>
  <si>
    <t>10200</t>
  </si>
  <si>
    <t>10235</t>
  </si>
  <si>
    <t>10270</t>
  </si>
  <si>
    <t>10305</t>
  </si>
  <si>
    <t>10340</t>
  </si>
  <si>
    <t>10375</t>
  </si>
  <si>
    <t>10410</t>
  </si>
  <si>
    <t>10445</t>
  </si>
  <si>
    <t>10480</t>
  </si>
  <si>
    <t>10515</t>
  </si>
  <si>
    <t>10550</t>
  </si>
  <si>
    <t>10585</t>
  </si>
  <si>
    <t>10620</t>
  </si>
  <si>
    <t>10655</t>
  </si>
  <si>
    <t>10795</t>
  </si>
  <si>
    <t>10830</t>
  </si>
  <si>
    <t>10865</t>
  </si>
  <si>
    <t>10900</t>
  </si>
  <si>
    <t>10935</t>
  </si>
  <si>
    <t>10970</t>
  </si>
  <si>
    <t>11005</t>
  </si>
  <si>
    <t>11040</t>
  </si>
  <si>
    <t>11075</t>
  </si>
  <si>
    <t>11110</t>
  </si>
  <si>
    <t>11145</t>
  </si>
  <si>
    <t>11180</t>
  </si>
  <si>
    <t>11215</t>
  </si>
  <si>
    <t>11250</t>
  </si>
  <si>
    <t>11285</t>
  </si>
  <si>
    <t>11320</t>
  </si>
  <si>
    <t>11355</t>
  </si>
  <si>
    <t>11390</t>
  </si>
  <si>
    <t>11425</t>
  </si>
  <si>
    <t>11460</t>
  </si>
  <si>
    <t>11495</t>
  </si>
  <si>
    <t>11530</t>
  </si>
  <si>
    <t>11565</t>
  </si>
  <si>
    <t>11600</t>
  </si>
  <si>
    <t>11635</t>
  </si>
  <si>
    <t>11670</t>
  </si>
  <si>
    <t>11705</t>
  </si>
  <si>
    <t>11740</t>
  </si>
  <si>
    <t>11775</t>
  </si>
  <si>
    <t>11810</t>
  </si>
  <si>
    <t>11845</t>
  </si>
  <si>
    <t>11880</t>
  </si>
  <si>
    <t>11915</t>
  </si>
  <si>
    <t>11950</t>
  </si>
  <si>
    <t>11985</t>
  </si>
  <si>
    <t>12020</t>
  </si>
  <si>
    <t>12055</t>
  </si>
  <si>
    <t>12090</t>
  </si>
  <si>
    <t>12125</t>
  </si>
  <si>
    <t>12160</t>
  </si>
  <si>
    <t>12195</t>
  </si>
  <si>
    <t>12230</t>
  </si>
  <si>
    <t>12265</t>
  </si>
  <si>
    <t>12300</t>
  </si>
  <si>
    <t>12335</t>
  </si>
  <si>
    <t>12370</t>
  </si>
  <si>
    <t>12405</t>
  </si>
  <si>
    <t>12440</t>
  </si>
  <si>
    <t>12475</t>
  </si>
  <si>
    <t>12510</t>
  </si>
  <si>
    <t>12545</t>
  </si>
  <si>
    <t>12580</t>
  </si>
  <si>
    <t>CE3:CE146</t>
  </si>
  <si>
    <t>CG3:CG117</t>
  </si>
  <si>
    <t>CI3:CI202</t>
  </si>
  <si>
    <t>BJ3:BJ102</t>
  </si>
  <si>
    <t>BN3:BN102</t>
  </si>
  <si>
    <t>BP3:BP191</t>
  </si>
  <si>
    <t>BR3:BR202</t>
  </si>
  <si>
    <t>CC3:CC202</t>
  </si>
  <si>
    <t>Sales Commission Add-On $/kWh</t>
  </si>
  <si>
    <t>Total Add-On $/kWh</t>
  </si>
  <si>
    <t>Dual Billing</t>
  </si>
  <si>
    <t>Consolidated Billing</t>
  </si>
  <si>
    <t>I.The following state includes GRT: PA</t>
  </si>
  <si>
    <t>II.All prices are quoted in $/kWh</t>
  </si>
  <si>
    <t>50% PURE WIND</t>
  </si>
  <si>
    <t>100% PURE WIND</t>
  </si>
  <si>
    <t>FFR</t>
  </si>
  <si>
    <t>TAY</t>
  </si>
  <si>
    <t>I.The following state includes SUT: NJ</t>
  </si>
  <si>
    <t>75</t>
  </si>
  <si>
    <t>0 -3,650 (kWh monthly) or 0 - 43,800 (kWh annual )</t>
  </si>
  <si>
    <t>GSCS</t>
  </si>
  <si>
    <t>Standard PRICE</t>
  </si>
  <si>
    <t>2016-02-29</t>
  </si>
  <si>
    <t>COMED_FR_MATRIX_Less_Than_3.5_MM_KWH_2016-03-01_12_0.05072_2016-03-01</t>
  </si>
  <si>
    <t>2016-03-21</t>
  </si>
  <si>
    <t>COMED_FR_MATRIX_Less_Than_3.5_MM_KWH_2016-03-01_18_0.05922_2016-03-01</t>
  </si>
  <si>
    <t>COMED_FR_MATRIX_Less_Than_3.5_MM_KWH_2016-03-01_24_0.06058_2016-03-01</t>
  </si>
  <si>
    <t>COMED_FR_MATRIX_Less_Than_3.5_MM_KWH_2016-03-01_30_0.05593_2016-03-01</t>
  </si>
  <si>
    <t>COMED_FR_MATRIX_Less_Than_3.5_MM_KWH_2016-03-01_36_0.0574_2016-03-01</t>
  </si>
  <si>
    <t>COMED_FR_MATRIX_Less_Than_3.5_MM_KWH_2016-03-01_42_0.05826_2016-03-01</t>
  </si>
  <si>
    <t>COMED_FR_MATRIX_Less_Than_3.5_MM_KWH_2016-04-01_12_0.05102_2016-03-01</t>
  </si>
  <si>
    <t>2017-09-30</t>
  </si>
  <si>
    <t>COMED_FR_MATRIX_Less_Than_3.5_MM_KWH_2016-04-01_18_0.05949_2016-03-01</t>
  </si>
  <si>
    <t>COMED_FR_MATRIX_Less_Than_3.5_MM_KWH_2016-04-01_24_0.06099_2016-03-01</t>
  </si>
  <si>
    <t>2018-09-30</t>
  </si>
  <si>
    <t>COMED_FR_MATRIX_Less_Than_3.5_MM_KWH_2016-04-01_30_0.05628_2016-03-01</t>
  </si>
  <si>
    <t>COMED_FR_MATRIX_Less_Than_3.5_MM_KWH_2016-04-01_36_0.05785_2016-03-01</t>
  </si>
  <si>
    <t>2019-09-30</t>
  </si>
  <si>
    <t>COMED_FR_MATRIX_Less_Than_3.5_MM_KWH_2016-04-01_42_0.05842_2016-03-01</t>
  </si>
  <si>
    <t>GLP</t>
  </si>
  <si>
    <t>PSEG_FR_MATRIX_GLP_2016-03-01_12_0.1018_2016-03-01</t>
  </si>
  <si>
    <t>PSEG_FR_MATRIX_GLP_2016-03-01_18_0.10162_2016-03-01</t>
  </si>
  <si>
    <t>PSEG_FR_MATRIX_GLP_2016-03-01_24_0.10317_2016-03-01</t>
  </si>
  <si>
    <t>PSEG_FR_MATRIX_GLP_2016-03-01_30_0.10276_2016-03-01</t>
  </si>
  <si>
    <t>PSEG_FR_MATRIX_GLP_2016-03-01_36_0.10383_2016-03-01</t>
  </si>
  <si>
    <t>PSEG_FR_MATRIX_GLP_2016-03-01_42_0.10373_2016-03-01</t>
  </si>
  <si>
    <t>PSEG_FR_MATRIX_GLP_2016-04-01_12_0.10314_2016-03-01</t>
  </si>
  <si>
    <t>PSEG_FR_MATRIX_GLP_2016-04-01_18_0.10183_2016-03-01</t>
  </si>
  <si>
    <t>PSEG_FR_MATRIX_GLP_2016-04-01_24_0.10375_2016-03-01</t>
  </si>
  <si>
    <t>PSEG_FR_MATRIX_GLP_2016-04-01_30_0.10292_2016-03-01</t>
  </si>
  <si>
    <t>PSEG_FR_MATRIX_GLP_2016-04-01_36_0.10427_2016-03-01</t>
  </si>
  <si>
    <t>PSEG_FR_MATRIX_GLP_2016-04-01_42_0.104_2016-03-01</t>
  </si>
  <si>
    <t>10,000-50,000 (kWh monthly) or 120,000-600,000 (kWh annual)</t>
  </si>
  <si>
    <t>C2</t>
  </si>
  <si>
    <t>PENNPOWER_FR_MATRIX_10,000-50,000 (kWh monthly) or 120,000-600,000 (kWh annual)_2016-03-01_12_0.06785-2016-03-01</t>
  </si>
  <si>
    <t>PENNPOWER_FR_MATRIX_10,000-50,000 (kWh monthly) or 120,000-600,000 (kWh annual)_2016-03-01_18_0.07502-2016-03-01</t>
  </si>
  <si>
    <t>PENNPOWER_FR_MATRIX_10,000-50,000 (kWh monthly) or 120,000-600,000 (kWh annual)_2016-03-01_24_0.07523-2016-03-01</t>
  </si>
  <si>
    <t>PENNPOWER_FR_MATRIX_10,000-50,000 (kWh monthly) or 120,000-600,000 (kWh annual)_2016-03-01_30_0.06934-2016-03-01</t>
  </si>
  <si>
    <t>PENNPOWER_FR_MATRIX_10,000-50,000 (kWh monthly) or 120,000-600,000 (kWh annual)_2016-03-01_36_0.06958-2016-03-01</t>
  </si>
  <si>
    <t>PENNPOWER_FR_MATRIX_10,000-50,000 (kWh monthly) or 120,000-600,000 (kWh annual)_2016-03-01_42_0.06962-2016-03-01</t>
  </si>
  <si>
    <t>PENNPOWER_FR_MATRIX_10,000-50,000 (kWh monthly) or 120,000-600,000 (kWh annual)_2016-04-01_12_0.06731-2016-03-01</t>
  </si>
  <si>
    <t>PENNPOWER_FR_MATRIX_10,000-50,000 (kWh monthly) or 120,000-600,000 (kWh annual)_2016-04-01_18_0.07473-2016-03-01</t>
  </si>
  <si>
    <t>PENNPOWER_FR_MATRIX_10,000-50,000 (kWh monthly) or 120,000-600,000 (kWh annual)_2016-04-01_24_0.07506-2016-03-01</t>
  </si>
  <si>
    <t>PENNPOWER_FR_MATRIX_10,000-50,000 (kWh monthly) or 120,000-600,000 (kWh annual)_2016-04-01_30_0.06914-2016-03-01</t>
  </si>
  <si>
    <t>APS_FR_MATRIX_0 -3,650 (kWh monthly) or 0 - 43,800 (kWh annual )_2016-03-01_12_0.06165-2016-03-01</t>
  </si>
  <si>
    <t>APS_FR_MATRIX_0 -3,650 (kWh monthly) or 0 - 43,800 (kWh annual )_2016-03-01_18_0.07058-2016-03-01</t>
  </si>
  <si>
    <t>APS_FR_MATRIX_0 -3,650 (kWh monthly) or 0 - 43,800 (kWh annual )_2016-03-01_24_0.07096-2016-03-01</t>
  </si>
  <si>
    <t>APS_FR_MATRIX_0 -3,650 (kWh monthly) or 0 - 43,800 (kWh annual )_2016-03-01_30_0.06599-2016-03-01</t>
  </si>
  <si>
    <t>APS_FR_MATRIX_0 -3,650 (kWh monthly) or 0 - 43,800 (kWh annual )_2016-03-01_36_0.06604-2016-03-01</t>
  </si>
  <si>
    <t>APS_FR_MATRIX_0 -3,650 (kWh monthly) or 0 - 43,800 (kWh annual )_2016-03-01_42_0.06651-2016-03-01</t>
  </si>
  <si>
    <t>APS_FR_MATRIX_0 -3,650 (kWh monthly) or 0 - 43,800 (kWh annual )_2016-04-01_12_0.06233-2016-03-01</t>
  </si>
  <si>
    <t>APS_FR_MATRIX_0 -3,650 (kWh monthly) or 0 - 43,800 (kWh annual )_2016-04-01_18_0.07148-2016-03-01</t>
  </si>
  <si>
    <t>APS_FR_MATRIX_0 -3,650 (kWh monthly) or 0 - 43,800 (kWh annual )_2016-04-01_24_0.07142-2016-03-01</t>
  </si>
  <si>
    <t>APS_FR_MATRIX_0 -3,650 (kWh monthly) or 0 - 43,800 (kWh annual )_2016-04-01_30_0.06655-2016-03-01</t>
  </si>
  <si>
    <t>APS_FR_MATRIX_0 -3,650 (kWh monthly) or 0 - 43,800 (kWh annual )_2016-04-01_36_0.06636-2016-03-01</t>
  </si>
  <si>
    <t>APS_FR_MATRIX_0 -3,650 (kWh monthly) or 0 - 43,800 (kWh annual )_2016-04-01_42_0.06687-2016-03-01</t>
  </si>
  <si>
    <t>AEP OHIO POWER_FR_MATRIX_Not in Use_2016-03-01_12_0.30545_2016-03-01</t>
  </si>
  <si>
    <t>AEP OHIO POWER_FR_MATRIX_Not in Use_2016-03-01_18_0.3198_2016-03-01</t>
  </si>
  <si>
    <t>AEP OHIO POWER_FR_MATRIX_Not in Use_2016-03-01_24_0.34771_2016-03-01</t>
  </si>
  <si>
    <t>AEP OHIO POWER_FR_MATRIX_Not in Use_2016-03-01_30_0.35552_2016-03-01</t>
  </si>
  <si>
    <t>AEP OHIO POWER_FR_MATRIX_Not in Use_2016-03-01_36_0.37592_2016-03-01</t>
  </si>
  <si>
    <t>AEP OHIO POWER_FR_MATRIX_Not in Use_2016-03-01_42_0.38421_2016-03-01</t>
  </si>
  <si>
    <t>AEP OHIO POWER_FR_MATRIX_Not in Use_2016-04-01_12_0.29829_2016-03-01</t>
  </si>
  <si>
    <t>AEP OHIO POWER_FR_MATRIX_Not in Use_2016-04-01_18_0.32058_2016-03-01</t>
  </si>
  <si>
    <t>AEP OHIO POWER_FR_MATRIX_Not in Use_2016-04-01_24_0.34929_2016-03-01</t>
  </si>
  <si>
    <t>AEP OHIO POWER_FR_MATRIX_Not in Use_2016-04-01_30_0.35751_2016-03-01</t>
  </si>
  <si>
    <t>AEP OHIO POWER_FR_MATRIX_Not in Use_2016-04-01_36_0.37839_2016-03-01</t>
  </si>
  <si>
    <t>AEP OHIO POWER_FR_MATRIX_Not in Use_2016-04-01_42_0.38563_2016-03-01</t>
  </si>
  <si>
    <t>CLEVELAND ELECTRIC ILLUMINATING_FR_MATRIX_10,000-50,000 (kWh monthly) or 120,000-600,000 (kWh annual)_2016-03-01_12_0.05317_2016-03-01</t>
  </si>
  <si>
    <t>CLEVELAND ELECTRIC ILLUMINATING_FR_MATRIX_10,000-50,000 (kWh monthly) or 120,000-600,000 (kWh annual)_2016-03-01_18_0.06049_2016-03-01</t>
  </si>
  <si>
    <t>CLEVELAND ELECTRIC ILLUMINATING_FR_MATRIX_10,000-50,000 (kWh monthly) or 120,000-600,000 (kWh annual)_2016-03-01_24_0.06053_2016-03-01</t>
  </si>
  <si>
    <t>CLEVELAND ELECTRIC ILLUMINATING_FR_MATRIX_10,000-50,000 (kWh monthly) or 120,000-600,000 (kWh annual)_2016-03-01_30_0.05456_2016-03-01</t>
  </si>
  <si>
    <t>CLEVELAND ELECTRIC ILLUMINATING_FR_MATRIX_10,000-50,000 (kWh monthly) or 120,000-600,000 (kWh annual)_2016-03-01_36_0.05476_2016-03-01</t>
  </si>
  <si>
    <t>CLEVELAND ELECTRIC ILLUMINATING_FR_MATRIX_10,000-50,000 (kWh monthly) or 120,000-600,000 (kWh annual)_2016-03-01_42_0.05484_2016-03-01</t>
  </si>
  <si>
    <t>CLEVELAND ELECTRIC ILLUMINATING_FR_MATRIX_10,000-50,000 (kWh monthly) or 120,000-600,000 (kWh annual)_2016-04-01_12_0.05293_2016-03-01</t>
  </si>
  <si>
    <t>CLEVELAND ELECTRIC ILLUMINATING_FR_MATRIX_10,000-50,000 (kWh monthly) or 120,000-600,000 (kWh annual)_2016-04-01_18_0.06006_2016-03-01</t>
  </si>
  <si>
    <t>CLEVELAND ELECTRIC ILLUMINATING_FR_MATRIX_10,000-50,000 (kWh monthly) or 120,000-600,000 (kWh annual)_2016-04-01_24_0.06041_2016-03-01</t>
  </si>
  <si>
    <t>CLEVELAND ELECTRIC ILLUMINATING_FR_MATRIX_10,000-50,000 (kWh monthly) or 120,000-600,000 (kWh annual)_2016-04-01_30_0.05432_2016-03-01</t>
  </si>
  <si>
    <t>CLEVELAND ELECTRIC ILLUMINATING_FR_MATRIX_10,000-50,000 (kWh monthly) or 120,000-600,000 (kWh annual)_2016-04-01_36_0.05472_2016-03-01</t>
  </si>
  <si>
    <t>CLEVELAND ELECTRIC ILLUMINATING_FR_MATRIX_10,000-50,000 (kWh monthly) or 120,000-600,000 (kWh annual)_2016-04-01_42_0.05468_2016-03-01</t>
  </si>
  <si>
    <t>FE OHIO</t>
  </si>
  <si>
    <t>UNITED ILLUMINATING_FR_MATRIX_GSD_2016-03-01_12_0.08478_2016-03-01</t>
  </si>
  <si>
    <t>UNITED ILLUMINATING_FR_MATRIX_GSD_2016-03-01_18_0.08725_2016-03-01</t>
  </si>
  <si>
    <t>UNITED ILLUMINATING_FR_MATRIX_GSD_2016-03-01_24_0.08046_2016-03-01</t>
  </si>
  <si>
    <t>UNITED ILLUMINATING_FR_MATRIX_GSD_2016-03-01_30_0.09107_2016-03-01</t>
  </si>
  <si>
    <t>UNITED ILLUMINATING_FR_MATRIX_GSD_2016-03-01_36_0.09429_2016-03-01</t>
  </si>
  <si>
    <t>UNITED ILLUMINATING_FR_MATRIX_GSD_2016-03-01_42_0.09564_2016-03-01</t>
  </si>
  <si>
    <t>UNITED ILLUMINATING_FR_MATRIX_GSD_2016-04-01_12_0.08633_2016-03-01</t>
  </si>
  <si>
    <t>UNITED ILLUMINATING_FR_MATRIX_GSD_2016-04-01_18_0.0883_2016-03-01</t>
  </si>
  <si>
    <t>UNITED ILLUMINATING_FR_MATRIX_GSD_2016-04-01_24_0.08204_2016-03-01</t>
  </si>
  <si>
    <t>UNITED ILLUMINATING_FR_MATRIX_GSD_2016-04-01_30_0.0919_2016-03-01</t>
  </si>
  <si>
    <t>UNITED ILLUMINATING_FR_MATRIX_GSD_2016-04-01_36_0.09554_2016-03-01</t>
  </si>
  <si>
    <t>UNITED ILLUMINATING_FR_MATRIX_GSD_2016-04-01_42_0.09632_2016-03-01</t>
  </si>
  <si>
    <t>CONNECTICUT LIG_FR_MATRIX_27, 30_2016-03-01_12_0.09292_2016-03-01</t>
  </si>
  <si>
    <t>CONNECTICUT LIG_FR_MATRIX_27, 30_2016-03-01_18_0.09725_2016-03-01</t>
  </si>
  <si>
    <t>CONNECTICUT LIG_FR_MATRIX_27, 30_2016-03-01_24_0.09295_2016-03-01</t>
  </si>
  <si>
    <t>CONNECTICUT LIG_FR_MATRIX_27, 30_2016-03-01_30_0.10538_2016-03-01</t>
  </si>
  <si>
    <t>CONNECTICUT LIG_FR_MATRIX_27, 30_2016-03-01_36_0.11023_2016-03-01</t>
  </si>
  <si>
    <t>CONNECTICUT LIG_FR_MATRIX_27, 30_2016-03-01_42_0.11259_2016-03-01</t>
  </si>
  <si>
    <t>CONNECTICUT LIG_FR_MATRIX_27, 30_2016-04-01_12_0.09444_2016-03-01</t>
  </si>
  <si>
    <t>CONNECTICUT LIG_FR_MATRIX_27, 30_2016-04-01_18_0.09889_2016-03-01</t>
  </si>
  <si>
    <t>CONNECTICUT LIG_FR_MATRIX_27, 30_2016-04-01_24_0.09502_2016-03-01</t>
  </si>
  <si>
    <t>CONNECTICUT LIG_FR_MATRIX_27, 30_2016-04-01_30_0.1067_2016-03-01</t>
  </si>
  <si>
    <t>CONNECTICUT LIG_FR_MATRIX_27, 30_2016-04-01_36_0.1119_2016-03-01</t>
  </si>
  <si>
    <t>CONNECTICUT LIG_FR_MATRIX_27, 30_2016-04-01_42_0.11348_2016-03-01</t>
  </si>
  <si>
    <t>CONED_FR_MATRIX_EL 9 General Large_2016-03-01_12_0.06727</t>
  </si>
  <si>
    <t>CONED_FR_MATRIX_EL 9 General Large_2016-03-01_18_0.06975</t>
  </si>
  <si>
    <t>CONED_FR_MATRIX_EL 9 General Large_2016-03-01_24_0.07196</t>
  </si>
  <si>
    <t>CONED_FR_MATRIX_EL 9 General Large_2016-03-01_30_0.0722</t>
  </si>
  <si>
    <t>CONED_FR_MATRIX_EL 9 General Large_2016-03-01_36_0.07304</t>
  </si>
  <si>
    <t>CONED_FR_MATRIX_EL 9 General Large_2016-03-01_42_0.07301</t>
  </si>
  <si>
    <t>CONED_FR_MATRIX_EL 9 General Large_2016-04-01_12_0.0682</t>
  </si>
  <si>
    <t>CONED_FR_MATRIX_EL 9 General Large_2016-04-01_18_0.07116</t>
  </si>
  <si>
    <t>CONED_FR_MATRIX_EL 9 General Large_2016-04-01_24_0.07242</t>
  </si>
  <si>
    <t>CONED_FR_MATRIX_EL 9 General Large_2016-04-01_30_0.07278</t>
  </si>
  <si>
    <t>CONED_FR_MATRIX_EL 9 General Large_2016-04-01_36_0.07338</t>
  </si>
  <si>
    <t>CONED_FR_MATRIX_EL 9 General Large_2016-04-01_42_0.07354</t>
  </si>
  <si>
    <t>CONED_FR_MATRIX_EL 9 General Large_2016-03-01_12_0.0632</t>
  </si>
  <si>
    <t>CONED_FR_MATRIX_EL 9 General Large_2016-03-01_18_0.06609</t>
  </si>
  <si>
    <t>CONED_FR_MATRIX_EL 9 General Large_2016-03-01_24_0.06923</t>
  </si>
  <si>
    <t>CONED_FR_MATRIX_EL 9 General Large_2016-03-01_30_0.06939</t>
  </si>
  <si>
    <t>CONED_FR_MATRIX_EL 9 General Large_2016-03-01_36_0.07078</t>
  </si>
  <si>
    <t>CONED_FR_MATRIX_EL 9 General Large_2016-03-01_42_0.07058</t>
  </si>
  <si>
    <t>CONED_FR_MATRIX_EL 9 General Large_2016-04-01_12_0.06485</t>
  </si>
  <si>
    <t>CONED_FR_MATRIX_EL 9 General Large_2016-04-01_18_0.06754</t>
  </si>
  <si>
    <t>CONED_FR_MATRIX_EL 9 General Large_2016-04-01_24_0.07002</t>
  </si>
  <si>
    <t>CONED_FR_MATRIX_EL 9 General Large_2016-04-01_30_0.07008</t>
  </si>
  <si>
    <t>CONED_FR_MATRIX_EL 9 General Large_2016-04-01_36_0.07131</t>
  </si>
  <si>
    <t>CONED_FR_MATRIX_EL 9 General Large_2016-04-01_42_0.07118</t>
  </si>
  <si>
    <t>CONED ROS</t>
  </si>
  <si>
    <t>WEST PENNPOWER</t>
  </si>
  <si>
    <t>2016-03-14</t>
  </si>
  <si>
    <t>2016-03-15</t>
  </si>
  <si>
    <t>2016-04-04</t>
  </si>
  <si>
    <t>2018-04-30</t>
  </si>
  <si>
    <t>2019-04-30</t>
  </si>
  <si>
    <t>UNITED ILLUMINATING_FR_MATRIX_GSD_2016-06-01_12_0.08587_2016-03-15</t>
  </si>
  <si>
    <t>2018-05-31</t>
  </si>
  <si>
    <t>UNITED ILLUMINATING_FR_MATRIX_GSD_2016-06-01_24_0.08261_2016-03-15</t>
  </si>
  <si>
    <t>2019-05-31</t>
  </si>
  <si>
    <t>UNITED ILLUMINATING_FR_MATRIX_GSD_2016-06-01_36_0.09562_2016-03-15</t>
  </si>
  <si>
    <t>UNITED ILLUMINATING_FR_MATRIX_GSD_2016-07-01_12_0.08751_2016-03-15</t>
  </si>
  <si>
    <t>2018-06-30</t>
  </si>
  <si>
    <t>UNITED ILLUMINATING_FR_MATRIX_GSD_2016-07-01_24_0.08385_2016-03-15</t>
  </si>
  <si>
    <t>2019-06-30</t>
  </si>
  <si>
    <t>UNITED ILLUMINATING_FR_MATRIX_GSD_2016-07-01_36_0.09624_2016-03-15</t>
  </si>
  <si>
    <t>2016-08-01</t>
  </si>
  <si>
    <t>UNITED ILLUMINATING_FR_MATRIX_GSD_2016-08-01_12_0.08883_2016-03-15</t>
  </si>
  <si>
    <t>UNITED ILLUMINATING_FR_MATRIX_GSD_2016-08-01_24_0.08489_2016-03-15</t>
  </si>
  <si>
    <t>UNITED ILLUMINATING_FR_MATRIX_GSD_2016-08-01_36_0.09651_2016-03-15</t>
  </si>
  <si>
    <t>2016-09-01</t>
  </si>
  <si>
    <t>UNITED ILLUMINATING_FR_MATRIX_GSD_2016-09-01_12_0.09014_2016-03-15</t>
  </si>
  <si>
    <t>UNITED ILLUMINATING_FR_MATRIX_GSD_2016-09-01_24_0.08595_2016-03-15</t>
  </si>
  <si>
    <t>UNITED ILLUMINATING_FR_MATRIX_GSD_2016-09-01_36_0.09679_2016-03-15</t>
  </si>
  <si>
    <t>2016-10-01</t>
  </si>
  <si>
    <t>UNITED ILLUMINATING_FR_MATRIX_GSD_2016-10-01_12_0.09153_2016-03-15</t>
  </si>
  <si>
    <t>UNITED ILLUMINATING_FR_MATRIX_GSD_2016-10-01_24_0.08697_2016-03-15</t>
  </si>
  <si>
    <t>UNITED ILLUMINATING_FR_MATRIX_GSD_2016-10-01_36_0.0972_2016-03-15</t>
  </si>
  <si>
    <t>2016-11-01</t>
  </si>
  <si>
    <t>2017-10-31</t>
  </si>
  <si>
    <t>UNITED ILLUMINATING_FR_MATRIX_GSD_2016-11-01_12_0.09315_2016-03-15</t>
  </si>
  <si>
    <t>2018-10-31</t>
  </si>
  <si>
    <t>UNITED ILLUMINATING_FR_MATRIX_GSD_2016-11-01_24_0.08785_2016-03-15</t>
  </si>
  <si>
    <t>2019-10-31</t>
  </si>
  <si>
    <t>UNITED ILLUMINATING_FR_MATRIX_GSD_2016-11-01_36_0.09797_2016-03-15</t>
  </si>
  <si>
    <t>2016-12-01</t>
  </si>
  <si>
    <t>2017-11-30</t>
  </si>
  <si>
    <t>2018-11-30</t>
  </si>
  <si>
    <t>2019-11-30</t>
  </si>
  <si>
    <t>CONNECTICUT LIG_FR_MATRIX_27, 30_2016-06-01_12_0.08767_2016-03-15</t>
  </si>
  <si>
    <t>CONNECTICUT LIG_FR_MATRIX_27, 30_2016-06-01_24_0.08545_2016-03-15</t>
  </si>
  <si>
    <t>CONNECTICUT LIG_FR_MATRIX_27, 30_2016-06-01_36_0.09903_2016-03-15</t>
  </si>
  <si>
    <t>CONNECTICUT LIG_FR_MATRIX_27, 30_2016-07-01_12_0.08951_2016-03-15</t>
  </si>
  <si>
    <t>CONNECTICUT LIG_FR_MATRIX_27, 30_2016-07-01_24_0.08683_2016-03-15</t>
  </si>
  <si>
    <t>CONNECTICUT LIG_FR_MATRIX_27, 30_2016-07-01_36_0.0997_2016-03-15</t>
  </si>
  <si>
    <t>CONNECTICUT LIG_FR_MATRIX_27, 30_2016-08-01_12_0.091_2016-03-15</t>
  </si>
  <si>
    <t>CONNECTICUT LIG_FR_MATRIX_27, 30_2016-08-01_24_0.088_2016-03-15</t>
  </si>
  <si>
    <t>CONNECTICUT LIG_FR_MATRIX_27, 30_2016-08-01_36_0.10039_2016-03-15</t>
  </si>
  <si>
    <t>CONNECTICUT LIG_FR_MATRIX_27, 30_2016-09-01_12_0.09248_2016-03-15</t>
  </si>
  <si>
    <t>CONNECTICUT LIG_FR_MATRIX_27, 30_2016-09-01_24_0.08917_2016-03-15</t>
  </si>
  <si>
    <t>CONNECTICUT LIG_FR_MATRIX_27, 30_2016-09-01_36_0.10069_2016-03-15</t>
  </si>
  <si>
    <t>CONNECTICUT LIG_FR_MATRIX_27, 30_2016-10-01_12_0.09406_2016-03-15</t>
  </si>
  <si>
    <t>CONNECTICUT LIG_FR_MATRIX_27, 30_2016-10-01_24_0.0903_2016-03-15</t>
  </si>
  <si>
    <t>CONNECTICUT LIG_FR_MATRIX_27, 30_2016-10-01_36_0.10124_2016-03-15</t>
  </si>
  <si>
    <t>CONNECTICUT LIG_FR_MATRIX_27, 30_2016-11-01_12_0.09583_2016-03-15</t>
  </si>
  <si>
    <t>CONNECTICUT LIG_FR_MATRIX_27, 30_2016-11-01_24_0.0913_2016-03-15</t>
  </si>
  <si>
    <t>CONNECTICUT LIG_FR_MATRIX_27, 30_2016-11-01_36_0.10174_2016-03-15</t>
  </si>
  <si>
    <t>constellation</t>
  </si>
  <si>
    <t>&lt;--date of update</t>
  </si>
  <si>
    <t>2016-04-19</t>
  </si>
  <si>
    <t>2016-04-20</t>
  </si>
  <si>
    <t>50, 150, 152, G</t>
  </si>
  <si>
    <t>JNP</t>
  </si>
  <si>
    <t>G</t>
  </si>
  <si>
    <t>BGEMD_FR_MATRIX_50, 150, 152, G_2016-04-01_12_0.08918-2016-04-20</t>
  </si>
  <si>
    <t>2016-05-05</t>
  </si>
  <si>
    <t>BGEMD_FR_MATRIX_50, 150, 152, G_2016-04-01_18_0.08752-2016-04-20</t>
  </si>
  <si>
    <t>BGEMD_FR_MATRIX_50, 150, 152, G_2016-04-01_24_0.08702-2016-04-20</t>
  </si>
  <si>
    <t>BGEMD_FR_MATRIX_50, 150, 152, G_2016-04-01_30_0.08616-2016-04-20</t>
  </si>
  <si>
    <t>BGEMD_FR_MATRIX_50, 150, 152, G_2016-04-01_36_0.08586-2016-04-20</t>
  </si>
  <si>
    <t>BGEMD_FR_MATRIX_50, 150, 152, G_2016-04-01_42_0.08548-2016-04-20</t>
  </si>
  <si>
    <t>BGEMD_FR_MATRIX_50, 150, 152, G_2016-05-01_12_0.08921-2016-04-20</t>
  </si>
  <si>
    <t>BGEMD_FR_MATRIX_50, 150, 152, G_2016-05-01_18_0.08715-2016-04-20</t>
  </si>
  <si>
    <t>BGEMD_FR_MATRIX_50, 150, 152, G_2016-05-01_24_0.08682-2016-04-20</t>
  </si>
  <si>
    <t>BGEMD_FR_MATRIX_50, 150, 152, G_2016-05-01_30_0.08599-2016-04-20</t>
  </si>
  <si>
    <t>BGEMD_FR_MATRIX_50, 150, 152, G_2016-05-01_36_0.0857-2016-04-20</t>
  </si>
  <si>
    <t>BGEMD_FR_MATRIX_50, 150, 152, G_2016-05-01_42_0.08537-2016-04-20</t>
  </si>
  <si>
    <t>BGEMD_FR_MATRIX_50, 150, 152, G_2016-06-01_12_0.08924-2016-04-20</t>
  </si>
  <si>
    <t>BGEMD_FR_MATRIX_50, 150, 152, G_2016-06-01_24_0.08665-2016-04-20</t>
  </si>
  <si>
    <t>BGEMD_FR_MATRIX_50, 150, 152, G_2016-06-01_36_0.08562-2016-04-20</t>
  </si>
  <si>
    <t>BGEMD_FR_MATRIX_50, 150, 152, G_2016-07-01_12_0.08887-2016-04-20</t>
  </si>
  <si>
    <t>BGEMD_FR_MATRIX_50, 150, 152, G_2016-07-01_24_0.08651-2016-04-20</t>
  </si>
  <si>
    <t>BGEMD_FR_MATRIX_50, 150, 152, G_2016-07-01_36_0.08554-2016-04-20</t>
  </si>
  <si>
    <t>BGEMD_FR_MATRIX_50, 150, 152, G_2016-08-01_12_0.08853-2016-04-20</t>
  </si>
  <si>
    <t>BGEMD_FR_MATRIX_50, 150, 152, G_2016-08-01_24_0.08629-2016-04-20</t>
  </si>
  <si>
    <t>BGEMD_FR_MATRIX_50, 150, 152, G_2016-08-01_36_0.08542-2016-04-20</t>
  </si>
  <si>
    <t>BGEMD_FR_MATRIX_50, 150, 152, G_2016-09-01_12_0.08819-2016-04-20</t>
  </si>
  <si>
    <t>BGEMD_FR_MATRIX_50, 150, 152, G_2016-09-01_24_0.08614-2016-04-20</t>
  </si>
  <si>
    <t>BGEMD_FR_MATRIX_50, 150, 152, G_2016-09-01_36_0.08535-2016-04-20</t>
  </si>
  <si>
    <t>BGEMD_FR_MATRIX_50, 150, 152, G_2016-10-01_12_0.08795-2016-04-20</t>
  </si>
  <si>
    <t>BGEMD_FR_MATRIX_50, 150, 152, G_2016-10-01_24_0.08602-2016-04-20</t>
  </si>
  <si>
    <t>BGEMD_FR_MATRIX_50, 150, 152, G_2016-10-01_36_0.08529-2016-04-20</t>
  </si>
  <si>
    <t>BGEMD_FR_MATRIX_50, 150, 152, G_2016-11-01_12_0.08766-2016-04-20</t>
  </si>
  <si>
    <t>BGEMD_FR_MATRIX_50, 150, 152, G_2016-11-01_24_0.08588-2016-04-20</t>
  </si>
  <si>
    <t>BGEMD_FR_MATRIX_50, 150, 152, G_2016-11-01_36_0.08522-2016-04-20</t>
  </si>
  <si>
    <t>GS</t>
  </si>
  <si>
    <t>MDND</t>
  </si>
  <si>
    <t>PEPCOMD_FR_MATRIX_GS_2016-04-01_12_0.081-2016-04-20</t>
  </si>
  <si>
    <t>PEPCOMD_FR_MATRIX_GS_2016-04-01_18_0.07958-2016-04-20</t>
  </si>
  <si>
    <t>PEPCOMD_FR_MATRIX_GS_2016-04-01_24_0.07917-2016-04-20</t>
  </si>
  <si>
    <t>PEPCOMD_FR_MATRIX_GS_2016-04-01_30_0.07844-2016-04-20</t>
  </si>
  <si>
    <t>PEPCOMD_FR_MATRIX_GS_2016-04-01_36_0.07824-2016-04-20</t>
  </si>
  <si>
    <t>PEPCOMD_FR_MATRIX_GS_2016-04-01_42_0.07778-2016-04-20</t>
  </si>
  <si>
    <t>PEPCOMD_FR_MATRIX_GS_2016-05-01_12_0.08097-2016-04-20</t>
  </si>
  <si>
    <t>PEPCOMD_FR_MATRIX_GS_2016-05-01_18_0.07931-2016-04-20</t>
  </si>
  <si>
    <t>PEPCOMD_FR_MATRIX_GS_2016-05-01_24_0.07901-2016-04-20</t>
  </si>
  <si>
    <t>PEPCOMD_FR_MATRIX_GS_2016-05-01_30_0.0783-2016-04-20</t>
  </si>
  <si>
    <t>PEPCOMD_FR_MATRIX_GS_2016-05-01_36_0.07811-2016-04-20</t>
  </si>
  <si>
    <t>PEPCOMD_FR_MATRIX_GS_2016-05-01_42_0.07766-2016-04-20</t>
  </si>
  <si>
    <t>PEPCOMD_FR_MATRIX_GS_2016-06-01_12_0.08091-2016-04-20</t>
  </si>
  <si>
    <t>PEPCOMD_FR_MATRIX_GS_2016-06-01_24_0.07888-2016-04-20</t>
  </si>
  <si>
    <t>PEPCOMD_FR_MATRIX_GS_2016-06-01_36_0.07807-2016-04-20</t>
  </si>
  <si>
    <t>PEPCOMD_FR_MATRIX_GS_2016-07-01_12_0.08064-2016-04-20</t>
  </si>
  <si>
    <t>PEPCOMD_FR_MATRIX_GS_2016-07-01_24_0.07877-2016-04-20</t>
  </si>
  <si>
    <t>PEPCOMD_FR_MATRIX_GS_2016-07-01_36_0.07801-2016-04-20</t>
  </si>
  <si>
    <t>PEPCOMD_FR_MATRIX_GS_2016-08-01_12_0.08037-2016-04-20</t>
  </si>
  <si>
    <t>PEPCOMD_FR_MATRIX_GS_2016-08-01_24_0.07858-2016-04-20</t>
  </si>
  <si>
    <t>PEPCOMD_FR_MATRIX_GS_2016-08-01_36_0.0779-2016-04-20</t>
  </si>
  <si>
    <t>PEPCOMD_FR_MATRIX_GS_2016-09-01_12_0.08009-2016-04-20</t>
  </si>
  <si>
    <t>PEPCOMD_FR_MATRIX_GS_2016-09-01_24_0.07844-2016-04-20</t>
  </si>
  <si>
    <t>PEPCOMD_FR_MATRIX_GS_2016-09-01_36_0.07784-2016-04-20</t>
  </si>
  <si>
    <t>PEPCOMD_FR_MATRIX_GS_2016-10-01_12_0.07987-2016-04-20</t>
  </si>
  <si>
    <t>PEPCOMD_FR_MATRIX_GS_2016-10-01_24_0.07833-2016-04-20</t>
  </si>
  <si>
    <t>PEPCOMD_FR_MATRIX_GS_2016-10-01_36_0.07779-2016-04-20</t>
  </si>
  <si>
    <t>PEPCOMD_FR_MATRIX_GS_2016-11-01_12_0.07965-2016-04-20</t>
  </si>
  <si>
    <t>PEPCOMD_FR_MATRIX_GS_2016-11-01_24_0.07823-2016-04-20</t>
  </si>
  <si>
    <t>PEPCOMD_FR_MATRIX_GS_2016-11-01_36_0.07774-2016-04-20</t>
  </si>
  <si>
    <t>AEP OHIO</t>
  </si>
  <si>
    <t>2017-12-31</t>
  </si>
  <si>
    <t>2018-01-31</t>
  </si>
  <si>
    <t>2018-02-28</t>
  </si>
  <si>
    <t>2018-03-31</t>
  </si>
  <si>
    <t>2017-01-01</t>
  </si>
  <si>
    <t>2018-12-31</t>
  </si>
  <si>
    <t>2019-12-31</t>
  </si>
  <si>
    <t>2017-02-01</t>
  </si>
  <si>
    <t>2019-01-31</t>
  </si>
  <si>
    <t>2020-01-31</t>
  </si>
  <si>
    <t>2017-03-01</t>
  </si>
  <si>
    <t>2019-02-28</t>
  </si>
  <si>
    <t>2020-02-29</t>
  </si>
  <si>
    <t>2017-04-01</t>
  </si>
  <si>
    <t>2019-03-31</t>
  </si>
  <si>
    <t>2020-03-31</t>
  </si>
  <si>
    <t>2017-05-01</t>
  </si>
  <si>
    <t>2020-04-30</t>
  </si>
  <si>
    <t>DS2LL</t>
  </si>
  <si>
    <t>OHIO POWER</t>
  </si>
  <si>
    <t>CONED</t>
  </si>
  <si>
    <t>2017-06-01</t>
  </si>
  <si>
    <t>2020-05-31</t>
  </si>
  <si>
    <t>2017-07-01</t>
  </si>
  <si>
    <t>2020-06-30</t>
  </si>
  <si>
    <t>GS1</t>
  </si>
  <si>
    <t>2016-08-02</t>
  </si>
  <si>
    <t>G2, G2A, G2B, G2D</t>
  </si>
  <si>
    <t>G2</t>
  </si>
  <si>
    <t>NGRIDME_FR_MATRIX_G2, G2A, G2B, G2D_2016-08-01_12_0.09406_2016-08-02</t>
  </si>
  <si>
    <t>2016-08-22</t>
  </si>
  <si>
    <t>NGRIDME_FR_MATRIX_G2, G2A, G2B, G2D_2016-08-01_18_0.0985_2016-08-02</t>
  </si>
  <si>
    <t>NGRIDME_FR_MATRIX_G2, G2A, G2B, G2D_2016-08-01_24_0.08913_2016-08-02</t>
  </si>
  <si>
    <t>NGRIDME_FR_MATRIX_G2, G2A, G2B, G2D_2016-08-01_30_0.09833_2016-08-02</t>
  </si>
  <si>
    <t>NGRIDME_FR_MATRIX_G2, G2A, G2B, G2D_2016-08-01_36_0.09983_2016-08-02</t>
  </si>
  <si>
    <t>NGRID MA</t>
  </si>
  <si>
    <t>NSTAR MA</t>
  </si>
  <si>
    <t>gas prem</t>
  </si>
  <si>
    <t>wcma</t>
  </si>
  <si>
    <t>2017-08-01</t>
  </si>
  <si>
    <t>2020-07-31</t>
  </si>
  <si>
    <t>nema</t>
  </si>
  <si>
    <t>sema</t>
  </si>
  <si>
    <t>66% 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</si>
</sst>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.000000_);_(&quot;$&quot;* \(#,##0.000000\);_(&quot;$&quot;* &quot;-&quot;??_);_(@_)"/>
    <numFmt numFmtId="165" formatCode="_(&quot;$&quot;* #,##0.0000_);_(&quot;$&quot;* \(#,##0.0000\);_(&quot;$&quot;* &quot;-&quot;??_);_(@_)"/>
    <numFmt numFmtId="166" formatCode="_(&quot;$&quot;* #,##0.00000_);_(&quot;$&quot;* \(#,##0.00000\);_(&quot;$&quot;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 Light"/>
      <family val="1"/>
      <scheme val="major"/>
    </font>
    <font>
      <sz val="11"/>
      <name val="Calibri Light"/>
      <family val="1"/>
      <scheme val="major"/>
    </font>
    <font>
      <sz val="10"/>
      <name val="Arial"/>
      <family val="2"/>
    </font>
    <font>
      <b/>
      <i/>
      <sz val="11"/>
      <color theme="3" tint="-0.499984740745262"/>
      <name val="Calibri Light"/>
      <family val="1"/>
      <scheme val="major"/>
    </font>
    <font>
      <b/>
      <sz val="11"/>
      <color theme="0"/>
      <name val="Calibri Light"/>
      <family val="1"/>
      <scheme val="major"/>
    </font>
    <font>
      <sz val="9"/>
      <color theme="1"/>
      <name val="Calibri Light"/>
      <family val="1"/>
      <scheme val="major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FCE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7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0" borderId="0"/>
    <xf numFmtId="44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0" fillId="9" borderId="0" applyNumberFormat="0" applyBorder="0" applyAlignment="0" applyProtection="0"/>
  </cellStyleXfs>
  <cellXfs count="99">
    <xf numFmtId="0" fontId="0" fillId="0" borderId="0" xfId="0"/>
    <xf numFmtId="44" fontId="0" fillId="0" borderId="0" xfId="1" applyFont="1"/>
    <xf numFmtId="9" fontId="0" fillId="0" borderId="0" xfId="0" applyNumberFormat="1"/>
    <xf numFmtId="0" fontId="3" fillId="2" borderId="1" xfId="0" applyFont="1" applyFill="1" applyBorder="1" applyAlignment="1" applyProtection="1">
      <alignment horizontal="center"/>
      <protection hidden="1"/>
    </xf>
    <xf numFmtId="0" fontId="3" fillId="2" borderId="0" xfId="0" applyFont="1" applyFill="1" applyBorder="1" applyAlignment="1" applyProtection="1">
      <alignment horizontal="center"/>
      <protection hidden="1"/>
    </xf>
    <xf numFmtId="0" fontId="3" fillId="0" borderId="2" xfId="0" applyFont="1" applyBorder="1" applyAlignment="1">
      <alignment horizontal="center"/>
    </xf>
    <xf numFmtId="0" fontId="3" fillId="3" borderId="1" xfId="0" applyFont="1" applyFill="1" applyBorder="1"/>
    <xf numFmtId="0" fontId="3" fillId="3" borderId="2" xfId="0" applyFont="1" applyFill="1" applyBorder="1"/>
    <xf numFmtId="10" fontId="3" fillId="3" borderId="2" xfId="2" applyNumberFormat="1" applyFont="1" applyFill="1" applyBorder="1"/>
    <xf numFmtId="10" fontId="3" fillId="3" borderId="3" xfId="2" applyNumberFormat="1" applyFont="1" applyFill="1" applyBorder="1"/>
    <xf numFmtId="0" fontId="3" fillId="0" borderId="2" xfId="0" applyFont="1" applyFill="1" applyBorder="1" applyAlignment="1">
      <alignment horizontal="center"/>
    </xf>
    <xf numFmtId="0" fontId="3" fillId="3" borderId="4" xfId="0" applyFont="1" applyFill="1" applyBorder="1"/>
    <xf numFmtId="0" fontId="4" fillId="0" borderId="4" xfId="0" applyFont="1" applyFill="1" applyBorder="1"/>
    <xf numFmtId="0" fontId="3" fillId="0" borderId="2" xfId="0" applyFont="1" applyFill="1" applyBorder="1"/>
    <xf numFmtId="10" fontId="3" fillId="0" borderId="2" xfId="2" applyNumberFormat="1" applyFont="1" applyFill="1" applyBorder="1"/>
    <xf numFmtId="10" fontId="3" fillId="0" borderId="3" xfId="2" applyNumberFormat="1" applyFont="1" applyFill="1" applyBorder="1"/>
    <xf numFmtId="0" fontId="3" fillId="0" borderId="4" xfId="0" applyFont="1" applyFill="1" applyBorder="1"/>
    <xf numFmtId="0" fontId="4" fillId="3" borderId="4" xfId="0" applyFont="1" applyFill="1" applyBorder="1" applyAlignment="1">
      <alignment horizontal="left"/>
    </xf>
    <xf numFmtId="0" fontId="4" fillId="3" borderId="4" xfId="0" applyFont="1" applyFill="1" applyBorder="1"/>
    <xf numFmtId="10" fontId="4" fillId="3" borderId="2" xfId="2" applyNumberFormat="1" applyFont="1" applyFill="1" applyBorder="1"/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0" fillId="0" borderId="2" xfId="0" applyBorder="1"/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0" fillId="3" borderId="2" xfId="0" applyFill="1" applyBorder="1"/>
    <xf numFmtId="0" fontId="0" fillId="0" borderId="2" xfId="0" applyBorder="1" applyAlignment="1"/>
    <xf numFmtId="164" fontId="5" fillId="0" borderId="2" xfId="1" applyNumberFormat="1" applyFont="1" applyFill="1" applyBorder="1"/>
    <xf numFmtId="0" fontId="3" fillId="0" borderId="8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49" fontId="5" fillId="4" borderId="2" xfId="3" applyNumberFormat="1" applyFont="1" applyFill="1" applyBorder="1" applyAlignment="1" applyProtection="1">
      <alignment horizontal="center"/>
      <protection locked="0"/>
    </xf>
    <xf numFmtId="164" fontId="0" fillId="0" borderId="2" xfId="1" applyNumberFormat="1" applyFont="1" applyFill="1" applyBorder="1"/>
    <xf numFmtId="164" fontId="0" fillId="0" borderId="2" xfId="1" applyNumberFormat="1" applyFont="1" applyBorder="1"/>
    <xf numFmtId="0" fontId="3" fillId="0" borderId="0" xfId="0" applyFont="1" applyFill="1"/>
    <xf numFmtId="164" fontId="5" fillId="0" borderId="2" xfId="1" applyNumberFormat="1" applyFont="1" applyBorder="1"/>
    <xf numFmtId="0" fontId="3" fillId="0" borderId="0" xfId="0" applyFont="1" applyFill="1" applyAlignment="1">
      <alignment horizontal="center"/>
    </xf>
    <xf numFmtId="164" fontId="5" fillId="0" borderId="2" xfId="4" applyNumberFormat="1" applyFont="1" applyFill="1" applyBorder="1"/>
    <xf numFmtId="0" fontId="3" fillId="0" borderId="10" xfId="0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"/>
    </xf>
    <xf numFmtId="0" fontId="3" fillId="0" borderId="12" xfId="0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166" fontId="0" fillId="0" borderId="0" xfId="1" applyNumberFormat="1" applyFont="1"/>
    <xf numFmtId="9" fontId="0" fillId="5" borderId="0" xfId="0" applyNumberFormat="1" applyFill="1"/>
    <xf numFmtId="0" fontId="0" fillId="5" borderId="0" xfId="0" applyFill="1"/>
    <xf numFmtId="0" fontId="0" fillId="0" borderId="0" xfId="0" applyFont="1"/>
    <xf numFmtId="0" fontId="6" fillId="0" borderId="0" xfId="0" applyFont="1" applyAlignment="1" applyProtection="1">
      <alignment horizontal="right"/>
      <protection hidden="1"/>
    </xf>
    <xf numFmtId="165" fontId="7" fillId="6" borderId="13" xfId="0" applyNumberFormat="1" applyFont="1" applyFill="1" applyBorder="1" applyAlignment="1" applyProtection="1">
      <alignment horizontal="center"/>
      <protection locked="0"/>
    </xf>
    <xf numFmtId="14" fontId="0" fillId="0" borderId="0" xfId="0" applyNumberFormat="1" applyFont="1"/>
    <xf numFmtId="165" fontId="7" fillId="6" borderId="13" xfId="0" applyNumberFormat="1" applyFont="1" applyFill="1" applyBorder="1" applyAlignment="1" applyProtection="1">
      <alignment horizontal="center"/>
      <protection hidden="1"/>
    </xf>
    <xf numFmtId="44" fontId="0" fillId="0" borderId="0" xfId="0" applyNumberFormat="1" applyFont="1"/>
    <xf numFmtId="0" fontId="8" fillId="4" borderId="0" xfId="0" applyFont="1" applyFill="1" applyAlignment="1" applyProtection="1">
      <alignment horizontal="left"/>
      <protection hidden="1"/>
    </xf>
    <xf numFmtId="0" fontId="0" fillId="0" borderId="0" xfId="0" applyAlignment="1">
      <alignment horizontal="center"/>
    </xf>
    <xf numFmtId="0" fontId="0" fillId="0" borderId="15" xfId="0" applyBorder="1" applyProtection="1">
      <protection hidden="1"/>
    </xf>
    <xf numFmtId="0" fontId="0" fillId="0" borderId="0" xfId="0" applyBorder="1" applyProtection="1">
      <protection hidden="1"/>
    </xf>
    <xf numFmtId="0" fontId="0" fillId="0" borderId="20" xfId="0" applyBorder="1" applyProtection="1">
      <protection hidden="1"/>
    </xf>
    <xf numFmtId="166" fontId="0" fillId="8" borderId="15" xfId="1" applyNumberFormat="1" applyFont="1" applyFill="1" applyBorder="1" applyProtection="1">
      <protection hidden="1"/>
    </xf>
    <xf numFmtId="166" fontId="0" fillId="8" borderId="0" xfId="1" applyNumberFormat="1" applyFont="1" applyFill="1" applyBorder="1" applyProtection="1">
      <protection hidden="1"/>
    </xf>
    <xf numFmtId="166" fontId="0" fillId="8" borderId="20" xfId="1" applyNumberFormat="1" applyFont="1" applyFill="1" applyBorder="1" applyProtection="1">
      <protection hidden="1"/>
    </xf>
    <xf numFmtId="166" fontId="0" fillId="8" borderId="16" xfId="1" applyNumberFormat="1" applyFont="1" applyFill="1" applyBorder="1" applyProtection="1">
      <protection hidden="1"/>
    </xf>
    <xf numFmtId="166" fontId="0" fillId="8" borderId="18" xfId="1" applyNumberFormat="1" applyFont="1" applyFill="1" applyBorder="1" applyProtection="1">
      <protection hidden="1"/>
    </xf>
    <xf numFmtId="166" fontId="0" fillId="8" borderId="21" xfId="1" applyNumberFormat="1" applyFont="1" applyFill="1" applyBorder="1" applyProtection="1">
      <protection hidden="1"/>
    </xf>
    <xf numFmtId="0" fontId="0" fillId="0" borderId="2" xfId="0" applyNumberFormat="1" applyBorder="1"/>
    <xf numFmtId="0" fontId="0" fillId="0" borderId="0" xfId="0" applyFill="1" applyBorder="1"/>
    <xf numFmtId="8" fontId="0" fillId="0" borderId="0" xfId="0" applyNumberFormat="1"/>
    <xf numFmtId="0" fontId="0" fillId="0" borderId="0" xfId="0" applyFill="1"/>
    <xf numFmtId="0" fontId="0" fillId="0" borderId="14" xfId="0" applyBorder="1" applyProtection="1">
      <protection hidden="1"/>
    </xf>
    <xf numFmtId="0" fontId="0" fillId="0" borderId="17" xfId="0" applyBorder="1" applyProtection="1">
      <protection hidden="1"/>
    </xf>
    <xf numFmtId="0" fontId="0" fillId="0" borderId="19" xfId="0" applyBorder="1" applyProtection="1">
      <protection hidden="1"/>
    </xf>
    <xf numFmtId="44" fontId="0" fillId="0" borderId="0" xfId="0" applyNumberFormat="1"/>
    <xf numFmtId="43" fontId="0" fillId="0" borderId="0" xfId="5" applyFont="1"/>
    <xf numFmtId="166" fontId="0" fillId="7" borderId="14" xfId="1" applyNumberFormat="1" applyFont="1" applyFill="1" applyBorder="1" applyProtection="1">
      <protection hidden="1"/>
    </xf>
    <xf numFmtId="166" fontId="0" fillId="7" borderId="17" xfId="1" applyNumberFormat="1" applyFont="1" applyFill="1" applyBorder="1" applyProtection="1">
      <protection hidden="1"/>
    </xf>
    <xf numFmtId="166" fontId="0" fillId="7" borderId="19" xfId="1" applyNumberFormat="1" applyFont="1" applyFill="1" applyBorder="1" applyProtection="1">
      <protection hidden="1"/>
    </xf>
    <xf numFmtId="14" fontId="9" fillId="0" borderId="0" xfId="0" applyNumberFormat="1" applyFont="1" applyFill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166" fontId="0" fillId="7" borderId="0" xfId="1" applyNumberFormat="1" applyFont="1" applyFill="1" applyBorder="1" applyProtection="1">
      <protection hidden="1"/>
    </xf>
    <xf numFmtId="166" fontId="0" fillId="7" borderId="15" xfId="1" applyNumberFormat="1" applyFont="1" applyFill="1" applyBorder="1" applyProtection="1">
      <protection hidden="1"/>
    </xf>
    <xf numFmtId="166" fontId="0" fillId="7" borderId="20" xfId="1" applyNumberFormat="1" applyFont="1" applyFill="1" applyBorder="1" applyProtection="1">
      <protection hidden="1"/>
    </xf>
    <xf numFmtId="166" fontId="0" fillId="0" borderId="14" xfId="1" applyNumberFormat="1" applyFont="1" applyBorder="1" applyAlignment="1">
      <alignment horizontal="center"/>
    </xf>
    <xf numFmtId="166" fontId="0" fillId="0" borderId="15" xfId="1" applyNumberFormat="1" applyFont="1" applyBorder="1" applyAlignment="1">
      <alignment horizontal="center"/>
    </xf>
    <xf numFmtId="166" fontId="0" fillId="0" borderId="16" xfId="1" applyNumberFormat="1" applyFont="1" applyBorder="1" applyAlignment="1">
      <alignment horizontal="center"/>
    </xf>
    <xf numFmtId="0" fontId="10" fillId="9" borderId="0" xfId="6"/>
    <xf numFmtId="0" fontId="0" fillId="4" borderId="2" xfId="0" applyFill="1" applyBorder="1"/>
    <xf numFmtId="0" fontId="11" fillId="0" borderId="0" xfId="0" applyFont="1" applyFill="1"/>
    <xf numFmtId="2" fontId="11" fillId="0" borderId="0" xfId="0" applyNumberFormat="1" applyFont="1" applyFill="1"/>
    <xf numFmtId="8" fontId="11" fillId="0" borderId="0" xfId="0" applyNumberFormat="1" applyFont="1" applyFill="1"/>
    <xf numFmtId="43" fontId="11" fillId="0" borderId="0" xfId="5" applyFont="1" applyFill="1"/>
    <xf numFmtId="166" fontId="7" fillId="6" borderId="22" xfId="1" applyNumberFormat="1" applyFont="1" applyFill="1" applyBorder="1" applyAlignment="1" applyProtection="1">
      <alignment horizontal="center"/>
      <protection hidden="1"/>
    </xf>
    <xf numFmtId="166" fontId="7" fillId="6" borderId="23" xfId="1" applyNumberFormat="1" applyFont="1" applyFill="1" applyBorder="1" applyAlignment="1" applyProtection="1">
      <alignment horizontal="center"/>
      <protection hidden="1"/>
    </xf>
    <xf numFmtId="166" fontId="7" fillId="6" borderId="24" xfId="1" applyNumberFormat="1" applyFont="1" applyFill="1" applyBorder="1" applyAlignment="1" applyProtection="1">
      <alignment horizontal="center"/>
      <protection hidden="1"/>
    </xf>
    <xf numFmtId="165" fontId="7" fillId="6" borderId="22" xfId="0" applyNumberFormat="1" applyFont="1" applyFill="1" applyBorder="1" applyAlignment="1" applyProtection="1">
      <alignment horizontal="center"/>
      <protection hidden="1"/>
    </xf>
    <xf numFmtId="165" fontId="7" fillId="6" borderId="23" xfId="0" applyNumberFormat="1" applyFont="1" applyFill="1" applyBorder="1" applyAlignment="1" applyProtection="1">
      <alignment horizontal="center"/>
      <protection hidden="1"/>
    </xf>
    <xf numFmtId="165" fontId="7" fillId="6" borderId="24" xfId="0" applyNumberFormat="1" applyFont="1" applyFill="1" applyBorder="1" applyAlignment="1" applyProtection="1">
      <alignment horizontal="center"/>
      <protection hidden="1"/>
    </xf>
    <xf numFmtId="0" fontId="2" fillId="0" borderId="2" xfId="0" applyFont="1" applyBorder="1" applyAlignment="1">
      <alignment horizontal="center"/>
    </xf>
  </cellXfs>
  <cellStyles count="7">
    <cellStyle name="Comma" xfId="5" builtinId="3"/>
    <cellStyle name="Currency" xfId="1" builtinId="4"/>
    <cellStyle name="Currency 2" xfId="4"/>
    <cellStyle name="Good" xfId="6" builtinId="26"/>
    <cellStyle name="Normal" xfId="0" builtinId="0"/>
    <cellStyle name="Normal 2 10" xfId="3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78441</xdr:colOff>
      <xdr:row>0</xdr:row>
      <xdr:rowOff>67235</xdr:rowOff>
    </xdr:from>
    <xdr:to>
      <xdr:col>7</xdr:col>
      <xdr:colOff>541882</xdr:colOff>
      <xdr:row>8</xdr:row>
      <xdr:rowOff>7704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441" y="67235"/>
          <a:ext cx="8750191" cy="14644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S882"/>
  <sheetViews>
    <sheetView zoomScale="70" zoomScaleNormal="70" workbookViewId="0">
      <pane ySplit="2" topLeftCell="A537" activePane="bottomLeft" state="frozen"/>
      <selection activeCell="V1" sqref="V1:AA2"/>
      <selection pane="bottomLeft" activeCell="I568" sqref="I568"/>
    </sheetView>
  </sheetViews>
  <sheetFormatPr defaultRowHeight="15" outlineLevelCol="1" x14ac:dyDescent="0.25"/>
  <cols>
    <col min="1" max="1" width="15.140625" style="67" customWidth="1"/>
    <col min="2" max="3" width="9.140625" style="88"/>
    <col min="4" max="4" width="18" style="88" customWidth="1"/>
    <col min="5" max="8" width="9.140625" style="88" customWidth="1" outlineLevel="1"/>
    <col min="9" max="9" width="11.140625" style="88" bestFit="1" customWidth="1" outlineLevel="1"/>
    <col min="10" max="16" width="9.140625" style="88" customWidth="1" outlineLevel="1"/>
    <col min="17" max="19" width="5.28515625" style="88" customWidth="1" outlineLevel="1"/>
    <col min="20" max="21" width="9.140625" style="88"/>
    <col min="22" max="22" width="13.28515625" style="88" customWidth="1"/>
    <col min="23" max="23" width="10.7109375" customWidth="1" outlineLevel="1"/>
    <col min="24" max="24" width="11.7109375" customWidth="1" outlineLevel="1"/>
    <col min="25" max="25" width="10.28515625" bestFit="1" customWidth="1" outlineLevel="1"/>
    <col min="26" max="26" width="12" bestFit="1" customWidth="1" outlineLevel="1"/>
    <col min="27" max="27" width="12.85546875" bestFit="1" customWidth="1" outlineLevel="1"/>
    <col min="28" max="28" width="5.85546875" customWidth="1" outlineLevel="1"/>
    <col min="29" max="29" width="5.7109375" customWidth="1" outlineLevel="1"/>
    <col min="30" max="30" width="11.85546875" customWidth="1" outlineLevel="1"/>
    <col min="31" max="43" width="9.140625" customWidth="1" outlineLevel="1"/>
    <col min="44" max="44" width="11.140625" customWidth="1"/>
    <col min="45" max="45" width="11.5703125" customWidth="1"/>
    <col min="58" max="58" width="23.140625" bestFit="1" customWidth="1"/>
    <col min="59" max="59" width="3.85546875" bestFit="1" customWidth="1"/>
    <col min="61" max="71" width="14.85546875" bestFit="1" customWidth="1"/>
  </cols>
  <sheetData>
    <row r="1" spans="1:41" x14ac:dyDescent="0.25">
      <c r="A1" s="76">
        <v>42620</v>
      </c>
      <c r="B1" s="88" t="s">
        <v>565</v>
      </c>
      <c r="W1">
        <v>2.2999999999999998</v>
      </c>
      <c r="X1">
        <v>2.5</v>
      </c>
      <c r="Y1" s="45" t="s">
        <v>66</v>
      </c>
      <c r="Z1" s="45" t="s">
        <v>66</v>
      </c>
      <c r="AA1" s="45" t="s">
        <v>66</v>
      </c>
    </row>
    <row r="2" spans="1:41" x14ac:dyDescent="0.25">
      <c r="A2" s="88" t="s">
        <v>0</v>
      </c>
      <c r="B2" s="88" t="s">
        <v>1</v>
      </c>
      <c r="C2" s="88" t="s">
        <v>2</v>
      </c>
      <c r="D2" s="88" t="s">
        <v>3</v>
      </c>
      <c r="E2" s="88" t="s">
        <v>4</v>
      </c>
      <c r="F2" s="88" t="s">
        <v>5</v>
      </c>
      <c r="G2" s="88" t="s">
        <v>6</v>
      </c>
      <c r="H2" s="88" t="s">
        <v>7</v>
      </c>
      <c r="I2" s="88" t="s">
        <v>672</v>
      </c>
      <c r="J2" s="88" t="s">
        <v>8</v>
      </c>
      <c r="K2" s="88" t="s">
        <v>9</v>
      </c>
      <c r="L2" s="88" t="s">
        <v>10</v>
      </c>
      <c r="M2" s="88" t="s">
        <v>11</v>
      </c>
      <c r="N2" s="88" t="s">
        <v>12</v>
      </c>
      <c r="O2" s="88" t="s">
        <v>13</v>
      </c>
      <c r="P2" s="88" t="s">
        <v>14</v>
      </c>
      <c r="Q2" s="88" t="s">
        <v>15</v>
      </c>
      <c r="R2" s="88" t="s">
        <v>16</v>
      </c>
      <c r="S2" s="88" t="s">
        <v>17</v>
      </c>
      <c r="T2" s="88" t="s">
        <v>18</v>
      </c>
      <c r="U2" s="88" t="s">
        <v>19</v>
      </c>
      <c r="V2" s="88" t="s">
        <v>378</v>
      </c>
      <c r="W2" s="2" t="s">
        <v>64</v>
      </c>
      <c r="X2" s="2" t="s">
        <v>65</v>
      </c>
      <c r="Y2" s="46" t="s">
        <v>67</v>
      </c>
      <c r="Z2" s="45" t="s">
        <v>64</v>
      </c>
      <c r="AA2" s="45" t="s">
        <v>65</v>
      </c>
      <c r="AB2" t="s">
        <v>20</v>
      </c>
      <c r="AC2" t="s">
        <v>21</v>
      </c>
      <c r="AD2" t="s">
        <v>22</v>
      </c>
      <c r="AE2" t="s">
        <v>23</v>
      </c>
      <c r="AF2" t="s">
        <v>24</v>
      </c>
      <c r="AG2" t="s">
        <v>25</v>
      </c>
      <c r="AH2" t="s">
        <v>26</v>
      </c>
      <c r="AI2" t="s">
        <v>27</v>
      </c>
      <c r="AJ2" t="s">
        <v>28</v>
      </c>
      <c r="AK2" t="s">
        <v>29</v>
      </c>
      <c r="AL2" t="s">
        <v>30</v>
      </c>
      <c r="AM2" t="s">
        <v>31</v>
      </c>
      <c r="AN2" t="s">
        <v>32</v>
      </c>
      <c r="AO2" t="s">
        <v>33</v>
      </c>
    </row>
    <row r="3" spans="1:41" x14ac:dyDescent="0.25">
      <c r="A3" s="86" t="s">
        <v>527</v>
      </c>
      <c r="B3" s="86" t="s">
        <v>43</v>
      </c>
      <c r="C3" s="86">
        <v>12</v>
      </c>
      <c r="D3" s="86" t="s">
        <v>46</v>
      </c>
      <c r="E3" s="86">
        <v>37</v>
      </c>
      <c r="F3" s="86" t="s">
        <v>35</v>
      </c>
      <c r="G3" s="86">
        <v>27.202867579908681</v>
      </c>
      <c r="H3" s="86">
        <v>0</v>
      </c>
      <c r="I3" s="86">
        <v>0</v>
      </c>
      <c r="J3" s="86">
        <v>11.022152440049593</v>
      </c>
      <c r="K3" s="86">
        <v>7.180076859342619</v>
      </c>
      <c r="L3" s="86">
        <v>2.0316049999999999</v>
      </c>
      <c r="M3" s="86">
        <v>0.80239648963387167</v>
      </c>
      <c r="N3" s="86">
        <v>1.2104736975245536</v>
      </c>
      <c r="O3" s="86">
        <v>1.1000000000000001</v>
      </c>
      <c r="P3" s="86">
        <v>2.5141163593306382</v>
      </c>
      <c r="S3" s="89"/>
      <c r="T3" s="88">
        <v>3</v>
      </c>
      <c r="V3" s="90">
        <f>SUM(I3:U3,G3)</f>
        <v>56.063688425789955</v>
      </c>
      <c r="W3" s="66">
        <f>+V3+$W$1</f>
        <v>58.363688425789952</v>
      </c>
      <c r="X3" s="66">
        <f>+V3+$X$1</f>
        <v>58.563688425789955</v>
      </c>
      <c r="Y3" s="66">
        <f>+V3</f>
        <v>56.063688425789955</v>
      </c>
      <c r="Z3" s="66">
        <f>+W3</f>
        <v>58.363688425789952</v>
      </c>
      <c r="AA3" s="66">
        <f>+X3</f>
        <v>58.563688425789955</v>
      </c>
      <c r="AB3" t="s">
        <v>379</v>
      </c>
      <c r="AC3" t="s">
        <v>42</v>
      </c>
      <c r="AD3" t="s">
        <v>47</v>
      </c>
      <c r="AE3" t="s">
        <v>36</v>
      </c>
      <c r="AF3">
        <v>50</v>
      </c>
      <c r="AG3" t="s">
        <v>37</v>
      </c>
      <c r="AH3">
        <v>28</v>
      </c>
      <c r="AI3">
        <v>109.55600000000001</v>
      </c>
      <c r="AJ3">
        <v>2.4590000000000001E-2</v>
      </c>
      <c r="AK3">
        <v>2.2131000000000001E-2</v>
      </c>
      <c r="AL3" t="s">
        <v>380</v>
      </c>
      <c r="AM3" t="s">
        <v>381</v>
      </c>
      <c r="AN3" t="s">
        <v>38</v>
      </c>
      <c r="AO3" t="s">
        <v>39</v>
      </c>
    </row>
    <row r="4" spans="1:41" x14ac:dyDescent="0.25">
      <c r="A4" s="86" t="s">
        <v>527</v>
      </c>
      <c r="B4" s="86" t="s">
        <v>637</v>
      </c>
      <c r="C4" s="86">
        <v>18</v>
      </c>
      <c r="D4" s="86" t="s">
        <v>46</v>
      </c>
      <c r="E4" s="86">
        <v>37</v>
      </c>
      <c r="F4" s="86" t="s">
        <v>35</v>
      </c>
      <c r="G4" s="86">
        <v>27.544719169719173</v>
      </c>
      <c r="H4" s="86">
        <v>0</v>
      </c>
      <c r="I4" s="86">
        <v>0</v>
      </c>
      <c r="J4" s="86">
        <v>12.380854329478359</v>
      </c>
      <c r="K4" s="86">
        <v>7.2804661660103447</v>
      </c>
      <c r="L4" s="86">
        <v>2.0316049999999999</v>
      </c>
      <c r="M4" s="86">
        <v>0.85116996303131554</v>
      </c>
      <c r="N4" s="86">
        <v>1.22169606876454</v>
      </c>
      <c r="O4" s="86">
        <v>1.1000000000000001</v>
      </c>
      <c r="P4" s="86">
        <v>2.5401790902252164</v>
      </c>
      <c r="S4" s="89"/>
      <c r="T4" s="88">
        <v>3</v>
      </c>
      <c r="V4" s="90">
        <f t="shared" ref="V4:V67" si="0">SUM(I4:U4,G4)</f>
        <v>57.950689787228946</v>
      </c>
      <c r="W4" s="66">
        <f t="shared" ref="W4:W363" si="1">+V4+$W$1</f>
        <v>60.250689787228943</v>
      </c>
      <c r="X4" s="66">
        <f t="shared" ref="X4:X363" si="2">+V4+$X$1</f>
        <v>60.450689787228946</v>
      </c>
      <c r="Y4" s="66">
        <f t="shared" ref="Y4:Y14" si="3">+V4</f>
        <v>57.950689787228946</v>
      </c>
      <c r="Z4" s="66">
        <f t="shared" ref="Z4:Z14" si="4">+W4</f>
        <v>60.250689787228943</v>
      </c>
      <c r="AA4" s="66">
        <f t="shared" ref="AA4:AA14" si="5">+X4</f>
        <v>60.450689787228946</v>
      </c>
      <c r="AB4" t="s">
        <v>379</v>
      </c>
      <c r="AC4" t="s">
        <v>42</v>
      </c>
      <c r="AD4" t="s">
        <v>47</v>
      </c>
      <c r="AE4" t="s">
        <v>36</v>
      </c>
      <c r="AF4">
        <v>50</v>
      </c>
      <c r="AG4" t="s">
        <v>37</v>
      </c>
      <c r="AH4">
        <v>28</v>
      </c>
      <c r="AI4">
        <v>167.04399999999998</v>
      </c>
      <c r="AJ4">
        <v>2.4590000000000001E-2</v>
      </c>
      <c r="AK4">
        <v>2.2131000000000001E-2</v>
      </c>
      <c r="AL4" t="s">
        <v>382</v>
      </c>
      <c r="AM4" t="s">
        <v>381</v>
      </c>
      <c r="AN4" t="s">
        <v>38</v>
      </c>
      <c r="AO4" t="s">
        <v>39</v>
      </c>
    </row>
    <row r="5" spans="1:41" x14ac:dyDescent="0.25">
      <c r="A5" s="86" t="s">
        <v>527</v>
      </c>
      <c r="B5" s="86" t="s">
        <v>44</v>
      </c>
      <c r="C5" s="86">
        <v>24</v>
      </c>
      <c r="D5" s="86" t="s">
        <v>46</v>
      </c>
      <c r="E5" s="86">
        <v>37</v>
      </c>
      <c r="F5" s="86" t="s">
        <v>35</v>
      </c>
      <c r="G5" s="86">
        <v>27.016054794520546</v>
      </c>
      <c r="H5" s="86">
        <v>0</v>
      </c>
      <c r="I5" s="86">
        <v>0</v>
      </c>
      <c r="J5" s="86">
        <v>13.548236246902105</v>
      </c>
      <c r="K5" s="86">
        <v>7.1800768593426216</v>
      </c>
      <c r="L5" s="86">
        <v>2.0316050000000003</v>
      </c>
      <c r="M5" s="86">
        <v>0.86784093649759575</v>
      </c>
      <c r="N5" s="86">
        <v>1.2333367642758046</v>
      </c>
      <c r="O5" s="86">
        <v>1.1000000000000005</v>
      </c>
      <c r="P5" s="86">
        <v>2.5019855764056853</v>
      </c>
      <c r="S5" s="89"/>
      <c r="T5" s="88">
        <v>3</v>
      </c>
      <c r="V5" s="90">
        <f t="shared" si="0"/>
        <v>58.479136177944355</v>
      </c>
      <c r="W5" s="66">
        <f t="shared" si="1"/>
        <v>60.779136177944352</v>
      </c>
      <c r="X5" s="66">
        <f t="shared" si="2"/>
        <v>60.979136177944355</v>
      </c>
      <c r="Y5" s="66">
        <f t="shared" si="3"/>
        <v>58.479136177944355</v>
      </c>
      <c r="Z5" s="66">
        <f t="shared" si="4"/>
        <v>60.779136177944352</v>
      </c>
      <c r="AA5" s="66">
        <f t="shared" si="5"/>
        <v>60.979136177944355</v>
      </c>
      <c r="AB5" t="s">
        <v>379</v>
      </c>
      <c r="AC5" t="s">
        <v>42</v>
      </c>
      <c r="AD5" t="s">
        <v>47</v>
      </c>
      <c r="AE5" t="s">
        <v>36</v>
      </c>
      <c r="AF5">
        <v>50</v>
      </c>
      <c r="AG5" t="s">
        <v>37</v>
      </c>
      <c r="AH5">
        <v>28</v>
      </c>
      <c r="AI5">
        <v>219.11199999999997</v>
      </c>
      <c r="AJ5">
        <v>2.4590000000000001E-2</v>
      </c>
      <c r="AK5">
        <v>2.2131000000000001E-2</v>
      </c>
      <c r="AL5" t="s">
        <v>383</v>
      </c>
      <c r="AM5" t="s">
        <v>381</v>
      </c>
      <c r="AN5" t="s">
        <v>38</v>
      </c>
      <c r="AO5" t="s">
        <v>39</v>
      </c>
    </row>
    <row r="6" spans="1:41" x14ac:dyDescent="0.25">
      <c r="A6" s="86" t="s">
        <v>527</v>
      </c>
      <c r="B6" s="86" t="s">
        <v>646</v>
      </c>
      <c r="C6" s="86">
        <v>30</v>
      </c>
      <c r="D6" s="86" t="s">
        <v>46</v>
      </c>
      <c r="E6" s="86">
        <v>37</v>
      </c>
      <c r="F6" s="86" t="s">
        <v>35</v>
      </c>
      <c r="G6" s="86">
        <v>27.038397365532372</v>
      </c>
      <c r="H6" s="86">
        <v>0</v>
      </c>
      <c r="I6" s="86">
        <v>0</v>
      </c>
      <c r="J6" s="86">
        <v>15.040219056136085</v>
      </c>
      <c r="K6" s="86">
        <v>7.2399091526565265</v>
      </c>
      <c r="L6" s="86">
        <v>2.0316050000000003</v>
      </c>
      <c r="M6" s="86">
        <v>0.89278911436510167</v>
      </c>
      <c r="N6" s="86">
        <v>1.2428525927059524</v>
      </c>
      <c r="O6" s="86">
        <v>1.1000000000000005</v>
      </c>
      <c r="P6" s="86">
        <v>2.5044053749853559</v>
      </c>
      <c r="S6" s="89"/>
      <c r="T6" s="88">
        <v>3</v>
      </c>
      <c r="V6" s="90">
        <f t="shared" si="0"/>
        <v>60.0901776563814</v>
      </c>
      <c r="W6" s="66">
        <f t="shared" si="1"/>
        <v>62.390177656381397</v>
      </c>
      <c r="X6" s="66">
        <f t="shared" si="2"/>
        <v>62.5901776563814</v>
      </c>
      <c r="Y6" s="66">
        <f t="shared" si="3"/>
        <v>60.0901776563814</v>
      </c>
      <c r="Z6" s="66">
        <f t="shared" si="4"/>
        <v>62.390177656381397</v>
      </c>
      <c r="AA6" s="66">
        <f t="shared" si="5"/>
        <v>62.5901776563814</v>
      </c>
      <c r="AB6" t="s">
        <v>379</v>
      </c>
      <c r="AC6" t="s">
        <v>42</v>
      </c>
      <c r="AD6" t="s">
        <v>47</v>
      </c>
      <c r="AE6" t="s">
        <v>36</v>
      </c>
      <c r="AF6">
        <v>50</v>
      </c>
      <c r="AG6" t="s">
        <v>37</v>
      </c>
      <c r="AH6">
        <v>28</v>
      </c>
      <c r="AI6">
        <v>276.59999999999997</v>
      </c>
      <c r="AJ6">
        <v>2.4590000000000001E-2</v>
      </c>
      <c r="AK6">
        <v>2.2131000000000001E-2</v>
      </c>
      <c r="AL6" t="s">
        <v>384</v>
      </c>
      <c r="AM6" t="s">
        <v>381</v>
      </c>
      <c r="AN6" t="s">
        <v>38</v>
      </c>
      <c r="AO6" t="s">
        <v>39</v>
      </c>
    </row>
    <row r="7" spans="1:41" x14ac:dyDescent="0.25">
      <c r="A7" s="86" t="s">
        <v>527</v>
      </c>
      <c r="B7" s="86" t="s">
        <v>45</v>
      </c>
      <c r="C7" s="86">
        <v>36</v>
      </c>
      <c r="D7" s="86" t="s">
        <v>46</v>
      </c>
      <c r="E7" s="86">
        <v>37</v>
      </c>
      <c r="F7" s="86" t="s">
        <v>35</v>
      </c>
      <c r="G7" s="86">
        <v>26.766243531202424</v>
      </c>
      <c r="H7" s="86">
        <v>0</v>
      </c>
      <c r="I7" s="86">
        <v>0</v>
      </c>
      <c r="J7" s="86">
        <v>15.690672656952581</v>
      </c>
      <c r="K7" s="86">
        <v>7.1800768593426199</v>
      </c>
      <c r="L7" s="86">
        <v>2.0316049999999994</v>
      </c>
      <c r="M7" s="86">
        <v>0.89840201374520923</v>
      </c>
      <c r="N7" s="86">
        <v>1.2498568428505361</v>
      </c>
      <c r="O7" s="86">
        <v>1.0999999999999999</v>
      </c>
      <c r="P7" s="86">
        <v>2.4844549492857628</v>
      </c>
      <c r="S7" s="89"/>
      <c r="T7" s="88">
        <v>3</v>
      </c>
      <c r="V7" s="90">
        <f t="shared" si="0"/>
        <v>60.401311853379127</v>
      </c>
      <c r="W7" s="66">
        <f t="shared" si="1"/>
        <v>62.701311853379124</v>
      </c>
      <c r="X7" s="66">
        <f t="shared" si="2"/>
        <v>62.901311853379127</v>
      </c>
      <c r="Y7" s="66">
        <f t="shared" si="3"/>
        <v>60.401311853379127</v>
      </c>
      <c r="Z7" s="66">
        <f t="shared" si="4"/>
        <v>62.701311853379124</v>
      </c>
      <c r="AA7" s="66">
        <f t="shared" si="5"/>
        <v>62.901311853379127</v>
      </c>
      <c r="AB7" t="s">
        <v>379</v>
      </c>
      <c r="AC7" t="s">
        <v>42</v>
      </c>
      <c r="AD7" t="s">
        <v>47</v>
      </c>
      <c r="AE7" t="s">
        <v>36</v>
      </c>
      <c r="AF7">
        <v>50</v>
      </c>
      <c r="AG7" t="s">
        <v>37</v>
      </c>
      <c r="AH7">
        <v>28</v>
      </c>
      <c r="AI7">
        <v>276.59999999999997</v>
      </c>
      <c r="AJ7">
        <v>2.4590000000000001E-2</v>
      </c>
      <c r="AK7">
        <v>2.2131000000000001E-2</v>
      </c>
      <c r="AL7" t="s">
        <v>385</v>
      </c>
      <c r="AM7" t="s">
        <v>381</v>
      </c>
      <c r="AN7" t="s">
        <v>38</v>
      </c>
      <c r="AO7" t="s">
        <v>39</v>
      </c>
    </row>
    <row r="8" spans="1:41" x14ac:dyDescent="0.25">
      <c r="A8" s="86" t="s">
        <v>531</v>
      </c>
      <c r="B8" s="86" t="s">
        <v>388</v>
      </c>
      <c r="C8" s="86">
        <v>12</v>
      </c>
      <c r="D8" s="86" t="s">
        <v>46</v>
      </c>
      <c r="E8" s="86">
        <v>37</v>
      </c>
      <c r="F8" s="86" t="s">
        <v>35</v>
      </c>
      <c r="G8" s="86">
        <v>26.973150684931518</v>
      </c>
      <c r="H8" s="86">
        <v>0</v>
      </c>
      <c r="I8" s="86">
        <v>0</v>
      </c>
      <c r="J8" s="86">
        <v>11.415959310722311</v>
      </c>
      <c r="K8" s="86">
        <v>7.1800768593426199</v>
      </c>
      <c r="L8" s="86">
        <v>2.0316049999999994</v>
      </c>
      <c r="M8" s="86">
        <v>0.80954566095080616</v>
      </c>
      <c r="N8" s="86">
        <v>1.2142937486217094</v>
      </c>
      <c r="O8" s="86">
        <v>1.1000000000000001</v>
      </c>
      <c r="P8" s="86">
        <v>2.4969763621127306</v>
      </c>
      <c r="S8" s="89"/>
      <c r="T8" s="88">
        <v>3</v>
      </c>
      <c r="V8" s="90">
        <f t="shared" si="0"/>
        <v>56.221607626681696</v>
      </c>
      <c r="W8" s="66">
        <f t="shared" si="1"/>
        <v>58.521607626681693</v>
      </c>
      <c r="X8" s="66">
        <f t="shared" si="2"/>
        <v>58.721607626681696</v>
      </c>
      <c r="Y8" s="66">
        <f t="shared" si="3"/>
        <v>56.221607626681696</v>
      </c>
      <c r="Z8" s="66">
        <f t="shared" si="4"/>
        <v>58.521607626681693</v>
      </c>
      <c r="AA8" s="66">
        <f t="shared" si="5"/>
        <v>58.721607626681696</v>
      </c>
      <c r="AB8" t="s">
        <v>379</v>
      </c>
      <c r="AC8" t="s">
        <v>42</v>
      </c>
      <c r="AD8" t="s">
        <v>47</v>
      </c>
      <c r="AE8" t="s">
        <v>36</v>
      </c>
      <c r="AF8">
        <v>50</v>
      </c>
      <c r="AG8" t="s">
        <v>37</v>
      </c>
      <c r="AH8">
        <v>28</v>
      </c>
      <c r="AI8">
        <v>8.7850000000000001</v>
      </c>
      <c r="AJ8">
        <v>2.4590000000000001E-2</v>
      </c>
      <c r="AK8">
        <v>2.2131000000000001E-2</v>
      </c>
      <c r="AL8" t="s">
        <v>386</v>
      </c>
      <c r="AM8" t="s">
        <v>381</v>
      </c>
      <c r="AN8" t="s">
        <v>38</v>
      </c>
      <c r="AO8" t="s">
        <v>39</v>
      </c>
    </row>
    <row r="9" spans="1:41" x14ac:dyDescent="0.25">
      <c r="A9" s="86" t="s">
        <v>531</v>
      </c>
      <c r="B9" s="86" t="s">
        <v>638</v>
      </c>
      <c r="C9" s="86">
        <v>18</v>
      </c>
      <c r="D9" s="86" t="s">
        <v>46</v>
      </c>
      <c r="E9" s="86">
        <v>37</v>
      </c>
      <c r="F9" s="86" t="s">
        <v>35</v>
      </c>
      <c r="G9" s="86">
        <v>27.700438756855583</v>
      </c>
      <c r="H9" s="86">
        <v>0</v>
      </c>
      <c r="I9" s="86">
        <v>0</v>
      </c>
      <c r="J9" s="86">
        <v>12.655187211501842</v>
      </c>
      <c r="K9" s="86">
        <v>7.2824457502896793</v>
      </c>
      <c r="L9" s="86">
        <v>2.0316049999999994</v>
      </c>
      <c r="M9" s="86">
        <v>0.8560635857313571</v>
      </c>
      <c r="N9" s="86">
        <v>1.2243181991400824</v>
      </c>
      <c r="O9" s="86">
        <v>1.1000000000000001</v>
      </c>
      <c r="P9" s="86">
        <v>2.5482151512127755</v>
      </c>
      <c r="S9" s="89"/>
      <c r="T9" s="88">
        <v>3</v>
      </c>
      <c r="V9" s="90">
        <f t="shared" si="0"/>
        <v>58.398273654731319</v>
      </c>
      <c r="W9" s="66">
        <f t="shared" si="1"/>
        <v>60.698273654731317</v>
      </c>
      <c r="X9" s="66">
        <f t="shared" si="2"/>
        <v>60.898273654731319</v>
      </c>
      <c r="Y9" s="66">
        <f t="shared" si="3"/>
        <v>58.398273654731319</v>
      </c>
      <c r="Z9" s="66">
        <f t="shared" si="4"/>
        <v>60.698273654731317</v>
      </c>
      <c r="AA9" s="66">
        <f t="shared" si="5"/>
        <v>60.898273654731319</v>
      </c>
      <c r="AB9" t="s">
        <v>379</v>
      </c>
      <c r="AC9" t="s">
        <v>42</v>
      </c>
      <c r="AD9" t="s">
        <v>47</v>
      </c>
      <c r="AE9" t="s">
        <v>36</v>
      </c>
      <c r="AF9">
        <v>50</v>
      </c>
      <c r="AG9" t="s">
        <v>37</v>
      </c>
      <c r="AH9">
        <v>28</v>
      </c>
      <c r="AI9">
        <v>109.55600000000001</v>
      </c>
      <c r="AJ9">
        <v>2.4590000000000001E-2</v>
      </c>
      <c r="AK9">
        <v>2.2131000000000001E-2</v>
      </c>
      <c r="AL9" t="s">
        <v>387</v>
      </c>
      <c r="AM9" t="s">
        <v>381</v>
      </c>
      <c r="AN9" t="s">
        <v>38</v>
      </c>
      <c r="AO9" t="s">
        <v>39</v>
      </c>
    </row>
    <row r="10" spans="1:41" x14ac:dyDescent="0.25">
      <c r="A10" s="86" t="s">
        <v>531</v>
      </c>
      <c r="B10" s="86" t="s">
        <v>391</v>
      </c>
      <c r="C10" s="86">
        <v>24</v>
      </c>
      <c r="D10" s="86" t="s">
        <v>46</v>
      </c>
      <c r="E10" s="86">
        <v>37</v>
      </c>
      <c r="F10" s="86" t="s">
        <v>35</v>
      </c>
      <c r="G10" s="86">
        <v>26.882885844748856</v>
      </c>
      <c r="H10" s="86">
        <v>0</v>
      </c>
      <c r="I10" s="86">
        <v>0</v>
      </c>
      <c r="J10" s="86">
        <v>13.984573120920519</v>
      </c>
      <c r="K10" s="86">
        <v>7.1800768593426225</v>
      </c>
      <c r="L10" s="86">
        <v>2.0316049999999999</v>
      </c>
      <c r="M10" s="86">
        <v>0.87570869882589863</v>
      </c>
      <c r="N10" s="86">
        <v>1.2367106001314399</v>
      </c>
      <c r="O10" s="86">
        <v>1.1000000000000005</v>
      </c>
      <c r="P10" s="86">
        <v>2.4924617739226846</v>
      </c>
      <c r="S10" s="89"/>
      <c r="T10" s="88">
        <v>3</v>
      </c>
      <c r="V10" s="90">
        <f t="shared" si="0"/>
        <v>58.784021897892018</v>
      </c>
      <c r="W10" s="66">
        <f t="shared" si="1"/>
        <v>61.084021897892015</v>
      </c>
      <c r="X10" s="66">
        <f t="shared" si="2"/>
        <v>61.284021897892018</v>
      </c>
      <c r="Y10" s="66">
        <f t="shared" si="3"/>
        <v>58.784021897892018</v>
      </c>
      <c r="Z10" s="66">
        <f t="shared" si="4"/>
        <v>61.084021897892015</v>
      </c>
      <c r="AA10" s="66">
        <f t="shared" si="5"/>
        <v>61.284021897892018</v>
      </c>
      <c r="AB10" t="s">
        <v>379</v>
      </c>
      <c r="AC10" t="s">
        <v>42</v>
      </c>
      <c r="AD10" t="s">
        <v>47</v>
      </c>
      <c r="AE10" t="s">
        <v>36</v>
      </c>
      <c r="AF10">
        <v>50</v>
      </c>
      <c r="AG10" t="s">
        <v>37</v>
      </c>
      <c r="AH10">
        <v>28</v>
      </c>
      <c r="AI10">
        <v>166.79199999999997</v>
      </c>
      <c r="AJ10">
        <v>2.4590000000000001E-2</v>
      </c>
      <c r="AK10">
        <v>2.2131000000000001E-2</v>
      </c>
      <c r="AL10" t="s">
        <v>389</v>
      </c>
      <c r="AM10" t="s">
        <v>381</v>
      </c>
      <c r="AN10" t="s">
        <v>38</v>
      </c>
      <c r="AO10" t="s">
        <v>39</v>
      </c>
    </row>
    <row r="11" spans="1:41" x14ac:dyDescent="0.25">
      <c r="A11" s="86" t="s">
        <v>531</v>
      </c>
      <c r="B11" s="86" t="s">
        <v>649</v>
      </c>
      <c r="C11" s="86">
        <v>30</v>
      </c>
      <c r="D11" s="86" t="s">
        <v>46</v>
      </c>
      <c r="E11" s="86">
        <v>37</v>
      </c>
      <c r="F11" s="86" t="s">
        <v>35</v>
      </c>
      <c r="G11" s="86">
        <v>27.113322368421041</v>
      </c>
      <c r="H11" s="86">
        <v>0</v>
      </c>
      <c r="I11" s="86">
        <v>0</v>
      </c>
      <c r="J11" s="86">
        <v>15.401080145849285</v>
      </c>
      <c r="K11" s="86">
        <v>7.2411273861447158</v>
      </c>
      <c r="L11" s="86">
        <v>2.0316049999999999</v>
      </c>
      <c r="M11" s="86">
        <v>0.89635916939254079</v>
      </c>
      <c r="N11" s="86">
        <v>1.2456132808806626</v>
      </c>
      <c r="O11" s="86">
        <v>1.1000000000000001</v>
      </c>
      <c r="P11" s="86">
        <v>2.5082615652385338</v>
      </c>
      <c r="S11" s="89"/>
      <c r="T11" s="88">
        <v>3</v>
      </c>
      <c r="V11" s="90">
        <f t="shared" si="0"/>
        <v>60.537368915926777</v>
      </c>
      <c r="W11" s="66">
        <f t="shared" si="1"/>
        <v>62.837368915926774</v>
      </c>
      <c r="X11" s="66">
        <f t="shared" si="2"/>
        <v>63.037368915926777</v>
      </c>
      <c r="Y11" s="66">
        <f t="shared" si="3"/>
        <v>60.537368915926777</v>
      </c>
      <c r="Z11" s="66">
        <f t="shared" si="4"/>
        <v>62.837368915926774</v>
      </c>
      <c r="AA11" s="66">
        <f t="shared" si="5"/>
        <v>63.037368915926777</v>
      </c>
      <c r="AB11" t="s">
        <v>379</v>
      </c>
      <c r="AC11" t="s">
        <v>42</v>
      </c>
      <c r="AD11" t="s">
        <v>47</v>
      </c>
      <c r="AE11" t="s">
        <v>36</v>
      </c>
      <c r="AF11">
        <v>50</v>
      </c>
      <c r="AG11" t="s">
        <v>37</v>
      </c>
      <c r="AH11">
        <v>28</v>
      </c>
      <c r="AI11">
        <v>219.11199999999997</v>
      </c>
      <c r="AJ11">
        <v>2.4590000000000001E-2</v>
      </c>
      <c r="AK11">
        <v>2.2131000000000001E-2</v>
      </c>
      <c r="AL11" t="s">
        <v>390</v>
      </c>
      <c r="AM11" t="s">
        <v>381</v>
      </c>
      <c r="AN11" t="s">
        <v>38</v>
      </c>
      <c r="AO11" t="s">
        <v>39</v>
      </c>
    </row>
    <row r="12" spans="1:41" x14ac:dyDescent="0.25">
      <c r="A12" s="86" t="s">
        <v>531</v>
      </c>
      <c r="B12" s="86" t="s">
        <v>394</v>
      </c>
      <c r="C12" s="86">
        <v>36</v>
      </c>
      <c r="D12" s="86" t="s">
        <v>46</v>
      </c>
      <c r="E12" s="86">
        <v>37</v>
      </c>
      <c r="F12" s="86" t="s">
        <v>35</v>
      </c>
      <c r="G12" s="86">
        <v>26.68522678843226</v>
      </c>
      <c r="H12" s="86">
        <v>0</v>
      </c>
      <c r="I12" s="86">
        <v>0</v>
      </c>
      <c r="J12" s="86">
        <v>15.931948345350962</v>
      </c>
      <c r="K12" s="86">
        <v>7.1800768593426199</v>
      </c>
      <c r="L12" s="86">
        <v>2.031604999999999</v>
      </c>
      <c r="M12" s="86">
        <v>0.90291229960290686</v>
      </c>
      <c r="N12" s="86">
        <v>1.2521060667542927</v>
      </c>
      <c r="O12" s="86">
        <v>1.0999999999999996</v>
      </c>
      <c r="P12" s="86">
        <v>2.4780846734175292</v>
      </c>
      <c r="S12" s="89"/>
      <c r="T12" s="88">
        <v>3</v>
      </c>
      <c r="V12" s="90">
        <f t="shared" si="0"/>
        <v>60.561960032900572</v>
      </c>
      <c r="W12" s="66">
        <f t="shared" si="1"/>
        <v>62.861960032900569</v>
      </c>
      <c r="X12" s="66">
        <f t="shared" si="2"/>
        <v>63.061960032900572</v>
      </c>
      <c r="Y12" s="66">
        <f t="shared" si="3"/>
        <v>60.561960032900572</v>
      </c>
      <c r="Z12" s="66">
        <f t="shared" si="4"/>
        <v>62.861960032900569</v>
      </c>
      <c r="AA12" s="66">
        <f t="shared" si="5"/>
        <v>63.061960032900572</v>
      </c>
      <c r="AB12" t="s">
        <v>379</v>
      </c>
      <c r="AC12" t="s">
        <v>42</v>
      </c>
      <c r="AD12" t="s">
        <v>47</v>
      </c>
      <c r="AE12" t="s">
        <v>36</v>
      </c>
      <c r="AF12">
        <v>50</v>
      </c>
      <c r="AG12" t="s">
        <v>37</v>
      </c>
      <c r="AH12">
        <v>28</v>
      </c>
      <c r="AI12">
        <v>276.34799999999996</v>
      </c>
      <c r="AJ12">
        <v>2.4590000000000001E-2</v>
      </c>
      <c r="AK12">
        <v>2.2131000000000001E-2</v>
      </c>
      <c r="AL12" t="s">
        <v>392</v>
      </c>
      <c r="AM12" t="s">
        <v>381</v>
      </c>
      <c r="AN12" t="s">
        <v>38</v>
      </c>
      <c r="AO12" t="s">
        <v>39</v>
      </c>
    </row>
    <row r="13" spans="1:41" x14ac:dyDescent="0.25">
      <c r="A13" s="86" t="s">
        <v>535</v>
      </c>
      <c r="B13" s="86" t="s">
        <v>536</v>
      </c>
      <c r="C13" s="86">
        <v>12</v>
      </c>
      <c r="D13" s="86" t="s">
        <v>46</v>
      </c>
      <c r="E13" s="86">
        <v>37</v>
      </c>
      <c r="F13" s="86" t="s">
        <v>35</v>
      </c>
      <c r="G13" s="86">
        <v>26.875561643835624</v>
      </c>
      <c r="H13" s="86">
        <v>0</v>
      </c>
      <c r="I13" s="86">
        <v>0</v>
      </c>
      <c r="J13" s="86">
        <v>11.822893077084119</v>
      </c>
      <c r="K13" s="86">
        <v>7.1800768593426172</v>
      </c>
      <c r="L13" s="86">
        <v>2.0316049999999994</v>
      </c>
      <c r="M13" s="86">
        <v>0.80954566095080616</v>
      </c>
      <c r="N13" s="86">
        <v>1.2179902401146447</v>
      </c>
      <c r="O13" s="86">
        <v>1.1000000000000001</v>
      </c>
      <c r="P13" s="86">
        <v>2.4899363554312157</v>
      </c>
      <c r="S13" s="89"/>
      <c r="T13" s="88">
        <v>3</v>
      </c>
      <c r="V13" s="90">
        <f t="shared" si="0"/>
        <v>56.527608836759029</v>
      </c>
      <c r="W13" s="66">
        <f t="shared" si="1"/>
        <v>58.827608836759026</v>
      </c>
      <c r="X13" s="66">
        <f t="shared" si="2"/>
        <v>59.027608836759029</v>
      </c>
      <c r="Y13" s="66">
        <f t="shared" si="3"/>
        <v>56.527608836759029</v>
      </c>
      <c r="Z13" s="66">
        <f t="shared" si="4"/>
        <v>58.827608836759026</v>
      </c>
      <c r="AA13" s="66">
        <f t="shared" si="5"/>
        <v>59.027608836759029</v>
      </c>
      <c r="AB13" t="s">
        <v>379</v>
      </c>
      <c r="AC13" t="s">
        <v>42</v>
      </c>
      <c r="AD13" t="s">
        <v>47</v>
      </c>
      <c r="AE13" t="s">
        <v>36</v>
      </c>
      <c r="AF13">
        <v>50</v>
      </c>
      <c r="AG13" t="s">
        <v>37</v>
      </c>
      <c r="AH13">
        <v>28</v>
      </c>
      <c r="AI13">
        <v>276.34799999999996</v>
      </c>
      <c r="AJ13">
        <v>2.4590000000000001E-2</v>
      </c>
      <c r="AK13">
        <v>2.2131000000000001E-2</v>
      </c>
      <c r="AL13" t="s">
        <v>393</v>
      </c>
      <c r="AM13" t="s">
        <v>381</v>
      </c>
      <c r="AN13" t="s">
        <v>38</v>
      </c>
      <c r="AO13" t="s">
        <v>39</v>
      </c>
    </row>
    <row r="14" spans="1:41" x14ac:dyDescent="0.25">
      <c r="A14" s="86" t="s">
        <v>535</v>
      </c>
      <c r="B14" s="86" t="s">
        <v>511</v>
      </c>
      <c r="C14" s="86">
        <v>18</v>
      </c>
      <c r="D14" s="86" t="s">
        <v>46</v>
      </c>
      <c r="E14" s="86">
        <v>37</v>
      </c>
      <c r="F14" s="86" t="s">
        <v>35</v>
      </c>
      <c r="G14" s="86">
        <v>27.775940170940174</v>
      </c>
      <c r="H14" s="86">
        <v>0</v>
      </c>
      <c r="I14" s="86">
        <v>0</v>
      </c>
      <c r="J14" s="86">
        <v>12.921393743217314</v>
      </c>
      <c r="K14" s="86">
        <v>7.2792051048873878</v>
      </c>
      <c r="L14" s="86">
        <v>2.0316049999999994</v>
      </c>
      <c r="M14" s="86">
        <v>0.85725165697392225</v>
      </c>
      <c r="N14" s="86">
        <v>1.2267943261450527</v>
      </c>
      <c r="O14" s="86">
        <v>1.1000000000000001</v>
      </c>
      <c r="P14" s="86">
        <v>2.5530868586570699</v>
      </c>
      <c r="S14" s="89"/>
      <c r="T14" s="88">
        <v>3</v>
      </c>
      <c r="V14" s="90">
        <f t="shared" si="0"/>
        <v>58.745276860820923</v>
      </c>
      <c r="W14" s="66">
        <f t="shared" si="1"/>
        <v>61.04527686082092</v>
      </c>
      <c r="X14" s="66">
        <f t="shared" si="2"/>
        <v>61.245276860820923</v>
      </c>
      <c r="Y14" s="66">
        <f t="shared" si="3"/>
        <v>58.745276860820923</v>
      </c>
      <c r="Z14" s="66">
        <f t="shared" si="4"/>
        <v>61.04527686082092</v>
      </c>
      <c r="AA14" s="66">
        <f t="shared" si="5"/>
        <v>61.245276860820923</v>
      </c>
      <c r="AB14" t="s">
        <v>379</v>
      </c>
      <c r="AC14" t="s">
        <v>42</v>
      </c>
      <c r="AD14" t="s">
        <v>47</v>
      </c>
      <c r="AE14" t="s">
        <v>36</v>
      </c>
      <c r="AF14">
        <v>50</v>
      </c>
      <c r="AG14" t="s">
        <v>37</v>
      </c>
      <c r="AH14">
        <v>28</v>
      </c>
      <c r="AI14">
        <v>8.0329999999999995</v>
      </c>
      <c r="AJ14">
        <v>2.4590000000000001E-2</v>
      </c>
      <c r="AK14">
        <v>2.2131000000000001E-2</v>
      </c>
      <c r="AL14" t="s">
        <v>395</v>
      </c>
      <c r="AM14" t="s">
        <v>381</v>
      </c>
      <c r="AN14" t="s">
        <v>38</v>
      </c>
      <c r="AO14" t="s">
        <v>39</v>
      </c>
    </row>
    <row r="15" spans="1:41" x14ac:dyDescent="0.25">
      <c r="A15" s="86" t="s">
        <v>535</v>
      </c>
      <c r="B15" s="86" t="s">
        <v>538</v>
      </c>
      <c r="C15" s="86">
        <v>24</v>
      </c>
      <c r="D15" s="86" t="s">
        <v>46</v>
      </c>
      <c r="E15" s="86">
        <v>37</v>
      </c>
      <c r="F15" s="86" t="s">
        <v>35</v>
      </c>
      <c r="G15" s="86">
        <v>26.763269406392691</v>
      </c>
      <c r="H15" s="86">
        <v>0</v>
      </c>
      <c r="I15" s="86">
        <v>0</v>
      </c>
      <c r="J15" s="86">
        <v>14.435454557406215</v>
      </c>
      <c r="K15" s="86">
        <v>7.1800768593426216</v>
      </c>
      <c r="L15" s="86">
        <v>2.0316049999999999</v>
      </c>
      <c r="M15" s="86">
        <v>0.87570869882589863</v>
      </c>
      <c r="N15" s="86">
        <v>1.2399753092208556</v>
      </c>
      <c r="O15" s="86">
        <v>1.1000000000000005</v>
      </c>
      <c r="P15" s="86">
        <v>2.4832397215841544</v>
      </c>
      <c r="S15" s="89"/>
      <c r="T15" s="88">
        <v>3</v>
      </c>
      <c r="V15" s="90">
        <f t="shared" si="0"/>
        <v>59.109329552772437</v>
      </c>
      <c r="W15" s="66">
        <f t="shared" ref="W15:W62" si="6">+V15+$W$1</f>
        <v>61.409329552772434</v>
      </c>
      <c r="X15" s="66">
        <f t="shared" ref="X15:X62" si="7">+V15+$X$1</f>
        <v>61.609329552772437</v>
      </c>
      <c r="Y15" s="66">
        <f t="shared" ref="Y15:Y62" si="8">+V15</f>
        <v>59.109329552772437</v>
      </c>
      <c r="Z15" s="66">
        <f t="shared" ref="Z15:Z62" si="9">+W15</f>
        <v>61.409329552772434</v>
      </c>
      <c r="AA15" s="66">
        <f t="shared" ref="AA15:AA62" si="10">+X15</f>
        <v>61.609329552772437</v>
      </c>
    </row>
    <row r="16" spans="1:41" x14ac:dyDescent="0.25">
      <c r="A16" s="86" t="s">
        <v>535</v>
      </c>
      <c r="B16" s="86" t="s">
        <v>512</v>
      </c>
      <c r="C16" s="86">
        <v>30</v>
      </c>
      <c r="D16" s="86" t="s">
        <v>46</v>
      </c>
      <c r="E16" s="86">
        <v>37</v>
      </c>
      <c r="F16" s="86" t="s">
        <v>35</v>
      </c>
      <c r="G16" s="86">
        <v>27.115762897914372</v>
      </c>
      <c r="H16" s="86">
        <v>0</v>
      </c>
      <c r="I16" s="86">
        <v>0</v>
      </c>
      <c r="J16" s="86">
        <v>15.755459949906191</v>
      </c>
      <c r="K16" s="86">
        <v>7.2391616914596781</v>
      </c>
      <c r="L16" s="86">
        <v>2.0316049999999999</v>
      </c>
      <c r="M16" s="86">
        <v>0.89648005245625551</v>
      </c>
      <c r="N16" s="86">
        <v>1.2482200822468363</v>
      </c>
      <c r="O16" s="86">
        <v>1.1000000000000003</v>
      </c>
      <c r="P16" s="86">
        <v>2.5073794365759476</v>
      </c>
      <c r="S16" s="89"/>
      <c r="T16" s="88">
        <v>3</v>
      </c>
      <c r="V16" s="90">
        <f t="shared" si="0"/>
        <v>60.894069110559279</v>
      </c>
      <c r="W16" s="66">
        <f t="shared" si="6"/>
        <v>63.194069110559276</v>
      </c>
      <c r="X16" s="66">
        <f t="shared" si="7"/>
        <v>63.394069110559279</v>
      </c>
      <c r="Y16" s="66">
        <f t="shared" si="8"/>
        <v>60.894069110559279</v>
      </c>
      <c r="Z16" s="66">
        <f t="shared" si="9"/>
        <v>63.194069110559276</v>
      </c>
      <c r="AA16" s="66">
        <f t="shared" si="10"/>
        <v>63.394069110559279</v>
      </c>
    </row>
    <row r="17" spans="1:27" x14ac:dyDescent="0.25">
      <c r="A17" s="86" t="s">
        <v>535</v>
      </c>
      <c r="B17" s="86" t="s">
        <v>540</v>
      </c>
      <c r="C17" s="86">
        <v>36</v>
      </c>
      <c r="D17" s="86" t="s">
        <v>46</v>
      </c>
      <c r="E17" s="86">
        <v>37</v>
      </c>
      <c r="F17" s="86" t="s">
        <v>35</v>
      </c>
      <c r="G17" s="86">
        <v>26.599467275494664</v>
      </c>
      <c r="H17" s="86">
        <v>0</v>
      </c>
      <c r="I17" s="86">
        <v>0</v>
      </c>
      <c r="J17" s="86">
        <v>16.181266556695963</v>
      </c>
      <c r="K17" s="86">
        <v>7.1800768593426181</v>
      </c>
      <c r="L17" s="86">
        <v>2.0316049999999986</v>
      </c>
      <c r="M17" s="86">
        <v>0.90291229960290686</v>
      </c>
      <c r="N17" s="86">
        <v>1.2542825394805699</v>
      </c>
      <c r="O17" s="86">
        <v>1.0999999999999999</v>
      </c>
      <c r="P17" s="86">
        <v>2.4714741951324513</v>
      </c>
      <c r="S17" s="89"/>
      <c r="T17" s="88">
        <v>3</v>
      </c>
      <c r="V17" s="90">
        <f t="shared" si="0"/>
        <v>60.721084725749165</v>
      </c>
      <c r="W17" s="66">
        <f t="shared" si="6"/>
        <v>63.021084725749162</v>
      </c>
      <c r="X17" s="66">
        <f t="shared" si="7"/>
        <v>63.221084725749165</v>
      </c>
      <c r="Y17" s="66">
        <f t="shared" si="8"/>
        <v>60.721084725749165</v>
      </c>
      <c r="Z17" s="66">
        <f t="shared" si="9"/>
        <v>63.021084725749162</v>
      </c>
      <c r="AA17" s="66">
        <f t="shared" si="10"/>
        <v>63.221084725749165</v>
      </c>
    </row>
    <row r="18" spans="1:27" x14ac:dyDescent="0.25">
      <c r="A18" s="86" t="s">
        <v>542</v>
      </c>
      <c r="B18" s="86" t="s">
        <v>543</v>
      </c>
      <c r="C18" s="86">
        <v>12</v>
      </c>
      <c r="D18" s="86" t="s">
        <v>46</v>
      </c>
      <c r="E18" s="86">
        <v>37</v>
      </c>
      <c r="F18" s="86" t="s">
        <v>35</v>
      </c>
      <c r="G18" s="86">
        <v>26.835013698630149</v>
      </c>
      <c r="H18" s="86">
        <v>0</v>
      </c>
      <c r="I18" s="86">
        <v>0</v>
      </c>
      <c r="J18" s="86">
        <v>12.216699947756837</v>
      </c>
      <c r="K18" s="86">
        <v>7.1800768593426199</v>
      </c>
      <c r="L18" s="86">
        <v>2.0316049999999994</v>
      </c>
      <c r="M18" s="86">
        <v>0.80954566095080627</v>
      </c>
      <c r="N18" s="86">
        <v>1.2216325623608018</v>
      </c>
      <c r="O18" s="86">
        <v>1.1000000000000001</v>
      </c>
      <c r="P18" s="86">
        <v>2.4876380553198572</v>
      </c>
      <c r="S18" s="89"/>
      <c r="T18" s="88">
        <v>3</v>
      </c>
      <c r="V18" s="90">
        <f t="shared" si="0"/>
        <v>56.882211784361076</v>
      </c>
      <c r="W18" s="66">
        <f t="shared" si="6"/>
        <v>59.182211784361073</v>
      </c>
      <c r="X18" s="66">
        <f t="shared" si="7"/>
        <v>59.382211784361076</v>
      </c>
      <c r="Y18" s="66">
        <f t="shared" si="8"/>
        <v>56.882211784361076</v>
      </c>
      <c r="Z18" s="66">
        <f t="shared" si="9"/>
        <v>59.182211784361073</v>
      </c>
      <c r="AA18" s="66">
        <f t="shared" si="10"/>
        <v>59.382211784361076</v>
      </c>
    </row>
    <row r="19" spans="1:27" x14ac:dyDescent="0.25">
      <c r="A19" s="86" t="s">
        <v>542</v>
      </c>
      <c r="B19" s="86" t="s">
        <v>514</v>
      </c>
      <c r="C19" s="86">
        <v>18</v>
      </c>
      <c r="D19" s="86" t="s">
        <v>46</v>
      </c>
      <c r="E19" s="86">
        <v>37</v>
      </c>
      <c r="F19" s="86" t="s">
        <v>35</v>
      </c>
      <c r="G19" s="86">
        <v>27.731432053625841</v>
      </c>
      <c r="H19" s="86">
        <v>0</v>
      </c>
      <c r="I19" s="86">
        <v>0</v>
      </c>
      <c r="J19" s="86">
        <v>13.151056224522002</v>
      </c>
      <c r="K19" s="86">
        <v>7.2570267002818989</v>
      </c>
      <c r="L19" s="86">
        <v>2.0316049999999999</v>
      </c>
      <c r="M19" s="86">
        <v>0.85672940571861211</v>
      </c>
      <c r="N19" s="86">
        <v>1.2293409631993995</v>
      </c>
      <c r="O19" s="86">
        <v>1.1000000000000003</v>
      </c>
      <c r="P19" s="86">
        <v>2.5525008781932383</v>
      </c>
      <c r="S19" s="89"/>
      <c r="T19" s="88">
        <v>3</v>
      </c>
      <c r="V19" s="90">
        <f t="shared" si="0"/>
        <v>58.909691225540989</v>
      </c>
      <c r="W19" s="66">
        <f t="shared" si="6"/>
        <v>61.209691225540986</v>
      </c>
      <c r="X19" s="66">
        <f t="shared" si="7"/>
        <v>61.409691225540989</v>
      </c>
      <c r="Y19" s="66">
        <f t="shared" si="8"/>
        <v>58.909691225540989</v>
      </c>
      <c r="Z19" s="66">
        <f t="shared" si="9"/>
        <v>61.209691225540986</v>
      </c>
      <c r="AA19" s="66">
        <f t="shared" si="10"/>
        <v>61.409691225540989</v>
      </c>
    </row>
    <row r="20" spans="1:27" x14ac:dyDescent="0.25">
      <c r="A20" s="86" t="s">
        <v>542</v>
      </c>
      <c r="B20" s="86" t="s">
        <v>544</v>
      </c>
      <c r="C20" s="86">
        <v>24</v>
      </c>
      <c r="D20" s="86" t="s">
        <v>46</v>
      </c>
      <c r="E20" s="86">
        <v>37</v>
      </c>
      <c r="F20" s="86" t="s">
        <v>35</v>
      </c>
      <c r="G20" s="86">
        <v>26.682584474885847</v>
      </c>
      <c r="H20" s="86">
        <v>0</v>
      </c>
      <c r="I20" s="86">
        <v>0</v>
      </c>
      <c r="J20" s="86">
        <v>14.871791431424629</v>
      </c>
      <c r="K20" s="86">
        <v>7.1800768593426234</v>
      </c>
      <c r="L20" s="86">
        <v>2.0316050000000003</v>
      </c>
      <c r="M20" s="86">
        <v>0.87570869882589875</v>
      </c>
      <c r="N20" s="86">
        <v>1.2431921765033411</v>
      </c>
      <c r="O20" s="86">
        <v>1.1000000000000005</v>
      </c>
      <c r="P20" s="86">
        <v>2.4775939359494106</v>
      </c>
      <c r="S20" s="89"/>
      <c r="T20" s="88">
        <v>3</v>
      </c>
      <c r="V20" s="90">
        <f t="shared" si="0"/>
        <v>59.462552576931756</v>
      </c>
      <c r="W20" s="66">
        <f t="shared" si="6"/>
        <v>61.762552576931753</v>
      </c>
      <c r="X20" s="66">
        <f t="shared" si="7"/>
        <v>61.962552576931756</v>
      </c>
      <c r="Y20" s="66">
        <f t="shared" si="8"/>
        <v>59.462552576931756</v>
      </c>
      <c r="Z20" s="66">
        <f t="shared" si="9"/>
        <v>61.762552576931753</v>
      </c>
      <c r="AA20" s="66">
        <f t="shared" si="10"/>
        <v>61.962552576931756</v>
      </c>
    </row>
    <row r="21" spans="1:27" x14ac:dyDescent="0.25">
      <c r="A21" s="86" t="s">
        <v>542</v>
      </c>
      <c r="B21" s="86" t="s">
        <v>516</v>
      </c>
      <c r="C21" s="86">
        <v>30</v>
      </c>
      <c r="D21" s="86" t="s">
        <v>46</v>
      </c>
      <c r="E21" s="86">
        <v>37</v>
      </c>
      <c r="F21" s="86" t="s">
        <v>35</v>
      </c>
      <c r="G21" s="86">
        <v>27.066721491228062</v>
      </c>
      <c r="H21" s="86">
        <v>0</v>
      </c>
      <c r="I21" s="86">
        <v>0</v>
      </c>
      <c r="J21" s="86">
        <v>16.083684736338512</v>
      </c>
      <c r="K21" s="86">
        <v>7.2260327746647333</v>
      </c>
      <c r="L21" s="86">
        <v>2.0316050000000003</v>
      </c>
      <c r="M21" s="86">
        <v>0.89605407397290493</v>
      </c>
      <c r="N21" s="86">
        <v>1.2509123115048215</v>
      </c>
      <c r="O21" s="86">
        <v>1.1000000000000005</v>
      </c>
      <c r="P21" s="86">
        <v>2.5041287902220275</v>
      </c>
      <c r="S21" s="89"/>
      <c r="T21" s="88">
        <v>3</v>
      </c>
      <c r="V21" s="90">
        <f t="shared" si="0"/>
        <v>61.159139177931067</v>
      </c>
      <c r="W21" s="66">
        <f t="shared" si="6"/>
        <v>63.459139177931064</v>
      </c>
      <c r="X21" s="66">
        <f t="shared" si="7"/>
        <v>63.659139177931067</v>
      </c>
      <c r="Y21" s="66">
        <f t="shared" si="8"/>
        <v>61.159139177931067</v>
      </c>
      <c r="Z21" s="66">
        <f t="shared" si="9"/>
        <v>63.459139177931064</v>
      </c>
      <c r="AA21" s="66">
        <f t="shared" si="10"/>
        <v>63.659139177931067</v>
      </c>
    </row>
    <row r="22" spans="1:27" x14ac:dyDescent="0.25">
      <c r="A22" s="86" t="s">
        <v>542</v>
      </c>
      <c r="B22" s="86" t="s">
        <v>545</v>
      </c>
      <c r="C22" s="86">
        <v>36</v>
      </c>
      <c r="D22" s="86" t="s">
        <v>46</v>
      </c>
      <c r="E22" s="86">
        <v>37</v>
      </c>
      <c r="F22" s="86" t="s">
        <v>35</v>
      </c>
      <c r="G22" s="86">
        <v>26.53017656012176</v>
      </c>
      <c r="H22" s="86">
        <v>0</v>
      </c>
      <c r="I22" s="86">
        <v>0</v>
      </c>
      <c r="J22" s="86">
        <v>16.422542245094348</v>
      </c>
      <c r="K22" s="86">
        <v>7.1800768593426199</v>
      </c>
      <c r="L22" s="86">
        <v>2.031604999999999</v>
      </c>
      <c r="M22" s="86">
        <v>0.90291229960290686</v>
      </c>
      <c r="N22" s="86">
        <v>1.2564271176688935</v>
      </c>
      <c r="O22" s="86">
        <v>1.0999999999999999</v>
      </c>
      <c r="P22" s="86">
        <v>2.4668228226380196</v>
      </c>
      <c r="S22" s="89"/>
      <c r="T22" s="88">
        <v>3</v>
      </c>
      <c r="V22" s="90">
        <f t="shared" si="0"/>
        <v>60.890562904468545</v>
      </c>
      <c r="W22" s="66">
        <f t="shared" si="6"/>
        <v>63.190562904468543</v>
      </c>
      <c r="X22" s="66">
        <f t="shared" si="7"/>
        <v>63.390562904468545</v>
      </c>
      <c r="Y22" s="66">
        <f t="shared" si="8"/>
        <v>60.890562904468545</v>
      </c>
      <c r="Z22" s="66">
        <f t="shared" si="9"/>
        <v>63.190562904468543</v>
      </c>
      <c r="AA22" s="66">
        <f t="shared" si="10"/>
        <v>63.390562904468545</v>
      </c>
    </row>
    <row r="23" spans="1:27" x14ac:dyDescent="0.25">
      <c r="A23" s="86" t="s">
        <v>639</v>
      </c>
      <c r="B23" s="86" t="s">
        <v>635</v>
      </c>
      <c r="C23" s="86">
        <v>12</v>
      </c>
      <c r="D23" s="86" t="s">
        <v>46</v>
      </c>
      <c r="E23" s="86">
        <v>37</v>
      </c>
      <c r="F23" s="86" t="s">
        <v>35</v>
      </c>
      <c r="G23" s="86">
        <v>26.798484018264855</v>
      </c>
      <c r="H23" s="86">
        <v>0</v>
      </c>
      <c r="I23" s="86">
        <v>0</v>
      </c>
      <c r="J23" s="86">
        <v>12.623633714118647</v>
      </c>
      <c r="K23" s="86">
        <v>7.1800768593426199</v>
      </c>
      <c r="L23" s="86">
        <v>2.0316049999999999</v>
      </c>
      <c r="M23" s="86">
        <v>0.82055876406403372</v>
      </c>
      <c r="N23" s="86">
        <v>1.2258577636094781</v>
      </c>
      <c r="O23" s="86">
        <v>1.1000000000000001</v>
      </c>
      <c r="P23" s="86">
        <v>2.4859164467352661</v>
      </c>
      <c r="S23" s="89"/>
      <c r="T23" s="88">
        <v>3</v>
      </c>
      <c r="V23" s="90">
        <f t="shared" si="0"/>
        <v>57.2661325661349</v>
      </c>
      <c r="W23" s="66">
        <f t="shared" si="6"/>
        <v>59.566132566134897</v>
      </c>
      <c r="X23" s="66">
        <f t="shared" si="7"/>
        <v>59.7661325661349</v>
      </c>
      <c r="Y23" s="66">
        <f t="shared" si="8"/>
        <v>57.2661325661349</v>
      </c>
      <c r="Z23" s="66">
        <f t="shared" si="9"/>
        <v>59.566132566134897</v>
      </c>
      <c r="AA23" s="66">
        <f t="shared" si="10"/>
        <v>59.7661325661349</v>
      </c>
    </row>
    <row r="24" spans="1:27" x14ac:dyDescent="0.25">
      <c r="A24" s="86" t="s">
        <v>639</v>
      </c>
      <c r="B24" s="86" t="s">
        <v>519</v>
      </c>
      <c r="C24" s="86">
        <v>18</v>
      </c>
      <c r="D24" s="86" t="s">
        <v>46</v>
      </c>
      <c r="E24" s="86">
        <v>37</v>
      </c>
      <c r="F24" s="86" t="s">
        <v>35</v>
      </c>
      <c r="G24" s="86">
        <v>27.529010989010988</v>
      </c>
      <c r="H24" s="86">
        <v>0</v>
      </c>
      <c r="I24" s="86">
        <v>0</v>
      </c>
      <c r="J24" s="86">
        <v>13.680882751118752</v>
      </c>
      <c r="K24" s="86">
        <v>7.2223296830766079</v>
      </c>
      <c r="L24" s="86">
        <v>2.0316049999999999</v>
      </c>
      <c r="M24" s="86">
        <v>0.85670211357022386</v>
      </c>
      <c r="N24" s="86">
        <v>1.2345179814700016</v>
      </c>
      <c r="O24" s="86">
        <v>1.1000000000000003</v>
      </c>
      <c r="P24" s="86">
        <v>2.5372604769847436</v>
      </c>
      <c r="S24" s="89"/>
      <c r="T24" s="88">
        <v>3</v>
      </c>
      <c r="V24" s="90">
        <f t="shared" si="0"/>
        <v>59.192308995231322</v>
      </c>
      <c r="W24" s="66">
        <f t="shared" si="6"/>
        <v>61.492308995231319</v>
      </c>
      <c r="X24" s="66">
        <f t="shared" si="7"/>
        <v>61.692308995231322</v>
      </c>
      <c r="Y24" s="66">
        <f t="shared" si="8"/>
        <v>59.192308995231322</v>
      </c>
      <c r="Z24" s="66">
        <f t="shared" si="9"/>
        <v>61.492308995231319</v>
      </c>
      <c r="AA24" s="66">
        <f t="shared" si="10"/>
        <v>61.692308995231322</v>
      </c>
    </row>
    <row r="25" spans="1:27" x14ac:dyDescent="0.25">
      <c r="A25" s="86" t="s">
        <v>639</v>
      </c>
      <c r="B25" s="86" t="s">
        <v>640</v>
      </c>
      <c r="C25" s="86">
        <v>24</v>
      </c>
      <c r="D25" s="86" t="s">
        <v>46</v>
      </c>
      <c r="E25" s="86">
        <v>37</v>
      </c>
      <c r="F25" s="86" t="s">
        <v>35</v>
      </c>
      <c r="G25" s="86">
        <v>26.541520547945204</v>
      </c>
      <c r="H25" s="86">
        <v>0</v>
      </c>
      <c r="I25" s="86">
        <v>0</v>
      </c>
      <c r="J25" s="86">
        <v>15.322672867910326</v>
      </c>
      <c r="K25" s="86">
        <v>7.1800768593426225</v>
      </c>
      <c r="L25" s="86">
        <v>2.0316050000000003</v>
      </c>
      <c r="M25" s="86">
        <v>0.88090876828545683</v>
      </c>
      <c r="N25" s="86">
        <v>1.2469238374438645</v>
      </c>
      <c r="O25" s="86">
        <v>1.1000000000000005</v>
      </c>
      <c r="P25" s="86">
        <v>2.4678871441635666</v>
      </c>
      <c r="S25" s="89"/>
      <c r="T25" s="88">
        <v>3</v>
      </c>
      <c r="V25" s="90">
        <f t="shared" si="0"/>
        <v>59.771595025091038</v>
      </c>
      <c r="W25" s="66">
        <f t="shared" si="6"/>
        <v>62.071595025091035</v>
      </c>
      <c r="X25" s="66">
        <f t="shared" si="7"/>
        <v>62.271595025091038</v>
      </c>
      <c r="Y25" s="66">
        <f t="shared" si="8"/>
        <v>59.771595025091038</v>
      </c>
      <c r="Z25" s="66">
        <f t="shared" si="9"/>
        <v>62.071595025091035</v>
      </c>
      <c r="AA25" s="66">
        <f t="shared" si="10"/>
        <v>62.271595025091038</v>
      </c>
    </row>
    <row r="26" spans="1:27" x14ac:dyDescent="0.25">
      <c r="A26" s="86" t="s">
        <v>639</v>
      </c>
      <c r="B26" s="86" t="s">
        <v>521</v>
      </c>
      <c r="C26" s="86">
        <v>30</v>
      </c>
      <c r="D26" s="86" t="s">
        <v>46</v>
      </c>
      <c r="E26" s="86">
        <v>37</v>
      </c>
      <c r="F26" s="86" t="s">
        <v>35</v>
      </c>
      <c r="G26" s="86">
        <v>26.936622758873021</v>
      </c>
      <c r="H26" s="86">
        <v>0</v>
      </c>
      <c r="I26" s="86">
        <v>0</v>
      </c>
      <c r="J26" s="86">
        <v>16.335450594206325</v>
      </c>
      <c r="K26" s="86">
        <v>7.2053411577959441</v>
      </c>
      <c r="L26" s="86">
        <v>2.0316050000000003</v>
      </c>
      <c r="M26" s="86">
        <v>0.89579571444084627</v>
      </c>
      <c r="N26" s="86">
        <v>1.2539696560971223</v>
      </c>
      <c r="O26" s="86">
        <v>1.1000000000000003</v>
      </c>
      <c r="P26" s="86">
        <v>2.4943045107947865</v>
      </c>
      <c r="S26" s="89"/>
      <c r="T26" s="88">
        <v>3</v>
      </c>
      <c r="V26" s="90">
        <f t="shared" si="0"/>
        <v>61.253089392208047</v>
      </c>
      <c r="W26" s="66">
        <f t="shared" si="6"/>
        <v>63.553089392208044</v>
      </c>
      <c r="X26" s="66">
        <f t="shared" si="7"/>
        <v>63.753089392208047</v>
      </c>
      <c r="Y26" s="66">
        <f t="shared" si="8"/>
        <v>61.253089392208047</v>
      </c>
      <c r="Z26" s="66">
        <f t="shared" si="9"/>
        <v>63.553089392208044</v>
      </c>
      <c r="AA26" s="66">
        <f t="shared" si="10"/>
        <v>63.753089392208047</v>
      </c>
    </row>
    <row r="27" spans="1:27" x14ac:dyDescent="0.25">
      <c r="A27" s="86" t="s">
        <v>639</v>
      </c>
      <c r="B27" s="86" t="s">
        <v>641</v>
      </c>
      <c r="C27" s="86">
        <v>36</v>
      </c>
      <c r="D27" s="86" t="s">
        <v>46</v>
      </c>
      <c r="E27" s="86">
        <v>37</v>
      </c>
      <c r="F27" s="86" t="s">
        <v>35</v>
      </c>
      <c r="G27" s="86">
        <v>26.424377473363766</v>
      </c>
      <c r="H27" s="86">
        <v>0</v>
      </c>
      <c r="I27" s="86">
        <v>0</v>
      </c>
      <c r="J27" s="86">
        <v>16.671860456439354</v>
      </c>
      <c r="K27" s="86">
        <v>7.1800768593426207</v>
      </c>
      <c r="L27" s="86">
        <v>2.0316049999999994</v>
      </c>
      <c r="M27" s="86">
        <v>0.90461087827832054</v>
      </c>
      <c r="N27" s="86">
        <v>1.2589148916292427</v>
      </c>
      <c r="O27" s="86">
        <v>1.0999999999999999</v>
      </c>
      <c r="P27" s="86">
        <v>2.4591058625401945</v>
      </c>
      <c r="S27" s="89"/>
      <c r="T27" s="88">
        <v>3</v>
      </c>
      <c r="V27" s="90">
        <f t="shared" si="0"/>
        <v>61.030551421593501</v>
      </c>
      <c r="W27" s="66">
        <f t="shared" si="6"/>
        <v>63.330551421593498</v>
      </c>
      <c r="X27" s="66">
        <f t="shared" si="7"/>
        <v>63.530551421593501</v>
      </c>
      <c r="Y27" s="66">
        <f t="shared" si="8"/>
        <v>61.030551421593501</v>
      </c>
      <c r="Z27" s="66">
        <f t="shared" si="9"/>
        <v>63.330551421593498</v>
      </c>
      <c r="AA27" s="66">
        <f t="shared" si="10"/>
        <v>63.530551421593501</v>
      </c>
    </row>
    <row r="28" spans="1:27" x14ac:dyDescent="0.25">
      <c r="A28" s="86" t="s">
        <v>642</v>
      </c>
      <c r="B28" s="86" t="s">
        <v>636</v>
      </c>
      <c r="C28" s="86">
        <v>12</v>
      </c>
      <c r="D28" s="86" t="s">
        <v>46</v>
      </c>
      <c r="E28" s="86">
        <v>37</v>
      </c>
      <c r="F28" s="86" t="s">
        <v>35</v>
      </c>
      <c r="G28" s="86">
        <v>27.053990867579916</v>
      </c>
      <c r="H28" s="86">
        <v>0</v>
      </c>
      <c r="I28" s="86">
        <v>0</v>
      </c>
      <c r="J28" s="86">
        <v>13.030567480480457</v>
      </c>
      <c r="K28" s="86">
        <v>7.1800768593426199</v>
      </c>
      <c r="L28" s="86">
        <v>2.0316049999999999</v>
      </c>
      <c r="M28" s="86">
        <v>0.86568735557899412</v>
      </c>
      <c r="N28" s="86">
        <v>1.2300390922450617</v>
      </c>
      <c r="O28" s="86">
        <v>1.1000000000000001</v>
      </c>
      <c r="P28" s="86">
        <v>2.5105492810134491</v>
      </c>
      <c r="S28" s="89"/>
      <c r="T28" s="88">
        <v>3</v>
      </c>
      <c r="V28" s="90">
        <f t="shared" si="0"/>
        <v>58.002515936240499</v>
      </c>
      <c r="W28" s="66">
        <f t="shared" si="6"/>
        <v>60.302515936240496</v>
      </c>
      <c r="X28" s="66">
        <f t="shared" si="7"/>
        <v>60.502515936240499</v>
      </c>
      <c r="Y28" s="66">
        <f t="shared" si="8"/>
        <v>58.002515936240499</v>
      </c>
      <c r="Z28" s="66">
        <f t="shared" si="9"/>
        <v>60.302515936240496</v>
      </c>
      <c r="AA28" s="66">
        <f t="shared" si="10"/>
        <v>60.502515936240499</v>
      </c>
    </row>
    <row r="29" spans="1:27" x14ac:dyDescent="0.25">
      <c r="A29" s="86" t="s">
        <v>642</v>
      </c>
      <c r="B29" s="86" t="s">
        <v>40</v>
      </c>
      <c r="C29" s="86">
        <v>18</v>
      </c>
      <c r="D29" s="86" t="s">
        <v>46</v>
      </c>
      <c r="E29" s="86">
        <v>37</v>
      </c>
      <c r="F29" s="86" t="s">
        <v>35</v>
      </c>
      <c r="G29" s="86">
        <v>27.033693528693529</v>
      </c>
      <c r="H29" s="86">
        <v>0</v>
      </c>
      <c r="I29" s="86">
        <v>0</v>
      </c>
      <c r="J29" s="86">
        <v>14.091357561216034</v>
      </c>
      <c r="K29" s="86">
        <v>7.1233008270189258</v>
      </c>
      <c r="L29" s="86">
        <v>2.0316050000000003</v>
      </c>
      <c r="M29" s="86">
        <v>0.88609698489697231</v>
      </c>
      <c r="N29" s="86">
        <v>1.2400796985047522</v>
      </c>
      <c r="O29" s="86">
        <v>1.1000000000000003</v>
      </c>
      <c r="P29" s="86">
        <v>2.5094884552587375</v>
      </c>
      <c r="S29" s="89"/>
      <c r="T29" s="88">
        <v>3</v>
      </c>
      <c r="V29" s="90">
        <f t="shared" si="0"/>
        <v>59.015622055588949</v>
      </c>
      <c r="W29" s="66">
        <f t="shared" si="6"/>
        <v>61.315622055588946</v>
      </c>
      <c r="X29" s="66">
        <f t="shared" si="7"/>
        <v>61.515622055588949</v>
      </c>
      <c r="Y29" s="66">
        <f t="shared" si="8"/>
        <v>59.015622055588949</v>
      </c>
      <c r="Z29" s="66">
        <f t="shared" si="9"/>
        <v>61.315622055588946</v>
      </c>
      <c r="AA29" s="66">
        <f t="shared" si="10"/>
        <v>61.515622055588949</v>
      </c>
    </row>
    <row r="30" spans="1:27" x14ac:dyDescent="0.25">
      <c r="A30" s="86" t="s">
        <v>642</v>
      </c>
      <c r="B30" s="86" t="s">
        <v>643</v>
      </c>
      <c r="C30" s="86">
        <v>24</v>
      </c>
      <c r="D30" s="86" t="s">
        <v>46</v>
      </c>
      <c r="E30" s="86">
        <v>37</v>
      </c>
      <c r="F30" s="86" t="s">
        <v>35</v>
      </c>
      <c r="G30" s="86">
        <v>26.661100456621007</v>
      </c>
      <c r="H30" s="86">
        <v>0</v>
      </c>
      <c r="I30" s="86">
        <v>0</v>
      </c>
      <c r="J30" s="86">
        <v>15.77355430439602</v>
      </c>
      <c r="K30" s="86">
        <v>7.1800768593426225</v>
      </c>
      <c r="L30" s="86">
        <v>2.0316050000000003</v>
      </c>
      <c r="M30" s="86">
        <v>0.90731208770724769</v>
      </c>
      <c r="N30" s="86">
        <v>1.2506167504746433</v>
      </c>
      <c r="O30" s="86">
        <v>1.1000000000000005</v>
      </c>
      <c r="P30" s="86">
        <v>2.4803747350217771</v>
      </c>
      <c r="S30" s="89"/>
      <c r="T30" s="88">
        <v>3</v>
      </c>
      <c r="V30" s="90">
        <f t="shared" si="0"/>
        <v>60.384640193563314</v>
      </c>
      <c r="W30" s="66">
        <f t="shared" si="6"/>
        <v>62.684640193563311</v>
      </c>
      <c r="X30" s="66">
        <f t="shared" si="7"/>
        <v>62.884640193563314</v>
      </c>
      <c r="Y30" s="66">
        <f t="shared" si="8"/>
        <v>60.384640193563314</v>
      </c>
      <c r="Z30" s="66">
        <f t="shared" si="9"/>
        <v>62.684640193563311</v>
      </c>
      <c r="AA30" s="66">
        <f t="shared" si="10"/>
        <v>62.884640193563314</v>
      </c>
    </row>
    <row r="31" spans="1:27" x14ac:dyDescent="0.25">
      <c r="A31" s="86" t="s">
        <v>642</v>
      </c>
      <c r="B31" s="86" t="s">
        <v>41</v>
      </c>
      <c r="C31" s="86">
        <v>30</v>
      </c>
      <c r="D31" s="86" t="s">
        <v>46</v>
      </c>
      <c r="E31" s="86">
        <v>37</v>
      </c>
      <c r="F31" s="86" t="s">
        <v>35</v>
      </c>
      <c r="G31" s="86">
        <v>26.699912184412725</v>
      </c>
      <c r="H31" s="86">
        <v>0</v>
      </c>
      <c r="I31" s="86">
        <v>0</v>
      </c>
      <c r="J31" s="86">
        <v>16.49903121882128</v>
      </c>
      <c r="K31" s="86">
        <v>7.1459404832732663</v>
      </c>
      <c r="L31" s="86">
        <v>2.0316050000000003</v>
      </c>
      <c r="M31" s="86">
        <v>0.914796392560982</v>
      </c>
      <c r="N31" s="86">
        <v>1.2571532583841076</v>
      </c>
      <c r="O31" s="86">
        <v>1.1000000000000003</v>
      </c>
      <c r="P31" s="86">
        <v>2.4826742098015782</v>
      </c>
      <c r="S31" s="89"/>
      <c r="T31" s="88">
        <v>3</v>
      </c>
      <c r="V31" s="90">
        <f t="shared" si="0"/>
        <v>61.131112747253937</v>
      </c>
      <c r="W31" s="66">
        <f t="shared" si="6"/>
        <v>63.431112747253934</v>
      </c>
      <c r="X31" s="66">
        <f t="shared" si="7"/>
        <v>63.631112747253937</v>
      </c>
      <c r="Y31" s="66">
        <f t="shared" si="8"/>
        <v>61.131112747253937</v>
      </c>
      <c r="Z31" s="66">
        <f t="shared" si="9"/>
        <v>63.431112747253934</v>
      </c>
      <c r="AA31" s="66">
        <f t="shared" si="10"/>
        <v>63.631112747253937</v>
      </c>
    </row>
    <row r="32" spans="1:27" x14ac:dyDescent="0.25">
      <c r="A32" s="86" t="s">
        <v>642</v>
      </c>
      <c r="B32" s="86" t="s">
        <v>644</v>
      </c>
      <c r="C32" s="86">
        <v>36</v>
      </c>
      <c r="D32" s="86" t="s">
        <v>46</v>
      </c>
      <c r="E32" s="86">
        <v>37</v>
      </c>
      <c r="F32" s="86" t="s">
        <v>35</v>
      </c>
      <c r="G32" s="86">
        <v>26.493455098934543</v>
      </c>
      <c r="H32" s="86">
        <v>0</v>
      </c>
      <c r="I32" s="86">
        <v>0</v>
      </c>
      <c r="J32" s="86">
        <v>16.921178667784353</v>
      </c>
      <c r="K32" s="86">
        <v>7.1800768593426207</v>
      </c>
      <c r="L32" s="86">
        <v>2.0316049999999999</v>
      </c>
      <c r="M32" s="86">
        <v>0.91966320793368406</v>
      </c>
      <c r="N32" s="86">
        <v>1.2613768336497622</v>
      </c>
      <c r="O32" s="86">
        <v>1.1000000000000001</v>
      </c>
      <c r="P32" s="86">
        <v>2.4667665900472704</v>
      </c>
      <c r="S32" s="89"/>
      <c r="T32" s="88">
        <v>3</v>
      </c>
      <c r="V32" s="90">
        <f t="shared" si="0"/>
        <v>61.374122257692235</v>
      </c>
      <c r="W32" s="66">
        <f t="shared" si="6"/>
        <v>63.674122257692233</v>
      </c>
      <c r="X32" s="66">
        <f t="shared" si="7"/>
        <v>63.874122257692235</v>
      </c>
      <c r="Y32" s="66">
        <f t="shared" si="8"/>
        <v>61.374122257692235</v>
      </c>
      <c r="Z32" s="66">
        <f t="shared" si="9"/>
        <v>63.674122257692233</v>
      </c>
      <c r="AA32" s="66">
        <f t="shared" si="10"/>
        <v>63.874122257692235</v>
      </c>
    </row>
    <row r="33" spans="1:27" x14ac:dyDescent="0.25">
      <c r="A33" s="86" t="s">
        <v>645</v>
      </c>
      <c r="B33" s="86" t="s">
        <v>637</v>
      </c>
      <c r="C33" s="86">
        <v>12</v>
      </c>
      <c r="D33" s="86" t="s">
        <v>46</v>
      </c>
      <c r="E33" s="86">
        <v>37</v>
      </c>
      <c r="F33" s="86" t="s">
        <v>35</v>
      </c>
      <c r="G33" s="86">
        <v>27.120365296803662</v>
      </c>
      <c r="H33" s="86">
        <v>0</v>
      </c>
      <c r="I33" s="86">
        <v>0</v>
      </c>
      <c r="J33" s="86">
        <v>13.398120559774995</v>
      </c>
      <c r="K33" s="86">
        <v>7.180076859342619</v>
      </c>
      <c r="L33" s="86">
        <v>2.0316049999999999</v>
      </c>
      <c r="M33" s="86">
        <v>0.89777631087020937</v>
      </c>
      <c r="N33" s="86">
        <v>1.2337834854686187</v>
      </c>
      <c r="O33" s="86">
        <v>1.1000000000000001</v>
      </c>
      <c r="P33" s="86">
        <v>2.5167194440767284</v>
      </c>
      <c r="S33" s="89"/>
      <c r="T33" s="88">
        <v>3</v>
      </c>
      <c r="V33" s="90">
        <f t="shared" si="0"/>
        <v>58.478446956336832</v>
      </c>
      <c r="W33" s="66">
        <f t="shared" si="6"/>
        <v>60.778446956336829</v>
      </c>
      <c r="X33" s="66">
        <f t="shared" si="7"/>
        <v>60.978446956336832</v>
      </c>
      <c r="Y33" s="66">
        <f t="shared" si="8"/>
        <v>58.478446956336832</v>
      </c>
      <c r="Z33" s="66">
        <f t="shared" si="9"/>
        <v>60.778446956336829</v>
      </c>
      <c r="AA33" s="66">
        <f t="shared" si="10"/>
        <v>60.978446956336832</v>
      </c>
    </row>
    <row r="34" spans="1:27" x14ac:dyDescent="0.25">
      <c r="A34" s="86" t="s">
        <v>645</v>
      </c>
      <c r="B34" s="86" t="s">
        <v>44</v>
      </c>
      <c r="C34" s="86">
        <v>18</v>
      </c>
      <c r="D34" s="86" t="s">
        <v>46</v>
      </c>
      <c r="E34" s="86">
        <v>37</v>
      </c>
      <c r="F34" s="86" t="s">
        <v>35</v>
      </c>
      <c r="G34" s="86">
        <v>26.559629629629637</v>
      </c>
      <c r="H34" s="86">
        <v>0</v>
      </c>
      <c r="I34" s="86">
        <v>0</v>
      </c>
      <c r="J34" s="86">
        <v>14.579287112559044</v>
      </c>
      <c r="K34" s="86">
        <v>7.0829448384327724</v>
      </c>
      <c r="L34" s="86">
        <v>2.0316050000000003</v>
      </c>
      <c r="M34" s="86">
        <v>0.90360414433672887</v>
      </c>
      <c r="N34" s="86">
        <v>1.244892742091904</v>
      </c>
      <c r="O34" s="86">
        <v>1.1000000000000003</v>
      </c>
      <c r="P34" s="86">
        <v>2.4746945340994713</v>
      </c>
      <c r="S34" s="89"/>
      <c r="T34" s="88">
        <v>3</v>
      </c>
      <c r="V34" s="90">
        <f t="shared" si="0"/>
        <v>58.976658001149559</v>
      </c>
      <c r="W34" s="66">
        <f t="shared" si="6"/>
        <v>61.276658001149556</v>
      </c>
      <c r="X34" s="66">
        <f t="shared" si="7"/>
        <v>61.476658001149559</v>
      </c>
      <c r="Y34" s="66">
        <f t="shared" si="8"/>
        <v>58.976658001149559</v>
      </c>
      <c r="Z34" s="66">
        <f t="shared" si="9"/>
        <v>61.276658001149556</v>
      </c>
      <c r="AA34" s="66">
        <f t="shared" si="10"/>
        <v>61.476658001149559</v>
      </c>
    </row>
    <row r="35" spans="1:27" x14ac:dyDescent="0.25">
      <c r="A35" s="86" t="s">
        <v>645</v>
      </c>
      <c r="B35" s="86" t="s">
        <v>646</v>
      </c>
      <c r="C35" s="86">
        <v>24</v>
      </c>
      <c r="D35" s="86" t="s">
        <v>46</v>
      </c>
      <c r="E35" s="86">
        <v>37</v>
      </c>
      <c r="F35" s="86" t="s">
        <v>35</v>
      </c>
      <c r="G35" s="86">
        <v>26.700680365296805</v>
      </c>
      <c r="H35" s="86">
        <v>0</v>
      </c>
      <c r="I35" s="86">
        <v>0</v>
      </c>
      <c r="J35" s="86">
        <v>16.180802053479873</v>
      </c>
      <c r="K35" s="86">
        <v>7.1800768593426207</v>
      </c>
      <c r="L35" s="86">
        <v>2.0316049999999999</v>
      </c>
      <c r="M35" s="86">
        <v>0.92598232612660003</v>
      </c>
      <c r="N35" s="86">
        <v>1.2539237659553106</v>
      </c>
      <c r="O35" s="86">
        <v>1.1000000000000003</v>
      </c>
      <c r="P35" s="86">
        <v>2.484174576131104</v>
      </c>
      <c r="S35" s="89"/>
      <c r="T35" s="88">
        <v>3</v>
      </c>
      <c r="V35" s="90">
        <f t="shared" si="0"/>
        <v>60.857244946332315</v>
      </c>
      <c r="W35" s="66">
        <f t="shared" si="6"/>
        <v>63.157244946332312</v>
      </c>
      <c r="X35" s="66">
        <f t="shared" si="7"/>
        <v>63.357244946332315</v>
      </c>
      <c r="Y35" s="66">
        <f t="shared" si="8"/>
        <v>60.857244946332315</v>
      </c>
      <c r="Z35" s="66">
        <f t="shared" si="9"/>
        <v>63.157244946332312</v>
      </c>
      <c r="AA35" s="66">
        <f t="shared" si="10"/>
        <v>63.357244946332315</v>
      </c>
    </row>
    <row r="36" spans="1:27" x14ac:dyDescent="0.25">
      <c r="A36" s="86" t="s">
        <v>645</v>
      </c>
      <c r="B36" s="86" t="s">
        <v>45</v>
      </c>
      <c r="C36" s="86">
        <v>30</v>
      </c>
      <c r="D36" s="86" t="s">
        <v>46</v>
      </c>
      <c r="E36" s="86">
        <v>37</v>
      </c>
      <c r="F36" s="86" t="s">
        <v>35</v>
      </c>
      <c r="G36" s="86">
        <v>26.442618526622894</v>
      </c>
      <c r="H36" s="86">
        <v>0</v>
      </c>
      <c r="I36" s="86">
        <v>0</v>
      </c>
      <c r="J36" s="86">
        <v>16.716642432083844</v>
      </c>
      <c r="K36" s="86">
        <v>7.1214169847914111</v>
      </c>
      <c r="L36" s="86">
        <v>2.0316049999999994</v>
      </c>
      <c r="M36" s="86">
        <v>0.92575300239455471</v>
      </c>
      <c r="N36" s="86">
        <v>1.2599455059363702</v>
      </c>
      <c r="O36" s="86">
        <v>1.1000000000000001</v>
      </c>
      <c r="P36" s="86">
        <v>2.4646733528870679</v>
      </c>
      <c r="S36" s="89"/>
      <c r="T36" s="88">
        <v>3</v>
      </c>
      <c r="V36" s="90">
        <f t="shared" si="0"/>
        <v>61.062654804716139</v>
      </c>
      <c r="W36" s="66">
        <f t="shared" si="6"/>
        <v>63.362654804716136</v>
      </c>
      <c r="X36" s="66">
        <f t="shared" si="7"/>
        <v>63.562654804716139</v>
      </c>
      <c r="Y36" s="66">
        <f t="shared" si="8"/>
        <v>61.062654804716139</v>
      </c>
      <c r="Z36" s="66">
        <f t="shared" si="9"/>
        <v>63.362654804716136</v>
      </c>
      <c r="AA36" s="66">
        <f t="shared" si="10"/>
        <v>63.562654804716139</v>
      </c>
    </row>
    <row r="37" spans="1:27" x14ac:dyDescent="0.25">
      <c r="A37" s="86" t="s">
        <v>645</v>
      </c>
      <c r="B37" s="86" t="s">
        <v>647</v>
      </c>
      <c r="C37" s="86">
        <v>36</v>
      </c>
      <c r="D37" s="86" t="s">
        <v>46</v>
      </c>
      <c r="E37" s="86">
        <v>37</v>
      </c>
      <c r="F37" s="86" t="s">
        <v>35</v>
      </c>
      <c r="G37" s="86">
        <v>26.273489534520454</v>
      </c>
      <c r="H37" s="86">
        <v>0</v>
      </c>
      <c r="I37" s="86">
        <v>0</v>
      </c>
      <c r="J37" s="86">
        <v>17.105519047384281</v>
      </c>
      <c r="K37" s="86">
        <v>7.1791735687491025</v>
      </c>
      <c r="L37" s="86">
        <v>2.0316049999999994</v>
      </c>
      <c r="M37" s="86">
        <v>0.92358869896682949</v>
      </c>
      <c r="N37" s="86">
        <v>1.2630771311941156</v>
      </c>
      <c r="O37" s="86">
        <v>1.0999999999999999</v>
      </c>
      <c r="P37" s="86">
        <v>2.4506498471593297</v>
      </c>
      <c r="S37" s="89"/>
      <c r="T37" s="88">
        <v>3</v>
      </c>
      <c r="V37" s="90">
        <f t="shared" si="0"/>
        <v>61.327102827974116</v>
      </c>
      <c r="W37" s="66">
        <f t="shared" si="6"/>
        <v>63.627102827974113</v>
      </c>
      <c r="X37" s="66">
        <f t="shared" si="7"/>
        <v>63.827102827974116</v>
      </c>
      <c r="Y37" s="66">
        <f t="shared" si="8"/>
        <v>61.327102827974116</v>
      </c>
      <c r="Z37" s="66">
        <f t="shared" si="9"/>
        <v>63.627102827974113</v>
      </c>
      <c r="AA37" s="66">
        <f t="shared" si="10"/>
        <v>63.827102827974116</v>
      </c>
    </row>
    <row r="38" spans="1:27" x14ac:dyDescent="0.25">
      <c r="A38" s="86" t="s">
        <v>648</v>
      </c>
      <c r="B38" s="86" t="s">
        <v>638</v>
      </c>
      <c r="C38" s="86">
        <v>12</v>
      </c>
      <c r="D38" s="86" t="s">
        <v>46</v>
      </c>
      <c r="E38" s="86">
        <v>37</v>
      </c>
      <c r="F38" s="86" t="s">
        <v>35</v>
      </c>
      <c r="G38" s="86">
        <v>27.122602739726034</v>
      </c>
      <c r="H38" s="86">
        <v>0</v>
      </c>
      <c r="I38" s="86">
        <v>0</v>
      </c>
      <c r="J38" s="86">
        <v>13.805054326136805</v>
      </c>
      <c r="K38" s="86">
        <v>7.180076859342619</v>
      </c>
      <c r="L38" s="86">
        <v>2.0316049999999994</v>
      </c>
      <c r="M38" s="86">
        <v>0.94234987654378333</v>
      </c>
      <c r="N38" s="86">
        <v>1.2377163518565848</v>
      </c>
      <c r="O38" s="86">
        <v>1.0999999999999999</v>
      </c>
      <c r="P38" s="86">
        <v>2.5222853633580282</v>
      </c>
      <c r="S38" s="89"/>
      <c r="T38" s="88">
        <v>3</v>
      </c>
      <c r="V38" s="90">
        <f t="shared" si="0"/>
        <v>58.941690516963853</v>
      </c>
      <c r="W38" s="66">
        <f t="shared" si="6"/>
        <v>61.24169051696385</v>
      </c>
      <c r="X38" s="66">
        <f t="shared" si="7"/>
        <v>61.441690516963853</v>
      </c>
      <c r="Y38" s="66">
        <f t="shared" si="8"/>
        <v>58.941690516963853</v>
      </c>
      <c r="Z38" s="66">
        <f t="shared" si="9"/>
        <v>61.24169051696385</v>
      </c>
      <c r="AA38" s="66">
        <f t="shared" si="10"/>
        <v>61.441690516963853</v>
      </c>
    </row>
    <row r="39" spans="1:27" x14ac:dyDescent="0.25">
      <c r="A39" s="86" t="s">
        <v>648</v>
      </c>
      <c r="B39" s="86" t="s">
        <v>391</v>
      </c>
      <c r="C39" s="86">
        <v>18</v>
      </c>
      <c r="D39" s="86" t="s">
        <v>46</v>
      </c>
      <c r="E39" s="86">
        <v>37</v>
      </c>
      <c r="F39" s="86" t="s">
        <v>35</v>
      </c>
      <c r="G39" s="86">
        <v>26.226490267639914</v>
      </c>
      <c r="H39" s="86">
        <v>0</v>
      </c>
      <c r="I39" s="86">
        <v>0</v>
      </c>
      <c r="J39" s="86">
        <v>15.156861434459135</v>
      </c>
      <c r="K39" s="86">
        <v>7.0807251722656259</v>
      </c>
      <c r="L39" s="86">
        <v>2.0316050000000003</v>
      </c>
      <c r="M39" s="86">
        <v>0.95987761742851385</v>
      </c>
      <c r="N39" s="86">
        <v>1.2493983695620896</v>
      </c>
      <c r="O39" s="86">
        <v>1.1000000000000003</v>
      </c>
      <c r="P39" s="86">
        <v>2.4596325267517782</v>
      </c>
      <c r="S39" s="89"/>
      <c r="T39" s="88">
        <v>3</v>
      </c>
      <c r="V39" s="90">
        <f t="shared" si="0"/>
        <v>59.264590388107067</v>
      </c>
      <c r="W39" s="66">
        <f t="shared" si="6"/>
        <v>61.564590388107064</v>
      </c>
      <c r="X39" s="66">
        <f t="shared" si="7"/>
        <v>61.764590388107067</v>
      </c>
      <c r="Y39" s="66">
        <f t="shared" si="8"/>
        <v>59.264590388107067</v>
      </c>
      <c r="Z39" s="66">
        <f t="shared" si="9"/>
        <v>61.564590388107064</v>
      </c>
      <c r="AA39" s="66">
        <f t="shared" si="10"/>
        <v>61.764590388107067</v>
      </c>
    </row>
    <row r="40" spans="1:27" x14ac:dyDescent="0.25">
      <c r="A40" s="86" t="s">
        <v>648</v>
      </c>
      <c r="B40" s="86" t="s">
        <v>649</v>
      </c>
      <c r="C40" s="86">
        <v>24</v>
      </c>
      <c r="D40" s="86" t="s">
        <v>46</v>
      </c>
      <c r="E40" s="86">
        <v>37</v>
      </c>
      <c r="F40" s="86" t="s">
        <v>35</v>
      </c>
      <c r="G40" s="86">
        <v>26.678027397260276</v>
      </c>
      <c r="H40" s="86">
        <v>0</v>
      </c>
      <c r="I40" s="86">
        <v>0</v>
      </c>
      <c r="J40" s="86">
        <v>16.631683489965564</v>
      </c>
      <c r="K40" s="86">
        <v>7.1800768593426207</v>
      </c>
      <c r="L40" s="86">
        <v>2.0316049999999999</v>
      </c>
      <c r="M40" s="86">
        <v>0.97846892139818864</v>
      </c>
      <c r="N40" s="86">
        <v>1.257397239293147</v>
      </c>
      <c r="O40" s="86">
        <v>1.1000000000000003</v>
      </c>
      <c r="P40" s="86">
        <v>2.4880835128577448</v>
      </c>
      <c r="S40" s="89"/>
      <c r="T40" s="88">
        <v>3</v>
      </c>
      <c r="V40" s="90">
        <f t="shared" si="0"/>
        <v>61.345342420117547</v>
      </c>
      <c r="W40" s="66">
        <f t="shared" si="6"/>
        <v>63.645342420117544</v>
      </c>
      <c r="X40" s="66">
        <f t="shared" si="7"/>
        <v>63.845342420117547</v>
      </c>
      <c r="Y40" s="66">
        <f t="shared" si="8"/>
        <v>61.345342420117547</v>
      </c>
      <c r="Z40" s="66">
        <f t="shared" si="9"/>
        <v>63.645342420117544</v>
      </c>
      <c r="AA40" s="66">
        <f t="shared" si="10"/>
        <v>63.845342420117547</v>
      </c>
    </row>
    <row r="41" spans="1:27" x14ac:dyDescent="0.25">
      <c r="A41" s="86" t="s">
        <v>648</v>
      </c>
      <c r="B41" s="86" t="s">
        <v>394</v>
      </c>
      <c r="C41" s="86">
        <v>30</v>
      </c>
      <c r="D41" s="86" t="s">
        <v>46</v>
      </c>
      <c r="E41" s="86">
        <v>37</v>
      </c>
      <c r="F41" s="86" t="s">
        <v>35</v>
      </c>
      <c r="G41" s="86">
        <v>26.251843738590718</v>
      </c>
      <c r="H41" s="86">
        <v>0</v>
      </c>
      <c r="I41" s="86">
        <v>0</v>
      </c>
      <c r="J41" s="86">
        <v>17.248152223629695</v>
      </c>
      <c r="K41" s="86">
        <v>7.1201123703977176</v>
      </c>
      <c r="L41" s="86">
        <v>2.0316049999999999</v>
      </c>
      <c r="M41" s="86">
        <v>0.98337114355571476</v>
      </c>
      <c r="N41" s="86">
        <v>1.2626786392085343</v>
      </c>
      <c r="O41" s="86">
        <v>1.1000000000000001</v>
      </c>
      <c r="P41" s="86">
        <v>2.4574918163345609</v>
      </c>
      <c r="S41" s="89"/>
      <c r="T41" s="88">
        <v>3</v>
      </c>
      <c r="V41" s="90">
        <f t="shared" si="0"/>
        <v>61.455254931716937</v>
      </c>
      <c r="W41" s="66">
        <f t="shared" si="6"/>
        <v>63.755254931716934</v>
      </c>
      <c r="X41" s="66">
        <f t="shared" si="7"/>
        <v>63.955254931716937</v>
      </c>
      <c r="Y41" s="66">
        <f t="shared" si="8"/>
        <v>61.455254931716937</v>
      </c>
      <c r="Z41" s="66">
        <f t="shared" si="9"/>
        <v>63.755254931716934</v>
      </c>
      <c r="AA41" s="66">
        <f t="shared" si="10"/>
        <v>63.955254931716937</v>
      </c>
    </row>
    <row r="42" spans="1:27" x14ac:dyDescent="0.25">
      <c r="A42" s="86" t="s">
        <v>648</v>
      </c>
      <c r="B42" s="86" t="s">
        <v>650</v>
      </c>
      <c r="C42" s="86">
        <v>36</v>
      </c>
      <c r="D42" s="86" t="s">
        <v>46</v>
      </c>
      <c r="E42" s="86">
        <v>37</v>
      </c>
      <c r="F42" s="86" t="s">
        <v>35</v>
      </c>
      <c r="G42" s="86">
        <v>26.504583333333326</v>
      </c>
      <c r="H42" s="86">
        <v>0</v>
      </c>
      <c r="I42" s="86">
        <v>0</v>
      </c>
      <c r="J42" s="86">
        <v>17.917117907852003</v>
      </c>
      <c r="K42" s="86">
        <v>7.1866340071593715</v>
      </c>
      <c r="L42" s="86">
        <v>2.0316049999999999</v>
      </c>
      <c r="M42" s="86">
        <v>0.98460529640702998</v>
      </c>
      <c r="N42" s="86">
        <v>1.2658971595287647</v>
      </c>
      <c r="O42" s="86">
        <v>1.1000000000000001</v>
      </c>
      <c r="P42" s="86">
        <v>2.4727279143298735</v>
      </c>
      <c r="S42" s="89"/>
      <c r="T42" s="88">
        <v>3</v>
      </c>
      <c r="V42" s="90">
        <f t="shared" si="0"/>
        <v>62.463170618610363</v>
      </c>
      <c r="W42" s="66">
        <f t="shared" si="6"/>
        <v>64.76317061861036</v>
      </c>
      <c r="X42" s="66">
        <f t="shared" si="7"/>
        <v>64.963170618610363</v>
      </c>
      <c r="Y42" s="66">
        <f t="shared" si="8"/>
        <v>62.463170618610363</v>
      </c>
      <c r="Z42" s="66">
        <f t="shared" si="9"/>
        <v>64.76317061861036</v>
      </c>
      <c r="AA42" s="66">
        <f t="shared" si="10"/>
        <v>64.963170618610363</v>
      </c>
    </row>
    <row r="43" spans="1:27" x14ac:dyDescent="0.25">
      <c r="A43" s="86" t="s">
        <v>651</v>
      </c>
      <c r="B43" s="86" t="s">
        <v>511</v>
      </c>
      <c r="C43" s="86">
        <v>12</v>
      </c>
      <c r="D43" s="86" t="s">
        <v>46</v>
      </c>
      <c r="E43" s="86">
        <v>37</v>
      </c>
      <c r="F43" s="86" t="s">
        <v>35</v>
      </c>
      <c r="G43" s="86">
        <v>27.117835616438366</v>
      </c>
      <c r="H43" s="86">
        <v>0</v>
      </c>
      <c r="I43" s="86">
        <v>0</v>
      </c>
      <c r="J43" s="86">
        <v>14.198861196809526</v>
      </c>
      <c r="K43" s="86">
        <v>7.1800768593426199</v>
      </c>
      <c r="L43" s="86">
        <v>2.0316049999999999</v>
      </c>
      <c r="M43" s="86">
        <v>0.94753098459795004</v>
      </c>
      <c r="N43" s="86">
        <v>1.241312563091022</v>
      </c>
      <c r="O43" s="86">
        <v>1.0999999999999999</v>
      </c>
      <c r="P43" s="86">
        <v>2.5210428438236057</v>
      </c>
      <c r="S43" s="89"/>
      <c r="T43" s="88">
        <v>3</v>
      </c>
      <c r="V43" s="90">
        <f t="shared" si="0"/>
        <v>59.338265064103084</v>
      </c>
      <c r="W43" s="66">
        <f t="shared" si="6"/>
        <v>61.638265064103081</v>
      </c>
      <c r="X43" s="66">
        <f t="shared" si="7"/>
        <v>61.838265064103084</v>
      </c>
      <c r="Y43" s="66">
        <f t="shared" si="8"/>
        <v>59.338265064103084</v>
      </c>
      <c r="Z43" s="66">
        <f t="shared" si="9"/>
        <v>61.638265064103081</v>
      </c>
      <c r="AA43" s="66">
        <f t="shared" si="10"/>
        <v>61.838265064103084</v>
      </c>
    </row>
    <row r="44" spans="1:27" x14ac:dyDescent="0.25">
      <c r="A44" s="86" t="s">
        <v>651</v>
      </c>
      <c r="B44" s="86" t="s">
        <v>538</v>
      </c>
      <c r="C44" s="86">
        <v>18</v>
      </c>
      <c r="D44" s="86" t="s">
        <v>46</v>
      </c>
      <c r="E44" s="86">
        <v>37</v>
      </c>
      <c r="F44" s="86" t="s">
        <v>35</v>
      </c>
      <c r="G44" s="86">
        <v>25.991863995142698</v>
      </c>
      <c r="H44" s="86">
        <v>0</v>
      </c>
      <c r="I44" s="86">
        <v>0</v>
      </c>
      <c r="J44" s="86">
        <v>15.745692717353361</v>
      </c>
      <c r="K44" s="86">
        <v>7.0841322842791374</v>
      </c>
      <c r="L44" s="86">
        <v>2.0316050000000008</v>
      </c>
      <c r="M44" s="86">
        <v>0.95959613190434834</v>
      </c>
      <c r="N44" s="86">
        <v>1.2536101493629355</v>
      </c>
      <c r="O44" s="86">
        <v>1.1000000000000003</v>
      </c>
      <c r="P44" s="86">
        <v>2.4419328269142997</v>
      </c>
      <c r="S44" s="89"/>
      <c r="T44" s="88">
        <v>3</v>
      </c>
      <c r="V44" s="90">
        <f t="shared" si="0"/>
        <v>59.608433104956774</v>
      </c>
      <c r="W44" s="66">
        <f t="shared" si="6"/>
        <v>61.908433104956771</v>
      </c>
      <c r="X44" s="66">
        <f t="shared" si="7"/>
        <v>62.108433104956774</v>
      </c>
      <c r="Y44" s="66">
        <f t="shared" si="8"/>
        <v>59.608433104956774</v>
      </c>
      <c r="Z44" s="66">
        <f t="shared" si="9"/>
        <v>61.908433104956771</v>
      </c>
      <c r="AA44" s="66">
        <f t="shared" si="10"/>
        <v>62.108433104956774</v>
      </c>
    </row>
    <row r="45" spans="1:27" x14ac:dyDescent="0.25">
      <c r="A45" s="86" t="s">
        <v>651</v>
      </c>
      <c r="B45" s="86" t="s">
        <v>512</v>
      </c>
      <c r="C45" s="86">
        <v>24</v>
      </c>
      <c r="D45" s="86" t="s">
        <v>46</v>
      </c>
      <c r="E45" s="86">
        <v>37</v>
      </c>
      <c r="F45" s="86" t="s">
        <v>35</v>
      </c>
      <c r="G45" s="86">
        <v>26.623022831050232</v>
      </c>
      <c r="H45" s="86">
        <v>0</v>
      </c>
      <c r="I45" s="86">
        <v>0</v>
      </c>
      <c r="J45" s="86">
        <v>17.06802036398398</v>
      </c>
      <c r="K45" s="86">
        <v>7.1800768593426225</v>
      </c>
      <c r="L45" s="86">
        <v>2.0316050000000003</v>
      </c>
      <c r="M45" s="86">
        <v>0.9802795113521019</v>
      </c>
      <c r="N45" s="86">
        <v>1.2605733817317171</v>
      </c>
      <c r="O45" s="86">
        <v>1.1000000000000003</v>
      </c>
      <c r="P45" s="86">
        <v>2.4828161430308455</v>
      </c>
      <c r="S45" s="89"/>
      <c r="T45" s="88">
        <v>3</v>
      </c>
      <c r="V45" s="90">
        <f t="shared" si="0"/>
        <v>61.726394090491496</v>
      </c>
      <c r="W45" s="66">
        <f t="shared" si="6"/>
        <v>64.026394090491493</v>
      </c>
      <c r="X45" s="66">
        <f t="shared" si="7"/>
        <v>64.226394090491496</v>
      </c>
      <c r="Y45" s="66">
        <f t="shared" si="8"/>
        <v>61.726394090491496</v>
      </c>
      <c r="Z45" s="66">
        <f t="shared" si="9"/>
        <v>64.026394090491493</v>
      </c>
      <c r="AA45" s="66">
        <f t="shared" si="10"/>
        <v>64.226394090491496</v>
      </c>
    </row>
    <row r="46" spans="1:27" x14ac:dyDescent="0.25">
      <c r="A46" s="86" t="s">
        <v>651</v>
      </c>
      <c r="B46" s="86" t="s">
        <v>540</v>
      </c>
      <c r="C46" s="86">
        <v>30</v>
      </c>
      <c r="D46" s="86" t="s">
        <v>46</v>
      </c>
      <c r="E46" s="86">
        <v>37</v>
      </c>
      <c r="F46" s="86" t="s">
        <v>35</v>
      </c>
      <c r="G46" s="86">
        <v>26.103679795769509</v>
      </c>
      <c r="H46" s="86">
        <v>0</v>
      </c>
      <c r="I46" s="86">
        <v>0</v>
      </c>
      <c r="J46" s="86">
        <v>17.602041252190386</v>
      </c>
      <c r="K46" s="86">
        <v>7.1221379532031612</v>
      </c>
      <c r="L46" s="86">
        <v>2.0316049999999999</v>
      </c>
      <c r="M46" s="86">
        <v>0.9831821326068243</v>
      </c>
      <c r="N46" s="86">
        <v>1.2652112883372142</v>
      </c>
      <c r="O46" s="86">
        <v>1.1000000000000001</v>
      </c>
      <c r="P46" s="86">
        <v>2.4462555238178818</v>
      </c>
      <c r="S46" s="89"/>
      <c r="T46" s="88">
        <v>3</v>
      </c>
      <c r="V46" s="90">
        <f t="shared" si="0"/>
        <v>61.654112945924972</v>
      </c>
      <c r="W46" s="66">
        <f t="shared" si="6"/>
        <v>63.954112945924969</v>
      </c>
      <c r="X46" s="66">
        <f t="shared" si="7"/>
        <v>64.154112945924965</v>
      </c>
      <c r="Y46" s="66">
        <f t="shared" si="8"/>
        <v>61.654112945924972</v>
      </c>
      <c r="Z46" s="66">
        <f t="shared" si="9"/>
        <v>63.954112945924969</v>
      </c>
      <c r="AA46" s="66">
        <f t="shared" si="10"/>
        <v>64.154112945924965</v>
      </c>
    </row>
    <row r="47" spans="1:27" x14ac:dyDescent="0.25">
      <c r="A47" s="86" t="s">
        <v>651</v>
      </c>
      <c r="B47" s="86" t="s">
        <v>652</v>
      </c>
      <c r="C47" s="86">
        <v>36</v>
      </c>
      <c r="D47" s="86" t="s">
        <v>46</v>
      </c>
      <c r="E47" s="86">
        <v>37</v>
      </c>
      <c r="F47" s="86" t="s">
        <v>35</v>
      </c>
      <c r="G47" s="86">
        <v>26.449577250608275</v>
      </c>
      <c r="H47" s="86">
        <v>0</v>
      </c>
      <c r="I47" s="86">
        <v>0</v>
      </c>
      <c r="J47" s="86">
        <v>18.208009157197608</v>
      </c>
      <c r="K47" s="86">
        <v>7.1866340071593733</v>
      </c>
      <c r="L47" s="86">
        <v>2.0316049999999999</v>
      </c>
      <c r="M47" s="86">
        <v>0.98460529640702976</v>
      </c>
      <c r="N47" s="86">
        <v>1.2680145878211446</v>
      </c>
      <c r="O47" s="86">
        <v>1.1000000000000001</v>
      </c>
      <c r="P47" s="86">
        <v>2.46765715913314</v>
      </c>
      <c r="S47" s="89"/>
      <c r="T47" s="88">
        <v>3</v>
      </c>
      <c r="V47" s="90">
        <f t="shared" si="0"/>
        <v>62.696102458326578</v>
      </c>
      <c r="W47" s="66">
        <f t="shared" si="6"/>
        <v>64.996102458326575</v>
      </c>
      <c r="X47" s="66">
        <f t="shared" si="7"/>
        <v>65.196102458326578</v>
      </c>
      <c r="Y47" s="66">
        <f t="shared" si="8"/>
        <v>62.696102458326578</v>
      </c>
      <c r="Z47" s="66">
        <f t="shared" si="9"/>
        <v>64.996102458326575</v>
      </c>
      <c r="AA47" s="66">
        <f t="shared" si="10"/>
        <v>65.196102458326578</v>
      </c>
    </row>
    <row r="48" spans="1:27" x14ac:dyDescent="0.25">
      <c r="A48" s="86" t="s">
        <v>656</v>
      </c>
      <c r="B48" s="86" t="s">
        <v>514</v>
      </c>
      <c r="C48" s="86">
        <v>12</v>
      </c>
      <c r="D48" s="86" t="s">
        <v>46</v>
      </c>
      <c r="E48" s="86">
        <v>37</v>
      </c>
      <c r="F48" s="86" t="s">
        <v>35</v>
      </c>
      <c r="G48" s="86">
        <v>27.111050228310507</v>
      </c>
      <c r="H48" s="86">
        <v>0</v>
      </c>
      <c r="I48" s="86">
        <v>0</v>
      </c>
      <c r="J48" s="86">
        <v>14.605794963171336</v>
      </c>
      <c r="K48" s="86">
        <v>7.1800768593426199</v>
      </c>
      <c r="L48" s="86">
        <v>2.0316049999999999</v>
      </c>
      <c r="M48" s="86">
        <v>0.95151063224778909</v>
      </c>
      <c r="N48" s="86">
        <v>1.245309</v>
      </c>
      <c r="O48" s="86">
        <v>1.0999999999999999</v>
      </c>
      <c r="P48" s="86">
        <v>2.5209124560515033</v>
      </c>
      <c r="S48" s="89"/>
      <c r="T48" s="88">
        <v>3</v>
      </c>
      <c r="V48" s="90">
        <f t="shared" si="0"/>
        <v>59.746259139123751</v>
      </c>
      <c r="W48" s="66">
        <f t="shared" si="6"/>
        <v>62.046259139123748</v>
      </c>
      <c r="X48" s="66">
        <f t="shared" si="7"/>
        <v>62.246259139123751</v>
      </c>
      <c r="Y48" s="66">
        <f t="shared" si="8"/>
        <v>59.746259139123751</v>
      </c>
      <c r="Z48" s="66">
        <f t="shared" si="9"/>
        <v>62.046259139123748</v>
      </c>
      <c r="AA48" s="66">
        <f t="shared" si="10"/>
        <v>62.246259139123751</v>
      </c>
    </row>
    <row r="49" spans="1:34" x14ac:dyDescent="0.25">
      <c r="A49" s="86" t="s">
        <v>656</v>
      </c>
      <c r="B49" s="86" t="s">
        <v>544</v>
      </c>
      <c r="C49" s="86">
        <v>18</v>
      </c>
      <c r="D49" s="86" t="s">
        <v>46</v>
      </c>
      <c r="E49" s="86">
        <v>37</v>
      </c>
      <c r="F49" s="86" t="s">
        <v>35</v>
      </c>
      <c r="G49" s="86">
        <v>25.921034063260347</v>
      </c>
      <c r="H49" s="86">
        <v>0</v>
      </c>
      <c r="I49" s="86">
        <v>0</v>
      </c>
      <c r="J49" s="86">
        <v>16.378062330139777</v>
      </c>
      <c r="K49" s="86">
        <v>7.1048778037751736</v>
      </c>
      <c r="L49" s="86">
        <v>2.0316050000000003</v>
      </c>
      <c r="M49" s="86">
        <v>0.96059351822010308</v>
      </c>
      <c r="N49" s="86">
        <v>1.2581234044036695</v>
      </c>
      <c r="O49" s="86">
        <v>1.1000000000000001</v>
      </c>
      <c r="P49" s="86">
        <v>2.4342405248801753</v>
      </c>
      <c r="S49" s="89"/>
      <c r="T49" s="88">
        <v>3</v>
      </c>
      <c r="V49" s="90">
        <f t="shared" si="0"/>
        <v>60.188536644679246</v>
      </c>
      <c r="W49" s="66">
        <f t="shared" si="6"/>
        <v>62.488536644679243</v>
      </c>
      <c r="X49" s="66">
        <f t="shared" si="7"/>
        <v>62.688536644679246</v>
      </c>
      <c r="Y49" s="66">
        <f t="shared" si="8"/>
        <v>60.188536644679246</v>
      </c>
      <c r="Z49" s="66">
        <f t="shared" si="9"/>
        <v>62.488536644679243</v>
      </c>
      <c r="AA49" s="66">
        <f t="shared" si="10"/>
        <v>62.688536644679246</v>
      </c>
    </row>
    <row r="50" spans="1:34" x14ac:dyDescent="0.25">
      <c r="A50" s="86" t="s">
        <v>656</v>
      </c>
      <c r="B50" s="86" t="s">
        <v>516</v>
      </c>
      <c r="C50" s="86">
        <v>24</v>
      </c>
      <c r="D50" s="86" t="s">
        <v>46</v>
      </c>
      <c r="E50" s="86">
        <v>37</v>
      </c>
      <c r="F50" s="86" t="s">
        <v>35</v>
      </c>
      <c r="G50" s="86">
        <v>26.590808219178083</v>
      </c>
      <c r="H50" s="86">
        <v>0</v>
      </c>
      <c r="I50" s="86">
        <v>0</v>
      </c>
      <c r="J50" s="86">
        <v>17.518901800469674</v>
      </c>
      <c r="K50" s="86">
        <v>7.1800768593426216</v>
      </c>
      <c r="L50" s="86">
        <v>2.0316049999999999</v>
      </c>
      <c r="M50" s="86">
        <v>0.98141369869614026</v>
      </c>
      <c r="N50" s="86">
        <v>1.264103</v>
      </c>
      <c r="O50" s="86">
        <v>1.1000000000000001</v>
      </c>
      <c r="P50" s="86">
        <v>2.4789172664368939</v>
      </c>
      <c r="S50" s="89"/>
      <c r="T50" s="88">
        <v>3</v>
      </c>
      <c r="V50" s="90">
        <f t="shared" si="0"/>
        <v>62.145825844123408</v>
      </c>
      <c r="W50" s="66">
        <f t="shared" si="6"/>
        <v>64.445825844123405</v>
      </c>
      <c r="X50" s="66">
        <f t="shared" si="7"/>
        <v>64.645825844123408</v>
      </c>
      <c r="Y50" s="66">
        <f t="shared" si="8"/>
        <v>62.145825844123408</v>
      </c>
      <c r="Z50" s="66">
        <f t="shared" si="9"/>
        <v>64.445825844123405</v>
      </c>
      <c r="AA50" s="66">
        <f t="shared" si="10"/>
        <v>64.645825844123408</v>
      </c>
    </row>
    <row r="51" spans="1:34" x14ac:dyDescent="0.25">
      <c r="A51" s="86" t="s">
        <v>656</v>
      </c>
      <c r="B51" s="86" t="s">
        <v>545</v>
      </c>
      <c r="C51" s="86">
        <v>30</v>
      </c>
      <c r="D51" s="86" t="s">
        <v>46</v>
      </c>
      <c r="E51" s="86">
        <v>37</v>
      </c>
      <c r="F51" s="86" t="s">
        <v>35</v>
      </c>
      <c r="G51" s="86">
        <v>26.042698064987221</v>
      </c>
      <c r="H51" s="86">
        <v>0</v>
      </c>
      <c r="I51" s="86">
        <v>0</v>
      </c>
      <c r="J51" s="86">
        <v>17.988521867520952</v>
      </c>
      <c r="K51" s="86">
        <v>7.1347511733392395</v>
      </c>
      <c r="L51" s="86">
        <v>2.0316049999999999</v>
      </c>
      <c r="M51" s="86">
        <v>0.98385094977295218</v>
      </c>
      <c r="N51" s="86">
        <v>1.2679648947135593</v>
      </c>
      <c r="O51" s="86">
        <v>1.1000000000000001</v>
      </c>
      <c r="P51" s="86">
        <v>2.4405737271554164</v>
      </c>
      <c r="S51" s="89"/>
      <c r="T51" s="88">
        <v>3</v>
      </c>
      <c r="V51" s="90">
        <f t="shared" si="0"/>
        <v>61.989965677489337</v>
      </c>
      <c r="W51" s="66">
        <f t="shared" si="6"/>
        <v>64.289965677489334</v>
      </c>
      <c r="X51" s="66">
        <f t="shared" si="7"/>
        <v>64.489965677489337</v>
      </c>
      <c r="Y51" s="66">
        <f t="shared" si="8"/>
        <v>61.989965677489337</v>
      </c>
      <c r="Z51" s="66">
        <f t="shared" si="9"/>
        <v>64.289965677489334</v>
      </c>
      <c r="AA51" s="66">
        <f t="shared" si="10"/>
        <v>64.489965677489337</v>
      </c>
    </row>
    <row r="52" spans="1:34" x14ac:dyDescent="0.25">
      <c r="A52" s="86" t="s">
        <v>656</v>
      </c>
      <c r="B52" s="86" t="s">
        <v>657</v>
      </c>
      <c r="C52" s="86">
        <v>36</v>
      </c>
      <c r="D52" s="86" t="s">
        <v>46</v>
      </c>
      <c r="E52" s="86">
        <v>37</v>
      </c>
      <c r="F52" s="86" t="s">
        <v>35</v>
      </c>
      <c r="G52" s="86">
        <v>26.442329683698294</v>
      </c>
      <c r="H52" s="86">
        <v>0</v>
      </c>
      <c r="I52" s="86">
        <v>0</v>
      </c>
      <c r="J52" s="86">
        <v>18.508596781521408</v>
      </c>
      <c r="K52" s="86">
        <v>7.1866340071593733</v>
      </c>
      <c r="L52" s="86">
        <v>2.0316049999999999</v>
      </c>
      <c r="M52" s="86">
        <v>0.98460529640702965</v>
      </c>
      <c r="N52" s="86">
        <v>1.2703676666666668</v>
      </c>
      <c r="O52" s="86">
        <v>1.1000000000000001</v>
      </c>
      <c r="P52" s="86">
        <v>2.4662705769133928</v>
      </c>
      <c r="S52" s="89"/>
      <c r="T52" s="88">
        <v>3</v>
      </c>
      <c r="V52" s="90">
        <f t="shared" si="0"/>
        <v>62.990409012366158</v>
      </c>
      <c r="W52" s="66">
        <f t="shared" si="6"/>
        <v>65.290409012366155</v>
      </c>
      <c r="X52" s="66">
        <f t="shared" si="7"/>
        <v>65.490409012366158</v>
      </c>
      <c r="Y52" s="66">
        <f t="shared" si="8"/>
        <v>62.990409012366158</v>
      </c>
      <c r="Z52" s="66">
        <f t="shared" si="9"/>
        <v>65.290409012366155</v>
      </c>
      <c r="AA52" s="66">
        <f t="shared" si="10"/>
        <v>65.490409012366158</v>
      </c>
    </row>
    <row r="53" spans="1:34" x14ac:dyDescent="0.25">
      <c r="A53" s="86" t="s">
        <v>658</v>
      </c>
      <c r="B53" s="86" t="s">
        <v>519</v>
      </c>
      <c r="C53" s="86">
        <v>12</v>
      </c>
      <c r="D53" s="86" t="s">
        <v>46</v>
      </c>
      <c r="E53" s="86">
        <v>37</v>
      </c>
      <c r="F53" s="86" t="s">
        <v>35</v>
      </c>
      <c r="G53" s="86">
        <v>27.068036529680366</v>
      </c>
      <c r="H53" s="86">
        <v>0</v>
      </c>
      <c r="I53" s="86">
        <v>0</v>
      </c>
      <c r="J53" s="86">
        <v>15.084661840535444</v>
      </c>
      <c r="K53" s="86">
        <v>7.1800768593426207</v>
      </c>
      <c r="L53" s="86">
        <v>2.0316049999999999</v>
      </c>
      <c r="M53" s="86">
        <v>0.95645468174467163</v>
      </c>
      <c r="N53" s="86">
        <v>1.2487124919128116</v>
      </c>
      <c r="O53" s="86">
        <v>1.1000000000000001</v>
      </c>
      <c r="P53" s="86">
        <v>2.518634655034067</v>
      </c>
      <c r="S53" s="89"/>
      <c r="T53" s="88">
        <v>3</v>
      </c>
      <c r="V53" s="90">
        <f t="shared" si="0"/>
        <v>60.188182058249978</v>
      </c>
      <c r="W53" s="66">
        <f t="shared" si="6"/>
        <v>62.488182058249976</v>
      </c>
      <c r="X53" s="66">
        <f t="shared" si="7"/>
        <v>62.688182058249978</v>
      </c>
      <c r="Y53" s="66">
        <f t="shared" si="8"/>
        <v>60.188182058249978</v>
      </c>
      <c r="Z53" s="66">
        <f t="shared" si="9"/>
        <v>62.488182058249976</v>
      </c>
      <c r="AA53" s="66">
        <f t="shared" si="10"/>
        <v>62.688182058249978</v>
      </c>
    </row>
    <row r="54" spans="1:34" x14ac:dyDescent="0.25">
      <c r="A54" s="86" t="s">
        <v>658</v>
      </c>
      <c r="B54" s="86" t="s">
        <v>640</v>
      </c>
      <c r="C54" s="86">
        <v>18</v>
      </c>
      <c r="D54" s="86" t="s">
        <v>46</v>
      </c>
      <c r="E54" s="86">
        <v>37</v>
      </c>
      <c r="F54" s="86" t="s">
        <v>35</v>
      </c>
      <c r="G54" s="86">
        <v>25.90947783849424</v>
      </c>
      <c r="H54" s="86">
        <v>0</v>
      </c>
      <c r="I54" s="86">
        <v>0</v>
      </c>
      <c r="J54" s="86">
        <v>16.77922378507234</v>
      </c>
      <c r="K54" s="86">
        <v>7.1385424276811955</v>
      </c>
      <c r="L54" s="86">
        <v>2.0316050000000003</v>
      </c>
      <c r="M54" s="86">
        <v>0.97163965867181823</v>
      </c>
      <c r="N54" s="86">
        <v>1.2603010655231293</v>
      </c>
      <c r="O54" s="86">
        <v>1.1000000000000001</v>
      </c>
      <c r="P54" s="86">
        <v>2.4345854802637574</v>
      </c>
      <c r="S54" s="89"/>
      <c r="T54" s="88">
        <v>3</v>
      </c>
      <c r="V54" s="90">
        <f t="shared" si="0"/>
        <v>60.62537525570648</v>
      </c>
      <c r="W54" s="66">
        <f t="shared" si="6"/>
        <v>62.925375255706477</v>
      </c>
      <c r="X54" s="66">
        <f t="shared" si="7"/>
        <v>63.12537525570648</v>
      </c>
      <c r="Y54" s="66">
        <f t="shared" si="8"/>
        <v>60.62537525570648</v>
      </c>
      <c r="Z54" s="66">
        <f t="shared" si="9"/>
        <v>62.925375255706477</v>
      </c>
      <c r="AA54" s="66">
        <f t="shared" si="10"/>
        <v>63.12537525570648</v>
      </c>
    </row>
    <row r="55" spans="1:34" x14ac:dyDescent="0.25">
      <c r="A55" s="86" t="s">
        <v>658</v>
      </c>
      <c r="B55" s="86" t="s">
        <v>521</v>
      </c>
      <c r="C55" s="86">
        <v>24</v>
      </c>
      <c r="D55" s="86" t="s">
        <v>46</v>
      </c>
      <c r="E55" s="86">
        <v>37</v>
      </c>
      <c r="F55" s="86" t="s">
        <v>35</v>
      </c>
      <c r="G55" s="86">
        <v>26.55925570776256</v>
      </c>
      <c r="H55" s="86">
        <v>0</v>
      </c>
      <c r="I55" s="86">
        <v>0</v>
      </c>
      <c r="J55" s="86">
        <v>17.75833523915173</v>
      </c>
      <c r="K55" s="86">
        <v>7.1800768593426225</v>
      </c>
      <c r="L55" s="86">
        <v>2.0316049999999999</v>
      </c>
      <c r="M55" s="86">
        <v>0.98392696666012114</v>
      </c>
      <c r="N55" s="86">
        <v>1.2658047459564061</v>
      </c>
      <c r="O55" s="86">
        <v>1.1000000000000003</v>
      </c>
      <c r="P55" s="86">
        <v>2.4768073603459033</v>
      </c>
      <c r="S55" s="89"/>
      <c r="T55" s="88">
        <v>3</v>
      </c>
      <c r="V55" s="90">
        <f t="shared" si="0"/>
        <v>62.355811879219345</v>
      </c>
      <c r="W55" s="66">
        <f t="shared" si="6"/>
        <v>64.655811879219343</v>
      </c>
      <c r="X55" s="66">
        <f t="shared" si="7"/>
        <v>64.855811879219345</v>
      </c>
      <c r="Y55" s="66">
        <f t="shared" si="8"/>
        <v>62.355811879219345</v>
      </c>
      <c r="Z55" s="66">
        <f t="shared" si="9"/>
        <v>64.655811879219343</v>
      </c>
      <c r="AA55" s="66">
        <f t="shared" si="10"/>
        <v>64.855811879219345</v>
      </c>
    </row>
    <row r="56" spans="1:34" x14ac:dyDescent="0.25">
      <c r="A56" s="86" t="s">
        <v>658</v>
      </c>
      <c r="B56" s="86" t="s">
        <v>641</v>
      </c>
      <c r="C56" s="86">
        <v>30</v>
      </c>
      <c r="D56" s="86" t="s">
        <v>46</v>
      </c>
      <c r="E56" s="86">
        <v>37</v>
      </c>
      <c r="F56" s="86" t="s">
        <v>35</v>
      </c>
      <c r="G56" s="86">
        <v>26.021539022611233</v>
      </c>
      <c r="H56" s="86">
        <v>0</v>
      </c>
      <c r="I56" s="86">
        <v>0</v>
      </c>
      <c r="J56" s="86">
        <v>18.232859640349425</v>
      </c>
      <c r="K56" s="86">
        <v>7.1550711698673259</v>
      </c>
      <c r="L56" s="86">
        <v>2.0316050000000003</v>
      </c>
      <c r="M56" s="86">
        <v>0.98871975048973781</v>
      </c>
      <c r="N56" s="86">
        <v>1.2692931802694529</v>
      </c>
      <c r="O56" s="86">
        <v>1.1000000000000003</v>
      </c>
      <c r="P56" s="86">
        <v>2.4393281200126649</v>
      </c>
      <c r="S56" s="89"/>
      <c r="T56" s="88">
        <v>3</v>
      </c>
      <c r="V56" s="90">
        <f t="shared" si="0"/>
        <v>62.238415883599842</v>
      </c>
      <c r="W56" s="66">
        <f t="shared" si="6"/>
        <v>64.538415883599839</v>
      </c>
      <c r="X56" s="66">
        <f t="shared" si="7"/>
        <v>64.738415883599842</v>
      </c>
      <c r="Y56" s="66">
        <f t="shared" si="8"/>
        <v>62.238415883599842</v>
      </c>
      <c r="Z56" s="66">
        <f t="shared" si="9"/>
        <v>64.538415883599839</v>
      </c>
      <c r="AA56" s="66">
        <f t="shared" si="10"/>
        <v>64.738415883599842</v>
      </c>
    </row>
    <row r="57" spans="1:34" x14ac:dyDescent="0.25">
      <c r="A57" s="86" t="s">
        <v>658</v>
      </c>
      <c r="B57" s="86" t="s">
        <v>659</v>
      </c>
      <c r="C57" s="86">
        <v>36</v>
      </c>
      <c r="D57" s="86" t="s">
        <v>46</v>
      </c>
      <c r="E57" s="86">
        <v>37</v>
      </c>
      <c r="F57" s="86" t="s">
        <v>35</v>
      </c>
      <c r="G57" s="86">
        <v>26.415085158150852</v>
      </c>
      <c r="H57" s="86">
        <v>0</v>
      </c>
      <c r="I57" s="86">
        <v>0</v>
      </c>
      <c r="J57" s="86">
        <v>18.668219073976108</v>
      </c>
      <c r="K57" s="86">
        <v>7.1866340071593733</v>
      </c>
      <c r="L57" s="86">
        <v>2.0316049999999999</v>
      </c>
      <c r="M57" s="86">
        <v>0.98460529640702976</v>
      </c>
      <c r="N57" s="86">
        <v>1.2715021639709372</v>
      </c>
      <c r="O57" s="86">
        <v>1.1000000000000001</v>
      </c>
      <c r="P57" s="86">
        <v>2.4632491891999555</v>
      </c>
      <c r="S57" s="89"/>
      <c r="T57" s="88">
        <v>3</v>
      </c>
      <c r="V57" s="90">
        <f t="shared" si="0"/>
        <v>63.120899888864251</v>
      </c>
      <c r="W57" s="66">
        <f t="shared" si="6"/>
        <v>65.420899888864255</v>
      </c>
      <c r="X57" s="66">
        <f t="shared" si="7"/>
        <v>65.620899888864244</v>
      </c>
      <c r="Y57" s="66">
        <f t="shared" si="8"/>
        <v>63.120899888864251</v>
      </c>
      <c r="Z57" s="66">
        <f t="shared" si="9"/>
        <v>65.420899888864255</v>
      </c>
      <c r="AA57" s="66">
        <f t="shared" si="10"/>
        <v>65.620899888864244</v>
      </c>
    </row>
    <row r="58" spans="1:34" x14ac:dyDescent="0.25">
      <c r="A58" s="86" t="s">
        <v>674</v>
      </c>
      <c r="B58" s="86" t="s">
        <v>40</v>
      </c>
      <c r="C58" s="86">
        <v>12</v>
      </c>
      <c r="D58" s="86" t="s">
        <v>46</v>
      </c>
      <c r="E58" s="86">
        <v>37</v>
      </c>
      <c r="F58" s="86" t="s">
        <v>35</v>
      </c>
      <c r="G58" s="86">
        <v>26.953232876712335</v>
      </c>
      <c r="H58" s="86">
        <v>0</v>
      </c>
      <c r="I58" s="86">
        <v>0</v>
      </c>
      <c r="J58" s="86">
        <v>15.579490947145022</v>
      </c>
      <c r="K58" s="86">
        <v>7.1800768593426199</v>
      </c>
      <c r="L58" s="86">
        <v>2.0316049999999999</v>
      </c>
      <c r="M58" s="86">
        <v>0.97562915835972375</v>
      </c>
      <c r="N58" s="86">
        <v>1.2526940971192817</v>
      </c>
      <c r="O58" s="86">
        <v>1.0999999999999999</v>
      </c>
      <c r="P58" s="86">
        <v>2.5069561882456761</v>
      </c>
      <c r="S58" s="89"/>
      <c r="T58" s="88">
        <v>3</v>
      </c>
      <c r="V58" s="90">
        <f t="shared" si="0"/>
        <v>60.579685126924659</v>
      </c>
      <c r="W58" s="66">
        <f t="shared" si="6"/>
        <v>62.879685126924656</v>
      </c>
      <c r="X58" s="66">
        <f t="shared" si="7"/>
        <v>63.079685126924659</v>
      </c>
      <c r="Y58" s="66">
        <f t="shared" si="8"/>
        <v>60.579685126924659</v>
      </c>
      <c r="Z58" s="66">
        <f t="shared" si="9"/>
        <v>62.879685126924656</v>
      </c>
      <c r="AA58" s="66">
        <f t="shared" si="10"/>
        <v>63.079685126924659</v>
      </c>
    </row>
    <row r="59" spans="1:34" x14ac:dyDescent="0.25">
      <c r="A59" s="86" t="s">
        <v>674</v>
      </c>
      <c r="B59" s="86" t="s">
        <v>643</v>
      </c>
      <c r="C59" s="86">
        <v>18</v>
      </c>
      <c r="D59" s="86" t="s">
        <v>46</v>
      </c>
      <c r="E59" s="86">
        <v>37</v>
      </c>
      <c r="F59" s="86" t="s">
        <v>35</v>
      </c>
      <c r="G59" s="86">
        <v>26.484766241651489</v>
      </c>
      <c r="H59" s="86">
        <v>0</v>
      </c>
      <c r="I59" s="86">
        <v>0</v>
      </c>
      <c r="J59" s="86">
        <v>17.343314607549413</v>
      </c>
      <c r="K59" s="86">
        <v>7.2374474705536169</v>
      </c>
      <c r="L59" s="86">
        <v>2.0316049999999999</v>
      </c>
      <c r="M59" s="86">
        <v>0.99182353472492424</v>
      </c>
      <c r="N59" s="86">
        <v>1.26265629955101</v>
      </c>
      <c r="O59" s="86">
        <v>1.0999999999999999</v>
      </c>
      <c r="P59" s="86">
        <v>2.4701410590414676</v>
      </c>
      <c r="S59" s="89"/>
      <c r="T59" s="88">
        <v>3</v>
      </c>
      <c r="V59" s="90">
        <f t="shared" si="0"/>
        <v>61.921754213071921</v>
      </c>
      <c r="W59" s="66">
        <f t="shared" si="6"/>
        <v>64.221754213071918</v>
      </c>
      <c r="X59" s="66">
        <f t="shared" si="7"/>
        <v>64.421754213071921</v>
      </c>
      <c r="Y59" s="66">
        <f t="shared" si="8"/>
        <v>61.921754213071921</v>
      </c>
      <c r="Z59" s="66">
        <f t="shared" si="9"/>
        <v>64.221754213071918</v>
      </c>
      <c r="AA59" s="66">
        <f t="shared" si="10"/>
        <v>64.421754213071921</v>
      </c>
    </row>
    <row r="60" spans="1:34" x14ac:dyDescent="0.25">
      <c r="A60" s="86" t="s">
        <v>674</v>
      </c>
      <c r="B60" s="86" t="s">
        <v>41</v>
      </c>
      <c r="C60" s="86">
        <v>24</v>
      </c>
      <c r="D60" s="86" t="s">
        <v>46</v>
      </c>
      <c r="E60" s="86">
        <v>37</v>
      </c>
      <c r="F60" s="86" t="s">
        <v>35</v>
      </c>
      <c r="G60" s="86">
        <v>26.57692237442922</v>
      </c>
      <c r="H60" s="86">
        <v>0</v>
      </c>
      <c r="I60" s="86">
        <v>0</v>
      </c>
      <c r="J60" s="86">
        <v>18.005749792456516</v>
      </c>
      <c r="K60" s="86">
        <v>7.1800768593426216</v>
      </c>
      <c r="L60" s="86">
        <v>2.0316049999999999</v>
      </c>
      <c r="M60" s="86">
        <v>0.99657848371739866</v>
      </c>
      <c r="N60" s="86">
        <v>1.2677955485596413</v>
      </c>
      <c r="O60" s="86">
        <v>1.1000000000000001</v>
      </c>
      <c r="P60" s="86">
        <v>2.4769572726418638</v>
      </c>
      <c r="S60" s="89"/>
      <c r="T60" s="88">
        <v>3</v>
      </c>
      <c r="V60" s="90">
        <f t="shared" si="0"/>
        <v>62.635685331147258</v>
      </c>
      <c r="W60" s="66">
        <f t="shared" si="6"/>
        <v>64.935685331147255</v>
      </c>
      <c r="X60" s="66">
        <f t="shared" si="7"/>
        <v>65.135685331147258</v>
      </c>
      <c r="Y60" s="66">
        <f t="shared" si="8"/>
        <v>62.635685331147258</v>
      </c>
      <c r="Z60" s="66">
        <f t="shared" si="9"/>
        <v>64.935685331147255</v>
      </c>
      <c r="AA60" s="66">
        <f t="shared" si="10"/>
        <v>65.135685331147258</v>
      </c>
    </row>
    <row r="61" spans="1:34" x14ac:dyDescent="0.25">
      <c r="A61" s="86" t="s">
        <v>674</v>
      </c>
      <c r="B61" s="86" t="s">
        <v>644</v>
      </c>
      <c r="C61" s="86">
        <v>30</v>
      </c>
      <c r="D61" s="86" t="s">
        <v>46</v>
      </c>
      <c r="E61" s="86">
        <v>37</v>
      </c>
      <c r="F61" s="86" t="s">
        <v>35</v>
      </c>
      <c r="G61" s="86">
        <v>26.354339897884753</v>
      </c>
      <c r="H61" s="86">
        <v>0</v>
      </c>
      <c r="I61" s="86">
        <v>0</v>
      </c>
      <c r="J61" s="86">
        <v>18.582665615755818</v>
      </c>
      <c r="K61" s="86">
        <v>7.214427280094438</v>
      </c>
      <c r="L61" s="86">
        <v>2.0316050000000003</v>
      </c>
      <c r="M61" s="86">
        <v>0.99837520836779003</v>
      </c>
      <c r="N61" s="86">
        <v>1.2707779627079416</v>
      </c>
      <c r="O61" s="86">
        <v>1.1000000000000001</v>
      </c>
      <c r="P61" s="86">
        <v>2.4598960306979039</v>
      </c>
      <c r="S61" s="89"/>
      <c r="T61" s="88">
        <v>3</v>
      </c>
      <c r="V61" s="90">
        <f t="shared" si="0"/>
        <v>63.012086995508639</v>
      </c>
      <c r="W61" s="66">
        <f t="shared" si="6"/>
        <v>65.312086995508636</v>
      </c>
      <c r="X61" s="66">
        <f t="shared" si="7"/>
        <v>65.512086995508639</v>
      </c>
      <c r="Y61" s="66">
        <f t="shared" si="8"/>
        <v>63.012086995508639</v>
      </c>
      <c r="Z61" s="66">
        <f t="shared" si="9"/>
        <v>65.312086995508636</v>
      </c>
      <c r="AA61" s="66">
        <f t="shared" si="10"/>
        <v>65.512086995508639</v>
      </c>
    </row>
    <row r="62" spans="1:34" x14ac:dyDescent="0.25">
      <c r="A62" s="86" t="s">
        <v>674</v>
      </c>
      <c r="B62" s="86" t="s">
        <v>675</v>
      </c>
      <c r="C62" s="86">
        <v>36</v>
      </c>
      <c r="D62" s="86" t="s">
        <v>46</v>
      </c>
      <c r="E62" s="86">
        <v>37</v>
      </c>
      <c r="F62" s="86" t="s">
        <v>35</v>
      </c>
      <c r="G62" s="86">
        <v>26.350253521126756</v>
      </c>
      <c r="H62" s="86">
        <v>0</v>
      </c>
      <c r="I62" s="86">
        <v>0</v>
      </c>
      <c r="J62" s="86">
        <v>18.922872949181354</v>
      </c>
      <c r="K62" s="86">
        <v>7.238964374421931</v>
      </c>
      <c r="L62" s="86">
        <v>2.0316049999999999</v>
      </c>
      <c r="M62" s="86">
        <v>0.98082853575605289</v>
      </c>
      <c r="N62" s="86">
        <v>1.2724608745990547</v>
      </c>
      <c r="O62" s="86">
        <v>1.0999999999999999</v>
      </c>
      <c r="P62" s="86">
        <v>2.4525354963237294</v>
      </c>
      <c r="S62" s="89"/>
      <c r="T62" s="88">
        <v>3</v>
      </c>
      <c r="V62" s="90">
        <f t="shared" si="0"/>
        <v>63.349520751408875</v>
      </c>
      <c r="W62" s="66">
        <f t="shared" si="6"/>
        <v>65.649520751408872</v>
      </c>
      <c r="X62" s="66">
        <f t="shared" si="7"/>
        <v>65.849520751408875</v>
      </c>
      <c r="Y62" s="66">
        <f t="shared" si="8"/>
        <v>63.349520751408875</v>
      </c>
      <c r="Z62" s="66">
        <f t="shared" si="9"/>
        <v>65.649520751408872</v>
      </c>
      <c r="AA62" s="66">
        <f t="shared" si="10"/>
        <v>65.849520751408875</v>
      </c>
    </row>
    <row r="63" spans="1:34" x14ac:dyDescent="0.25">
      <c r="A63" s="86" t="s">
        <v>527</v>
      </c>
      <c r="B63" s="86" t="s">
        <v>43</v>
      </c>
      <c r="C63" s="86">
        <v>12</v>
      </c>
      <c r="D63" s="86" t="s">
        <v>34</v>
      </c>
      <c r="E63" s="86">
        <v>35</v>
      </c>
      <c r="F63" s="86" t="s">
        <v>35</v>
      </c>
      <c r="G63" s="86">
        <v>31.089762557077627</v>
      </c>
      <c r="H63" s="86">
        <v>0</v>
      </c>
      <c r="I63" s="86">
        <v>0</v>
      </c>
      <c r="J63" s="86">
        <v>7.9337410569552027</v>
      </c>
      <c r="K63" s="86">
        <v>4.6342138309355239</v>
      </c>
      <c r="L63" s="86">
        <v>0.25</v>
      </c>
      <c r="M63" s="86">
        <v>0.80193505378367258</v>
      </c>
      <c r="N63" s="86">
        <v>1.2095087242452058</v>
      </c>
      <c r="O63" s="86">
        <v>1.0999999999999999</v>
      </c>
      <c r="P63" s="86">
        <v>1.9807932288333547</v>
      </c>
      <c r="S63" s="89"/>
      <c r="T63" s="88">
        <v>2.5</v>
      </c>
      <c r="V63" s="90">
        <f t="shared" si="0"/>
        <v>51.49995445183059</v>
      </c>
      <c r="W63" s="66">
        <f t="shared" ref="W63:W74" si="11">+V63+$W$1</f>
        <v>53.799954451830587</v>
      </c>
      <c r="X63" s="66">
        <f t="shared" ref="X63:X74" si="12">+V63+$X$1</f>
        <v>53.99995445183059</v>
      </c>
      <c r="Y63" s="66">
        <f t="shared" ref="Y63:Y74" si="13">+V63</f>
        <v>51.49995445183059</v>
      </c>
      <c r="Z63" s="66">
        <f t="shared" ref="Z63:Z74" si="14">+W63</f>
        <v>53.799954451830587</v>
      </c>
      <c r="AA63" s="66">
        <f t="shared" ref="AA63:AA74" si="15">+X63</f>
        <v>53.99995445183059</v>
      </c>
      <c r="AH63" t="s">
        <v>653</v>
      </c>
    </row>
    <row r="64" spans="1:34" x14ac:dyDescent="0.25">
      <c r="A64" s="86" t="s">
        <v>527</v>
      </c>
      <c r="B64" s="86" t="s">
        <v>637</v>
      </c>
      <c r="C64" s="86">
        <v>18</v>
      </c>
      <c r="D64" s="86" t="s">
        <v>34</v>
      </c>
      <c r="E64" s="86">
        <v>35</v>
      </c>
      <c r="F64" s="86" t="s">
        <v>35</v>
      </c>
      <c r="G64" s="86">
        <v>31.203577533577548</v>
      </c>
      <c r="H64" s="86">
        <v>0</v>
      </c>
      <c r="I64" s="86">
        <v>0</v>
      </c>
      <c r="J64" s="86">
        <v>8.9410824428139168</v>
      </c>
      <c r="K64" s="86">
        <v>4.6931961394362975</v>
      </c>
      <c r="L64" s="86">
        <v>0.25</v>
      </c>
      <c r="M64" s="86">
        <v>0.85138607508544928</v>
      </c>
      <c r="N64" s="86">
        <v>1.2210719795485852</v>
      </c>
      <c r="O64" s="86">
        <v>1.1000000000000001</v>
      </c>
      <c r="P64" s="86">
        <v>1.9893165947435389</v>
      </c>
      <c r="S64" s="89"/>
      <c r="T64" s="88">
        <v>2.5</v>
      </c>
      <c r="V64" s="90">
        <f t="shared" si="0"/>
        <v>52.749630765205339</v>
      </c>
      <c r="W64" s="66">
        <f t="shared" si="11"/>
        <v>55.049630765205336</v>
      </c>
      <c r="X64" s="66">
        <f t="shared" si="12"/>
        <v>55.249630765205339</v>
      </c>
      <c r="Y64" s="66">
        <f t="shared" si="13"/>
        <v>52.749630765205339</v>
      </c>
      <c r="Z64" s="66">
        <f t="shared" si="14"/>
        <v>55.049630765205336</v>
      </c>
      <c r="AA64" s="66">
        <f t="shared" si="15"/>
        <v>55.249630765205339</v>
      </c>
      <c r="AH64" t="s">
        <v>653</v>
      </c>
    </row>
    <row r="65" spans="1:34" x14ac:dyDescent="0.25">
      <c r="A65" s="86" t="s">
        <v>527</v>
      </c>
      <c r="B65" s="86" t="s">
        <v>44</v>
      </c>
      <c r="C65" s="86">
        <v>24</v>
      </c>
      <c r="D65" s="86" t="s">
        <v>34</v>
      </c>
      <c r="E65" s="86">
        <v>35</v>
      </c>
      <c r="F65" s="86" t="s">
        <v>35</v>
      </c>
      <c r="G65" s="86">
        <v>31.045831050228315</v>
      </c>
      <c r="H65" s="86">
        <v>0</v>
      </c>
      <c r="I65" s="86">
        <v>0</v>
      </c>
      <c r="J65" s="86">
        <v>9.3365169889748518</v>
      </c>
      <c r="K65" s="86">
        <v>4.6342138309355274</v>
      </c>
      <c r="L65" s="86">
        <v>0.25</v>
      </c>
      <c r="M65" s="86">
        <v>0.88937558227398128</v>
      </c>
      <c r="N65" s="86">
        <v>1.2324845082805851</v>
      </c>
      <c r="O65" s="86">
        <v>1.1000000000000001</v>
      </c>
      <c r="P65" s="86">
        <v>1.9817215244380044</v>
      </c>
      <c r="S65" s="89"/>
      <c r="T65" s="88">
        <v>2.5</v>
      </c>
      <c r="V65" s="90">
        <f t="shared" si="0"/>
        <v>52.970143485131267</v>
      </c>
      <c r="W65" s="66">
        <f t="shared" si="11"/>
        <v>55.270143485131264</v>
      </c>
      <c r="X65" s="66">
        <f t="shared" si="12"/>
        <v>55.470143485131267</v>
      </c>
      <c r="Y65" s="66">
        <f t="shared" si="13"/>
        <v>52.970143485131267</v>
      </c>
      <c r="Z65" s="66">
        <f t="shared" si="14"/>
        <v>55.270143485131264</v>
      </c>
      <c r="AA65" s="66">
        <f t="shared" si="15"/>
        <v>55.470143485131267</v>
      </c>
      <c r="AH65" t="s">
        <v>653</v>
      </c>
    </row>
    <row r="66" spans="1:34" x14ac:dyDescent="0.25">
      <c r="A66" s="86" t="s">
        <v>527</v>
      </c>
      <c r="B66" s="86" t="s">
        <v>646</v>
      </c>
      <c r="C66" s="86">
        <v>30</v>
      </c>
      <c r="D66" s="86" t="s">
        <v>34</v>
      </c>
      <c r="E66" s="86">
        <v>35</v>
      </c>
      <c r="F66" s="86" t="s">
        <v>35</v>
      </c>
      <c r="G66" s="86">
        <v>31.07035492133188</v>
      </c>
      <c r="H66" s="86">
        <v>0</v>
      </c>
      <c r="I66" s="86">
        <v>0</v>
      </c>
      <c r="J66" s="86">
        <v>9.7510476068674805</v>
      </c>
      <c r="K66" s="86">
        <v>4.6693850168884943</v>
      </c>
      <c r="L66" s="86">
        <v>0.25</v>
      </c>
      <c r="M66" s="86">
        <v>0.91706652885512152</v>
      </c>
      <c r="N66" s="86">
        <v>1.24219401468855</v>
      </c>
      <c r="O66" s="86">
        <v>1.1000000000000001</v>
      </c>
      <c r="P66" s="86">
        <v>1.9842725639571863</v>
      </c>
      <c r="S66" s="89"/>
      <c r="T66" s="88">
        <v>2.5</v>
      </c>
      <c r="V66" s="90">
        <f t="shared" si="0"/>
        <v>53.484320652588714</v>
      </c>
      <c r="W66" s="66">
        <f t="shared" si="11"/>
        <v>55.784320652588711</v>
      </c>
      <c r="X66" s="66">
        <f t="shared" si="12"/>
        <v>55.984320652588714</v>
      </c>
      <c r="Y66" s="66">
        <f t="shared" si="13"/>
        <v>53.484320652588714</v>
      </c>
      <c r="Z66" s="66">
        <f t="shared" si="14"/>
        <v>55.784320652588711</v>
      </c>
      <c r="AA66" s="66">
        <f t="shared" si="15"/>
        <v>55.984320652588714</v>
      </c>
      <c r="AH66" t="s">
        <v>653</v>
      </c>
    </row>
    <row r="67" spans="1:34" x14ac:dyDescent="0.25">
      <c r="A67" s="86" t="s">
        <v>527</v>
      </c>
      <c r="B67" s="86" t="s">
        <v>45</v>
      </c>
      <c r="C67" s="86">
        <v>36</v>
      </c>
      <c r="D67" s="86" t="s">
        <v>34</v>
      </c>
      <c r="E67" s="86">
        <v>35</v>
      </c>
      <c r="F67" s="86" t="s">
        <v>35</v>
      </c>
      <c r="G67" s="86">
        <v>30.964082191780847</v>
      </c>
      <c r="H67" s="86">
        <v>0</v>
      </c>
      <c r="I67" s="86">
        <v>0</v>
      </c>
      <c r="J67" s="86">
        <v>9.9087572763029961</v>
      </c>
      <c r="K67" s="86">
        <v>4.6342138309355256</v>
      </c>
      <c r="L67" s="86">
        <v>0.25</v>
      </c>
      <c r="M67" s="86">
        <v>0.93166855849979435</v>
      </c>
      <c r="N67" s="86">
        <v>1.2492886721870564</v>
      </c>
      <c r="O67" s="86">
        <v>1.1000000000000001</v>
      </c>
      <c r="P67" s="86">
        <v>1.9789615948201682</v>
      </c>
      <c r="S67" s="89"/>
      <c r="T67" s="88">
        <v>2.5</v>
      </c>
      <c r="V67" s="90">
        <f t="shared" si="0"/>
        <v>53.51697212452639</v>
      </c>
      <c r="W67" s="66">
        <f t="shared" si="11"/>
        <v>55.816972124526387</v>
      </c>
      <c r="X67" s="66">
        <f t="shared" si="12"/>
        <v>56.01697212452639</v>
      </c>
      <c r="Y67" s="66">
        <f t="shared" si="13"/>
        <v>53.51697212452639</v>
      </c>
      <c r="Z67" s="66">
        <f t="shared" si="14"/>
        <v>55.816972124526387</v>
      </c>
      <c r="AA67" s="66">
        <f t="shared" si="15"/>
        <v>56.01697212452639</v>
      </c>
      <c r="AH67" t="s">
        <v>653</v>
      </c>
    </row>
    <row r="68" spans="1:34" x14ac:dyDescent="0.25">
      <c r="A68" s="86" t="s">
        <v>531</v>
      </c>
      <c r="B68" s="86" t="s">
        <v>388</v>
      </c>
      <c r="C68" s="86">
        <v>12</v>
      </c>
      <c r="D68" s="86" t="s">
        <v>34</v>
      </c>
      <c r="E68" s="86">
        <v>35</v>
      </c>
      <c r="F68" s="86" t="s">
        <v>35</v>
      </c>
      <c r="G68" s="86">
        <v>30.972484018264844</v>
      </c>
      <c r="H68" s="86">
        <v>0</v>
      </c>
      <c r="I68" s="86">
        <v>0</v>
      </c>
      <c r="J68" s="86">
        <v>8.2304172737269159</v>
      </c>
      <c r="K68" s="86">
        <v>4.6342138309355239</v>
      </c>
      <c r="L68" s="86">
        <v>0.25</v>
      </c>
      <c r="M68" s="86">
        <v>0.81434099631730295</v>
      </c>
      <c r="N68" s="86">
        <v>1.2135381576468107</v>
      </c>
      <c r="O68" s="86">
        <v>1.0999999999999999</v>
      </c>
      <c r="P68" s="86">
        <v>1.9744120763057644</v>
      </c>
      <c r="S68" s="89"/>
      <c r="T68" s="88">
        <v>2.5</v>
      </c>
      <c r="V68" s="90">
        <f t="shared" ref="V68:V131" si="16">SUM(I68:U68,G68)</f>
        <v>51.689406353197157</v>
      </c>
      <c r="W68" s="66">
        <f t="shared" si="11"/>
        <v>53.989406353197154</v>
      </c>
      <c r="X68" s="66">
        <f t="shared" si="12"/>
        <v>54.189406353197157</v>
      </c>
      <c r="Y68" s="66">
        <f t="shared" si="13"/>
        <v>51.689406353197157</v>
      </c>
      <c r="Z68" s="66">
        <f t="shared" si="14"/>
        <v>53.989406353197154</v>
      </c>
      <c r="AA68" s="66">
        <f t="shared" si="15"/>
        <v>54.189406353197157</v>
      </c>
      <c r="AH68" t="s">
        <v>653</v>
      </c>
    </row>
    <row r="69" spans="1:34" x14ac:dyDescent="0.25">
      <c r="A69" s="86" t="s">
        <v>531</v>
      </c>
      <c r="B69" s="86" t="s">
        <v>638</v>
      </c>
      <c r="C69" s="86">
        <v>18</v>
      </c>
      <c r="D69" s="86" t="s">
        <v>34</v>
      </c>
      <c r="E69" s="86">
        <v>35</v>
      </c>
      <c r="F69" s="86" t="s">
        <v>35</v>
      </c>
      <c r="G69" s="86">
        <v>31.398677635588069</v>
      </c>
      <c r="H69" s="86">
        <v>0</v>
      </c>
      <c r="I69" s="86">
        <v>0</v>
      </c>
      <c r="J69" s="86">
        <v>9.1489783653069559</v>
      </c>
      <c r="K69" s="86">
        <v>4.6952848585548219</v>
      </c>
      <c r="L69" s="86">
        <v>0.25</v>
      </c>
      <c r="M69" s="86">
        <v>0.86003816916041298</v>
      </c>
      <c r="N69" s="86">
        <v>1.2238296989852531</v>
      </c>
      <c r="O69" s="86">
        <v>1.0999999999999999</v>
      </c>
      <c r="P69" s="86">
        <v>2.0007449702500497</v>
      </c>
      <c r="S69" s="89"/>
      <c r="T69" s="88">
        <v>2.5</v>
      </c>
      <c r="V69" s="90">
        <f t="shared" si="16"/>
        <v>53.177553697845568</v>
      </c>
      <c r="W69" s="66">
        <f t="shared" si="11"/>
        <v>55.477553697845565</v>
      </c>
      <c r="X69" s="66">
        <f t="shared" si="12"/>
        <v>55.677553697845568</v>
      </c>
      <c r="Y69" s="66">
        <f t="shared" si="13"/>
        <v>53.177553697845568</v>
      </c>
      <c r="Z69" s="66">
        <f t="shared" si="14"/>
        <v>55.477553697845565</v>
      </c>
      <c r="AA69" s="66">
        <f t="shared" si="15"/>
        <v>55.677553697845568</v>
      </c>
      <c r="AH69" t="s">
        <v>653</v>
      </c>
    </row>
    <row r="70" spans="1:34" x14ac:dyDescent="0.25">
      <c r="A70" s="86" t="s">
        <v>531</v>
      </c>
      <c r="B70" s="86" t="s">
        <v>391</v>
      </c>
      <c r="C70" s="86">
        <v>24</v>
      </c>
      <c r="D70" s="86" t="s">
        <v>34</v>
      </c>
      <c r="E70" s="86">
        <v>35</v>
      </c>
      <c r="F70" s="86" t="s">
        <v>35</v>
      </c>
      <c r="G70" s="86">
        <v>31.013538812785399</v>
      </c>
      <c r="H70" s="86">
        <v>0</v>
      </c>
      <c r="I70" s="86">
        <v>0</v>
      </c>
      <c r="J70" s="86">
        <v>9.5021048187873429</v>
      </c>
      <c r="K70" s="86">
        <v>4.6342138309355274</v>
      </c>
      <c r="L70" s="86">
        <v>0.25</v>
      </c>
      <c r="M70" s="86">
        <v>0.90187170552988971</v>
      </c>
      <c r="N70" s="86">
        <v>1.2360432687637506</v>
      </c>
      <c r="O70" s="86">
        <v>1.1000000000000001</v>
      </c>
      <c r="P70" s="86">
        <v>1.9803855389031408</v>
      </c>
      <c r="S70" s="89"/>
      <c r="T70" s="88">
        <v>2.5</v>
      </c>
      <c r="V70" s="90">
        <f t="shared" si="16"/>
        <v>53.118157975705053</v>
      </c>
      <c r="W70" s="66">
        <f t="shared" si="11"/>
        <v>55.41815797570505</v>
      </c>
      <c r="X70" s="66">
        <f t="shared" si="12"/>
        <v>55.618157975705053</v>
      </c>
      <c r="Y70" s="66">
        <f t="shared" si="13"/>
        <v>53.118157975705053</v>
      </c>
      <c r="Z70" s="66">
        <f t="shared" si="14"/>
        <v>55.41815797570505</v>
      </c>
      <c r="AA70" s="66">
        <f t="shared" si="15"/>
        <v>55.618157975705053</v>
      </c>
      <c r="AH70" t="s">
        <v>653</v>
      </c>
    </row>
    <row r="71" spans="1:34" x14ac:dyDescent="0.25">
      <c r="A71" s="86" t="s">
        <v>531</v>
      </c>
      <c r="B71" s="86" t="s">
        <v>649</v>
      </c>
      <c r="C71" s="86">
        <v>30</v>
      </c>
      <c r="D71" s="86" t="s">
        <v>34</v>
      </c>
      <c r="E71" s="86">
        <v>35</v>
      </c>
      <c r="F71" s="86" t="s">
        <v>35</v>
      </c>
      <c r="G71" s="86">
        <v>31.166494883040947</v>
      </c>
      <c r="H71" s="86">
        <v>0</v>
      </c>
      <c r="I71" s="86">
        <v>0</v>
      </c>
      <c r="J71" s="86">
        <v>9.8887963559792418</v>
      </c>
      <c r="K71" s="86">
        <v>4.6706508782019229</v>
      </c>
      <c r="L71" s="86">
        <v>0.25</v>
      </c>
      <c r="M71" s="86">
        <v>0.92283762017238968</v>
      </c>
      <c r="N71" s="86">
        <v>1.2450985892076101</v>
      </c>
      <c r="O71" s="86">
        <v>1.1000000000000001</v>
      </c>
      <c r="P71" s="86">
        <v>1.9900761368712692</v>
      </c>
      <c r="S71" s="89"/>
      <c r="T71" s="88">
        <v>2.5</v>
      </c>
      <c r="V71" s="90">
        <f t="shared" si="16"/>
        <v>53.733954463473381</v>
      </c>
      <c r="W71" s="66">
        <f t="shared" si="11"/>
        <v>56.033954463473378</v>
      </c>
      <c r="X71" s="66">
        <f t="shared" si="12"/>
        <v>56.233954463473381</v>
      </c>
      <c r="Y71" s="66">
        <f t="shared" si="13"/>
        <v>53.733954463473381</v>
      </c>
      <c r="Z71" s="66">
        <f t="shared" si="14"/>
        <v>56.033954463473378</v>
      </c>
      <c r="AA71" s="66">
        <f t="shared" si="15"/>
        <v>56.233954463473381</v>
      </c>
      <c r="AH71" t="s">
        <v>653</v>
      </c>
    </row>
    <row r="72" spans="1:34" x14ac:dyDescent="0.25">
      <c r="A72" s="86" t="s">
        <v>531</v>
      </c>
      <c r="B72" s="86" t="s">
        <v>394</v>
      </c>
      <c r="C72" s="86">
        <v>36</v>
      </c>
      <c r="D72" s="86" t="s">
        <v>34</v>
      </c>
      <c r="E72" s="86">
        <v>35</v>
      </c>
      <c r="F72" s="86" t="s">
        <v>35</v>
      </c>
      <c r="G72" s="86">
        <v>30.957013698630167</v>
      </c>
      <c r="H72" s="86">
        <v>0</v>
      </c>
      <c r="I72" s="86">
        <v>0</v>
      </c>
      <c r="J72" s="86">
        <v>10.019149162844656</v>
      </c>
      <c r="K72" s="86">
        <v>4.6342138309355247</v>
      </c>
      <c r="L72" s="86">
        <v>0.25</v>
      </c>
      <c r="M72" s="86">
        <v>0.93972559052616267</v>
      </c>
      <c r="N72" s="86">
        <v>1.2516611791758334</v>
      </c>
      <c r="O72" s="86">
        <v>1.1000000000000001</v>
      </c>
      <c r="P72" s="86">
        <v>1.9788862733622985</v>
      </c>
      <c r="S72" s="89"/>
      <c r="T72" s="88">
        <v>2.5</v>
      </c>
      <c r="V72" s="90">
        <f t="shared" si="16"/>
        <v>53.630649735474648</v>
      </c>
      <c r="W72" s="66">
        <f t="shared" si="11"/>
        <v>55.930649735474645</v>
      </c>
      <c r="X72" s="66">
        <f t="shared" si="12"/>
        <v>56.130649735474648</v>
      </c>
      <c r="Y72" s="66">
        <f t="shared" si="13"/>
        <v>53.630649735474648</v>
      </c>
      <c r="Z72" s="66">
        <f t="shared" si="14"/>
        <v>55.930649735474645</v>
      </c>
      <c r="AA72" s="66">
        <f t="shared" si="15"/>
        <v>56.130649735474648</v>
      </c>
      <c r="AH72" t="s">
        <v>653</v>
      </c>
    </row>
    <row r="73" spans="1:34" x14ac:dyDescent="0.25">
      <c r="A73" s="86" t="s">
        <v>535</v>
      </c>
      <c r="B73" s="86" t="s">
        <v>536</v>
      </c>
      <c r="C73" s="86">
        <v>12</v>
      </c>
      <c r="D73" s="86" t="s">
        <v>34</v>
      </c>
      <c r="E73" s="86">
        <v>35</v>
      </c>
      <c r="F73" s="86" t="s">
        <v>35</v>
      </c>
      <c r="G73" s="86">
        <v>30.937981735159809</v>
      </c>
      <c r="H73" s="86">
        <v>0</v>
      </c>
      <c r="I73" s="86">
        <v>0</v>
      </c>
      <c r="J73" s="86">
        <v>8.5369826977243548</v>
      </c>
      <c r="K73" s="86">
        <v>4.6342138309355247</v>
      </c>
      <c r="L73" s="86">
        <v>0.25</v>
      </c>
      <c r="M73" s="86">
        <v>0.81434099631730295</v>
      </c>
      <c r="N73" s="86">
        <v>1.2176074643544936</v>
      </c>
      <c r="O73" s="86">
        <v>1.0999999999999999</v>
      </c>
      <c r="P73" s="86">
        <v>1.9710403932801288</v>
      </c>
      <c r="S73" s="89"/>
      <c r="T73" s="88">
        <v>2.5</v>
      </c>
      <c r="V73" s="90">
        <f t="shared" si="16"/>
        <v>51.962167117771614</v>
      </c>
      <c r="W73" s="66">
        <f t="shared" si="11"/>
        <v>54.262167117771611</v>
      </c>
      <c r="X73" s="66">
        <f t="shared" si="12"/>
        <v>54.462167117771614</v>
      </c>
      <c r="Y73" s="66">
        <f t="shared" si="13"/>
        <v>51.962167117771614</v>
      </c>
      <c r="Z73" s="66">
        <f t="shared" si="14"/>
        <v>54.262167117771611</v>
      </c>
      <c r="AA73" s="66">
        <f t="shared" si="15"/>
        <v>54.462167117771614</v>
      </c>
      <c r="AH73" t="s">
        <v>653</v>
      </c>
    </row>
    <row r="74" spans="1:34" x14ac:dyDescent="0.25">
      <c r="A74" s="86" t="s">
        <v>535</v>
      </c>
      <c r="B74" s="86" t="s">
        <v>511</v>
      </c>
      <c r="C74" s="86">
        <v>18</v>
      </c>
      <c r="D74" s="86" t="s">
        <v>34</v>
      </c>
      <c r="E74" s="86">
        <v>35</v>
      </c>
      <c r="F74" s="86" t="s">
        <v>35</v>
      </c>
      <c r="G74" s="86">
        <v>31.452112332112343</v>
      </c>
      <c r="H74" s="86">
        <v>0</v>
      </c>
      <c r="I74" s="86">
        <v>0</v>
      </c>
      <c r="J74" s="86">
        <v>9.3473535799004281</v>
      </c>
      <c r="K74" s="86">
        <v>4.6921282436600835</v>
      </c>
      <c r="L74" s="86">
        <v>0.25</v>
      </c>
      <c r="M74" s="86">
        <v>0.86475443809947239</v>
      </c>
      <c r="N74" s="86">
        <v>1.2265591468212622</v>
      </c>
      <c r="O74" s="86">
        <v>1.0999999999999999</v>
      </c>
      <c r="P74" s="86">
        <v>2.0031068609360307</v>
      </c>
      <c r="S74" s="89"/>
      <c r="T74" s="88">
        <v>2.5</v>
      </c>
      <c r="V74" s="90">
        <f t="shared" si="16"/>
        <v>53.436014601529621</v>
      </c>
      <c r="W74" s="66">
        <f t="shared" si="11"/>
        <v>55.736014601529618</v>
      </c>
      <c r="X74" s="66">
        <f t="shared" si="12"/>
        <v>55.936014601529621</v>
      </c>
      <c r="Y74" s="66">
        <f t="shared" si="13"/>
        <v>53.436014601529621</v>
      </c>
      <c r="Z74" s="66">
        <f t="shared" si="14"/>
        <v>55.736014601529618</v>
      </c>
      <c r="AA74" s="66">
        <f t="shared" si="15"/>
        <v>55.936014601529621</v>
      </c>
      <c r="AH74" t="s">
        <v>653</v>
      </c>
    </row>
    <row r="75" spans="1:34" x14ac:dyDescent="0.25">
      <c r="A75" s="86" t="s">
        <v>535</v>
      </c>
      <c r="B75" s="86" t="s">
        <v>538</v>
      </c>
      <c r="C75" s="86">
        <v>24</v>
      </c>
      <c r="D75" s="86" t="s">
        <v>34</v>
      </c>
      <c r="E75" s="86">
        <v>35</v>
      </c>
      <c r="F75" s="86" t="s">
        <v>35</v>
      </c>
      <c r="G75" s="86">
        <v>31.005429223744297</v>
      </c>
      <c r="H75" s="86">
        <v>0</v>
      </c>
      <c r="I75" s="86">
        <v>0</v>
      </c>
      <c r="J75" s="86">
        <v>9.6732122429269189</v>
      </c>
      <c r="K75" s="86">
        <v>4.6342138309355274</v>
      </c>
      <c r="L75" s="86">
        <v>0.25</v>
      </c>
      <c r="M75" s="86">
        <v>0.90520011115486354</v>
      </c>
      <c r="N75" s="86">
        <v>1.2396372450035396</v>
      </c>
      <c r="O75" s="86">
        <v>1.1000000000000001</v>
      </c>
      <c r="P75" s="86">
        <v>1.9791615663384434</v>
      </c>
      <c r="S75" s="89"/>
      <c r="T75" s="88">
        <v>2.5</v>
      </c>
      <c r="V75" s="90">
        <f t="shared" si="16"/>
        <v>53.286854220103592</v>
      </c>
      <c r="W75" s="66">
        <f t="shared" ref="W75:W122" si="17">+V75+$W$1</f>
        <v>55.586854220103589</v>
      </c>
      <c r="X75" s="66">
        <f t="shared" ref="X75:X122" si="18">+V75+$X$1</f>
        <v>55.786854220103592</v>
      </c>
      <c r="Y75" s="66">
        <f t="shared" ref="Y75:Y122" si="19">+V75</f>
        <v>53.286854220103592</v>
      </c>
      <c r="Z75" s="66">
        <f t="shared" ref="Z75:Z122" si="20">+W75</f>
        <v>55.586854220103589</v>
      </c>
      <c r="AA75" s="66">
        <f t="shared" ref="AA75:AA122" si="21">+X75</f>
        <v>55.786854220103592</v>
      </c>
    </row>
    <row r="76" spans="1:34" x14ac:dyDescent="0.25">
      <c r="A76" s="86" t="s">
        <v>535</v>
      </c>
      <c r="B76" s="86" t="s">
        <v>512</v>
      </c>
      <c r="C76" s="86">
        <v>30</v>
      </c>
      <c r="D76" s="86" t="s">
        <v>34</v>
      </c>
      <c r="E76" s="86">
        <v>35</v>
      </c>
      <c r="F76" s="86" t="s">
        <v>35</v>
      </c>
      <c r="G76" s="86">
        <v>31.157036223929754</v>
      </c>
      <c r="H76" s="86">
        <v>0</v>
      </c>
      <c r="I76" s="86">
        <v>0</v>
      </c>
      <c r="J76" s="86">
        <v>10.021534889517977</v>
      </c>
      <c r="K76" s="86">
        <v>4.6687514025579393</v>
      </c>
      <c r="L76" s="86">
        <v>0.25</v>
      </c>
      <c r="M76" s="86">
        <v>0.92522047111916705</v>
      </c>
      <c r="N76" s="86">
        <v>1.2479738652881067</v>
      </c>
      <c r="O76" s="86">
        <v>1.0999999999999999</v>
      </c>
      <c r="P76" s="86">
        <v>1.9888300289967513</v>
      </c>
      <c r="S76" s="89"/>
      <c r="T76" s="88">
        <v>2.5</v>
      </c>
      <c r="V76" s="90">
        <f t="shared" si="16"/>
        <v>53.859346881409692</v>
      </c>
      <c r="W76" s="66">
        <f t="shared" si="17"/>
        <v>56.159346881409689</v>
      </c>
      <c r="X76" s="66">
        <f t="shared" si="18"/>
        <v>56.359346881409692</v>
      </c>
      <c r="Y76" s="66">
        <f t="shared" si="19"/>
        <v>53.859346881409692</v>
      </c>
      <c r="Z76" s="66">
        <f t="shared" si="20"/>
        <v>56.159346881409689</v>
      </c>
      <c r="AA76" s="66">
        <f t="shared" si="21"/>
        <v>56.359346881409692</v>
      </c>
    </row>
    <row r="77" spans="1:34" x14ac:dyDescent="0.25">
      <c r="A77" s="86" t="s">
        <v>535</v>
      </c>
      <c r="B77" s="86" t="s">
        <v>540</v>
      </c>
      <c r="C77" s="86">
        <v>36</v>
      </c>
      <c r="D77" s="86" t="s">
        <v>34</v>
      </c>
      <c r="E77" s="86">
        <v>35</v>
      </c>
      <c r="F77" s="86" t="s">
        <v>35</v>
      </c>
      <c r="G77" s="86">
        <v>30.936161339421638</v>
      </c>
      <c r="H77" s="86">
        <v>0</v>
      </c>
      <c r="I77" s="86">
        <v>0</v>
      </c>
      <c r="J77" s="86">
        <v>10.133220778937707</v>
      </c>
      <c r="K77" s="86">
        <v>4.6342138309355247</v>
      </c>
      <c r="L77" s="86">
        <v>0.25</v>
      </c>
      <c r="M77" s="86">
        <v>0.94064311114826571</v>
      </c>
      <c r="N77" s="86">
        <v>1.2540571633356925</v>
      </c>
      <c r="O77" s="86">
        <v>1.1000000000000003</v>
      </c>
      <c r="P77" s="86">
        <v>1.977060994063415</v>
      </c>
      <c r="S77" s="89"/>
      <c r="T77" s="88">
        <v>2.5</v>
      </c>
      <c r="V77" s="90">
        <f t="shared" si="16"/>
        <v>53.725357217842244</v>
      </c>
      <c r="W77" s="66">
        <f t="shared" si="17"/>
        <v>56.025357217842242</v>
      </c>
      <c r="X77" s="66">
        <f t="shared" si="18"/>
        <v>56.225357217842244</v>
      </c>
      <c r="Y77" s="66">
        <f t="shared" si="19"/>
        <v>53.725357217842244</v>
      </c>
      <c r="Z77" s="66">
        <f t="shared" si="20"/>
        <v>56.025357217842242</v>
      </c>
      <c r="AA77" s="66">
        <f t="shared" si="21"/>
        <v>56.225357217842244</v>
      </c>
    </row>
    <row r="78" spans="1:34" x14ac:dyDescent="0.25">
      <c r="A78" s="86" t="s">
        <v>542</v>
      </c>
      <c r="B78" s="86" t="s">
        <v>543</v>
      </c>
      <c r="C78" s="86">
        <v>12</v>
      </c>
      <c r="D78" s="86" t="s">
        <v>34</v>
      </c>
      <c r="E78" s="86">
        <v>35</v>
      </c>
      <c r="F78" s="86" t="s">
        <v>35</v>
      </c>
      <c r="G78" s="86">
        <v>30.877652968036529</v>
      </c>
      <c r="H78" s="86">
        <v>0</v>
      </c>
      <c r="I78" s="86">
        <v>0</v>
      </c>
      <c r="J78" s="86">
        <v>8.8336589144960662</v>
      </c>
      <c r="K78" s="86">
        <v>4.6342138309355247</v>
      </c>
      <c r="L78" s="86">
        <v>0.25</v>
      </c>
      <c r="M78" s="86">
        <v>0.81489668265132564</v>
      </c>
      <c r="N78" s="86">
        <v>1.2213842965975201</v>
      </c>
      <c r="O78" s="86">
        <v>1.1000000000000001</v>
      </c>
      <c r="P78" s="86">
        <v>1.9675258090194716</v>
      </c>
      <c r="S78" s="89"/>
      <c r="T78" s="88">
        <v>2.5</v>
      </c>
      <c r="V78" s="90">
        <f t="shared" si="16"/>
        <v>52.199332501736436</v>
      </c>
      <c r="W78" s="66">
        <f t="shared" si="17"/>
        <v>54.499332501736433</v>
      </c>
      <c r="X78" s="66">
        <f t="shared" si="18"/>
        <v>54.699332501736436</v>
      </c>
      <c r="Y78" s="66">
        <f t="shared" si="19"/>
        <v>52.199332501736436</v>
      </c>
      <c r="Z78" s="66">
        <f t="shared" si="20"/>
        <v>54.499332501736433</v>
      </c>
      <c r="AA78" s="66">
        <f t="shared" si="21"/>
        <v>54.699332501736436</v>
      </c>
    </row>
    <row r="79" spans="1:34" x14ac:dyDescent="0.25">
      <c r="A79" s="86" t="s">
        <v>542</v>
      </c>
      <c r="B79" s="86" t="s">
        <v>514</v>
      </c>
      <c r="C79" s="86">
        <v>18</v>
      </c>
      <c r="D79" s="86" t="s">
        <v>34</v>
      </c>
      <c r="E79" s="86">
        <v>35</v>
      </c>
      <c r="F79" s="86" t="s">
        <v>35</v>
      </c>
      <c r="G79" s="86">
        <v>31.420761730652057</v>
      </c>
      <c r="H79" s="86">
        <v>0</v>
      </c>
      <c r="I79" s="86">
        <v>0</v>
      </c>
      <c r="J79" s="86">
        <v>9.5011609648694861</v>
      </c>
      <c r="K79" s="86">
        <v>4.6679435137452892</v>
      </c>
      <c r="L79" s="86">
        <v>0.25</v>
      </c>
      <c r="M79" s="86">
        <v>0.86920861971890584</v>
      </c>
      <c r="N79" s="86">
        <v>1.2292284231607453</v>
      </c>
      <c r="O79" s="86">
        <v>1.1000000000000001</v>
      </c>
      <c r="P79" s="86">
        <v>2.0013363990566417</v>
      </c>
      <c r="S79" s="89"/>
      <c r="T79" s="88">
        <v>2.5</v>
      </c>
      <c r="V79" s="90">
        <f t="shared" si="16"/>
        <v>53.539639651203125</v>
      </c>
      <c r="W79" s="66">
        <f t="shared" si="17"/>
        <v>55.839639651203122</v>
      </c>
      <c r="X79" s="66">
        <f t="shared" si="18"/>
        <v>56.039639651203125</v>
      </c>
      <c r="Y79" s="66">
        <f t="shared" si="19"/>
        <v>53.539639651203125</v>
      </c>
      <c r="Z79" s="66">
        <f t="shared" si="20"/>
        <v>55.839639651203122</v>
      </c>
      <c r="AA79" s="66">
        <f t="shared" si="21"/>
        <v>56.039639651203125</v>
      </c>
    </row>
    <row r="80" spans="1:34" x14ac:dyDescent="0.25">
      <c r="A80" s="86" t="s">
        <v>542</v>
      </c>
      <c r="B80" s="86" t="s">
        <v>544</v>
      </c>
      <c r="C80" s="86">
        <v>24</v>
      </c>
      <c r="D80" s="86" t="s">
        <v>34</v>
      </c>
      <c r="E80" s="86">
        <v>35</v>
      </c>
      <c r="F80" s="86" t="s">
        <v>35</v>
      </c>
      <c r="G80" s="86">
        <v>30.975292237442929</v>
      </c>
      <c r="H80" s="86">
        <v>0</v>
      </c>
      <c r="I80" s="86">
        <v>0</v>
      </c>
      <c r="J80" s="86">
        <v>9.83880007273941</v>
      </c>
      <c r="K80" s="86">
        <v>4.6342138309355274</v>
      </c>
      <c r="L80" s="86">
        <v>0.25</v>
      </c>
      <c r="M80" s="86">
        <v>0.90854613314560106</v>
      </c>
      <c r="N80" s="86">
        <v>1.242972910343652</v>
      </c>
      <c r="O80" s="86">
        <v>1.1000000000000001</v>
      </c>
      <c r="P80" s="86">
        <v>1.9775730998787993</v>
      </c>
      <c r="S80" s="89"/>
      <c r="T80" s="88">
        <v>2.5</v>
      </c>
      <c r="V80" s="90">
        <f t="shared" si="16"/>
        <v>53.427398284485918</v>
      </c>
      <c r="W80" s="66">
        <f t="shared" si="17"/>
        <v>55.727398284485915</v>
      </c>
      <c r="X80" s="66">
        <f t="shared" si="18"/>
        <v>55.927398284485918</v>
      </c>
      <c r="Y80" s="66">
        <f t="shared" si="19"/>
        <v>53.427398284485918</v>
      </c>
      <c r="Z80" s="66">
        <f t="shared" si="20"/>
        <v>55.727398284485915</v>
      </c>
      <c r="AA80" s="66">
        <f t="shared" si="21"/>
        <v>55.927398284485918</v>
      </c>
    </row>
    <row r="81" spans="1:27" x14ac:dyDescent="0.25">
      <c r="A81" s="86" t="s">
        <v>542</v>
      </c>
      <c r="B81" s="86" t="s">
        <v>516</v>
      </c>
      <c r="C81" s="86">
        <v>30</v>
      </c>
      <c r="D81" s="86" t="s">
        <v>34</v>
      </c>
      <c r="E81" s="86">
        <v>35</v>
      </c>
      <c r="F81" s="86" t="s">
        <v>35</v>
      </c>
      <c r="G81" s="86">
        <v>31.142408625731001</v>
      </c>
      <c r="H81" s="86">
        <v>0</v>
      </c>
      <c r="I81" s="86">
        <v>0</v>
      </c>
      <c r="J81" s="86">
        <v>10.125035900287656</v>
      </c>
      <c r="K81" s="86">
        <v>4.6543854845824235</v>
      </c>
      <c r="L81" s="86">
        <v>0.25</v>
      </c>
      <c r="M81" s="86">
        <v>0.92804087539695312</v>
      </c>
      <c r="N81" s="86">
        <v>1.2508011172776767</v>
      </c>
      <c r="O81" s="86">
        <v>1.1000000000000001</v>
      </c>
      <c r="P81" s="86">
        <v>1.987970434394275</v>
      </c>
      <c r="S81" s="89"/>
      <c r="T81" s="88">
        <v>2.5</v>
      </c>
      <c r="V81" s="90">
        <f t="shared" si="16"/>
        <v>53.938642437669984</v>
      </c>
      <c r="W81" s="66">
        <f t="shared" si="17"/>
        <v>56.238642437669981</v>
      </c>
      <c r="X81" s="66">
        <f t="shared" si="18"/>
        <v>56.438642437669984</v>
      </c>
      <c r="Y81" s="66">
        <f t="shared" si="19"/>
        <v>53.938642437669984</v>
      </c>
      <c r="Z81" s="66">
        <f t="shared" si="20"/>
        <v>56.238642437669981</v>
      </c>
      <c r="AA81" s="66">
        <f t="shared" si="21"/>
        <v>56.438642437669984</v>
      </c>
    </row>
    <row r="82" spans="1:27" x14ac:dyDescent="0.25">
      <c r="A82" s="86" t="s">
        <v>542</v>
      </c>
      <c r="B82" s="86" t="s">
        <v>545</v>
      </c>
      <c r="C82" s="86">
        <v>36</v>
      </c>
      <c r="D82" s="86" t="s">
        <v>34</v>
      </c>
      <c r="E82" s="86">
        <v>35</v>
      </c>
      <c r="F82" s="86" t="s">
        <v>35</v>
      </c>
      <c r="G82" s="86">
        <v>30.915978691019806</v>
      </c>
      <c r="H82" s="86">
        <v>0</v>
      </c>
      <c r="I82" s="86">
        <v>0</v>
      </c>
      <c r="J82" s="86">
        <v>10.24361266547937</v>
      </c>
      <c r="K82" s="86">
        <v>4.6342138309355256</v>
      </c>
      <c r="L82" s="86">
        <v>0.25</v>
      </c>
      <c r="M82" s="86">
        <v>0.94186845618228943</v>
      </c>
      <c r="N82" s="86">
        <v>1.2562809402291011</v>
      </c>
      <c r="O82" s="86">
        <v>1.1000000000000005</v>
      </c>
      <c r="P82" s="86">
        <v>1.9760257705670905</v>
      </c>
      <c r="S82" s="89"/>
      <c r="T82" s="88">
        <v>2.5</v>
      </c>
      <c r="V82" s="90">
        <f t="shared" si="16"/>
        <v>53.81798035441318</v>
      </c>
      <c r="W82" s="66">
        <f t="shared" si="17"/>
        <v>56.117980354413177</v>
      </c>
      <c r="X82" s="66">
        <f t="shared" si="18"/>
        <v>56.31798035441318</v>
      </c>
      <c r="Y82" s="66">
        <f t="shared" si="19"/>
        <v>53.81798035441318</v>
      </c>
      <c r="Z82" s="66">
        <f t="shared" si="20"/>
        <v>56.117980354413177</v>
      </c>
      <c r="AA82" s="66">
        <f t="shared" si="21"/>
        <v>56.31798035441318</v>
      </c>
    </row>
    <row r="83" spans="1:27" x14ac:dyDescent="0.25">
      <c r="A83" s="86" t="s">
        <v>639</v>
      </c>
      <c r="B83" s="86" t="s">
        <v>635</v>
      </c>
      <c r="C83" s="86">
        <v>12</v>
      </c>
      <c r="D83" s="86" t="s">
        <v>34</v>
      </c>
      <c r="E83" s="86">
        <v>35</v>
      </c>
      <c r="F83" s="86" t="s">
        <v>35</v>
      </c>
      <c r="G83" s="86">
        <v>30.858776255707763</v>
      </c>
      <c r="H83" s="86">
        <v>0</v>
      </c>
      <c r="I83" s="86">
        <v>0</v>
      </c>
      <c r="J83" s="86">
        <v>9.1402243384935051</v>
      </c>
      <c r="K83" s="86">
        <v>4.6342138309355256</v>
      </c>
      <c r="L83" s="86">
        <v>0.25</v>
      </c>
      <c r="M83" s="86">
        <v>0.83138226398776249</v>
      </c>
      <c r="N83" s="86">
        <v>1.2253172358962166</v>
      </c>
      <c r="O83" s="86">
        <v>1.1000000000000001</v>
      </c>
      <c r="P83" s="86">
        <v>1.9679160561664126</v>
      </c>
      <c r="S83" s="89"/>
      <c r="T83" s="88">
        <v>2.5</v>
      </c>
      <c r="V83" s="90">
        <f t="shared" si="16"/>
        <v>52.507829981187186</v>
      </c>
      <c r="W83" s="66">
        <f t="shared" si="17"/>
        <v>54.807829981187183</v>
      </c>
      <c r="X83" s="66">
        <f t="shared" si="18"/>
        <v>55.007829981187186</v>
      </c>
      <c r="Y83" s="66">
        <f t="shared" si="19"/>
        <v>52.507829981187186</v>
      </c>
      <c r="Z83" s="66">
        <f t="shared" si="20"/>
        <v>54.807829981187183</v>
      </c>
      <c r="AA83" s="66">
        <f t="shared" si="21"/>
        <v>55.007829981187186</v>
      </c>
    </row>
    <row r="84" spans="1:27" x14ac:dyDescent="0.25">
      <c r="A84" s="86" t="s">
        <v>639</v>
      </c>
      <c r="B84" s="86" t="s">
        <v>519</v>
      </c>
      <c r="C84" s="86">
        <v>18</v>
      </c>
      <c r="D84" s="86" t="s">
        <v>34</v>
      </c>
      <c r="E84" s="86">
        <v>35</v>
      </c>
      <c r="F84" s="86" t="s">
        <v>35</v>
      </c>
      <c r="G84" s="86">
        <v>31.346019536019547</v>
      </c>
      <c r="H84" s="86">
        <v>0</v>
      </c>
      <c r="I84" s="86">
        <v>0</v>
      </c>
      <c r="J84" s="86">
        <v>9.6687456760777035</v>
      </c>
      <c r="K84" s="86">
        <v>4.6392215231076666</v>
      </c>
      <c r="L84" s="86">
        <v>0.25</v>
      </c>
      <c r="M84" s="86">
        <v>0.87578284496456582</v>
      </c>
      <c r="N84" s="86">
        <v>1.234110083773506</v>
      </c>
      <c r="O84" s="86">
        <v>1.1000000000000001</v>
      </c>
      <c r="P84" s="86">
        <v>1.9962138510443916</v>
      </c>
      <c r="S84" s="89"/>
      <c r="T84" s="88">
        <v>2.5</v>
      </c>
      <c r="V84" s="90">
        <f t="shared" si="16"/>
        <v>53.610093514987383</v>
      </c>
      <c r="W84" s="66">
        <f t="shared" si="17"/>
        <v>55.910093514987381</v>
      </c>
      <c r="X84" s="66">
        <f t="shared" si="18"/>
        <v>56.110093514987383</v>
      </c>
      <c r="Y84" s="66">
        <f t="shared" si="19"/>
        <v>53.610093514987383</v>
      </c>
      <c r="Z84" s="66">
        <f t="shared" si="20"/>
        <v>55.910093514987381</v>
      </c>
      <c r="AA84" s="66">
        <f t="shared" si="21"/>
        <v>56.110093514987383</v>
      </c>
    </row>
    <row r="85" spans="1:27" x14ac:dyDescent="0.25">
      <c r="A85" s="86" t="s">
        <v>639</v>
      </c>
      <c r="B85" s="86" t="s">
        <v>640</v>
      </c>
      <c r="C85" s="86">
        <v>24</v>
      </c>
      <c r="D85" s="86" t="s">
        <v>34</v>
      </c>
      <c r="E85" s="86">
        <v>35</v>
      </c>
      <c r="F85" s="86" t="s">
        <v>35</v>
      </c>
      <c r="G85" s="86">
        <v>30.95503652968037</v>
      </c>
      <c r="H85" s="86">
        <v>0</v>
      </c>
      <c r="I85" s="86">
        <v>0</v>
      </c>
      <c r="J85" s="86">
        <v>10.009907496878988</v>
      </c>
      <c r="K85" s="86">
        <v>4.6342138309355274</v>
      </c>
      <c r="L85" s="86">
        <v>0.25</v>
      </c>
      <c r="M85" s="86">
        <v>0.91998155904456269</v>
      </c>
      <c r="N85" s="86">
        <v>1.2464464480756103</v>
      </c>
      <c r="O85" s="86">
        <v>1.0999999999999999</v>
      </c>
      <c r="P85" s="86">
        <v>1.9775327037900605</v>
      </c>
      <c r="S85" s="89"/>
      <c r="T85" s="88">
        <v>2.5</v>
      </c>
      <c r="V85" s="90">
        <f t="shared" si="16"/>
        <v>53.593118568405117</v>
      </c>
      <c r="W85" s="66">
        <f t="shared" si="17"/>
        <v>55.893118568405114</v>
      </c>
      <c r="X85" s="66">
        <f t="shared" si="18"/>
        <v>56.093118568405117</v>
      </c>
      <c r="Y85" s="66">
        <f t="shared" si="19"/>
        <v>53.593118568405117</v>
      </c>
      <c r="Z85" s="66">
        <f t="shared" si="20"/>
        <v>55.893118568405114</v>
      </c>
      <c r="AA85" s="66">
        <f t="shared" si="21"/>
        <v>56.093118568405117</v>
      </c>
    </row>
    <row r="86" spans="1:27" x14ac:dyDescent="0.25">
      <c r="A86" s="86" t="s">
        <v>639</v>
      </c>
      <c r="B86" s="86" t="s">
        <v>521</v>
      </c>
      <c r="C86" s="86">
        <v>30</v>
      </c>
      <c r="D86" s="86" t="s">
        <v>34</v>
      </c>
      <c r="E86" s="86">
        <v>35</v>
      </c>
      <c r="F86" s="86" t="s">
        <v>35</v>
      </c>
      <c r="G86" s="86">
        <v>31.079041346505679</v>
      </c>
      <c r="H86" s="86">
        <v>0</v>
      </c>
      <c r="I86" s="86">
        <v>0</v>
      </c>
      <c r="J86" s="86">
        <v>10.223813493849764</v>
      </c>
      <c r="K86" s="86">
        <v>4.6372138492352581</v>
      </c>
      <c r="L86" s="86">
        <v>0.25</v>
      </c>
      <c r="M86" s="86">
        <v>0.93141380198813284</v>
      </c>
      <c r="N86" s="86">
        <v>1.2536696360894908</v>
      </c>
      <c r="O86" s="86">
        <v>1.1000000000000001</v>
      </c>
      <c r="P86" s="86">
        <v>1.9839147450049237</v>
      </c>
      <c r="S86" s="89"/>
      <c r="T86" s="88">
        <v>2.5</v>
      </c>
      <c r="V86" s="90">
        <f t="shared" si="16"/>
        <v>53.959066872673247</v>
      </c>
      <c r="W86" s="66">
        <f t="shared" si="17"/>
        <v>56.259066872673245</v>
      </c>
      <c r="X86" s="66">
        <f t="shared" si="18"/>
        <v>56.459066872673247</v>
      </c>
      <c r="Y86" s="66">
        <f t="shared" si="19"/>
        <v>53.959066872673247</v>
      </c>
      <c r="Z86" s="66">
        <f t="shared" si="20"/>
        <v>56.259066872673245</v>
      </c>
      <c r="AA86" s="66">
        <f t="shared" si="21"/>
        <v>56.459066872673247</v>
      </c>
    </row>
    <row r="87" spans="1:27" x14ac:dyDescent="0.25">
      <c r="A87" s="86" t="s">
        <v>639</v>
      </c>
      <c r="B87" s="86" t="s">
        <v>641</v>
      </c>
      <c r="C87" s="86">
        <v>36</v>
      </c>
      <c r="D87" s="86" t="s">
        <v>34</v>
      </c>
      <c r="E87" s="86">
        <v>35</v>
      </c>
      <c r="F87" s="86" t="s">
        <v>35</v>
      </c>
      <c r="G87" s="86">
        <v>30.872873668188753</v>
      </c>
      <c r="H87" s="86">
        <v>0</v>
      </c>
      <c r="I87" s="86">
        <v>0</v>
      </c>
      <c r="J87" s="86">
        <v>10.357684281572421</v>
      </c>
      <c r="K87" s="86">
        <v>4.6342138309355256</v>
      </c>
      <c r="L87" s="86">
        <v>0.25</v>
      </c>
      <c r="M87" s="86">
        <v>0.94700570305513987</v>
      </c>
      <c r="N87" s="86">
        <v>1.2585966320504065</v>
      </c>
      <c r="O87" s="86">
        <v>1.1000000000000005</v>
      </c>
      <c r="P87" s="86">
        <v>1.9739330808936579</v>
      </c>
      <c r="S87" s="89"/>
      <c r="T87" s="88">
        <v>2.5</v>
      </c>
      <c r="V87" s="90">
        <f t="shared" si="16"/>
        <v>53.894307196695905</v>
      </c>
      <c r="W87" s="66">
        <f t="shared" si="17"/>
        <v>56.194307196695902</v>
      </c>
      <c r="X87" s="66">
        <f t="shared" si="18"/>
        <v>56.394307196695905</v>
      </c>
      <c r="Y87" s="66">
        <f t="shared" si="19"/>
        <v>53.894307196695905</v>
      </c>
      <c r="Z87" s="66">
        <f t="shared" si="20"/>
        <v>56.194307196695902</v>
      </c>
      <c r="AA87" s="66">
        <f t="shared" si="21"/>
        <v>56.394307196695905</v>
      </c>
    </row>
    <row r="88" spans="1:27" x14ac:dyDescent="0.25">
      <c r="A88" s="86" t="s">
        <v>642</v>
      </c>
      <c r="B88" s="86" t="s">
        <v>636</v>
      </c>
      <c r="C88" s="86">
        <v>12</v>
      </c>
      <c r="D88" s="86" t="s">
        <v>34</v>
      </c>
      <c r="E88" s="86">
        <v>35</v>
      </c>
      <c r="F88" s="86" t="s">
        <v>35</v>
      </c>
      <c r="G88" s="86">
        <v>30.872127853881281</v>
      </c>
      <c r="H88" s="86">
        <v>0</v>
      </c>
      <c r="I88" s="86">
        <v>0</v>
      </c>
      <c r="J88" s="86">
        <v>9.4467897624909423</v>
      </c>
      <c r="K88" s="86">
        <v>4.6342138309355247</v>
      </c>
      <c r="L88" s="86">
        <v>0.25</v>
      </c>
      <c r="M88" s="86">
        <v>0.87043477414064707</v>
      </c>
      <c r="N88" s="86">
        <v>1.2292994755476723</v>
      </c>
      <c r="O88" s="86">
        <v>1.1000000000000001</v>
      </c>
      <c r="P88" s="86">
        <v>1.9703062215177141</v>
      </c>
      <c r="S88" s="89"/>
      <c r="T88" s="88">
        <v>2.5</v>
      </c>
      <c r="V88" s="90">
        <f t="shared" si="16"/>
        <v>52.873171918513783</v>
      </c>
      <c r="W88" s="66">
        <f t="shared" si="17"/>
        <v>55.173171918513781</v>
      </c>
      <c r="X88" s="66">
        <f t="shared" si="18"/>
        <v>55.373171918513783</v>
      </c>
      <c r="Y88" s="66">
        <f t="shared" si="19"/>
        <v>52.873171918513783</v>
      </c>
      <c r="Z88" s="66">
        <f t="shared" si="20"/>
        <v>55.173171918513781</v>
      </c>
      <c r="AA88" s="66">
        <f t="shared" si="21"/>
        <v>55.373171918513783</v>
      </c>
    </row>
    <row r="89" spans="1:27" x14ac:dyDescent="0.25">
      <c r="A89" s="86" t="s">
        <v>642</v>
      </c>
      <c r="B89" s="86" t="s">
        <v>40</v>
      </c>
      <c r="C89" s="86">
        <v>18</v>
      </c>
      <c r="D89" s="86" t="s">
        <v>34</v>
      </c>
      <c r="E89" s="86">
        <v>35</v>
      </c>
      <c r="F89" s="86" t="s">
        <v>35</v>
      </c>
      <c r="G89" s="86">
        <v>31.018467643467655</v>
      </c>
      <c r="H89" s="86">
        <v>0</v>
      </c>
      <c r="I89" s="86">
        <v>0</v>
      </c>
      <c r="J89" s="86">
        <v>9.8203357629383738</v>
      </c>
      <c r="K89" s="86">
        <v>4.6029303366125962</v>
      </c>
      <c r="L89" s="86">
        <v>0.25</v>
      </c>
      <c r="M89" s="86">
        <v>0.90844339679699282</v>
      </c>
      <c r="N89" s="86">
        <v>1.2391623076157612</v>
      </c>
      <c r="O89" s="86">
        <v>1.1000000000000005</v>
      </c>
      <c r="P89" s="86">
        <v>1.9808831879766418</v>
      </c>
      <c r="S89" s="89"/>
      <c r="T89" s="88">
        <v>2.5</v>
      </c>
      <c r="V89" s="90">
        <f t="shared" si="16"/>
        <v>53.420222635408024</v>
      </c>
      <c r="W89" s="66">
        <f t="shared" si="17"/>
        <v>55.720222635408021</v>
      </c>
      <c r="X89" s="66">
        <f t="shared" si="18"/>
        <v>55.920222635408024</v>
      </c>
      <c r="Y89" s="66">
        <f t="shared" si="19"/>
        <v>53.420222635408024</v>
      </c>
      <c r="Z89" s="66">
        <f t="shared" si="20"/>
        <v>55.720222635408021</v>
      </c>
      <c r="AA89" s="66">
        <f t="shared" si="21"/>
        <v>55.920222635408024</v>
      </c>
    </row>
    <row r="90" spans="1:27" x14ac:dyDescent="0.25">
      <c r="A90" s="86" t="s">
        <v>642</v>
      </c>
      <c r="B90" s="86" t="s">
        <v>643</v>
      </c>
      <c r="C90" s="86">
        <v>24</v>
      </c>
      <c r="D90" s="86" t="s">
        <v>34</v>
      </c>
      <c r="E90" s="86">
        <v>35</v>
      </c>
      <c r="F90" s="86" t="s">
        <v>35</v>
      </c>
      <c r="G90" s="86">
        <v>30.911232876712337</v>
      </c>
      <c r="H90" s="86">
        <v>0</v>
      </c>
      <c r="I90" s="86">
        <v>0</v>
      </c>
      <c r="J90" s="86">
        <v>10.181014921018567</v>
      </c>
      <c r="K90" s="86">
        <v>4.6342138309355283</v>
      </c>
      <c r="L90" s="86">
        <v>0.25</v>
      </c>
      <c r="M90" s="86">
        <v>0.94136752865781337</v>
      </c>
      <c r="N90" s="86">
        <v>1.249963527449711</v>
      </c>
      <c r="O90" s="86">
        <v>1.1000000000000003</v>
      </c>
      <c r="P90" s="86">
        <v>1.975883845478734</v>
      </c>
      <c r="S90" s="89"/>
      <c r="T90" s="88">
        <v>2.5</v>
      </c>
      <c r="V90" s="90">
        <f t="shared" si="16"/>
        <v>53.743676530252692</v>
      </c>
      <c r="W90" s="66">
        <f t="shared" si="17"/>
        <v>56.043676530252689</v>
      </c>
      <c r="X90" s="66">
        <f t="shared" si="18"/>
        <v>56.243676530252692</v>
      </c>
      <c r="Y90" s="66">
        <f t="shared" si="19"/>
        <v>53.743676530252692</v>
      </c>
      <c r="Z90" s="66">
        <f t="shared" si="20"/>
        <v>56.043676530252689</v>
      </c>
      <c r="AA90" s="66">
        <f t="shared" si="21"/>
        <v>56.243676530252692</v>
      </c>
    </row>
    <row r="91" spans="1:27" x14ac:dyDescent="0.25">
      <c r="A91" s="86" t="s">
        <v>642</v>
      </c>
      <c r="B91" s="86" t="s">
        <v>41</v>
      </c>
      <c r="C91" s="86">
        <v>30</v>
      </c>
      <c r="D91" s="86" t="s">
        <v>34</v>
      </c>
      <c r="E91" s="86">
        <v>35</v>
      </c>
      <c r="F91" s="86" t="s">
        <v>35</v>
      </c>
      <c r="G91" s="86">
        <v>30.922769849981712</v>
      </c>
      <c r="H91" s="86">
        <v>0</v>
      </c>
      <c r="I91" s="86">
        <v>0</v>
      </c>
      <c r="J91" s="86">
        <v>10.312304631258886</v>
      </c>
      <c r="K91" s="86">
        <v>4.6154134895317949</v>
      </c>
      <c r="L91" s="86">
        <v>0.25</v>
      </c>
      <c r="M91" s="86">
        <v>0.95167395865662163</v>
      </c>
      <c r="N91" s="86">
        <v>1.2566139019699871</v>
      </c>
      <c r="O91" s="86">
        <v>1.1000000000000003</v>
      </c>
      <c r="P91" s="86">
        <v>1.9770323756326236</v>
      </c>
      <c r="S91" s="89"/>
      <c r="T91" s="88">
        <v>2.5</v>
      </c>
      <c r="V91" s="90">
        <f t="shared" si="16"/>
        <v>53.88580820703163</v>
      </c>
      <c r="W91" s="66">
        <f t="shared" si="17"/>
        <v>56.185808207031627</v>
      </c>
      <c r="X91" s="66">
        <f t="shared" si="18"/>
        <v>56.38580820703163</v>
      </c>
      <c r="Y91" s="66">
        <f t="shared" si="19"/>
        <v>53.88580820703163</v>
      </c>
      <c r="Z91" s="66">
        <f t="shared" si="20"/>
        <v>56.185808207031627</v>
      </c>
      <c r="AA91" s="66">
        <f t="shared" si="21"/>
        <v>56.38580820703163</v>
      </c>
    </row>
    <row r="92" spans="1:27" x14ac:dyDescent="0.25">
      <c r="A92" s="86" t="s">
        <v>642</v>
      </c>
      <c r="B92" s="86" t="s">
        <v>644</v>
      </c>
      <c r="C92" s="86">
        <v>36</v>
      </c>
      <c r="D92" s="86" t="s">
        <v>34</v>
      </c>
      <c r="E92" s="86">
        <v>35</v>
      </c>
      <c r="F92" s="86" t="s">
        <v>35</v>
      </c>
      <c r="G92" s="86">
        <v>30.847406392694079</v>
      </c>
      <c r="H92" s="86">
        <v>0</v>
      </c>
      <c r="I92" s="86">
        <v>0</v>
      </c>
      <c r="J92" s="86">
        <v>10.471755897665473</v>
      </c>
      <c r="K92" s="86">
        <v>4.6342138309355265</v>
      </c>
      <c r="L92" s="86">
        <v>0.25</v>
      </c>
      <c r="M92" s="86">
        <v>0.95924722787521777</v>
      </c>
      <c r="N92" s="86">
        <v>1.2609413516331403</v>
      </c>
      <c r="O92" s="86">
        <v>1.1000000000000008</v>
      </c>
      <c r="P92" s="86">
        <v>1.9729709848143631</v>
      </c>
      <c r="S92" s="89"/>
      <c r="T92" s="88">
        <v>2.5</v>
      </c>
      <c r="V92" s="90">
        <f t="shared" si="16"/>
        <v>53.9965356856178</v>
      </c>
      <c r="W92" s="66">
        <f t="shared" si="17"/>
        <v>56.296535685617798</v>
      </c>
      <c r="X92" s="66">
        <f t="shared" si="18"/>
        <v>56.4965356856178</v>
      </c>
      <c r="Y92" s="66">
        <f t="shared" si="19"/>
        <v>53.9965356856178</v>
      </c>
      <c r="Z92" s="66">
        <f t="shared" si="20"/>
        <v>56.296535685617798</v>
      </c>
      <c r="AA92" s="66">
        <f t="shared" si="21"/>
        <v>56.4965356856178</v>
      </c>
    </row>
    <row r="93" spans="1:27" x14ac:dyDescent="0.25">
      <c r="A93" s="86" t="s">
        <v>645</v>
      </c>
      <c r="B93" s="86" t="s">
        <v>637</v>
      </c>
      <c r="C93" s="86">
        <v>12</v>
      </c>
      <c r="D93" s="86" t="s">
        <v>34</v>
      </c>
      <c r="E93" s="86">
        <v>35</v>
      </c>
      <c r="F93" s="86" t="s">
        <v>35</v>
      </c>
      <c r="G93" s="86">
        <v>30.898721461187215</v>
      </c>
      <c r="H93" s="86">
        <v>0</v>
      </c>
      <c r="I93" s="86">
        <v>0</v>
      </c>
      <c r="J93" s="86">
        <v>9.7236875648112058</v>
      </c>
      <c r="K93" s="86">
        <v>4.6342138309355247</v>
      </c>
      <c r="L93" s="86">
        <v>0.25</v>
      </c>
      <c r="M93" s="86">
        <v>0.89975642129903155</v>
      </c>
      <c r="N93" s="86">
        <v>1.2329081111767142</v>
      </c>
      <c r="O93" s="86">
        <v>1.0999999999999999</v>
      </c>
      <c r="P93" s="86">
        <v>1.9734837413940312</v>
      </c>
      <c r="S93" s="89"/>
      <c r="T93" s="88">
        <v>2.5</v>
      </c>
      <c r="V93" s="90">
        <f t="shared" si="16"/>
        <v>53.212771130803716</v>
      </c>
      <c r="W93" s="66">
        <f t="shared" si="17"/>
        <v>55.512771130803714</v>
      </c>
      <c r="X93" s="66">
        <f t="shared" si="18"/>
        <v>55.712771130803716</v>
      </c>
      <c r="Y93" s="66">
        <f t="shared" si="19"/>
        <v>53.212771130803716</v>
      </c>
      <c r="Z93" s="66">
        <f t="shared" si="20"/>
        <v>55.512771130803714</v>
      </c>
      <c r="AA93" s="66">
        <f t="shared" si="21"/>
        <v>55.712771130803716</v>
      </c>
    </row>
    <row r="94" spans="1:27" x14ac:dyDescent="0.25">
      <c r="A94" s="86" t="s">
        <v>645</v>
      </c>
      <c r="B94" s="86" t="s">
        <v>44</v>
      </c>
      <c r="C94" s="86">
        <v>18</v>
      </c>
      <c r="D94" s="86" t="s">
        <v>34</v>
      </c>
      <c r="E94" s="86">
        <v>35</v>
      </c>
      <c r="F94" s="86" t="s">
        <v>35</v>
      </c>
      <c r="G94" s="86">
        <v>30.7911414693382</v>
      </c>
      <c r="H94" s="86">
        <v>0</v>
      </c>
      <c r="I94" s="86">
        <v>0</v>
      </c>
      <c r="J94" s="86">
        <v>9.9742852341626609</v>
      </c>
      <c r="K94" s="86">
        <v>4.5770060832626251</v>
      </c>
      <c r="L94" s="86">
        <v>0.25</v>
      </c>
      <c r="M94" s="86">
        <v>0.93303857710644955</v>
      </c>
      <c r="N94" s="86">
        <v>1.2438318296913788</v>
      </c>
      <c r="O94" s="86">
        <v>1.1000000000000001</v>
      </c>
      <c r="P94" s="86">
        <v>1.9689457213829402</v>
      </c>
      <c r="S94" s="89"/>
      <c r="T94" s="88">
        <v>2.5</v>
      </c>
      <c r="V94" s="90">
        <f t="shared" si="16"/>
        <v>53.338248914944259</v>
      </c>
      <c r="W94" s="66">
        <f t="shared" si="17"/>
        <v>55.638248914944256</v>
      </c>
      <c r="X94" s="66">
        <f t="shared" si="18"/>
        <v>55.838248914944259</v>
      </c>
      <c r="Y94" s="66">
        <f t="shared" si="19"/>
        <v>53.338248914944259</v>
      </c>
      <c r="Z94" s="66">
        <f t="shared" si="20"/>
        <v>55.638248914944256</v>
      </c>
      <c r="AA94" s="66">
        <f t="shared" si="21"/>
        <v>55.838248914944259</v>
      </c>
    </row>
    <row r="95" spans="1:27" x14ac:dyDescent="0.25">
      <c r="A95" s="86" t="s">
        <v>645</v>
      </c>
      <c r="B95" s="86" t="s">
        <v>646</v>
      </c>
      <c r="C95" s="86">
        <v>24</v>
      </c>
      <c r="D95" s="86" t="s">
        <v>34</v>
      </c>
      <c r="E95" s="86">
        <v>35</v>
      </c>
      <c r="F95" s="86" t="s">
        <v>35</v>
      </c>
      <c r="G95" s="86">
        <v>30.884894977168969</v>
      </c>
      <c r="H95" s="86">
        <v>0</v>
      </c>
      <c r="I95" s="86">
        <v>0</v>
      </c>
      <c r="J95" s="86">
        <v>10.335563562176892</v>
      </c>
      <c r="K95" s="86">
        <v>4.6342138309355274</v>
      </c>
      <c r="L95" s="86">
        <v>0.25</v>
      </c>
      <c r="M95" s="86">
        <v>0.95691946642378101</v>
      </c>
      <c r="N95" s="86">
        <v>1.2531506430053765</v>
      </c>
      <c r="O95" s="86">
        <v>1.0999999999999999</v>
      </c>
      <c r="P95" s="86">
        <v>1.9751529073751584</v>
      </c>
      <c r="S95" s="89"/>
      <c r="T95" s="88">
        <v>2.5</v>
      </c>
      <c r="V95" s="90">
        <f t="shared" si="16"/>
        <v>53.889895387085701</v>
      </c>
      <c r="W95" s="66">
        <f t="shared" si="17"/>
        <v>56.189895387085699</v>
      </c>
      <c r="X95" s="66">
        <f t="shared" si="18"/>
        <v>56.389895387085701</v>
      </c>
      <c r="Y95" s="66">
        <f t="shared" si="19"/>
        <v>53.889895387085701</v>
      </c>
      <c r="Z95" s="66">
        <f t="shared" si="20"/>
        <v>56.189895387085699</v>
      </c>
      <c r="AA95" s="66">
        <f t="shared" si="21"/>
        <v>56.389895387085701</v>
      </c>
    </row>
    <row r="96" spans="1:27" x14ac:dyDescent="0.25">
      <c r="A96" s="86" t="s">
        <v>645</v>
      </c>
      <c r="B96" s="86" t="s">
        <v>45</v>
      </c>
      <c r="C96" s="86">
        <v>30</v>
      </c>
      <c r="D96" s="86" t="s">
        <v>34</v>
      </c>
      <c r="E96" s="86">
        <v>35</v>
      </c>
      <c r="F96" s="86" t="s">
        <v>35</v>
      </c>
      <c r="G96" s="86">
        <v>30.794912472647709</v>
      </c>
      <c r="H96" s="86">
        <v>0</v>
      </c>
      <c r="I96" s="86">
        <v>0</v>
      </c>
      <c r="J96" s="86">
        <v>10.401947293168574</v>
      </c>
      <c r="K96" s="86">
        <v>4.5996813915013881</v>
      </c>
      <c r="L96" s="86">
        <v>0.25</v>
      </c>
      <c r="M96" s="86">
        <v>0.9660226924941121</v>
      </c>
      <c r="N96" s="86">
        <v>1.2593160047232745</v>
      </c>
      <c r="O96" s="86">
        <v>1.1000000000000001</v>
      </c>
      <c r="P96" s="86">
        <v>1.9707277965740324</v>
      </c>
      <c r="S96" s="89"/>
      <c r="T96" s="88">
        <v>2.5</v>
      </c>
      <c r="V96" s="90">
        <f t="shared" si="16"/>
        <v>53.842607651109091</v>
      </c>
      <c r="W96" s="66">
        <f t="shared" si="17"/>
        <v>56.142607651109088</v>
      </c>
      <c r="X96" s="66">
        <f t="shared" si="18"/>
        <v>56.342607651109091</v>
      </c>
      <c r="Y96" s="66">
        <f t="shared" si="19"/>
        <v>53.842607651109091</v>
      </c>
      <c r="Z96" s="66">
        <f t="shared" si="20"/>
        <v>56.142607651109088</v>
      </c>
      <c r="AA96" s="66">
        <f t="shared" si="21"/>
        <v>56.342607651109091</v>
      </c>
    </row>
    <row r="97" spans="1:27" x14ac:dyDescent="0.25">
      <c r="A97" s="86" t="s">
        <v>645</v>
      </c>
      <c r="B97" s="86" t="s">
        <v>647</v>
      </c>
      <c r="C97" s="86">
        <v>36</v>
      </c>
      <c r="D97" s="86" t="s">
        <v>34</v>
      </c>
      <c r="E97" s="86">
        <v>35</v>
      </c>
      <c r="F97" s="86" t="s">
        <v>35</v>
      </c>
      <c r="G97" s="86">
        <v>30.717766323024073</v>
      </c>
      <c r="H97" s="86">
        <v>0</v>
      </c>
      <c r="I97" s="86">
        <v>0</v>
      </c>
      <c r="J97" s="86">
        <v>10.550915108776515</v>
      </c>
      <c r="K97" s="86">
        <v>4.6292480921444481</v>
      </c>
      <c r="L97" s="86">
        <v>0.25</v>
      </c>
      <c r="M97" s="86">
        <v>0.96450815134616064</v>
      </c>
      <c r="N97" s="86">
        <v>1.2625675039201925</v>
      </c>
      <c r="O97" s="86">
        <v>1.1000000000000003</v>
      </c>
      <c r="P97" s="86">
        <v>1.9657801309276122</v>
      </c>
      <c r="S97" s="89"/>
      <c r="T97" s="88">
        <v>2.5</v>
      </c>
      <c r="V97" s="90">
        <f t="shared" si="16"/>
        <v>53.940785310138999</v>
      </c>
      <c r="W97" s="66">
        <f t="shared" si="17"/>
        <v>56.240785310138996</v>
      </c>
      <c r="X97" s="66">
        <f t="shared" si="18"/>
        <v>56.440785310138999</v>
      </c>
      <c r="Y97" s="66">
        <f t="shared" si="19"/>
        <v>53.940785310138999</v>
      </c>
      <c r="Z97" s="66">
        <f t="shared" si="20"/>
        <v>56.240785310138996</v>
      </c>
      <c r="AA97" s="66">
        <f t="shared" si="21"/>
        <v>56.440785310138999</v>
      </c>
    </row>
    <row r="98" spans="1:27" x14ac:dyDescent="0.25">
      <c r="A98" s="86" t="s">
        <v>648</v>
      </c>
      <c r="B98" s="86" t="s">
        <v>638</v>
      </c>
      <c r="C98" s="86">
        <v>12</v>
      </c>
      <c r="D98" s="86" t="s">
        <v>34</v>
      </c>
      <c r="E98" s="86">
        <v>35</v>
      </c>
      <c r="F98" s="86" t="s">
        <v>35</v>
      </c>
      <c r="G98" s="86">
        <v>30.869780821917804</v>
      </c>
      <c r="H98" s="86">
        <v>0</v>
      </c>
      <c r="I98" s="86">
        <v>0</v>
      </c>
      <c r="J98" s="86">
        <v>10.030252988808643</v>
      </c>
      <c r="K98" s="86">
        <v>4.6342138309355247</v>
      </c>
      <c r="L98" s="86">
        <v>0.25</v>
      </c>
      <c r="M98" s="86">
        <v>0.95522336307761024</v>
      </c>
      <c r="N98" s="86">
        <v>1.2370379417477313</v>
      </c>
      <c r="O98" s="86">
        <v>1.0999999999999999</v>
      </c>
      <c r="P98" s="86">
        <v>1.9757035220409163</v>
      </c>
      <c r="S98" s="89"/>
      <c r="T98" s="88">
        <v>2.5</v>
      </c>
      <c r="V98" s="90">
        <f t="shared" si="16"/>
        <v>53.552212468528225</v>
      </c>
      <c r="W98" s="66">
        <f t="shared" si="17"/>
        <v>55.852212468528222</v>
      </c>
      <c r="X98" s="66">
        <f t="shared" si="18"/>
        <v>56.052212468528225</v>
      </c>
      <c r="Y98" s="66">
        <f t="shared" si="19"/>
        <v>53.552212468528225</v>
      </c>
      <c r="Z98" s="66">
        <f t="shared" si="20"/>
        <v>55.852212468528222</v>
      </c>
      <c r="AA98" s="66">
        <f t="shared" si="21"/>
        <v>56.052212468528225</v>
      </c>
    </row>
    <row r="99" spans="1:27" x14ac:dyDescent="0.25">
      <c r="A99" s="86" t="s">
        <v>648</v>
      </c>
      <c r="B99" s="86" t="s">
        <v>391</v>
      </c>
      <c r="C99" s="86">
        <v>18</v>
      </c>
      <c r="D99" s="86" t="s">
        <v>34</v>
      </c>
      <c r="E99" s="86">
        <v>35</v>
      </c>
      <c r="F99" s="86" t="s">
        <v>35</v>
      </c>
      <c r="G99" s="86">
        <v>30.533351581508523</v>
      </c>
      <c r="H99" s="86">
        <v>0</v>
      </c>
      <c r="I99" s="86">
        <v>0</v>
      </c>
      <c r="J99" s="86">
        <v>10.192812153063121</v>
      </c>
      <c r="K99" s="86">
        <v>4.5748182823371986</v>
      </c>
      <c r="L99" s="86">
        <v>0.25</v>
      </c>
      <c r="M99" s="86">
        <v>1.0009964514443612</v>
      </c>
      <c r="N99" s="86">
        <v>1.2485757792429875</v>
      </c>
      <c r="O99" s="86">
        <v>1.1000000000000003</v>
      </c>
      <c r="P99" s="86">
        <v>1.9589315078225999</v>
      </c>
      <c r="S99" s="89"/>
      <c r="T99" s="88">
        <v>2.5</v>
      </c>
      <c r="V99" s="90">
        <f t="shared" si="16"/>
        <v>53.359485755418795</v>
      </c>
      <c r="W99" s="66">
        <f t="shared" si="17"/>
        <v>55.659485755418793</v>
      </c>
      <c r="X99" s="66">
        <f t="shared" si="18"/>
        <v>55.859485755418795</v>
      </c>
      <c r="Y99" s="66">
        <f t="shared" si="19"/>
        <v>53.359485755418795</v>
      </c>
      <c r="Z99" s="66">
        <f t="shared" si="20"/>
        <v>55.659485755418793</v>
      </c>
      <c r="AA99" s="66">
        <f t="shared" si="21"/>
        <v>55.859485755418795</v>
      </c>
    </row>
    <row r="100" spans="1:27" x14ac:dyDescent="0.25">
      <c r="A100" s="86" t="s">
        <v>648</v>
      </c>
      <c r="B100" s="86" t="s">
        <v>649</v>
      </c>
      <c r="C100" s="86">
        <v>24</v>
      </c>
      <c r="D100" s="86" t="s">
        <v>34</v>
      </c>
      <c r="E100" s="86">
        <v>35</v>
      </c>
      <c r="F100" s="86" t="s">
        <v>35</v>
      </c>
      <c r="G100" s="86">
        <v>30.844159817351613</v>
      </c>
      <c r="H100" s="86">
        <v>0</v>
      </c>
      <c r="I100" s="86">
        <v>0</v>
      </c>
      <c r="J100" s="86">
        <v>10.50667098631647</v>
      </c>
      <c r="K100" s="86">
        <v>4.6342138309355274</v>
      </c>
      <c r="L100" s="86">
        <v>0.25</v>
      </c>
      <c r="M100" s="86">
        <v>1.0208231924532525</v>
      </c>
      <c r="N100" s="86">
        <v>1.2567980733940882</v>
      </c>
      <c r="O100" s="86">
        <v>1.1000000000000001</v>
      </c>
      <c r="P100" s="86">
        <v>1.9771564392761136</v>
      </c>
      <c r="S100" s="89"/>
      <c r="T100" s="88">
        <v>2.5</v>
      </c>
      <c r="V100" s="90">
        <f t="shared" si="16"/>
        <v>54.089822339727064</v>
      </c>
      <c r="W100" s="66">
        <f t="shared" si="17"/>
        <v>56.389822339727061</v>
      </c>
      <c r="X100" s="66">
        <f t="shared" si="18"/>
        <v>56.589822339727064</v>
      </c>
      <c r="Y100" s="66">
        <f t="shared" si="19"/>
        <v>54.089822339727064</v>
      </c>
      <c r="Z100" s="66">
        <f t="shared" si="20"/>
        <v>56.389822339727061</v>
      </c>
      <c r="AA100" s="66">
        <f t="shared" si="21"/>
        <v>56.589822339727064</v>
      </c>
    </row>
    <row r="101" spans="1:27" x14ac:dyDescent="0.25">
      <c r="A101" s="86" t="s">
        <v>648</v>
      </c>
      <c r="B101" s="86" t="s">
        <v>394</v>
      </c>
      <c r="C101" s="86">
        <v>30</v>
      </c>
      <c r="D101" s="86" t="s">
        <v>34</v>
      </c>
      <c r="E101" s="86">
        <v>35</v>
      </c>
      <c r="F101" s="86" t="s">
        <v>35</v>
      </c>
      <c r="G101" s="86">
        <v>30.65752829499819</v>
      </c>
      <c r="H101" s="86">
        <v>0</v>
      </c>
      <c r="I101" s="86">
        <v>0</v>
      </c>
      <c r="J101" s="86">
        <v>10.534134117895269</v>
      </c>
      <c r="K101" s="86">
        <v>4.5983798814380101</v>
      </c>
      <c r="L101" s="86">
        <v>0.25</v>
      </c>
      <c r="M101" s="86">
        <v>1.0375234650936203</v>
      </c>
      <c r="N101" s="86">
        <v>1.2621906521284258</v>
      </c>
      <c r="O101" s="86">
        <v>1.1000000000000003</v>
      </c>
      <c r="P101" s="86">
        <v>1.9675372889746996</v>
      </c>
      <c r="S101" s="89"/>
      <c r="T101" s="88">
        <v>2.5</v>
      </c>
      <c r="V101" s="90">
        <f t="shared" si="16"/>
        <v>53.907293700528214</v>
      </c>
      <c r="W101" s="66">
        <f t="shared" si="17"/>
        <v>56.207293700528211</v>
      </c>
      <c r="X101" s="66">
        <f t="shared" si="18"/>
        <v>56.407293700528214</v>
      </c>
      <c r="Y101" s="66">
        <f t="shared" si="19"/>
        <v>53.907293700528214</v>
      </c>
      <c r="Z101" s="66">
        <f t="shared" si="20"/>
        <v>56.207293700528211</v>
      </c>
      <c r="AA101" s="66">
        <f t="shared" si="21"/>
        <v>56.407293700528214</v>
      </c>
    </row>
    <row r="102" spans="1:27" x14ac:dyDescent="0.25">
      <c r="A102" s="86" t="s">
        <v>648</v>
      </c>
      <c r="B102" s="86" t="s">
        <v>650</v>
      </c>
      <c r="C102" s="86">
        <v>36</v>
      </c>
      <c r="D102" s="86" t="s">
        <v>34</v>
      </c>
      <c r="E102" s="86">
        <v>35</v>
      </c>
      <c r="F102" s="86" t="s">
        <v>35</v>
      </c>
      <c r="G102" s="86">
        <v>30.810124695863767</v>
      </c>
      <c r="H102" s="86">
        <v>0</v>
      </c>
      <c r="I102" s="86">
        <v>0</v>
      </c>
      <c r="J102" s="86">
        <v>10.698954222339838</v>
      </c>
      <c r="K102" s="86">
        <v>4.6384459896852395</v>
      </c>
      <c r="L102" s="86">
        <v>0.25</v>
      </c>
      <c r="M102" s="86">
        <v>1.0357060732904066</v>
      </c>
      <c r="N102" s="86">
        <v>1.2654977155960587</v>
      </c>
      <c r="O102" s="86">
        <v>1.1000000000000008</v>
      </c>
      <c r="P102" s="86">
        <v>1.9753523351919204</v>
      </c>
      <c r="S102" s="89"/>
      <c r="T102" s="88">
        <v>2.5</v>
      </c>
      <c r="V102" s="90">
        <f t="shared" si="16"/>
        <v>54.274081031967228</v>
      </c>
      <c r="W102" s="66">
        <f t="shared" si="17"/>
        <v>56.574081031967225</v>
      </c>
      <c r="X102" s="66">
        <f t="shared" si="18"/>
        <v>56.774081031967228</v>
      </c>
      <c r="Y102" s="66">
        <f t="shared" si="19"/>
        <v>54.274081031967228</v>
      </c>
      <c r="Z102" s="66">
        <f t="shared" si="20"/>
        <v>56.574081031967225</v>
      </c>
      <c r="AA102" s="66">
        <f t="shared" si="21"/>
        <v>56.774081031967228</v>
      </c>
    </row>
    <row r="103" spans="1:27" x14ac:dyDescent="0.25">
      <c r="A103" s="86" t="s">
        <v>651</v>
      </c>
      <c r="B103" s="86" t="s">
        <v>511</v>
      </c>
      <c r="C103" s="86">
        <v>12</v>
      </c>
      <c r="D103" s="86" t="s">
        <v>34</v>
      </c>
      <c r="E103" s="86">
        <v>35</v>
      </c>
      <c r="F103" s="86" t="s">
        <v>35</v>
      </c>
      <c r="G103" s="86">
        <v>30.841853881278535</v>
      </c>
      <c r="H103" s="86">
        <v>0</v>
      </c>
      <c r="I103" s="86">
        <v>0</v>
      </c>
      <c r="J103" s="86">
        <v>10.326929205580356</v>
      </c>
      <c r="K103" s="86">
        <v>4.6342138309355247</v>
      </c>
      <c r="L103" s="86">
        <v>0.25</v>
      </c>
      <c r="M103" s="86">
        <v>0.96637779973178539</v>
      </c>
      <c r="N103" s="86">
        <v>1.2410233393525452</v>
      </c>
      <c r="O103" s="86">
        <v>1.1000000000000003</v>
      </c>
      <c r="P103" s="86">
        <v>1.9719647407332286</v>
      </c>
      <c r="S103" s="89"/>
      <c r="T103" s="88">
        <v>2.5</v>
      </c>
      <c r="V103" s="90">
        <f t="shared" si="16"/>
        <v>53.832362797611978</v>
      </c>
      <c r="W103" s="66">
        <f t="shared" si="17"/>
        <v>56.132362797611975</v>
      </c>
      <c r="X103" s="66">
        <f t="shared" si="18"/>
        <v>56.332362797611978</v>
      </c>
      <c r="Y103" s="66">
        <f t="shared" si="19"/>
        <v>53.832362797611978</v>
      </c>
      <c r="Z103" s="66">
        <f t="shared" si="20"/>
        <v>56.132362797611975</v>
      </c>
      <c r="AA103" s="66">
        <f t="shared" si="21"/>
        <v>56.332362797611978</v>
      </c>
    </row>
    <row r="104" spans="1:27" x14ac:dyDescent="0.25">
      <c r="A104" s="86" t="s">
        <v>651</v>
      </c>
      <c r="B104" s="86" t="s">
        <v>538</v>
      </c>
      <c r="C104" s="86">
        <v>18</v>
      </c>
      <c r="D104" s="86" t="s">
        <v>34</v>
      </c>
      <c r="E104" s="86">
        <v>35</v>
      </c>
      <c r="F104" s="86" t="s">
        <v>35</v>
      </c>
      <c r="G104" s="86">
        <v>30.452434729811785</v>
      </c>
      <c r="H104" s="86">
        <v>0</v>
      </c>
      <c r="I104" s="86">
        <v>0</v>
      </c>
      <c r="J104" s="86">
        <v>10.418758853120003</v>
      </c>
      <c r="K104" s="86">
        <v>4.5780166603495731</v>
      </c>
      <c r="L104" s="86">
        <v>0.25</v>
      </c>
      <c r="M104" s="86">
        <v>1.008248612056436</v>
      </c>
      <c r="N104" s="86">
        <v>1.2532379225843757</v>
      </c>
      <c r="O104" s="86">
        <v>1.1000000000000001</v>
      </c>
      <c r="P104" s="86">
        <v>1.9526409233671029</v>
      </c>
      <c r="S104" s="89"/>
      <c r="T104" s="88">
        <v>2.5</v>
      </c>
      <c r="V104" s="90">
        <f t="shared" si="16"/>
        <v>53.513337701289274</v>
      </c>
      <c r="W104" s="66">
        <f t="shared" si="17"/>
        <v>55.813337701289271</v>
      </c>
      <c r="X104" s="66">
        <f t="shared" si="18"/>
        <v>56.013337701289274</v>
      </c>
      <c r="Y104" s="66">
        <f t="shared" si="19"/>
        <v>53.513337701289274</v>
      </c>
      <c r="Z104" s="66">
        <f t="shared" si="20"/>
        <v>55.813337701289271</v>
      </c>
      <c r="AA104" s="66">
        <f t="shared" si="21"/>
        <v>56.013337701289274</v>
      </c>
    </row>
    <row r="105" spans="1:27" x14ac:dyDescent="0.25">
      <c r="A105" s="86" t="s">
        <v>651</v>
      </c>
      <c r="B105" s="86" t="s">
        <v>512</v>
      </c>
      <c r="C105" s="86">
        <v>24</v>
      </c>
      <c r="D105" s="86" t="s">
        <v>34</v>
      </c>
      <c r="E105" s="86">
        <v>35</v>
      </c>
      <c r="F105" s="86" t="s">
        <v>35</v>
      </c>
      <c r="G105" s="86">
        <v>30.778744292237462</v>
      </c>
      <c r="H105" s="86">
        <v>0</v>
      </c>
      <c r="I105" s="86">
        <v>0</v>
      </c>
      <c r="J105" s="86">
        <v>10.672258816128959</v>
      </c>
      <c r="K105" s="86">
        <v>4.6342138309355265</v>
      </c>
      <c r="L105" s="86">
        <v>0.25</v>
      </c>
      <c r="M105" s="86">
        <v>1.0261718252503536</v>
      </c>
      <c r="N105" s="86">
        <v>1.2603179418450876</v>
      </c>
      <c r="O105" s="86">
        <v>1.0999999999999999</v>
      </c>
      <c r="P105" s="86">
        <v>1.9720296547643401</v>
      </c>
      <c r="S105" s="89"/>
      <c r="T105" s="88">
        <v>2.5</v>
      </c>
      <c r="V105" s="90">
        <f t="shared" si="16"/>
        <v>54.193736361161733</v>
      </c>
      <c r="W105" s="66">
        <f t="shared" si="17"/>
        <v>56.49373636116173</v>
      </c>
      <c r="X105" s="66">
        <f t="shared" si="18"/>
        <v>56.693736361161733</v>
      </c>
      <c r="Y105" s="66">
        <f t="shared" si="19"/>
        <v>54.193736361161733</v>
      </c>
      <c r="Z105" s="66">
        <f t="shared" si="20"/>
        <v>56.49373636116173</v>
      </c>
      <c r="AA105" s="66">
        <f t="shared" si="21"/>
        <v>56.693736361161733</v>
      </c>
    </row>
    <row r="106" spans="1:27" x14ac:dyDescent="0.25">
      <c r="A106" s="86" t="s">
        <v>651</v>
      </c>
      <c r="B106" s="86" t="s">
        <v>540</v>
      </c>
      <c r="C106" s="86">
        <v>30</v>
      </c>
      <c r="D106" s="86" t="s">
        <v>34</v>
      </c>
      <c r="E106" s="86">
        <v>35</v>
      </c>
      <c r="F106" s="86" t="s">
        <v>35</v>
      </c>
      <c r="G106" s="86">
        <v>30.590284463894982</v>
      </c>
      <c r="H106" s="86">
        <v>0</v>
      </c>
      <c r="I106" s="86">
        <v>0</v>
      </c>
      <c r="J106" s="86">
        <v>10.670279403122965</v>
      </c>
      <c r="K106" s="86">
        <v>4.6002943768737206</v>
      </c>
      <c r="L106" s="86">
        <v>0.25</v>
      </c>
      <c r="M106" s="86">
        <v>1.0406005027461804</v>
      </c>
      <c r="N106" s="86">
        <v>1.2649953920822827</v>
      </c>
      <c r="O106" s="86">
        <v>1.1000000000000003</v>
      </c>
      <c r="P106" s="86">
        <v>1.9625508808174101</v>
      </c>
      <c r="S106" s="89"/>
      <c r="T106" s="88">
        <v>2.5</v>
      </c>
      <c r="V106" s="90">
        <f t="shared" si="16"/>
        <v>53.979005019537539</v>
      </c>
      <c r="W106" s="66">
        <f t="shared" si="17"/>
        <v>56.279005019537536</v>
      </c>
      <c r="X106" s="66">
        <f t="shared" si="18"/>
        <v>56.479005019537539</v>
      </c>
      <c r="Y106" s="66">
        <f t="shared" si="19"/>
        <v>53.979005019537539</v>
      </c>
      <c r="Z106" s="66">
        <f t="shared" si="20"/>
        <v>56.279005019537536</v>
      </c>
      <c r="AA106" s="66">
        <f t="shared" si="21"/>
        <v>56.479005019537539</v>
      </c>
    </row>
    <row r="107" spans="1:27" x14ac:dyDescent="0.25">
      <c r="A107" s="86" t="s">
        <v>651</v>
      </c>
      <c r="B107" s="86" t="s">
        <v>652</v>
      </c>
      <c r="C107" s="86">
        <v>36</v>
      </c>
      <c r="D107" s="86" t="s">
        <v>34</v>
      </c>
      <c r="E107" s="86">
        <v>35</v>
      </c>
      <c r="F107" s="86" t="s">
        <v>35</v>
      </c>
      <c r="G107" s="86">
        <v>30.76334245742094</v>
      </c>
      <c r="H107" s="86">
        <v>0</v>
      </c>
      <c r="I107" s="86">
        <v>0</v>
      </c>
      <c r="J107" s="86">
        <v>10.809346108881497</v>
      </c>
      <c r="K107" s="86">
        <v>4.6384459896852377</v>
      </c>
      <c r="L107" s="86">
        <v>0.25</v>
      </c>
      <c r="M107" s="86">
        <v>1.0375665582239613</v>
      </c>
      <c r="N107" s="86">
        <v>1.2678442945633916</v>
      </c>
      <c r="O107" s="86">
        <v>1.1000000000000005</v>
      </c>
      <c r="P107" s="86">
        <v>1.9716805669425248</v>
      </c>
      <c r="S107" s="89"/>
      <c r="T107" s="88">
        <v>2.5</v>
      </c>
      <c r="V107" s="90">
        <f t="shared" si="16"/>
        <v>54.338225975717549</v>
      </c>
      <c r="W107" s="66">
        <f t="shared" si="17"/>
        <v>56.638225975717546</v>
      </c>
      <c r="X107" s="66">
        <f t="shared" si="18"/>
        <v>56.838225975717549</v>
      </c>
      <c r="Y107" s="66">
        <f t="shared" si="19"/>
        <v>54.338225975717549</v>
      </c>
      <c r="Z107" s="66">
        <f t="shared" si="20"/>
        <v>56.638225975717546</v>
      </c>
      <c r="AA107" s="66">
        <f t="shared" si="21"/>
        <v>56.838225975717549</v>
      </c>
    </row>
    <row r="108" spans="1:27" x14ac:dyDescent="0.25">
      <c r="A108" s="86" t="s">
        <v>656</v>
      </c>
      <c r="B108" s="86" t="s">
        <v>514</v>
      </c>
      <c r="C108" s="86">
        <v>12</v>
      </c>
      <c r="D108" s="86" t="s">
        <v>34</v>
      </c>
      <c r="E108" s="86">
        <v>35</v>
      </c>
      <c r="F108" s="86" t="s">
        <v>35</v>
      </c>
      <c r="G108" s="86">
        <v>30.841105022831051</v>
      </c>
      <c r="H108" s="86">
        <v>0</v>
      </c>
      <c r="I108" s="86">
        <v>0</v>
      </c>
      <c r="J108" s="86">
        <v>10.633494629577791</v>
      </c>
      <c r="K108" s="86">
        <v>4.6342138309355247</v>
      </c>
      <c r="L108" s="86">
        <v>0.25</v>
      </c>
      <c r="M108" s="86">
        <v>0.97898916054396123</v>
      </c>
      <c r="N108" s="86">
        <v>1.2453090000000002</v>
      </c>
      <c r="O108" s="86">
        <v>1.1000000000000001</v>
      </c>
      <c r="P108" s="86">
        <v>1.9725751949927204</v>
      </c>
      <c r="S108" s="89"/>
      <c r="T108" s="88">
        <v>2.5</v>
      </c>
      <c r="V108" s="90">
        <f t="shared" si="16"/>
        <v>54.155686838881053</v>
      </c>
      <c r="W108" s="66">
        <f t="shared" si="17"/>
        <v>56.45568683888105</v>
      </c>
      <c r="X108" s="66">
        <f t="shared" si="18"/>
        <v>56.655686838881053</v>
      </c>
      <c r="Y108" s="66">
        <f t="shared" si="19"/>
        <v>54.155686838881053</v>
      </c>
      <c r="Z108" s="66">
        <f t="shared" si="20"/>
        <v>56.45568683888105</v>
      </c>
      <c r="AA108" s="66">
        <f t="shared" si="21"/>
        <v>56.655686838881053</v>
      </c>
    </row>
    <row r="109" spans="1:27" x14ac:dyDescent="0.25">
      <c r="A109" s="86" t="s">
        <v>656</v>
      </c>
      <c r="B109" s="86" t="s">
        <v>544</v>
      </c>
      <c r="C109" s="86">
        <v>18</v>
      </c>
      <c r="D109" s="86" t="s">
        <v>34</v>
      </c>
      <c r="E109" s="86">
        <v>35</v>
      </c>
      <c r="F109" s="86" t="s">
        <v>35</v>
      </c>
      <c r="G109" s="86">
        <v>30.441259124087601</v>
      </c>
      <c r="H109" s="86">
        <v>0</v>
      </c>
      <c r="I109" s="86">
        <v>0</v>
      </c>
      <c r="J109" s="86">
        <v>10.696514393612697</v>
      </c>
      <c r="K109" s="86">
        <v>4.6010283328375241</v>
      </c>
      <c r="L109" s="86">
        <v>0.25</v>
      </c>
      <c r="M109" s="86">
        <v>1.0174671850447674</v>
      </c>
      <c r="N109" s="86">
        <v>1.2580404778861598</v>
      </c>
      <c r="O109" s="86">
        <v>1.0999999999999999</v>
      </c>
      <c r="P109" s="86">
        <v>1.9523303410340733</v>
      </c>
      <c r="S109" s="89"/>
      <c r="T109" s="88">
        <v>2.5</v>
      </c>
      <c r="V109" s="90">
        <f t="shared" si="16"/>
        <v>53.816639854502824</v>
      </c>
      <c r="W109" s="66">
        <f t="shared" si="17"/>
        <v>56.116639854502822</v>
      </c>
      <c r="X109" s="66">
        <f t="shared" si="18"/>
        <v>56.316639854502824</v>
      </c>
      <c r="Y109" s="66">
        <f t="shared" si="19"/>
        <v>53.816639854502824</v>
      </c>
      <c r="Z109" s="66">
        <f t="shared" si="20"/>
        <v>56.116639854502822</v>
      </c>
      <c r="AA109" s="66">
        <f t="shared" si="21"/>
        <v>56.316639854502824</v>
      </c>
    </row>
    <row r="110" spans="1:27" x14ac:dyDescent="0.25">
      <c r="A110" s="86" t="s">
        <v>656</v>
      </c>
      <c r="B110" s="86" t="s">
        <v>516</v>
      </c>
      <c r="C110" s="86">
        <v>24</v>
      </c>
      <c r="D110" s="86" t="s">
        <v>34</v>
      </c>
      <c r="E110" s="86">
        <v>35</v>
      </c>
      <c r="F110" s="86" t="s">
        <v>35</v>
      </c>
      <c r="G110" s="86">
        <v>30.783182648401844</v>
      </c>
      <c r="H110" s="86">
        <v>0</v>
      </c>
      <c r="I110" s="86">
        <v>0</v>
      </c>
      <c r="J110" s="86">
        <v>10.843366240268537</v>
      </c>
      <c r="K110" s="86">
        <v>4.6342138309355274</v>
      </c>
      <c r="L110" s="86">
        <v>0.25</v>
      </c>
      <c r="M110" s="86">
        <v>1.0334772066837965</v>
      </c>
      <c r="N110" s="86">
        <v>1.2641029999999998</v>
      </c>
      <c r="O110" s="86">
        <v>1.0999999999999999</v>
      </c>
      <c r="P110" s="86">
        <v>1.9725385956482142</v>
      </c>
      <c r="S110" s="89"/>
      <c r="T110" s="88">
        <v>2.5</v>
      </c>
      <c r="V110" s="90">
        <f t="shared" si="16"/>
        <v>54.380881521937923</v>
      </c>
      <c r="W110" s="66">
        <f t="shared" si="17"/>
        <v>56.68088152193792</v>
      </c>
      <c r="X110" s="66">
        <f t="shared" si="18"/>
        <v>56.880881521937923</v>
      </c>
      <c r="Y110" s="66">
        <f t="shared" si="19"/>
        <v>54.380881521937923</v>
      </c>
      <c r="Z110" s="66">
        <f t="shared" si="20"/>
        <v>56.68088152193792</v>
      </c>
      <c r="AA110" s="66">
        <f t="shared" si="21"/>
        <v>56.880881521937923</v>
      </c>
    </row>
    <row r="111" spans="1:27" x14ac:dyDescent="0.25">
      <c r="A111" s="86" t="s">
        <v>656</v>
      </c>
      <c r="B111" s="86" t="s">
        <v>545</v>
      </c>
      <c r="C111" s="86">
        <v>30</v>
      </c>
      <c r="D111" s="86" t="s">
        <v>34</v>
      </c>
      <c r="E111" s="86">
        <v>35</v>
      </c>
      <c r="F111" s="86" t="s">
        <v>35</v>
      </c>
      <c r="G111" s="86">
        <v>30.583618108798849</v>
      </c>
      <c r="H111" s="86">
        <v>0</v>
      </c>
      <c r="I111" s="86">
        <v>0</v>
      </c>
      <c r="J111" s="86">
        <v>10.838510908373367</v>
      </c>
      <c r="K111" s="86">
        <v>4.6142380754924197</v>
      </c>
      <c r="L111" s="86">
        <v>0.25</v>
      </c>
      <c r="M111" s="86">
        <v>1.0453726654172779</v>
      </c>
      <c r="N111" s="86">
        <v>1.2679348076156662</v>
      </c>
      <c r="O111" s="86">
        <v>1.1000000000000001</v>
      </c>
      <c r="P111" s="86">
        <v>1.9624509187059935</v>
      </c>
      <c r="S111" s="89"/>
      <c r="T111" s="88">
        <v>2.5</v>
      </c>
      <c r="V111" s="90">
        <f t="shared" si="16"/>
        <v>54.162125484403575</v>
      </c>
      <c r="W111" s="66">
        <f t="shared" si="17"/>
        <v>56.462125484403572</v>
      </c>
      <c r="X111" s="66">
        <f t="shared" si="18"/>
        <v>56.662125484403575</v>
      </c>
      <c r="Y111" s="66">
        <f t="shared" si="19"/>
        <v>54.162125484403575</v>
      </c>
      <c r="Z111" s="66">
        <f t="shared" si="20"/>
        <v>56.462125484403572</v>
      </c>
      <c r="AA111" s="66">
        <f t="shared" si="21"/>
        <v>56.662125484403575</v>
      </c>
    </row>
    <row r="112" spans="1:27" x14ac:dyDescent="0.25">
      <c r="A112" s="86" t="s">
        <v>656</v>
      </c>
      <c r="B112" s="86" t="s">
        <v>657</v>
      </c>
      <c r="C112" s="86">
        <v>36</v>
      </c>
      <c r="D112" s="86" t="s">
        <v>34</v>
      </c>
      <c r="E112" s="86">
        <v>35</v>
      </c>
      <c r="F112" s="86" t="s">
        <v>35</v>
      </c>
      <c r="G112" s="86">
        <v>30.780684306569359</v>
      </c>
      <c r="H112" s="86">
        <v>0</v>
      </c>
      <c r="I112" s="86">
        <v>0</v>
      </c>
      <c r="J112" s="86">
        <v>10.923417724974547</v>
      </c>
      <c r="K112" s="86">
        <v>4.6384459896852377</v>
      </c>
      <c r="L112" s="86">
        <v>0.25</v>
      </c>
      <c r="M112" s="86">
        <v>1.0410589598076532</v>
      </c>
      <c r="N112" s="86">
        <v>1.2703676666666661</v>
      </c>
      <c r="O112" s="86">
        <v>1.1000000000000001</v>
      </c>
      <c r="P112" s="86">
        <v>1.9733241384581008</v>
      </c>
      <c r="S112" s="89"/>
      <c r="T112" s="88">
        <v>2.5</v>
      </c>
      <c r="V112" s="90">
        <f t="shared" si="16"/>
        <v>54.477298786161562</v>
      </c>
      <c r="W112" s="66">
        <f t="shared" si="17"/>
        <v>56.777298786161559</v>
      </c>
      <c r="X112" s="66">
        <f t="shared" si="18"/>
        <v>56.977298786161562</v>
      </c>
      <c r="Y112" s="66">
        <f t="shared" si="19"/>
        <v>54.477298786161562</v>
      </c>
      <c r="Z112" s="66">
        <f t="shared" si="20"/>
        <v>56.777298786161559</v>
      </c>
      <c r="AA112" s="66">
        <f t="shared" si="21"/>
        <v>56.977298786161562</v>
      </c>
    </row>
    <row r="113" spans="1:41" x14ac:dyDescent="0.25">
      <c r="A113" s="86" t="s">
        <v>658</v>
      </c>
      <c r="B113" s="86" t="s">
        <v>519</v>
      </c>
      <c r="C113" s="86">
        <v>12</v>
      </c>
      <c r="D113" s="86" t="s">
        <v>34</v>
      </c>
      <c r="E113" s="86">
        <v>35</v>
      </c>
      <c r="F113" s="86" t="s">
        <v>35</v>
      </c>
      <c r="G113" s="86">
        <v>30.944520547945206</v>
      </c>
      <c r="H113" s="86">
        <v>0</v>
      </c>
      <c r="I113" s="86">
        <v>0</v>
      </c>
      <c r="J113" s="86">
        <v>10.667994072431066</v>
      </c>
      <c r="K113" s="86">
        <v>4.6342138309355239</v>
      </c>
      <c r="L113" s="86">
        <v>0.25</v>
      </c>
      <c r="M113" s="86">
        <v>0.99458773202485951</v>
      </c>
      <c r="N113" s="86">
        <v>1.2485664956160765</v>
      </c>
      <c r="O113" s="86">
        <v>1.0999999999999999</v>
      </c>
      <c r="P113" s="86">
        <v>1.9809859739092899</v>
      </c>
      <c r="S113" s="89"/>
      <c r="T113" s="88">
        <v>2.5</v>
      </c>
      <c r="V113" s="90">
        <f t="shared" si="16"/>
        <v>54.320868652862018</v>
      </c>
      <c r="W113" s="66">
        <f t="shared" si="17"/>
        <v>56.620868652862015</v>
      </c>
      <c r="X113" s="66">
        <f t="shared" si="18"/>
        <v>56.820868652862018</v>
      </c>
      <c r="Y113" s="66">
        <f t="shared" si="19"/>
        <v>54.320868652862018</v>
      </c>
      <c r="Z113" s="66">
        <f t="shared" si="20"/>
        <v>56.620868652862015</v>
      </c>
      <c r="AA113" s="66">
        <f t="shared" si="21"/>
        <v>56.820868652862018</v>
      </c>
    </row>
    <row r="114" spans="1:41" x14ac:dyDescent="0.25">
      <c r="A114" s="86" t="s">
        <v>658</v>
      </c>
      <c r="B114" s="86" t="s">
        <v>640</v>
      </c>
      <c r="C114" s="86">
        <v>18</v>
      </c>
      <c r="D114" s="86" t="s">
        <v>34</v>
      </c>
      <c r="E114" s="86">
        <v>35</v>
      </c>
      <c r="F114" s="86" t="s">
        <v>35</v>
      </c>
      <c r="G114" s="86">
        <v>30.559198542805106</v>
      </c>
      <c r="H114" s="86">
        <v>0</v>
      </c>
      <c r="I114" s="86">
        <v>0</v>
      </c>
      <c r="J114" s="86">
        <v>10.785531828987081</v>
      </c>
      <c r="K114" s="86">
        <v>4.629244214108148</v>
      </c>
      <c r="L114" s="86">
        <v>0.25</v>
      </c>
      <c r="M114" s="86">
        <v>1.0377699863434009</v>
      </c>
      <c r="N114" s="86">
        <v>1.2600970062721277</v>
      </c>
      <c r="O114" s="86">
        <v>1.0999999999999996</v>
      </c>
      <c r="P114" s="86">
        <v>1.9627745337118341</v>
      </c>
      <c r="S114" s="89"/>
      <c r="T114" s="88">
        <v>2.5</v>
      </c>
      <c r="V114" s="90">
        <f t="shared" si="16"/>
        <v>54.084616112227692</v>
      </c>
      <c r="W114" s="66">
        <f t="shared" si="17"/>
        <v>56.38461611222769</v>
      </c>
      <c r="X114" s="66">
        <f t="shared" si="18"/>
        <v>56.584616112227692</v>
      </c>
      <c r="Y114" s="66">
        <f t="shared" si="19"/>
        <v>54.084616112227692</v>
      </c>
      <c r="Z114" s="66">
        <f t="shared" si="20"/>
        <v>56.38461611222769</v>
      </c>
      <c r="AA114" s="66">
        <f t="shared" si="21"/>
        <v>56.584616112227692</v>
      </c>
    </row>
    <row r="115" spans="1:41" x14ac:dyDescent="0.25">
      <c r="A115" s="86" t="s">
        <v>658</v>
      </c>
      <c r="B115" s="86" t="s">
        <v>521</v>
      </c>
      <c r="C115" s="86">
        <v>24</v>
      </c>
      <c r="D115" s="86" t="s">
        <v>34</v>
      </c>
      <c r="E115" s="86">
        <v>35</v>
      </c>
      <c r="F115" s="86" t="s">
        <v>35</v>
      </c>
      <c r="G115" s="86">
        <v>30.812095890410976</v>
      </c>
      <c r="H115" s="86">
        <v>0</v>
      </c>
      <c r="I115" s="86">
        <v>0</v>
      </c>
      <c r="J115" s="86">
        <v>10.860615961695174</v>
      </c>
      <c r="K115" s="86">
        <v>4.6342138309355274</v>
      </c>
      <c r="L115" s="86">
        <v>0.25</v>
      </c>
      <c r="M115" s="86">
        <v>1.0412029796134084</v>
      </c>
      <c r="N115" s="86">
        <v>1.2657317478080381</v>
      </c>
      <c r="O115" s="86">
        <v>1.0999999999999999</v>
      </c>
      <c r="P115" s="86">
        <v>1.9754968958632373</v>
      </c>
      <c r="S115" s="89"/>
      <c r="T115" s="88">
        <v>2.5</v>
      </c>
      <c r="V115" s="90">
        <f t="shared" si="16"/>
        <v>54.439357306326357</v>
      </c>
      <c r="W115" s="66">
        <f t="shared" si="17"/>
        <v>56.739357306326355</v>
      </c>
      <c r="X115" s="66">
        <f t="shared" si="18"/>
        <v>56.939357306326357</v>
      </c>
      <c r="Y115" s="66">
        <f t="shared" si="19"/>
        <v>54.439357306326357</v>
      </c>
      <c r="Z115" s="66">
        <f t="shared" si="20"/>
        <v>56.739357306326355</v>
      </c>
      <c r="AA115" s="66">
        <f t="shared" si="21"/>
        <v>56.939357306326357</v>
      </c>
    </row>
    <row r="116" spans="1:41" x14ac:dyDescent="0.25">
      <c r="A116" s="86" t="s">
        <v>658</v>
      </c>
      <c r="B116" s="86" t="s">
        <v>641</v>
      </c>
      <c r="C116" s="86">
        <v>30</v>
      </c>
      <c r="D116" s="86" t="s">
        <v>34</v>
      </c>
      <c r="E116" s="86">
        <v>35</v>
      </c>
      <c r="F116" s="86" t="s">
        <v>35</v>
      </c>
      <c r="G116" s="86">
        <v>30.618840262582072</v>
      </c>
      <c r="H116" s="86">
        <v>0</v>
      </c>
      <c r="I116" s="86">
        <v>0</v>
      </c>
      <c r="J116" s="86">
        <v>10.892369609570332</v>
      </c>
      <c r="K116" s="86">
        <v>4.6312275196321506</v>
      </c>
      <c r="L116" s="86">
        <v>0.25</v>
      </c>
      <c r="M116" s="86">
        <v>1.054933529927687</v>
      </c>
      <c r="N116" s="86">
        <v>1.2691961692616354</v>
      </c>
      <c r="O116" s="86">
        <v>1.1000000000000001</v>
      </c>
      <c r="P116" s="86">
        <v>1.9662960724492027</v>
      </c>
      <c r="S116" s="89"/>
      <c r="T116" s="88">
        <v>2.5</v>
      </c>
      <c r="V116" s="90">
        <f t="shared" si="16"/>
        <v>54.282863163423087</v>
      </c>
      <c r="W116" s="66">
        <f t="shared" si="17"/>
        <v>56.582863163423085</v>
      </c>
      <c r="X116" s="66">
        <f t="shared" si="18"/>
        <v>56.782863163423087</v>
      </c>
      <c r="Y116" s="66">
        <f t="shared" si="19"/>
        <v>54.282863163423087</v>
      </c>
      <c r="Z116" s="66">
        <f t="shared" si="20"/>
        <v>56.582863163423085</v>
      </c>
      <c r="AA116" s="66">
        <f t="shared" si="21"/>
        <v>56.782863163423087</v>
      </c>
    </row>
    <row r="117" spans="1:41" x14ac:dyDescent="0.25">
      <c r="A117" s="86" t="s">
        <v>658</v>
      </c>
      <c r="B117" s="86" t="s">
        <v>659</v>
      </c>
      <c r="C117" s="86">
        <v>36</v>
      </c>
      <c r="D117" s="86" t="s">
        <v>34</v>
      </c>
      <c r="E117" s="86">
        <v>35</v>
      </c>
      <c r="F117" s="86" t="s">
        <v>35</v>
      </c>
      <c r="G117" s="86">
        <v>30.808798661800502</v>
      </c>
      <c r="H117" s="86">
        <v>0</v>
      </c>
      <c r="I117" s="86">
        <v>0</v>
      </c>
      <c r="J117" s="86">
        <v>10.934917539258972</v>
      </c>
      <c r="K117" s="86">
        <v>4.6384459896852377</v>
      </c>
      <c r="L117" s="86">
        <v>0.25</v>
      </c>
      <c r="M117" s="86">
        <v>1.0441045915198004</v>
      </c>
      <c r="N117" s="86">
        <v>1.2714534985386916</v>
      </c>
      <c r="O117" s="86">
        <v>1.1000000000000001</v>
      </c>
      <c r="P117" s="86">
        <v>1.9753975077820485</v>
      </c>
      <c r="S117" s="89"/>
      <c r="T117" s="88">
        <v>2.5</v>
      </c>
      <c r="V117" s="90">
        <f t="shared" si="16"/>
        <v>54.523117788585253</v>
      </c>
      <c r="W117" s="66">
        <f t="shared" si="17"/>
        <v>56.82311778858525</v>
      </c>
      <c r="X117" s="66">
        <f t="shared" si="18"/>
        <v>57.023117788585253</v>
      </c>
      <c r="Y117" s="66">
        <f t="shared" si="19"/>
        <v>54.523117788585253</v>
      </c>
      <c r="Z117" s="66">
        <f t="shared" si="20"/>
        <v>56.82311778858525</v>
      </c>
      <c r="AA117" s="66">
        <f t="shared" si="21"/>
        <v>57.023117788585253</v>
      </c>
    </row>
    <row r="118" spans="1:41" x14ac:dyDescent="0.25">
      <c r="A118" s="86" t="s">
        <v>674</v>
      </c>
      <c r="B118" s="86" t="s">
        <v>40</v>
      </c>
      <c r="C118" s="86">
        <v>12</v>
      </c>
      <c r="D118" s="86" t="s">
        <v>34</v>
      </c>
      <c r="E118" s="86">
        <v>35</v>
      </c>
      <c r="F118" s="86" t="s">
        <v>35</v>
      </c>
      <c r="G118" s="86">
        <v>30.947187214611869</v>
      </c>
      <c r="H118" s="86">
        <v>0</v>
      </c>
      <c r="I118" s="86">
        <v>0</v>
      </c>
      <c r="J118" s="86">
        <v>10.703643496712781</v>
      </c>
      <c r="K118" s="86">
        <v>4.6342138309355239</v>
      </c>
      <c r="L118" s="86">
        <v>0.25</v>
      </c>
      <c r="M118" s="86">
        <v>1.0177609949278557</v>
      </c>
      <c r="N118" s="86">
        <v>1.2520612545882615</v>
      </c>
      <c r="O118" s="86">
        <v>1.0999999999999999</v>
      </c>
      <c r="P118" s="86">
        <v>1.9815931743236515</v>
      </c>
      <c r="S118" s="89"/>
      <c r="T118" s="88">
        <v>2.5</v>
      </c>
      <c r="V118" s="90">
        <f t="shared" si="16"/>
        <v>54.386459966099949</v>
      </c>
      <c r="W118" s="66">
        <f t="shared" si="17"/>
        <v>56.686459966099946</v>
      </c>
      <c r="X118" s="66">
        <f t="shared" si="18"/>
        <v>56.886459966099949</v>
      </c>
      <c r="Y118" s="66">
        <f t="shared" si="19"/>
        <v>54.386459966099949</v>
      </c>
      <c r="Z118" s="66">
        <f t="shared" si="20"/>
        <v>56.686459966099946</v>
      </c>
      <c r="AA118" s="66">
        <f t="shared" si="21"/>
        <v>56.886459966099949</v>
      </c>
    </row>
    <row r="119" spans="1:41" x14ac:dyDescent="0.25">
      <c r="A119" s="86" t="s">
        <v>674</v>
      </c>
      <c r="B119" s="86" t="s">
        <v>643</v>
      </c>
      <c r="C119" s="86">
        <v>18</v>
      </c>
      <c r="D119" s="86" t="s">
        <v>34</v>
      </c>
      <c r="E119" s="86">
        <v>35</v>
      </c>
      <c r="F119" s="86" t="s">
        <v>35</v>
      </c>
      <c r="G119" s="86">
        <v>30.828488160291446</v>
      </c>
      <c r="H119" s="86">
        <v>0</v>
      </c>
      <c r="I119" s="86">
        <v>0</v>
      </c>
      <c r="J119" s="86">
        <v>10.894450494777642</v>
      </c>
      <c r="K119" s="86">
        <v>4.6657510003582443</v>
      </c>
      <c r="L119" s="86">
        <v>0.25</v>
      </c>
      <c r="M119" s="86">
        <v>1.0499307132693367</v>
      </c>
      <c r="N119" s="86">
        <v>1.2622564882777387</v>
      </c>
      <c r="O119" s="86">
        <v>1.1000000000000001</v>
      </c>
      <c r="P119" s="86">
        <v>1.9761445328936229</v>
      </c>
      <c r="S119" s="89"/>
      <c r="T119" s="88">
        <v>2.5</v>
      </c>
      <c r="V119" s="90">
        <f t="shared" si="16"/>
        <v>54.527021389868032</v>
      </c>
      <c r="W119" s="66">
        <f t="shared" si="17"/>
        <v>56.82702138986803</v>
      </c>
      <c r="X119" s="66">
        <f t="shared" si="18"/>
        <v>57.027021389868032</v>
      </c>
      <c r="Y119" s="66">
        <f t="shared" si="19"/>
        <v>54.527021389868032</v>
      </c>
      <c r="Z119" s="66">
        <f t="shared" si="20"/>
        <v>56.82702138986803</v>
      </c>
      <c r="AA119" s="66">
        <f t="shared" si="21"/>
        <v>57.027021389868032</v>
      </c>
    </row>
    <row r="120" spans="1:41" x14ac:dyDescent="0.25">
      <c r="A120" s="86" t="s">
        <v>674</v>
      </c>
      <c r="B120" s="86" t="s">
        <v>41</v>
      </c>
      <c r="C120" s="86">
        <v>24</v>
      </c>
      <c r="D120" s="86" t="s">
        <v>34</v>
      </c>
      <c r="E120" s="86">
        <v>35</v>
      </c>
      <c r="F120" s="86" t="s">
        <v>35</v>
      </c>
      <c r="G120" s="86">
        <v>30.86340182648404</v>
      </c>
      <c r="H120" s="86">
        <v>0</v>
      </c>
      <c r="I120" s="86">
        <v>0</v>
      </c>
      <c r="J120" s="86">
        <v>10.878440673836035</v>
      </c>
      <c r="K120" s="86">
        <v>4.6342138309355274</v>
      </c>
      <c r="L120" s="86">
        <v>0.25</v>
      </c>
      <c r="M120" s="86">
        <v>1.0547940892592942</v>
      </c>
      <c r="N120" s="86">
        <v>1.2674791272941306</v>
      </c>
      <c r="O120" s="86">
        <v>1.1000000000000001</v>
      </c>
      <c r="P120" s="86">
        <v>1.978702642389101</v>
      </c>
      <c r="S120" s="89"/>
      <c r="T120" s="88">
        <v>2.5</v>
      </c>
      <c r="V120" s="90">
        <f t="shared" si="16"/>
        <v>54.527032190198128</v>
      </c>
      <c r="W120" s="66">
        <f t="shared" si="17"/>
        <v>56.827032190198125</v>
      </c>
      <c r="X120" s="66">
        <f t="shared" si="18"/>
        <v>57.027032190198128</v>
      </c>
      <c r="Y120" s="66">
        <f t="shared" si="19"/>
        <v>54.527032190198128</v>
      </c>
      <c r="Z120" s="66">
        <f t="shared" si="20"/>
        <v>56.827032190198125</v>
      </c>
      <c r="AA120" s="66">
        <f t="shared" si="21"/>
        <v>57.027032190198128</v>
      </c>
    </row>
    <row r="121" spans="1:41" x14ac:dyDescent="0.25">
      <c r="A121" s="86" t="s">
        <v>674</v>
      </c>
      <c r="B121" s="86" t="s">
        <v>644</v>
      </c>
      <c r="C121" s="86">
        <v>30</v>
      </c>
      <c r="D121" s="86" t="s">
        <v>34</v>
      </c>
      <c r="E121" s="86">
        <v>35</v>
      </c>
      <c r="F121" s="86" t="s">
        <v>35</v>
      </c>
      <c r="G121" s="86">
        <v>30.785065645514237</v>
      </c>
      <c r="H121" s="86">
        <v>0</v>
      </c>
      <c r="I121" s="86">
        <v>0</v>
      </c>
      <c r="J121" s="86">
        <v>10.958119698194713</v>
      </c>
      <c r="K121" s="86">
        <v>4.6531054944221371</v>
      </c>
      <c r="L121" s="86">
        <v>0.25</v>
      </c>
      <c r="M121" s="86">
        <v>1.0603439123541332</v>
      </c>
      <c r="N121" s="86">
        <v>1.2705327450974171</v>
      </c>
      <c r="O121" s="86">
        <v>1.1000000000000001</v>
      </c>
      <c r="P121" s="86">
        <v>1.9745153388483805</v>
      </c>
      <c r="S121" s="89"/>
      <c r="T121" s="88">
        <v>2.5</v>
      </c>
      <c r="V121" s="90">
        <f t="shared" si="16"/>
        <v>54.55168283443102</v>
      </c>
      <c r="W121" s="66">
        <f t="shared" si="17"/>
        <v>56.851682834431017</v>
      </c>
      <c r="X121" s="66">
        <f t="shared" si="18"/>
        <v>57.05168283443102</v>
      </c>
      <c r="Y121" s="66">
        <f t="shared" si="19"/>
        <v>54.55168283443102</v>
      </c>
      <c r="Z121" s="66">
        <f t="shared" si="20"/>
        <v>56.851682834431017</v>
      </c>
      <c r="AA121" s="66">
        <f t="shared" si="21"/>
        <v>57.05168283443102</v>
      </c>
    </row>
    <row r="122" spans="1:41" x14ac:dyDescent="0.25">
      <c r="A122" s="86" t="s">
        <v>674</v>
      </c>
      <c r="B122" s="86" t="s">
        <v>675</v>
      </c>
      <c r="C122" s="86">
        <v>36</v>
      </c>
      <c r="D122" s="86" t="s">
        <v>34</v>
      </c>
      <c r="E122" s="86">
        <v>35</v>
      </c>
      <c r="F122" s="86" t="s">
        <v>35</v>
      </c>
      <c r="G122" s="86">
        <v>30.737809076682332</v>
      </c>
      <c r="H122" s="86">
        <v>0</v>
      </c>
      <c r="I122" s="86">
        <v>0</v>
      </c>
      <c r="J122" s="86">
        <v>10.973981365630316</v>
      </c>
      <c r="K122" s="86">
        <v>4.6514044499005509</v>
      </c>
      <c r="L122" s="86">
        <v>0.25</v>
      </c>
      <c r="M122" s="86">
        <v>1.0412780959015722</v>
      </c>
      <c r="N122" s="86">
        <v>1.2722896782355755</v>
      </c>
      <c r="O122" s="86">
        <v>1.1000000000000001</v>
      </c>
      <c r="P122" s="86">
        <v>1.9693567509508394</v>
      </c>
      <c r="S122" s="89"/>
      <c r="T122" s="88">
        <v>2.5</v>
      </c>
      <c r="V122" s="90">
        <f t="shared" si="16"/>
        <v>54.496119417301188</v>
      </c>
      <c r="W122" s="66">
        <f t="shared" si="17"/>
        <v>56.796119417301185</v>
      </c>
      <c r="X122" s="66">
        <f t="shared" si="18"/>
        <v>56.996119417301188</v>
      </c>
      <c r="Y122" s="66">
        <f t="shared" si="19"/>
        <v>54.496119417301188</v>
      </c>
      <c r="Z122" s="66">
        <f t="shared" si="20"/>
        <v>56.796119417301185</v>
      </c>
      <c r="AA122" s="66">
        <f t="shared" si="21"/>
        <v>56.996119417301188</v>
      </c>
    </row>
    <row r="123" spans="1:41" x14ac:dyDescent="0.25">
      <c r="A123" s="86" t="s">
        <v>527</v>
      </c>
      <c r="B123" s="86" t="s">
        <v>43</v>
      </c>
      <c r="C123" s="86">
        <v>12</v>
      </c>
      <c r="D123" s="86" t="s">
        <v>111</v>
      </c>
      <c r="E123" s="86">
        <v>24</v>
      </c>
      <c r="F123" s="86" t="s">
        <v>35</v>
      </c>
      <c r="G123" s="86">
        <v>32.336497122367192</v>
      </c>
      <c r="H123" s="86">
        <v>2.270214017344351</v>
      </c>
      <c r="I123" s="86">
        <v>0</v>
      </c>
      <c r="J123" s="86">
        <v>23.329134335382559</v>
      </c>
      <c r="K123" s="86">
        <v>25.326527417616589</v>
      </c>
      <c r="L123" s="86">
        <v>1.2309399999999997</v>
      </c>
      <c r="M123" s="86">
        <v>0.86656564385084445</v>
      </c>
      <c r="N123" s="86">
        <v>10.680868679181605</v>
      </c>
      <c r="O123" s="86">
        <v>1.0999999999999999</v>
      </c>
      <c r="P123" s="86">
        <v>6.8944539262142888</v>
      </c>
      <c r="S123" s="89"/>
      <c r="T123" s="88">
        <v>3.5</v>
      </c>
      <c r="V123" s="90">
        <f t="shared" si="16"/>
        <v>105.26498712461309</v>
      </c>
      <c r="W123" s="66">
        <f t="shared" si="1"/>
        <v>107.56498712461308</v>
      </c>
      <c r="X123" s="66">
        <f t="shared" si="2"/>
        <v>107.76498712461309</v>
      </c>
      <c r="Y123" s="66">
        <f>+V123*1.07</f>
        <v>112.63353622333601</v>
      </c>
      <c r="Z123" s="66">
        <f>+W123*1.07</f>
        <v>115.09453622333601</v>
      </c>
      <c r="AA123" s="66">
        <f>+X123*1.07</f>
        <v>115.30853622333601</v>
      </c>
      <c r="AB123" t="s">
        <v>379</v>
      </c>
      <c r="AC123" t="s">
        <v>42</v>
      </c>
      <c r="AD123" t="s">
        <v>396</v>
      </c>
      <c r="AE123" t="s">
        <v>36</v>
      </c>
      <c r="AF123">
        <v>46</v>
      </c>
      <c r="AG123" t="s">
        <v>37</v>
      </c>
      <c r="AH123" t="s">
        <v>396</v>
      </c>
      <c r="AI123">
        <v>33.186999999999998</v>
      </c>
      <c r="AJ123">
        <v>8.419900000000001E-3</v>
      </c>
      <c r="AK123">
        <v>7.5779100000000002E-3</v>
      </c>
      <c r="AL123" t="s">
        <v>397</v>
      </c>
      <c r="AM123" t="s">
        <v>381</v>
      </c>
      <c r="AN123" t="s">
        <v>38</v>
      </c>
      <c r="AO123" t="s">
        <v>39</v>
      </c>
    </row>
    <row r="124" spans="1:41" x14ac:dyDescent="0.25">
      <c r="A124" s="86" t="s">
        <v>527</v>
      </c>
      <c r="B124" s="86" t="s">
        <v>637</v>
      </c>
      <c r="C124" s="86">
        <v>18</v>
      </c>
      <c r="D124" s="86" t="s">
        <v>111</v>
      </c>
      <c r="E124" s="86">
        <v>24</v>
      </c>
      <c r="F124" s="86" t="s">
        <v>35</v>
      </c>
      <c r="G124" s="86">
        <v>33.357191478942219</v>
      </c>
      <c r="H124" s="86">
        <v>2.3125150442657763</v>
      </c>
      <c r="I124" s="86">
        <v>0</v>
      </c>
      <c r="J124" s="86">
        <v>23.103415927869904</v>
      </c>
      <c r="K124" s="86">
        <v>25.655261210526952</v>
      </c>
      <c r="L124" s="86">
        <v>1.2309399999999999</v>
      </c>
      <c r="M124" s="86">
        <v>0.95618234359406917</v>
      </c>
      <c r="N124" s="86">
        <v>10.641716262732613</v>
      </c>
      <c r="O124" s="86">
        <v>1.1000000000000001</v>
      </c>
      <c r="P124" s="86">
        <v>6.9879416115382451</v>
      </c>
      <c r="S124" s="89"/>
      <c r="T124" s="88">
        <v>3.5</v>
      </c>
      <c r="V124" s="90">
        <f t="shared" si="16"/>
        <v>106.53264883520401</v>
      </c>
      <c r="W124" s="66">
        <f t="shared" ref="W124:W182" si="22">+V124+$W$1</f>
        <v>108.83264883520401</v>
      </c>
      <c r="X124" s="66">
        <f t="shared" ref="X124:X182" si="23">+V124+$X$1</f>
        <v>109.03264883520401</v>
      </c>
      <c r="Y124" s="66">
        <f t="shared" ref="Y124:Y182" si="24">+V124*1.07</f>
        <v>113.9899342536683</v>
      </c>
      <c r="Z124" s="66">
        <f t="shared" ref="Z124:Z182" si="25">+W124*1.07</f>
        <v>116.45093425366829</v>
      </c>
      <c r="AA124" s="66">
        <f t="shared" ref="AA124:AA182" si="26">+X124*1.07</f>
        <v>116.66493425366831</v>
      </c>
      <c r="AB124" t="s">
        <v>379</v>
      </c>
      <c r="AC124" t="s">
        <v>42</v>
      </c>
      <c r="AD124" t="s">
        <v>396</v>
      </c>
      <c r="AE124" t="s">
        <v>36</v>
      </c>
      <c r="AF124">
        <v>46</v>
      </c>
      <c r="AG124" t="s">
        <v>37</v>
      </c>
      <c r="AH124" t="s">
        <v>396</v>
      </c>
      <c r="AI124">
        <v>50.552999999999997</v>
      </c>
      <c r="AJ124">
        <v>8.419900000000001E-3</v>
      </c>
      <c r="AK124">
        <v>7.5779100000000002E-3</v>
      </c>
      <c r="AL124" t="s">
        <v>398</v>
      </c>
      <c r="AM124" t="s">
        <v>381</v>
      </c>
      <c r="AN124" t="s">
        <v>38</v>
      </c>
      <c r="AO124" t="s">
        <v>39</v>
      </c>
    </row>
    <row r="125" spans="1:41" x14ac:dyDescent="0.25">
      <c r="A125" s="86" t="s">
        <v>527</v>
      </c>
      <c r="B125" s="86" t="s">
        <v>44</v>
      </c>
      <c r="C125" s="86">
        <v>24</v>
      </c>
      <c r="D125" s="86" t="s">
        <v>111</v>
      </c>
      <c r="E125" s="86">
        <v>24</v>
      </c>
      <c r="F125" s="86" t="s">
        <v>35</v>
      </c>
      <c r="G125" s="86">
        <v>31.825840389309082</v>
      </c>
      <c r="H125" s="86">
        <v>2.2400869646515389</v>
      </c>
      <c r="I125" s="86">
        <v>0</v>
      </c>
      <c r="J125" s="86">
        <v>22.802592027499816</v>
      </c>
      <c r="K125" s="86">
        <v>25.326527417616596</v>
      </c>
      <c r="L125" s="86">
        <v>1.2309399999999999</v>
      </c>
      <c r="M125" s="86">
        <v>0.95470832660372584</v>
      </c>
      <c r="N125" s="86">
        <v>10.429461269036068</v>
      </c>
      <c r="O125" s="86">
        <v>1.1000000000000001</v>
      </c>
      <c r="P125" s="86">
        <v>6.8134557426420415</v>
      </c>
      <c r="S125" s="89"/>
      <c r="T125" s="88">
        <v>3.5</v>
      </c>
      <c r="V125" s="90">
        <f t="shared" si="16"/>
        <v>103.98352517270733</v>
      </c>
      <c r="W125" s="66">
        <f t="shared" si="22"/>
        <v>106.28352517270733</v>
      </c>
      <c r="X125" s="66">
        <f t="shared" si="23"/>
        <v>106.48352517270733</v>
      </c>
      <c r="Y125" s="66">
        <f t="shared" si="24"/>
        <v>111.26237193479685</v>
      </c>
      <c r="Z125" s="66">
        <f t="shared" si="25"/>
        <v>113.72337193479684</v>
      </c>
      <c r="AA125" s="66">
        <f t="shared" si="26"/>
        <v>113.93737193479686</v>
      </c>
      <c r="AB125" t="s">
        <v>379</v>
      </c>
      <c r="AC125" t="s">
        <v>42</v>
      </c>
      <c r="AD125" t="s">
        <v>396</v>
      </c>
      <c r="AE125" t="s">
        <v>36</v>
      </c>
      <c r="AF125">
        <v>46</v>
      </c>
      <c r="AG125" t="s">
        <v>37</v>
      </c>
      <c r="AH125" t="s">
        <v>396</v>
      </c>
      <c r="AI125">
        <v>66.373999999999995</v>
      </c>
      <c r="AJ125">
        <v>8.419900000000001E-3</v>
      </c>
      <c r="AK125">
        <v>7.5779100000000002E-3</v>
      </c>
      <c r="AL125" t="s">
        <v>399</v>
      </c>
      <c r="AM125" t="s">
        <v>381</v>
      </c>
      <c r="AN125" t="s">
        <v>38</v>
      </c>
      <c r="AO125" t="s">
        <v>39</v>
      </c>
    </row>
    <row r="126" spans="1:41" x14ac:dyDescent="0.25">
      <c r="A126" s="86" t="s">
        <v>527</v>
      </c>
      <c r="B126" s="86" t="s">
        <v>646</v>
      </c>
      <c r="C126" s="86">
        <v>30</v>
      </c>
      <c r="D126" s="86" t="s">
        <v>111</v>
      </c>
      <c r="E126" s="86">
        <v>24</v>
      </c>
      <c r="F126" s="86" t="s">
        <v>35</v>
      </c>
      <c r="G126" s="86">
        <v>32.385147393393773</v>
      </c>
      <c r="H126" s="86">
        <v>2.2596003754647462</v>
      </c>
      <c r="I126" s="86">
        <v>0</v>
      </c>
      <c r="J126" s="86">
        <v>23.183078276805777</v>
      </c>
      <c r="K126" s="86">
        <v>25.522531867071557</v>
      </c>
      <c r="L126" s="86">
        <v>1.2309399999999995</v>
      </c>
      <c r="M126" s="86">
        <v>1.0030193527138216</v>
      </c>
      <c r="N126" s="86">
        <v>10.201661145081816</v>
      </c>
      <c r="O126" s="86">
        <v>1.0999999999999999</v>
      </c>
      <c r="P126" s="86">
        <v>6.9056546441506041</v>
      </c>
      <c r="S126" s="89"/>
      <c r="T126" s="88">
        <v>3.5</v>
      </c>
      <c r="V126" s="90">
        <f t="shared" si="16"/>
        <v>105.03203267921734</v>
      </c>
      <c r="W126" s="66">
        <f t="shared" si="22"/>
        <v>107.33203267921733</v>
      </c>
      <c r="X126" s="66">
        <f t="shared" si="23"/>
        <v>107.53203267921734</v>
      </c>
      <c r="Y126" s="66">
        <f t="shared" si="24"/>
        <v>112.38427496676256</v>
      </c>
      <c r="Z126" s="66">
        <f t="shared" si="25"/>
        <v>114.84527496676256</v>
      </c>
      <c r="AA126" s="66">
        <f t="shared" si="26"/>
        <v>115.05927496676256</v>
      </c>
      <c r="AB126" t="s">
        <v>379</v>
      </c>
      <c r="AC126" t="s">
        <v>42</v>
      </c>
      <c r="AD126" t="s">
        <v>396</v>
      </c>
      <c r="AE126" t="s">
        <v>36</v>
      </c>
      <c r="AF126">
        <v>46</v>
      </c>
      <c r="AG126" t="s">
        <v>37</v>
      </c>
      <c r="AH126" t="s">
        <v>396</v>
      </c>
      <c r="AI126">
        <v>83.739999999999981</v>
      </c>
      <c r="AJ126">
        <v>8.419900000000001E-3</v>
      </c>
      <c r="AK126">
        <v>7.5779100000000002E-3</v>
      </c>
      <c r="AL126" t="s">
        <v>400</v>
      </c>
      <c r="AM126" t="s">
        <v>381</v>
      </c>
      <c r="AN126" t="s">
        <v>38</v>
      </c>
      <c r="AO126" t="s">
        <v>39</v>
      </c>
    </row>
    <row r="127" spans="1:41" x14ac:dyDescent="0.25">
      <c r="A127" s="86" t="s">
        <v>527</v>
      </c>
      <c r="B127" s="86" t="s">
        <v>45</v>
      </c>
      <c r="C127" s="86">
        <v>36</v>
      </c>
      <c r="D127" s="86" t="s">
        <v>111</v>
      </c>
      <c r="E127" s="86">
        <v>24</v>
      </c>
      <c r="F127" s="86" t="s">
        <v>35</v>
      </c>
      <c r="G127" s="86">
        <v>31.597857594841358</v>
      </c>
      <c r="H127" s="86">
        <v>2.2210569860133447</v>
      </c>
      <c r="I127" s="86">
        <v>0</v>
      </c>
      <c r="J127" s="86">
        <v>22.201493029529111</v>
      </c>
      <c r="K127" s="86">
        <v>25.326527417616596</v>
      </c>
      <c r="L127" s="86">
        <v>1.2309399999999999</v>
      </c>
      <c r="M127" s="86">
        <v>0.99586598348609501</v>
      </c>
      <c r="N127" s="86">
        <v>10.034963846024045</v>
      </c>
      <c r="O127" s="86">
        <v>1.0999999999999999</v>
      </c>
      <c r="P127" s="86">
        <v>6.7443405173610422</v>
      </c>
      <c r="S127" s="89"/>
      <c r="T127" s="88">
        <v>3.5</v>
      </c>
      <c r="V127" s="90">
        <f t="shared" si="16"/>
        <v>102.73198838885826</v>
      </c>
      <c r="W127" s="66">
        <f t="shared" si="22"/>
        <v>105.03198838885825</v>
      </c>
      <c r="X127" s="66">
        <f t="shared" si="23"/>
        <v>105.23198838885826</v>
      </c>
      <c r="Y127" s="66">
        <f t="shared" si="24"/>
        <v>109.92322757607833</v>
      </c>
      <c r="Z127" s="66">
        <f t="shared" si="25"/>
        <v>112.38422757607833</v>
      </c>
      <c r="AA127" s="66">
        <f t="shared" si="26"/>
        <v>112.59822757607834</v>
      </c>
      <c r="AB127" t="s">
        <v>379</v>
      </c>
      <c r="AC127" t="s">
        <v>42</v>
      </c>
      <c r="AD127" t="s">
        <v>396</v>
      </c>
      <c r="AE127" t="s">
        <v>36</v>
      </c>
      <c r="AF127">
        <v>46</v>
      </c>
      <c r="AG127" t="s">
        <v>37</v>
      </c>
      <c r="AH127" t="s">
        <v>396</v>
      </c>
      <c r="AI127">
        <v>83.739999999999981</v>
      </c>
      <c r="AJ127">
        <v>8.419900000000001E-3</v>
      </c>
      <c r="AK127">
        <v>7.5779100000000002E-3</v>
      </c>
      <c r="AL127" t="s">
        <v>401</v>
      </c>
      <c r="AM127" t="s">
        <v>381</v>
      </c>
      <c r="AN127" t="s">
        <v>38</v>
      </c>
      <c r="AO127" t="s">
        <v>39</v>
      </c>
    </row>
    <row r="128" spans="1:41" x14ac:dyDescent="0.25">
      <c r="A128" s="86" t="s">
        <v>531</v>
      </c>
      <c r="B128" s="86" t="s">
        <v>388</v>
      </c>
      <c r="C128" s="86">
        <v>12</v>
      </c>
      <c r="D128" s="86" t="s">
        <v>111</v>
      </c>
      <c r="E128" s="86">
        <v>24</v>
      </c>
      <c r="F128" s="86" t="s">
        <v>35</v>
      </c>
      <c r="G128" s="86">
        <v>32.289229216259386</v>
      </c>
      <c r="H128" s="86">
        <v>2.2566447413735347</v>
      </c>
      <c r="I128" s="86">
        <v>0</v>
      </c>
      <c r="J128" s="86">
        <v>23.15617716832956</v>
      </c>
      <c r="K128" s="86">
        <v>25.326527417616589</v>
      </c>
      <c r="L128" s="86">
        <v>1.2309399999999997</v>
      </c>
      <c r="M128" s="86">
        <v>0.8718767374923756</v>
      </c>
      <c r="N128" s="86">
        <v>10.666772143640578</v>
      </c>
      <c r="O128" s="86">
        <v>1.1000000000000001</v>
      </c>
      <c r="P128" s="86">
        <v>6.8728009215221784</v>
      </c>
      <c r="S128" s="89"/>
      <c r="T128" s="88">
        <v>3.5</v>
      </c>
      <c r="V128" s="90">
        <f t="shared" si="16"/>
        <v>105.01432360486068</v>
      </c>
      <c r="W128" s="66">
        <f t="shared" si="22"/>
        <v>107.31432360486068</v>
      </c>
      <c r="X128" s="66">
        <f t="shared" si="23"/>
        <v>107.51432360486068</v>
      </c>
      <c r="Y128" s="66">
        <f t="shared" si="24"/>
        <v>112.36532625720093</v>
      </c>
      <c r="Z128" s="66">
        <f t="shared" si="25"/>
        <v>114.82632625720093</v>
      </c>
      <c r="AA128" s="66">
        <f t="shared" si="26"/>
        <v>115.04032625720093</v>
      </c>
      <c r="AB128" t="s">
        <v>379</v>
      </c>
      <c r="AC128" t="s">
        <v>42</v>
      </c>
      <c r="AD128" t="s">
        <v>396</v>
      </c>
      <c r="AE128" t="s">
        <v>36</v>
      </c>
      <c r="AF128">
        <v>46</v>
      </c>
      <c r="AG128" t="s">
        <v>37</v>
      </c>
      <c r="AH128" t="s">
        <v>396</v>
      </c>
      <c r="AI128">
        <v>2.6390000000000002</v>
      </c>
      <c r="AJ128">
        <v>8.419900000000001E-3</v>
      </c>
      <c r="AK128">
        <v>7.5779100000000002E-3</v>
      </c>
      <c r="AL128" t="s">
        <v>402</v>
      </c>
      <c r="AM128" t="s">
        <v>381</v>
      </c>
      <c r="AN128" t="s">
        <v>38</v>
      </c>
      <c r="AO128" t="s">
        <v>39</v>
      </c>
    </row>
    <row r="129" spans="1:41" x14ac:dyDescent="0.25">
      <c r="A129" s="86" t="s">
        <v>531</v>
      </c>
      <c r="B129" s="86" t="s">
        <v>638</v>
      </c>
      <c r="C129" s="86">
        <v>18</v>
      </c>
      <c r="D129" s="86" t="s">
        <v>111</v>
      </c>
      <c r="E129" s="86">
        <v>24</v>
      </c>
      <c r="F129" s="86" t="s">
        <v>35</v>
      </c>
      <c r="G129" s="86">
        <v>33.674589245553072</v>
      </c>
      <c r="H129" s="86">
        <v>2.274516119410471</v>
      </c>
      <c r="I129" s="86">
        <v>0</v>
      </c>
      <c r="J129" s="86">
        <v>23.072793596210158</v>
      </c>
      <c r="K129" s="86">
        <v>25.753747956319973</v>
      </c>
      <c r="L129" s="86">
        <v>1.2309399999999999</v>
      </c>
      <c r="M129" s="86">
        <v>0.9626659894724362</v>
      </c>
      <c r="N129" s="86">
        <v>10.632315871089753</v>
      </c>
      <c r="O129" s="86">
        <v>1.1000000000000003</v>
      </c>
      <c r="P129" s="86">
        <v>7.0174992010180617</v>
      </c>
      <c r="S129" s="89"/>
      <c r="T129" s="88">
        <v>3.5</v>
      </c>
      <c r="V129" s="90">
        <f t="shared" si="16"/>
        <v>106.94455185966345</v>
      </c>
      <c r="W129" s="66">
        <f t="shared" si="22"/>
        <v>109.24455185966345</v>
      </c>
      <c r="X129" s="66">
        <f t="shared" si="23"/>
        <v>109.44455185966345</v>
      </c>
      <c r="Y129" s="66">
        <f t="shared" si="24"/>
        <v>114.4306704898399</v>
      </c>
      <c r="Z129" s="66">
        <f t="shared" si="25"/>
        <v>116.8916704898399</v>
      </c>
      <c r="AA129" s="66">
        <f t="shared" si="26"/>
        <v>117.10567048983989</v>
      </c>
      <c r="AB129" t="s">
        <v>379</v>
      </c>
      <c r="AC129" t="s">
        <v>42</v>
      </c>
      <c r="AD129" t="s">
        <v>396</v>
      </c>
      <c r="AE129" t="s">
        <v>36</v>
      </c>
      <c r="AF129">
        <v>46</v>
      </c>
      <c r="AG129" t="s">
        <v>37</v>
      </c>
      <c r="AH129" t="s">
        <v>396</v>
      </c>
      <c r="AI129">
        <v>33.186999999999998</v>
      </c>
      <c r="AJ129">
        <v>8.419900000000001E-3</v>
      </c>
      <c r="AK129">
        <v>7.5779100000000002E-3</v>
      </c>
      <c r="AL129" t="s">
        <v>403</v>
      </c>
      <c r="AM129" t="s">
        <v>381</v>
      </c>
      <c r="AN129" t="s">
        <v>38</v>
      </c>
      <c r="AO129" t="s">
        <v>39</v>
      </c>
    </row>
    <row r="130" spans="1:41" x14ac:dyDescent="0.25">
      <c r="A130" s="86" t="s">
        <v>531</v>
      </c>
      <c r="B130" s="86" t="s">
        <v>391</v>
      </c>
      <c r="C130" s="86">
        <v>24</v>
      </c>
      <c r="D130" s="86" t="s">
        <v>111</v>
      </c>
      <c r="E130" s="86">
        <v>24</v>
      </c>
      <c r="F130" s="86" t="s">
        <v>35</v>
      </c>
      <c r="G130" s="86">
        <v>31.788826950311883</v>
      </c>
      <c r="H130" s="86">
        <v>2.2315575439191804</v>
      </c>
      <c r="I130" s="86">
        <v>0</v>
      </c>
      <c r="J130" s="86">
        <v>22.801030662084763</v>
      </c>
      <c r="K130" s="86">
        <v>25.326527417616596</v>
      </c>
      <c r="L130" s="86">
        <v>1.2309400000000001</v>
      </c>
      <c r="M130" s="86">
        <v>0.96183018821824062</v>
      </c>
      <c r="N130" s="86">
        <v>10.368244573824089</v>
      </c>
      <c r="O130" s="86">
        <v>1.1000000000000005</v>
      </c>
      <c r="P130" s="86">
        <v>6.8076698585816322</v>
      </c>
      <c r="S130" s="89"/>
      <c r="T130" s="88">
        <v>3.5</v>
      </c>
      <c r="V130" s="90">
        <f t="shared" si="16"/>
        <v>103.88506965063721</v>
      </c>
      <c r="W130" s="66">
        <f t="shared" si="22"/>
        <v>106.1850696506372</v>
      </c>
      <c r="X130" s="66">
        <f t="shared" si="23"/>
        <v>106.38506965063721</v>
      </c>
      <c r="Y130" s="66">
        <f t="shared" si="24"/>
        <v>111.15702452618181</v>
      </c>
      <c r="Z130" s="66">
        <f t="shared" si="25"/>
        <v>113.61802452618181</v>
      </c>
      <c r="AA130" s="66">
        <f t="shared" si="26"/>
        <v>113.83202452618181</v>
      </c>
      <c r="AB130" t="s">
        <v>379</v>
      </c>
      <c r="AC130" t="s">
        <v>42</v>
      </c>
      <c r="AD130" t="s">
        <v>396</v>
      </c>
      <c r="AE130" t="s">
        <v>36</v>
      </c>
      <c r="AF130">
        <v>46</v>
      </c>
      <c r="AG130" t="s">
        <v>37</v>
      </c>
      <c r="AH130" t="s">
        <v>396</v>
      </c>
      <c r="AI130">
        <v>50.650999999999996</v>
      </c>
      <c r="AJ130">
        <v>8.419900000000001E-3</v>
      </c>
      <c r="AK130">
        <v>7.5779100000000002E-3</v>
      </c>
      <c r="AL130" t="s">
        <v>404</v>
      </c>
      <c r="AM130" t="s">
        <v>381</v>
      </c>
      <c r="AN130" t="s">
        <v>38</v>
      </c>
      <c r="AO130" t="s">
        <v>39</v>
      </c>
    </row>
    <row r="131" spans="1:41" x14ac:dyDescent="0.25">
      <c r="A131" s="86" t="s">
        <v>531</v>
      </c>
      <c r="B131" s="86" t="s">
        <v>649</v>
      </c>
      <c r="C131" s="86">
        <v>30</v>
      </c>
      <c r="D131" s="86" t="s">
        <v>111</v>
      </c>
      <c r="E131" s="86">
        <v>24</v>
      </c>
      <c r="F131" s="86" t="s">
        <v>35</v>
      </c>
      <c r="G131" s="86">
        <v>32.571646832405577</v>
      </c>
      <c r="H131" s="86">
        <v>2.2374582359143389</v>
      </c>
      <c r="I131" s="86">
        <v>0</v>
      </c>
      <c r="J131" s="86">
        <v>23.23587241810381</v>
      </c>
      <c r="K131" s="86">
        <v>25.581047759991868</v>
      </c>
      <c r="L131" s="86">
        <v>1.2309399999999999</v>
      </c>
      <c r="M131" s="86">
        <v>1.0079714706447525</v>
      </c>
      <c r="N131" s="86">
        <v>10.153309328355482</v>
      </c>
      <c r="O131" s="86">
        <v>1.1000000000000003</v>
      </c>
      <c r="P131" s="86">
        <v>6.9282833034423685</v>
      </c>
      <c r="S131" s="89"/>
      <c r="T131" s="88">
        <v>3.5</v>
      </c>
      <c r="V131" s="90">
        <f t="shared" si="16"/>
        <v>105.30907111294385</v>
      </c>
      <c r="W131" s="66">
        <f t="shared" si="22"/>
        <v>107.60907111294385</v>
      </c>
      <c r="X131" s="66">
        <f t="shared" si="23"/>
        <v>107.80907111294385</v>
      </c>
      <c r="Y131" s="66">
        <f t="shared" si="24"/>
        <v>112.68070609084994</v>
      </c>
      <c r="Z131" s="66">
        <f t="shared" si="25"/>
        <v>115.14170609084992</v>
      </c>
      <c r="AA131" s="66">
        <f t="shared" si="26"/>
        <v>115.35570609084994</v>
      </c>
      <c r="AB131" t="s">
        <v>379</v>
      </c>
      <c r="AC131" t="s">
        <v>42</v>
      </c>
      <c r="AD131" t="s">
        <v>396</v>
      </c>
      <c r="AE131" t="s">
        <v>36</v>
      </c>
      <c r="AF131">
        <v>46</v>
      </c>
      <c r="AG131" t="s">
        <v>37</v>
      </c>
      <c r="AH131" t="s">
        <v>396</v>
      </c>
      <c r="AI131">
        <v>66.373999999999995</v>
      </c>
      <c r="AJ131">
        <v>8.419900000000001E-3</v>
      </c>
      <c r="AK131">
        <v>7.5779100000000002E-3</v>
      </c>
      <c r="AL131" t="s">
        <v>405</v>
      </c>
      <c r="AM131" t="s">
        <v>381</v>
      </c>
      <c r="AN131" t="s">
        <v>38</v>
      </c>
      <c r="AO131" t="s">
        <v>39</v>
      </c>
    </row>
    <row r="132" spans="1:41" x14ac:dyDescent="0.25">
      <c r="A132" s="86" t="s">
        <v>531</v>
      </c>
      <c r="B132" s="86" t="s">
        <v>394</v>
      </c>
      <c r="C132" s="86">
        <v>36</v>
      </c>
      <c r="D132" s="86" t="s">
        <v>111</v>
      </c>
      <c r="E132" s="86">
        <v>24</v>
      </c>
      <c r="F132" s="86" t="s">
        <v>35</v>
      </c>
      <c r="G132" s="86">
        <v>31.573043460792878</v>
      </c>
      <c r="H132" s="86">
        <v>2.2078410254808496</v>
      </c>
      <c r="I132" s="86">
        <v>0</v>
      </c>
      <c r="J132" s="86">
        <v>21.893686026246147</v>
      </c>
      <c r="K132" s="86">
        <v>25.326527417616596</v>
      </c>
      <c r="L132" s="86">
        <v>1.2309400000000001</v>
      </c>
      <c r="M132" s="86">
        <v>0.99984433825392915</v>
      </c>
      <c r="N132" s="86">
        <v>9.994152715882727</v>
      </c>
      <c r="O132" s="86">
        <v>1.1000000000000003</v>
      </c>
      <c r="P132" s="86">
        <v>6.7156390497180984</v>
      </c>
      <c r="S132" s="89"/>
      <c r="T132" s="88">
        <v>3.5</v>
      </c>
      <c r="V132" s="90">
        <f t="shared" ref="V132:V195" si="27">SUM(I132:U132,G132)</f>
        <v>102.33383300851037</v>
      </c>
      <c r="W132" s="66">
        <f t="shared" si="22"/>
        <v>104.63383300851036</v>
      </c>
      <c r="X132" s="66">
        <f t="shared" si="23"/>
        <v>104.83383300851037</v>
      </c>
      <c r="Y132" s="66">
        <f t="shared" si="24"/>
        <v>109.4972013191061</v>
      </c>
      <c r="Z132" s="66">
        <f t="shared" si="25"/>
        <v>111.9582013191061</v>
      </c>
      <c r="AA132" s="66">
        <f t="shared" si="26"/>
        <v>112.17220131910609</v>
      </c>
      <c r="AB132" t="s">
        <v>379</v>
      </c>
      <c r="AC132" t="s">
        <v>42</v>
      </c>
      <c r="AD132" t="s">
        <v>396</v>
      </c>
      <c r="AE132" t="s">
        <v>36</v>
      </c>
      <c r="AF132">
        <v>46</v>
      </c>
      <c r="AG132" t="s">
        <v>37</v>
      </c>
      <c r="AH132" t="s">
        <v>396</v>
      </c>
      <c r="AI132">
        <v>83.83799999999998</v>
      </c>
      <c r="AJ132">
        <v>8.419900000000001E-3</v>
      </c>
      <c r="AK132">
        <v>7.5779100000000002E-3</v>
      </c>
      <c r="AL132" t="s">
        <v>406</v>
      </c>
      <c r="AM132" t="s">
        <v>381</v>
      </c>
      <c r="AN132" t="s">
        <v>38</v>
      </c>
      <c r="AO132" t="s">
        <v>39</v>
      </c>
    </row>
    <row r="133" spans="1:41" x14ac:dyDescent="0.25">
      <c r="A133" s="86" t="s">
        <v>535</v>
      </c>
      <c r="B133" s="86" t="s">
        <v>536</v>
      </c>
      <c r="C133" s="86">
        <v>12</v>
      </c>
      <c r="D133" s="86" t="s">
        <v>111</v>
      </c>
      <c r="E133" s="86">
        <v>24</v>
      </c>
      <c r="F133" s="86" t="s">
        <v>35</v>
      </c>
      <c r="G133" s="86">
        <v>32.286331093500472</v>
      </c>
      <c r="H133" s="86">
        <v>2.2485411391625689</v>
      </c>
      <c r="I133" s="86">
        <v>0</v>
      </c>
      <c r="J133" s="86">
        <v>22.977454762374787</v>
      </c>
      <c r="K133" s="86">
        <v>25.326527417616589</v>
      </c>
      <c r="L133" s="86">
        <v>1.2309399999999999</v>
      </c>
      <c r="M133" s="86">
        <v>0.8718767374923756</v>
      </c>
      <c r="N133" s="86">
        <v>10.65359752255401</v>
      </c>
      <c r="O133" s="86">
        <v>1.1000000000000001</v>
      </c>
      <c r="P133" s="86">
        <v>6.8590724577672848</v>
      </c>
      <c r="S133" s="89"/>
      <c r="T133" s="88">
        <v>3.5</v>
      </c>
      <c r="V133" s="90">
        <f t="shared" si="27"/>
        <v>104.80579999130552</v>
      </c>
      <c r="W133" s="66">
        <f t="shared" si="22"/>
        <v>107.10579999130552</v>
      </c>
      <c r="X133" s="66">
        <f t="shared" si="23"/>
        <v>107.30579999130552</v>
      </c>
      <c r="Y133" s="66">
        <f t="shared" si="24"/>
        <v>112.14220599069691</v>
      </c>
      <c r="Z133" s="66">
        <f t="shared" si="25"/>
        <v>114.60320599069691</v>
      </c>
      <c r="AA133" s="66">
        <f t="shared" si="26"/>
        <v>114.81720599069692</v>
      </c>
      <c r="AB133" t="s">
        <v>379</v>
      </c>
      <c r="AC133" t="s">
        <v>42</v>
      </c>
      <c r="AD133" t="s">
        <v>396</v>
      </c>
      <c r="AE133" t="s">
        <v>36</v>
      </c>
      <c r="AF133">
        <v>46</v>
      </c>
      <c r="AG133" t="s">
        <v>37</v>
      </c>
      <c r="AH133" t="s">
        <v>396</v>
      </c>
      <c r="AI133">
        <v>83.83799999999998</v>
      </c>
      <c r="AJ133">
        <v>8.419900000000001E-3</v>
      </c>
      <c r="AK133">
        <v>7.5779100000000002E-3</v>
      </c>
      <c r="AL133" t="s">
        <v>407</v>
      </c>
      <c r="AM133" t="s">
        <v>381</v>
      </c>
      <c r="AN133" t="s">
        <v>38</v>
      </c>
      <c r="AO133" t="s">
        <v>39</v>
      </c>
    </row>
    <row r="134" spans="1:41" x14ac:dyDescent="0.25">
      <c r="A134" s="86" t="s">
        <v>535</v>
      </c>
      <c r="B134" s="86" t="s">
        <v>511</v>
      </c>
      <c r="C134" s="86">
        <v>18</v>
      </c>
      <c r="D134" s="86" t="s">
        <v>111</v>
      </c>
      <c r="E134" s="86">
        <v>24</v>
      </c>
      <c r="F134" s="86" t="s">
        <v>35</v>
      </c>
      <c r="G134" s="86">
        <v>33.710922815355005</v>
      </c>
      <c r="H134" s="86">
        <v>2.2494637188959032</v>
      </c>
      <c r="I134" s="86">
        <v>0</v>
      </c>
      <c r="J134" s="86">
        <v>22.954259039773017</v>
      </c>
      <c r="K134" s="86">
        <v>25.755111667940199</v>
      </c>
      <c r="L134" s="86">
        <v>1.2309399999999999</v>
      </c>
      <c r="M134" s="86">
        <v>0.96306676932887159</v>
      </c>
      <c r="N134" s="86">
        <v>10.623496681736244</v>
      </c>
      <c r="O134" s="86">
        <v>1.1000000000000003</v>
      </c>
      <c r="P134" s="86">
        <v>7.0107292466828843</v>
      </c>
      <c r="S134" s="89"/>
      <c r="T134" s="88">
        <v>3.5</v>
      </c>
      <c r="V134" s="90">
        <f t="shared" si="27"/>
        <v>106.84852622081621</v>
      </c>
      <c r="W134" s="66">
        <f t="shared" si="22"/>
        <v>109.14852622081621</v>
      </c>
      <c r="X134" s="66">
        <f t="shared" si="23"/>
        <v>109.34852622081621</v>
      </c>
      <c r="Y134" s="66">
        <f t="shared" si="24"/>
        <v>114.32792305627335</v>
      </c>
      <c r="Z134" s="66">
        <f t="shared" si="25"/>
        <v>116.78892305627335</v>
      </c>
      <c r="AA134" s="66">
        <f t="shared" si="26"/>
        <v>117.00292305627335</v>
      </c>
      <c r="AB134" t="s">
        <v>379</v>
      </c>
      <c r="AC134" t="s">
        <v>42</v>
      </c>
      <c r="AD134" t="s">
        <v>396</v>
      </c>
      <c r="AE134" t="s">
        <v>36</v>
      </c>
      <c r="AF134">
        <v>46</v>
      </c>
      <c r="AG134" t="s">
        <v>37</v>
      </c>
      <c r="AH134" t="s">
        <v>396</v>
      </c>
      <c r="AI134">
        <v>2.4660000000000002</v>
      </c>
      <c r="AJ134">
        <v>8.419900000000001E-3</v>
      </c>
      <c r="AK134">
        <v>7.5779100000000002E-3</v>
      </c>
      <c r="AL134" t="s">
        <v>408</v>
      </c>
      <c r="AM134" t="s">
        <v>381</v>
      </c>
      <c r="AN134" t="s">
        <v>38</v>
      </c>
      <c r="AO134" t="s">
        <v>39</v>
      </c>
    </row>
    <row r="135" spans="1:41" x14ac:dyDescent="0.25">
      <c r="A135" s="86" t="s">
        <v>535</v>
      </c>
      <c r="B135" s="86" t="s">
        <v>538</v>
      </c>
      <c r="C135" s="86">
        <v>24</v>
      </c>
      <c r="D135" s="86" t="s">
        <v>111</v>
      </c>
      <c r="E135" s="86">
        <v>24</v>
      </c>
      <c r="F135" s="86" t="s">
        <v>35</v>
      </c>
      <c r="G135" s="86">
        <v>31.72948654593667</v>
      </c>
      <c r="H135" s="86">
        <v>2.2176600619183979</v>
      </c>
      <c r="I135" s="86">
        <v>0</v>
      </c>
      <c r="J135" s="86">
        <v>22.799417251155866</v>
      </c>
      <c r="K135" s="86">
        <v>25.326527417616596</v>
      </c>
      <c r="L135" s="86">
        <v>1.2309400000000001</v>
      </c>
      <c r="M135" s="86">
        <v>0.96183018821824051</v>
      </c>
      <c r="N135" s="86">
        <v>10.311031454952243</v>
      </c>
      <c r="O135" s="86">
        <v>1.1000000000000005</v>
      </c>
      <c r="P135" s="86">
        <v>6.8029898040517489</v>
      </c>
      <c r="S135" s="89"/>
      <c r="T135" s="88">
        <v>3.5</v>
      </c>
      <c r="V135" s="90">
        <f t="shared" si="27"/>
        <v>103.76222266193136</v>
      </c>
      <c r="W135" s="66">
        <f t="shared" si="22"/>
        <v>106.06222266193136</v>
      </c>
      <c r="X135" s="66">
        <f t="shared" si="23"/>
        <v>106.26222266193136</v>
      </c>
      <c r="Y135" s="66">
        <f t="shared" si="24"/>
        <v>111.02557824826657</v>
      </c>
      <c r="Z135" s="66">
        <f t="shared" si="25"/>
        <v>113.48657824826655</v>
      </c>
      <c r="AA135" s="66">
        <f t="shared" si="26"/>
        <v>113.70057824826657</v>
      </c>
    </row>
    <row r="136" spans="1:41" x14ac:dyDescent="0.25">
      <c r="A136" s="86" t="s">
        <v>535</v>
      </c>
      <c r="B136" s="86" t="s">
        <v>512</v>
      </c>
      <c r="C136" s="86">
        <v>30</v>
      </c>
      <c r="D136" s="86" t="s">
        <v>111</v>
      </c>
      <c r="E136" s="86">
        <v>24</v>
      </c>
      <c r="F136" s="86" t="s">
        <v>35</v>
      </c>
      <c r="G136" s="86">
        <v>32.59656496555089</v>
      </c>
      <c r="H136" s="86">
        <v>2.2203739666485767</v>
      </c>
      <c r="I136" s="86">
        <v>0</v>
      </c>
      <c r="J136" s="86">
        <v>23.234222259093929</v>
      </c>
      <c r="K136" s="86">
        <v>25.581665835180132</v>
      </c>
      <c r="L136" s="86">
        <v>1.2309400000000001</v>
      </c>
      <c r="M136" s="86">
        <v>1.0082608844036614</v>
      </c>
      <c r="N136" s="86">
        <v>10.108019550393269</v>
      </c>
      <c r="O136" s="86">
        <v>1.1000000000000003</v>
      </c>
      <c r="P136" s="86">
        <v>6.930615909947929</v>
      </c>
      <c r="S136" s="89"/>
      <c r="T136" s="88">
        <v>3.5</v>
      </c>
      <c r="V136" s="90">
        <f t="shared" si="27"/>
        <v>105.29028940456979</v>
      </c>
      <c r="W136" s="66">
        <f t="shared" si="22"/>
        <v>107.59028940456979</v>
      </c>
      <c r="X136" s="66">
        <f t="shared" si="23"/>
        <v>107.79028940456979</v>
      </c>
      <c r="Y136" s="66">
        <f t="shared" si="24"/>
        <v>112.66060966288968</v>
      </c>
      <c r="Z136" s="66">
        <f t="shared" si="25"/>
        <v>115.12160966288968</v>
      </c>
      <c r="AA136" s="66">
        <f t="shared" si="26"/>
        <v>115.33560966288968</v>
      </c>
    </row>
    <row r="137" spans="1:41" x14ac:dyDescent="0.25">
      <c r="A137" s="86" t="s">
        <v>535</v>
      </c>
      <c r="B137" s="86" t="s">
        <v>540</v>
      </c>
      <c r="C137" s="86">
        <v>36</v>
      </c>
      <c r="D137" s="86" t="s">
        <v>111</v>
      </c>
      <c r="E137" s="86">
        <v>24</v>
      </c>
      <c r="F137" s="86" t="s">
        <v>35</v>
      </c>
      <c r="G137" s="86">
        <v>31.524612448649567</v>
      </c>
      <c r="H137" s="86">
        <v>2.1999275171427151</v>
      </c>
      <c r="I137" s="86">
        <v>0</v>
      </c>
      <c r="J137" s="86">
        <v>21.575618789520409</v>
      </c>
      <c r="K137" s="86">
        <v>25.326527417616596</v>
      </c>
      <c r="L137" s="86">
        <v>1.2309400000000004</v>
      </c>
      <c r="M137" s="86">
        <v>0.99984433825392915</v>
      </c>
      <c r="N137" s="86">
        <v>9.9560106366348311</v>
      </c>
      <c r="O137" s="86">
        <v>1.1000000000000003</v>
      </c>
      <c r="P137" s="86">
        <v>6.686000034292908</v>
      </c>
      <c r="S137" s="89"/>
      <c r="T137" s="88">
        <v>3.5</v>
      </c>
      <c r="V137" s="90">
        <f t="shared" si="27"/>
        <v>101.89955366496824</v>
      </c>
      <c r="W137" s="66">
        <f t="shared" si="22"/>
        <v>104.19955366496824</v>
      </c>
      <c r="X137" s="66">
        <f t="shared" si="23"/>
        <v>104.39955366496824</v>
      </c>
      <c r="Y137" s="66">
        <f t="shared" si="24"/>
        <v>109.03252242151602</v>
      </c>
      <c r="Z137" s="66">
        <f t="shared" si="25"/>
        <v>111.49352242151602</v>
      </c>
      <c r="AA137" s="66">
        <f t="shared" si="26"/>
        <v>111.70752242151602</v>
      </c>
    </row>
    <row r="138" spans="1:41" x14ac:dyDescent="0.25">
      <c r="A138" s="86" t="s">
        <v>542</v>
      </c>
      <c r="B138" s="86" t="s">
        <v>543</v>
      </c>
      <c r="C138" s="86">
        <v>12</v>
      </c>
      <c r="D138" s="86" t="s">
        <v>111</v>
      </c>
      <c r="E138" s="86">
        <v>24</v>
      </c>
      <c r="F138" s="86" t="s">
        <v>35</v>
      </c>
      <c r="G138" s="86">
        <v>32.238859794497849</v>
      </c>
      <c r="H138" s="86">
        <v>2.2649054565983029</v>
      </c>
      <c r="I138" s="86">
        <v>0</v>
      </c>
      <c r="J138" s="86">
        <v>22.804497595321781</v>
      </c>
      <c r="K138" s="86">
        <v>25.326527417616589</v>
      </c>
      <c r="L138" s="86">
        <v>1.2309399999999997</v>
      </c>
      <c r="M138" s="86">
        <v>0.87187673749237549</v>
      </c>
      <c r="N138" s="86">
        <v>10.641566281405368</v>
      </c>
      <c r="O138" s="86">
        <v>1.1000000000000001</v>
      </c>
      <c r="P138" s="86">
        <v>6.8418183457144037</v>
      </c>
      <c r="S138" s="89"/>
      <c r="T138" s="88">
        <v>3.5</v>
      </c>
      <c r="V138" s="90">
        <f t="shared" si="27"/>
        <v>104.55608617204837</v>
      </c>
      <c r="W138" s="66">
        <f t="shared" si="22"/>
        <v>106.85608617204836</v>
      </c>
      <c r="X138" s="66">
        <f t="shared" si="23"/>
        <v>107.05608617204837</v>
      </c>
      <c r="Y138" s="66">
        <f t="shared" si="24"/>
        <v>111.87501220409176</v>
      </c>
      <c r="Z138" s="66">
        <f t="shared" si="25"/>
        <v>114.33601220409176</v>
      </c>
      <c r="AA138" s="66">
        <f t="shared" si="26"/>
        <v>114.55001220409176</v>
      </c>
    </row>
    <row r="139" spans="1:41" x14ac:dyDescent="0.25">
      <c r="A139" s="86" t="s">
        <v>542</v>
      </c>
      <c r="B139" s="86" t="s">
        <v>514</v>
      </c>
      <c r="C139" s="86">
        <v>18</v>
      </c>
      <c r="D139" s="86" t="s">
        <v>111</v>
      </c>
      <c r="E139" s="86">
        <v>24</v>
      </c>
      <c r="F139" s="86" t="s">
        <v>35</v>
      </c>
      <c r="G139" s="86">
        <v>33.547101661779095</v>
      </c>
      <c r="H139" s="86">
        <v>2.2730614424006639</v>
      </c>
      <c r="I139" s="86">
        <v>0</v>
      </c>
      <c r="J139" s="86">
        <v>22.743954561771535</v>
      </c>
      <c r="K139" s="86">
        <v>25.652000092530344</v>
      </c>
      <c r="L139" s="86">
        <v>1.2309399999999999</v>
      </c>
      <c r="M139" s="86">
        <v>0.9618257890415618</v>
      </c>
      <c r="N139" s="86">
        <v>10.614993124327958</v>
      </c>
      <c r="O139" s="86">
        <v>1.1000000000000001</v>
      </c>
      <c r="P139" s="86">
        <v>6.9729352469772419</v>
      </c>
      <c r="S139" s="89"/>
      <c r="T139" s="88">
        <v>3.5</v>
      </c>
      <c r="V139" s="90">
        <f t="shared" si="27"/>
        <v>106.32375047642773</v>
      </c>
      <c r="W139" s="66">
        <f t="shared" si="22"/>
        <v>108.62375047642773</v>
      </c>
      <c r="X139" s="66">
        <f t="shared" si="23"/>
        <v>108.82375047642773</v>
      </c>
      <c r="Y139" s="66">
        <f t="shared" si="24"/>
        <v>113.76641300977768</v>
      </c>
      <c r="Z139" s="66">
        <f t="shared" si="25"/>
        <v>116.22741300977768</v>
      </c>
      <c r="AA139" s="66">
        <f t="shared" si="26"/>
        <v>116.44141300977768</v>
      </c>
    </row>
    <row r="140" spans="1:41" x14ac:dyDescent="0.25">
      <c r="A140" s="86" t="s">
        <v>542</v>
      </c>
      <c r="B140" s="86" t="s">
        <v>544</v>
      </c>
      <c r="C140" s="86">
        <v>24</v>
      </c>
      <c r="D140" s="86" t="s">
        <v>111</v>
      </c>
      <c r="E140" s="86">
        <v>24</v>
      </c>
      <c r="F140" s="86" t="s">
        <v>35</v>
      </c>
      <c r="G140" s="86">
        <v>31.656027058788087</v>
      </c>
      <c r="H140" s="86">
        <v>2.2275978350437917</v>
      </c>
      <c r="I140" s="86">
        <v>0</v>
      </c>
      <c r="J140" s="86">
        <v>22.797855885740798</v>
      </c>
      <c r="K140" s="86">
        <v>25.326527417616596</v>
      </c>
      <c r="L140" s="86">
        <v>1.2309399999999997</v>
      </c>
      <c r="M140" s="86">
        <v>0.9618301882182404</v>
      </c>
      <c r="N140" s="86">
        <v>10.25878366539609</v>
      </c>
      <c r="O140" s="86">
        <v>1.1000000000000001</v>
      </c>
      <c r="P140" s="86">
        <v>6.7967119959078515</v>
      </c>
      <c r="S140" s="89"/>
      <c r="T140" s="88">
        <v>3.5</v>
      </c>
      <c r="V140" s="90">
        <f t="shared" si="27"/>
        <v>103.62867621166765</v>
      </c>
      <c r="W140" s="66">
        <f t="shared" si="22"/>
        <v>105.92867621166765</v>
      </c>
      <c r="X140" s="66">
        <f t="shared" si="23"/>
        <v>106.12867621166765</v>
      </c>
      <c r="Y140" s="66">
        <f t="shared" si="24"/>
        <v>110.8826835464844</v>
      </c>
      <c r="Z140" s="66">
        <f t="shared" si="25"/>
        <v>113.34368354648439</v>
      </c>
      <c r="AA140" s="66">
        <f t="shared" si="26"/>
        <v>113.5576835464844</v>
      </c>
    </row>
    <row r="141" spans="1:41" x14ac:dyDescent="0.25">
      <c r="A141" s="86" t="s">
        <v>542</v>
      </c>
      <c r="B141" s="86" t="s">
        <v>516</v>
      </c>
      <c r="C141" s="86">
        <v>30</v>
      </c>
      <c r="D141" s="86" t="s">
        <v>111</v>
      </c>
      <c r="E141" s="86">
        <v>24</v>
      </c>
      <c r="F141" s="86" t="s">
        <v>35</v>
      </c>
      <c r="G141" s="86">
        <v>32.499123233403424</v>
      </c>
      <c r="H141" s="86">
        <v>2.2232241105964015</v>
      </c>
      <c r="I141" s="86">
        <v>0</v>
      </c>
      <c r="J141" s="86">
        <v>23.178533439914624</v>
      </c>
      <c r="K141" s="86">
        <v>25.520740760861479</v>
      </c>
      <c r="L141" s="86">
        <v>1.2309399999999999</v>
      </c>
      <c r="M141" s="86">
        <v>1.0073633061394593</v>
      </c>
      <c r="N141" s="86">
        <v>10.062881670899612</v>
      </c>
      <c r="O141" s="86">
        <v>1.1000000000000001</v>
      </c>
      <c r="P141" s="86">
        <v>6.9129018550912553</v>
      </c>
      <c r="S141" s="89"/>
      <c r="T141" s="88">
        <v>3.5</v>
      </c>
      <c r="V141" s="90">
        <f t="shared" si="27"/>
        <v>105.01248426630985</v>
      </c>
      <c r="W141" s="66">
        <f t="shared" si="22"/>
        <v>107.31248426630985</v>
      </c>
      <c r="X141" s="66">
        <f t="shared" si="23"/>
        <v>107.51248426630985</v>
      </c>
      <c r="Y141" s="66">
        <f t="shared" si="24"/>
        <v>112.36335816495155</v>
      </c>
      <c r="Z141" s="66">
        <f t="shared" si="25"/>
        <v>114.82435816495155</v>
      </c>
      <c r="AA141" s="66">
        <f t="shared" si="26"/>
        <v>115.03835816495155</v>
      </c>
    </row>
    <row r="142" spans="1:41" x14ac:dyDescent="0.25">
      <c r="A142" s="86" t="s">
        <v>542</v>
      </c>
      <c r="B142" s="86" t="s">
        <v>545</v>
      </c>
      <c r="C142" s="86">
        <v>36</v>
      </c>
      <c r="D142" s="86" t="s">
        <v>111</v>
      </c>
      <c r="E142" s="86">
        <v>24</v>
      </c>
      <c r="F142" s="86" t="s">
        <v>35</v>
      </c>
      <c r="G142" s="86">
        <v>31.469701891302815</v>
      </c>
      <c r="H142" s="86">
        <v>2.2099849963256482</v>
      </c>
      <c r="I142" s="86">
        <v>0</v>
      </c>
      <c r="J142" s="86">
        <v>21.267811786237431</v>
      </c>
      <c r="K142" s="86">
        <v>25.326527417616592</v>
      </c>
      <c r="L142" s="86">
        <v>1.2309399999999999</v>
      </c>
      <c r="M142" s="86">
        <v>0.99984433825392915</v>
      </c>
      <c r="N142" s="86">
        <v>9.9211787769307289</v>
      </c>
      <c r="O142" s="86">
        <v>1.1000000000000001</v>
      </c>
      <c r="P142" s="86">
        <v>6.6559585706491209</v>
      </c>
      <c r="S142" s="89"/>
      <c r="T142" s="88">
        <v>3.5</v>
      </c>
      <c r="V142" s="90">
        <f t="shared" si="27"/>
        <v>101.47196278099062</v>
      </c>
      <c r="W142" s="66">
        <f t="shared" si="22"/>
        <v>103.77196278099062</v>
      </c>
      <c r="X142" s="66">
        <f t="shared" si="23"/>
        <v>103.97196278099062</v>
      </c>
      <c r="Y142" s="66">
        <f t="shared" si="24"/>
        <v>108.57500017565997</v>
      </c>
      <c r="Z142" s="66">
        <f t="shared" si="25"/>
        <v>111.03600017565996</v>
      </c>
      <c r="AA142" s="66">
        <f t="shared" si="26"/>
        <v>111.25000017565998</v>
      </c>
    </row>
    <row r="143" spans="1:41" x14ac:dyDescent="0.25">
      <c r="A143" s="86" t="s">
        <v>639</v>
      </c>
      <c r="B143" s="86" t="s">
        <v>635</v>
      </c>
      <c r="C143" s="86">
        <v>12</v>
      </c>
      <c r="D143" s="86" t="s">
        <v>111</v>
      </c>
      <c r="E143" s="86">
        <v>24</v>
      </c>
      <c r="F143" s="86" t="s">
        <v>35</v>
      </c>
      <c r="G143" s="86">
        <v>32.0846277156718</v>
      </c>
      <c r="H143" s="86">
        <v>2.301751003343032</v>
      </c>
      <c r="I143" s="86">
        <v>0</v>
      </c>
      <c r="J143" s="86">
        <v>22.625775189367015</v>
      </c>
      <c r="K143" s="86">
        <v>25.326527417616592</v>
      </c>
      <c r="L143" s="86">
        <v>1.2309399999999999</v>
      </c>
      <c r="M143" s="86">
        <v>0.89338154921480872</v>
      </c>
      <c r="N143" s="86">
        <v>10.628561622201465</v>
      </c>
      <c r="O143" s="86">
        <v>1.1000000000000003</v>
      </c>
      <c r="P143" s="86">
        <v>6.8155128124634752</v>
      </c>
      <c r="S143" s="89"/>
      <c r="T143" s="88">
        <v>3.5</v>
      </c>
      <c r="V143" s="90">
        <f t="shared" si="27"/>
        <v>104.20532630653516</v>
      </c>
      <c r="W143" s="66">
        <f t="shared" si="22"/>
        <v>106.50532630653515</v>
      </c>
      <c r="X143" s="66">
        <f t="shared" si="23"/>
        <v>106.70532630653516</v>
      </c>
      <c r="Y143" s="66">
        <f t="shared" si="24"/>
        <v>111.49969914799263</v>
      </c>
      <c r="Z143" s="66">
        <f t="shared" si="25"/>
        <v>113.96069914799261</v>
      </c>
      <c r="AA143" s="66">
        <f t="shared" si="26"/>
        <v>114.17469914799263</v>
      </c>
    </row>
    <row r="144" spans="1:41" x14ac:dyDescent="0.25">
      <c r="A144" s="86" t="s">
        <v>639</v>
      </c>
      <c r="B144" s="86" t="s">
        <v>519</v>
      </c>
      <c r="C144" s="86">
        <v>18</v>
      </c>
      <c r="D144" s="86" t="s">
        <v>111</v>
      </c>
      <c r="E144" s="86">
        <v>24</v>
      </c>
      <c r="F144" s="86" t="s">
        <v>35</v>
      </c>
      <c r="G144" s="86">
        <v>32.971290654715048</v>
      </c>
      <c r="H144" s="86">
        <v>2.2572857707101619</v>
      </c>
      <c r="I144" s="86">
        <v>0</v>
      </c>
      <c r="J144" s="86">
        <v>22.501082576245313</v>
      </c>
      <c r="K144" s="86">
        <v>25.383341235247308</v>
      </c>
      <c r="L144" s="86">
        <v>1.2309399999999999</v>
      </c>
      <c r="M144" s="86">
        <v>0.95999118860349375</v>
      </c>
      <c r="N144" s="86">
        <v>10.527459864696262</v>
      </c>
      <c r="O144" s="86">
        <v>1.1000000000000003</v>
      </c>
      <c r="P144" s="86">
        <v>6.8852290314494633</v>
      </c>
      <c r="S144" s="89"/>
      <c r="T144" s="88">
        <v>3.5</v>
      </c>
      <c r="V144" s="90">
        <f t="shared" si="27"/>
        <v>105.05933455095689</v>
      </c>
      <c r="W144" s="66">
        <f t="shared" si="22"/>
        <v>107.35933455095689</v>
      </c>
      <c r="X144" s="66">
        <f t="shared" si="23"/>
        <v>107.55933455095689</v>
      </c>
      <c r="Y144" s="66">
        <f t="shared" si="24"/>
        <v>112.41348796952389</v>
      </c>
      <c r="Z144" s="66">
        <f t="shared" si="25"/>
        <v>114.87448796952387</v>
      </c>
      <c r="AA144" s="66">
        <f t="shared" si="26"/>
        <v>115.08848796952388</v>
      </c>
    </row>
    <row r="145" spans="1:27" x14ac:dyDescent="0.25">
      <c r="A145" s="86" t="s">
        <v>639</v>
      </c>
      <c r="B145" s="86" t="s">
        <v>640</v>
      </c>
      <c r="C145" s="86">
        <v>24</v>
      </c>
      <c r="D145" s="86" t="s">
        <v>111</v>
      </c>
      <c r="E145" s="86">
        <v>24</v>
      </c>
      <c r="F145" s="86" t="s">
        <v>35</v>
      </c>
      <c r="G145" s="86">
        <v>31.498911923343478</v>
      </c>
      <c r="H145" s="86">
        <v>2.2495283616996389</v>
      </c>
      <c r="I145" s="86">
        <v>0</v>
      </c>
      <c r="J145" s="86">
        <v>22.796242474811912</v>
      </c>
      <c r="K145" s="86">
        <v>25.3265274176166</v>
      </c>
      <c r="L145" s="86">
        <v>1.2309399999999999</v>
      </c>
      <c r="M145" s="86">
        <v>0.97322007836965152</v>
      </c>
      <c r="N145" s="86">
        <v>10.202308636017117</v>
      </c>
      <c r="O145" s="86">
        <v>1.1000000000000003</v>
      </c>
      <c r="P145" s="86">
        <v>6.7840009214452675</v>
      </c>
      <c r="S145" s="89"/>
      <c r="T145" s="88">
        <v>3.5</v>
      </c>
      <c r="V145" s="90">
        <f t="shared" si="27"/>
        <v>103.41215145160402</v>
      </c>
      <c r="W145" s="66">
        <f t="shared" si="22"/>
        <v>105.71215145160402</v>
      </c>
      <c r="X145" s="66">
        <f t="shared" si="23"/>
        <v>105.91215145160402</v>
      </c>
      <c r="Y145" s="66">
        <f t="shared" si="24"/>
        <v>110.6510020532163</v>
      </c>
      <c r="Z145" s="66">
        <f t="shared" si="25"/>
        <v>113.1120020532163</v>
      </c>
      <c r="AA145" s="66">
        <f t="shared" si="26"/>
        <v>113.3260020532163</v>
      </c>
    </row>
    <row r="146" spans="1:27" x14ac:dyDescent="0.25">
      <c r="A146" s="86" t="s">
        <v>639</v>
      </c>
      <c r="B146" s="86" t="s">
        <v>521</v>
      </c>
      <c r="C146" s="86">
        <v>30</v>
      </c>
      <c r="D146" s="86" t="s">
        <v>111</v>
      </c>
      <c r="E146" s="86">
        <v>24</v>
      </c>
      <c r="F146" s="86" t="s">
        <v>35</v>
      </c>
      <c r="G146" s="86">
        <v>32.162946083172159</v>
      </c>
      <c r="H146" s="86">
        <v>2.2220459734026718</v>
      </c>
      <c r="I146" s="86">
        <v>0</v>
      </c>
      <c r="J146" s="86">
        <v>22.661626387405075</v>
      </c>
      <c r="K146" s="86">
        <v>25.360547712934569</v>
      </c>
      <c r="L146" s="86">
        <v>1.2309400000000001</v>
      </c>
      <c r="M146" s="86">
        <v>1.0060285762273002</v>
      </c>
      <c r="N146" s="86">
        <v>10.013329819644587</v>
      </c>
      <c r="O146" s="86">
        <v>1.1000000000000003</v>
      </c>
      <c r="P146" s="86">
        <v>6.8298263928211975</v>
      </c>
      <c r="S146" s="89"/>
      <c r="T146" s="88">
        <v>3.5</v>
      </c>
      <c r="V146" s="90">
        <f t="shared" si="27"/>
        <v>103.86524497220489</v>
      </c>
      <c r="W146" s="66">
        <f t="shared" si="22"/>
        <v>106.16524497220489</v>
      </c>
      <c r="X146" s="66">
        <f t="shared" si="23"/>
        <v>106.36524497220489</v>
      </c>
      <c r="Y146" s="66">
        <f t="shared" si="24"/>
        <v>111.13581212025925</v>
      </c>
      <c r="Z146" s="66">
        <f t="shared" si="25"/>
        <v>113.59681212025924</v>
      </c>
      <c r="AA146" s="66">
        <f t="shared" si="26"/>
        <v>113.81081212025924</v>
      </c>
    </row>
    <row r="147" spans="1:27" x14ac:dyDescent="0.25">
      <c r="A147" s="86" t="s">
        <v>639</v>
      </c>
      <c r="B147" s="86" t="s">
        <v>641</v>
      </c>
      <c r="C147" s="86">
        <v>36</v>
      </c>
      <c r="D147" s="86" t="s">
        <v>111</v>
      </c>
      <c r="E147" s="86">
        <v>24</v>
      </c>
      <c r="F147" s="86" t="s">
        <v>35</v>
      </c>
      <c r="G147" s="86">
        <v>31.352009120036957</v>
      </c>
      <c r="H147" s="86">
        <v>2.2264383437812505</v>
      </c>
      <c r="I147" s="86">
        <v>0</v>
      </c>
      <c r="J147" s="86">
        <v>20.949744549511699</v>
      </c>
      <c r="K147" s="86">
        <v>25.3265274176166</v>
      </c>
      <c r="L147" s="86">
        <v>1.2309399999999999</v>
      </c>
      <c r="M147" s="86">
        <v>1.0056282539710342</v>
      </c>
      <c r="N147" s="86">
        <v>9.8835287573447452</v>
      </c>
      <c r="O147" s="86">
        <v>1.1000000000000001</v>
      </c>
      <c r="P147" s="86">
        <v>6.6211446323520784</v>
      </c>
      <c r="S147" s="89"/>
      <c r="T147" s="88">
        <v>3.5</v>
      </c>
      <c r="V147" s="90">
        <f t="shared" si="27"/>
        <v>100.96952273083311</v>
      </c>
      <c r="W147" s="66">
        <f t="shared" si="22"/>
        <v>103.2695227308331</v>
      </c>
      <c r="X147" s="66">
        <f t="shared" si="23"/>
        <v>103.46952273083311</v>
      </c>
      <c r="Y147" s="66">
        <f t="shared" si="24"/>
        <v>108.03738932199143</v>
      </c>
      <c r="Z147" s="66">
        <f t="shared" si="25"/>
        <v>110.49838932199143</v>
      </c>
      <c r="AA147" s="66">
        <f t="shared" si="26"/>
        <v>110.71238932199142</v>
      </c>
    </row>
    <row r="148" spans="1:27" x14ac:dyDescent="0.25">
      <c r="A148" s="86" t="s">
        <v>642</v>
      </c>
      <c r="B148" s="86" t="s">
        <v>636</v>
      </c>
      <c r="C148" s="86">
        <v>12</v>
      </c>
      <c r="D148" s="86" t="s">
        <v>111</v>
      </c>
      <c r="E148" s="86">
        <v>24</v>
      </c>
      <c r="F148" s="86" t="s">
        <v>35</v>
      </c>
      <c r="G148" s="86">
        <v>31.969504625305088</v>
      </c>
      <c r="H148" s="86">
        <v>2.2767831641178766</v>
      </c>
      <c r="I148" s="86">
        <v>0</v>
      </c>
      <c r="J148" s="86">
        <v>22.447052783412239</v>
      </c>
      <c r="K148" s="86">
        <v>25.326527417616589</v>
      </c>
      <c r="L148" s="86">
        <v>1.2309399999999999</v>
      </c>
      <c r="M148" s="86">
        <v>0.95509450993325529</v>
      </c>
      <c r="N148" s="86">
        <v>10.612894226835808</v>
      </c>
      <c r="O148" s="86">
        <v>1.1000000000000001</v>
      </c>
      <c r="P148" s="86">
        <v>6.7985575026010956</v>
      </c>
      <c r="S148" s="89"/>
      <c r="T148" s="88">
        <v>3.5</v>
      </c>
      <c r="V148" s="90">
        <f t="shared" si="27"/>
        <v>103.94057106570408</v>
      </c>
      <c r="W148" s="66">
        <f t="shared" si="22"/>
        <v>106.24057106570407</v>
      </c>
      <c r="X148" s="66">
        <f t="shared" si="23"/>
        <v>106.44057106570408</v>
      </c>
      <c r="Y148" s="66">
        <f t="shared" si="24"/>
        <v>111.21641104030337</v>
      </c>
      <c r="Z148" s="66">
        <f t="shared" si="25"/>
        <v>113.67741104030337</v>
      </c>
      <c r="AA148" s="66">
        <f t="shared" si="26"/>
        <v>113.89141104030337</v>
      </c>
    </row>
    <row r="149" spans="1:27" x14ac:dyDescent="0.25">
      <c r="A149" s="86" t="s">
        <v>642</v>
      </c>
      <c r="B149" s="86" t="s">
        <v>40</v>
      </c>
      <c r="C149" s="86">
        <v>18</v>
      </c>
      <c r="D149" s="86" t="s">
        <v>111</v>
      </c>
      <c r="E149" s="86">
        <v>24</v>
      </c>
      <c r="F149" s="86" t="s">
        <v>35</v>
      </c>
      <c r="G149" s="86">
        <v>31.574972865810931</v>
      </c>
      <c r="H149" s="86">
        <v>2.2455284213664868</v>
      </c>
      <c r="I149" s="86">
        <v>0</v>
      </c>
      <c r="J149" s="86">
        <v>22.316899988228457</v>
      </c>
      <c r="K149" s="86">
        <v>25.177985089322643</v>
      </c>
      <c r="L149" s="86">
        <v>1.2309399999999999</v>
      </c>
      <c r="M149" s="86">
        <v>0.97677007228977764</v>
      </c>
      <c r="N149" s="86">
        <v>10.426658752147706</v>
      </c>
      <c r="O149" s="86">
        <v>1.1000000000000001</v>
      </c>
      <c r="P149" s="86">
        <v>6.7439733943511513</v>
      </c>
      <c r="S149" s="89"/>
      <c r="T149" s="88">
        <v>3.5</v>
      </c>
      <c r="V149" s="90">
        <f t="shared" si="27"/>
        <v>103.04820016215066</v>
      </c>
      <c r="W149" s="66">
        <f t="shared" si="22"/>
        <v>105.34820016215066</v>
      </c>
      <c r="X149" s="66">
        <f t="shared" si="23"/>
        <v>105.54820016215066</v>
      </c>
      <c r="Y149" s="66">
        <f t="shared" si="24"/>
        <v>110.26157417350122</v>
      </c>
      <c r="Z149" s="66">
        <f t="shared" si="25"/>
        <v>112.72257417350122</v>
      </c>
      <c r="AA149" s="66">
        <f t="shared" si="26"/>
        <v>112.93657417350121</v>
      </c>
    </row>
    <row r="150" spans="1:27" x14ac:dyDescent="0.25">
      <c r="A150" s="86" t="s">
        <v>642</v>
      </c>
      <c r="B150" s="86" t="s">
        <v>643</v>
      </c>
      <c r="C150" s="86">
        <v>24</v>
      </c>
      <c r="D150" s="86" t="s">
        <v>111</v>
      </c>
      <c r="E150" s="86">
        <v>24</v>
      </c>
      <c r="F150" s="86" t="s">
        <v>35</v>
      </c>
      <c r="G150" s="86">
        <v>31.447314460481511</v>
      </c>
      <c r="H150" s="86">
        <v>2.2411637755500031</v>
      </c>
      <c r="I150" s="86">
        <v>0</v>
      </c>
      <c r="J150" s="86">
        <v>22.794629063883018</v>
      </c>
      <c r="K150" s="86">
        <v>25.3265274176166</v>
      </c>
      <c r="L150" s="86">
        <v>1.2309399999999999</v>
      </c>
      <c r="M150" s="86">
        <v>1.0098395210465403</v>
      </c>
      <c r="N150" s="86">
        <v>10.134270204583121</v>
      </c>
      <c r="O150" s="86">
        <v>1.1000000000000001</v>
      </c>
      <c r="P150" s="86">
        <v>6.7839519278567586</v>
      </c>
      <c r="S150" s="89"/>
      <c r="T150" s="88">
        <v>3.5</v>
      </c>
      <c r="V150" s="90">
        <f t="shared" si="27"/>
        <v>103.32747259546754</v>
      </c>
      <c r="W150" s="66">
        <f t="shared" si="22"/>
        <v>105.62747259546754</v>
      </c>
      <c r="X150" s="66">
        <f t="shared" si="23"/>
        <v>105.82747259546754</v>
      </c>
      <c r="Y150" s="66">
        <f t="shared" si="24"/>
        <v>110.56039567715027</v>
      </c>
      <c r="Z150" s="66">
        <f t="shared" si="25"/>
        <v>113.02139567715027</v>
      </c>
      <c r="AA150" s="66">
        <f t="shared" si="26"/>
        <v>113.23539567715028</v>
      </c>
    </row>
    <row r="151" spans="1:27" x14ac:dyDescent="0.25">
      <c r="A151" s="86" t="s">
        <v>642</v>
      </c>
      <c r="B151" s="86" t="s">
        <v>41</v>
      </c>
      <c r="C151" s="86">
        <v>30</v>
      </c>
      <c r="D151" s="86" t="s">
        <v>111</v>
      </c>
      <c r="E151" s="86">
        <v>24</v>
      </c>
      <c r="F151" s="86" t="s">
        <v>35</v>
      </c>
      <c r="G151" s="86">
        <v>31.366477671911859</v>
      </c>
      <c r="H151" s="86">
        <v>2.2095878072942234</v>
      </c>
      <c r="I151" s="86">
        <v>0</v>
      </c>
      <c r="J151" s="86">
        <v>22.170524067784232</v>
      </c>
      <c r="K151" s="86">
        <v>25.237290154635819</v>
      </c>
      <c r="L151" s="86">
        <v>1.2309400000000001</v>
      </c>
      <c r="M151" s="86">
        <v>1.0168253699279883</v>
      </c>
      <c r="N151" s="86">
        <v>9.9552720190197803</v>
      </c>
      <c r="O151" s="86">
        <v>1.1000000000000001</v>
      </c>
      <c r="P151" s="86">
        <v>6.7180740972939379</v>
      </c>
      <c r="S151" s="89"/>
      <c r="T151" s="88">
        <v>3.5</v>
      </c>
      <c r="V151" s="90">
        <f t="shared" si="27"/>
        <v>102.29540338057362</v>
      </c>
      <c r="W151" s="66">
        <f t="shared" si="22"/>
        <v>104.59540338057361</v>
      </c>
      <c r="X151" s="66">
        <f t="shared" si="23"/>
        <v>104.79540338057362</v>
      </c>
      <c r="Y151" s="66">
        <f t="shared" si="24"/>
        <v>109.45608161721378</v>
      </c>
      <c r="Z151" s="66">
        <f t="shared" si="25"/>
        <v>111.91708161721377</v>
      </c>
      <c r="AA151" s="66">
        <f t="shared" si="26"/>
        <v>112.13108161721378</v>
      </c>
    </row>
    <row r="152" spans="1:27" x14ac:dyDescent="0.25">
      <c r="A152" s="86" t="s">
        <v>642</v>
      </c>
      <c r="B152" s="86" t="s">
        <v>644</v>
      </c>
      <c r="C152" s="86">
        <v>36</v>
      </c>
      <c r="D152" s="86" t="s">
        <v>111</v>
      </c>
      <c r="E152" s="86">
        <v>24</v>
      </c>
      <c r="F152" s="86" t="s">
        <v>35</v>
      </c>
      <c r="G152" s="86">
        <v>31.31084259900965</v>
      </c>
      <c r="H152" s="86">
        <v>2.222233771003566</v>
      </c>
      <c r="I152" s="86">
        <v>0</v>
      </c>
      <c r="J152" s="86">
        <v>20.631677312785957</v>
      </c>
      <c r="K152" s="86">
        <v>25.3265274176166</v>
      </c>
      <c r="L152" s="86">
        <v>1.2309399999999999</v>
      </c>
      <c r="M152" s="86">
        <v>1.0262693082714933</v>
      </c>
      <c r="N152" s="86">
        <v>9.8381698030554148</v>
      </c>
      <c r="O152" s="86">
        <v>1.0999999999999999</v>
      </c>
      <c r="P152" s="86">
        <v>6.5945769470062281</v>
      </c>
      <c r="S152" s="89"/>
      <c r="T152" s="88">
        <v>3.5</v>
      </c>
      <c r="V152" s="90">
        <f t="shared" si="27"/>
        <v>100.55900338774534</v>
      </c>
      <c r="W152" s="66">
        <f t="shared" si="22"/>
        <v>102.85900338774533</v>
      </c>
      <c r="X152" s="66">
        <f t="shared" si="23"/>
        <v>103.05900338774534</v>
      </c>
      <c r="Y152" s="66">
        <f t="shared" si="24"/>
        <v>107.59813362488751</v>
      </c>
      <c r="Z152" s="66">
        <f t="shared" si="25"/>
        <v>110.05913362488751</v>
      </c>
      <c r="AA152" s="66">
        <f t="shared" si="26"/>
        <v>110.27313362488752</v>
      </c>
    </row>
    <row r="153" spans="1:27" x14ac:dyDescent="0.25">
      <c r="A153" s="86" t="s">
        <v>645</v>
      </c>
      <c r="B153" s="86" t="s">
        <v>637</v>
      </c>
      <c r="C153" s="86">
        <v>12</v>
      </c>
      <c r="D153" s="86" t="s">
        <v>111</v>
      </c>
      <c r="E153" s="86">
        <v>24</v>
      </c>
      <c r="F153" s="86" t="s">
        <v>35</v>
      </c>
      <c r="G153" s="86">
        <v>31.805093862054424</v>
      </c>
      <c r="H153" s="86">
        <v>2.2519157798626459</v>
      </c>
      <c r="I153" s="86">
        <v>0</v>
      </c>
      <c r="J153" s="86">
        <v>22.285626094162772</v>
      </c>
      <c r="K153" s="86">
        <v>25.326527417616592</v>
      </c>
      <c r="L153" s="86">
        <v>1.2309400000000001</v>
      </c>
      <c r="M153" s="86">
        <v>0.99638105612349326</v>
      </c>
      <c r="N153" s="86">
        <v>10.599384832343992</v>
      </c>
      <c r="O153" s="86">
        <v>1.1000000000000003</v>
      </c>
      <c r="P153" s="86">
        <v>6.7733686303552494</v>
      </c>
      <c r="S153" s="89"/>
      <c r="T153" s="88">
        <v>3.5</v>
      </c>
      <c r="V153" s="90">
        <f t="shared" si="27"/>
        <v>103.61732189265652</v>
      </c>
      <c r="W153" s="66">
        <f t="shared" si="22"/>
        <v>105.91732189265652</v>
      </c>
      <c r="X153" s="66">
        <f t="shared" si="23"/>
        <v>106.11732189265652</v>
      </c>
      <c r="Y153" s="66">
        <f t="shared" si="24"/>
        <v>110.87053442514248</v>
      </c>
      <c r="Z153" s="66">
        <f t="shared" si="25"/>
        <v>113.33153442514248</v>
      </c>
      <c r="AA153" s="66">
        <f t="shared" si="26"/>
        <v>113.54553442514248</v>
      </c>
    </row>
    <row r="154" spans="1:27" x14ac:dyDescent="0.25">
      <c r="A154" s="86" t="s">
        <v>645</v>
      </c>
      <c r="B154" s="86" t="s">
        <v>44</v>
      </c>
      <c r="C154" s="86">
        <v>18</v>
      </c>
      <c r="D154" s="86" t="s">
        <v>111</v>
      </c>
      <c r="E154" s="86">
        <v>24</v>
      </c>
      <c r="F154" s="86" t="s">
        <v>35</v>
      </c>
      <c r="G154" s="86">
        <v>30.327670761379146</v>
      </c>
      <c r="H154" s="86">
        <v>2.2145256490537051</v>
      </c>
      <c r="I154" s="86">
        <v>0</v>
      </c>
      <c r="J154" s="86">
        <v>22.171584448543204</v>
      </c>
      <c r="K154" s="86">
        <v>25.007840381773999</v>
      </c>
      <c r="L154" s="86">
        <v>1.2309400000000001</v>
      </c>
      <c r="M154" s="86">
        <v>0.98063664440701725</v>
      </c>
      <c r="N154" s="86">
        <v>10.335244517595395</v>
      </c>
      <c r="O154" s="86">
        <v>1.1000000000000001</v>
      </c>
      <c r="P154" s="86">
        <v>6.6179861472010808</v>
      </c>
      <c r="S154" s="89"/>
      <c r="T154" s="88">
        <v>3.5</v>
      </c>
      <c r="V154" s="90">
        <f t="shared" si="27"/>
        <v>101.27190290089985</v>
      </c>
      <c r="W154" s="66">
        <f t="shared" si="22"/>
        <v>103.57190290089984</v>
      </c>
      <c r="X154" s="66">
        <f t="shared" si="23"/>
        <v>103.77190290089985</v>
      </c>
      <c r="Y154" s="66">
        <f t="shared" si="24"/>
        <v>108.36093610396284</v>
      </c>
      <c r="Z154" s="66">
        <f t="shared" si="25"/>
        <v>110.82193610396284</v>
      </c>
      <c r="AA154" s="66">
        <f t="shared" si="26"/>
        <v>111.03593610396284</v>
      </c>
    </row>
    <row r="155" spans="1:27" x14ac:dyDescent="0.25">
      <c r="A155" s="86" t="s">
        <v>645</v>
      </c>
      <c r="B155" s="86" t="s">
        <v>646</v>
      </c>
      <c r="C155" s="86">
        <v>24</v>
      </c>
      <c r="D155" s="86" t="s">
        <v>111</v>
      </c>
      <c r="E155" s="86">
        <v>24</v>
      </c>
      <c r="F155" s="86" t="s">
        <v>35</v>
      </c>
      <c r="G155" s="86">
        <v>31.377400789465749</v>
      </c>
      <c r="H155" s="86">
        <v>2.2254966798767057</v>
      </c>
      <c r="I155" s="86">
        <v>0</v>
      </c>
      <c r="J155" s="86">
        <v>22.793171789495627</v>
      </c>
      <c r="K155" s="86">
        <v>25.3265274176166</v>
      </c>
      <c r="L155" s="86">
        <v>1.2309399999999999</v>
      </c>
      <c r="M155" s="86">
        <v>1.0342828443520782</v>
      </c>
      <c r="N155" s="86">
        <v>10.075603273073796</v>
      </c>
      <c r="O155" s="86">
        <v>1.1000000000000003</v>
      </c>
      <c r="P155" s="86">
        <v>6.7787541162698099</v>
      </c>
      <c r="S155" s="89"/>
      <c r="T155" s="88">
        <v>3.5</v>
      </c>
      <c r="V155" s="90">
        <f t="shared" si="27"/>
        <v>103.21668023027367</v>
      </c>
      <c r="W155" s="66">
        <f t="shared" si="22"/>
        <v>105.51668023027366</v>
      </c>
      <c r="X155" s="66">
        <f t="shared" si="23"/>
        <v>105.71668023027367</v>
      </c>
      <c r="Y155" s="66">
        <f t="shared" si="24"/>
        <v>110.44184784639283</v>
      </c>
      <c r="Z155" s="66">
        <f t="shared" si="25"/>
        <v>112.90284784639283</v>
      </c>
      <c r="AA155" s="66">
        <f t="shared" si="26"/>
        <v>113.11684784639283</v>
      </c>
    </row>
    <row r="156" spans="1:27" x14ac:dyDescent="0.25">
      <c r="A156" s="86" t="s">
        <v>645</v>
      </c>
      <c r="B156" s="86" t="s">
        <v>45</v>
      </c>
      <c r="C156" s="86">
        <v>30</v>
      </c>
      <c r="D156" s="86" t="s">
        <v>111</v>
      </c>
      <c r="E156" s="86">
        <v>24</v>
      </c>
      <c r="F156" s="86" t="s">
        <v>35</v>
      </c>
      <c r="G156" s="86">
        <v>30.650354788631482</v>
      </c>
      <c r="H156" s="86">
        <v>2.1994649272164573</v>
      </c>
      <c r="I156" s="86">
        <v>0</v>
      </c>
      <c r="J156" s="86">
        <v>21.706994422102696</v>
      </c>
      <c r="K156" s="86">
        <v>25.134139243232191</v>
      </c>
      <c r="L156" s="86">
        <v>1.2309400000000004</v>
      </c>
      <c r="M156" s="86">
        <v>1.0192945664744613</v>
      </c>
      <c r="N156" s="86">
        <v>9.9035537294124687</v>
      </c>
      <c r="O156" s="86">
        <v>1.1000000000000003</v>
      </c>
      <c r="P156" s="86">
        <v>6.6132795376918585</v>
      </c>
      <c r="S156" s="89"/>
      <c r="T156" s="88">
        <v>3.5</v>
      </c>
      <c r="V156" s="90">
        <f t="shared" si="27"/>
        <v>100.85855628754516</v>
      </c>
      <c r="W156" s="66">
        <f t="shared" si="22"/>
        <v>103.15855628754515</v>
      </c>
      <c r="X156" s="66">
        <f t="shared" si="23"/>
        <v>103.35855628754516</v>
      </c>
      <c r="Y156" s="66">
        <f t="shared" si="24"/>
        <v>107.91865522767333</v>
      </c>
      <c r="Z156" s="66">
        <f t="shared" si="25"/>
        <v>110.37965522767333</v>
      </c>
      <c r="AA156" s="66">
        <f t="shared" si="26"/>
        <v>110.59365522767332</v>
      </c>
    </row>
    <row r="157" spans="1:27" x14ac:dyDescent="0.25">
      <c r="A157" s="86" t="s">
        <v>645</v>
      </c>
      <c r="B157" s="86" t="s">
        <v>647</v>
      </c>
      <c r="C157" s="86">
        <v>36</v>
      </c>
      <c r="D157" s="86" t="s">
        <v>111</v>
      </c>
      <c r="E157" s="86">
        <v>24</v>
      </c>
      <c r="F157" s="86" t="s">
        <v>35</v>
      </c>
      <c r="G157" s="86">
        <v>30.73707792609709</v>
      </c>
      <c r="H157" s="86">
        <v>2.2112547458409217</v>
      </c>
      <c r="I157" s="86">
        <v>0</v>
      </c>
      <c r="J157" s="86">
        <v>20.563324757947999</v>
      </c>
      <c r="K157" s="86">
        <v>25.346683492112255</v>
      </c>
      <c r="L157" s="86">
        <v>1.2309400000000001</v>
      </c>
      <c r="M157" s="86">
        <v>1.0236801489896059</v>
      </c>
      <c r="N157" s="86">
        <v>9.8140243058759236</v>
      </c>
      <c r="O157" s="86">
        <v>1.1000000000000003</v>
      </c>
      <c r="P157" s="86">
        <v>6.5422369915252299</v>
      </c>
      <c r="S157" s="89"/>
      <c r="T157" s="88">
        <v>3.5</v>
      </c>
      <c r="V157" s="90">
        <f t="shared" si="27"/>
        <v>99.857967622548102</v>
      </c>
      <c r="W157" s="66">
        <f t="shared" si="22"/>
        <v>102.1579676225481</v>
      </c>
      <c r="X157" s="66">
        <f t="shared" si="23"/>
        <v>102.3579676225481</v>
      </c>
      <c r="Y157" s="66">
        <f t="shared" si="24"/>
        <v>106.84802535612647</v>
      </c>
      <c r="Z157" s="66">
        <f t="shared" si="25"/>
        <v>109.30902535612647</v>
      </c>
      <c r="AA157" s="66">
        <f t="shared" si="26"/>
        <v>109.52302535612648</v>
      </c>
    </row>
    <row r="158" spans="1:27" x14ac:dyDescent="0.25">
      <c r="A158" s="86" t="s">
        <v>648</v>
      </c>
      <c r="B158" s="86" t="s">
        <v>638</v>
      </c>
      <c r="C158" s="86">
        <v>12</v>
      </c>
      <c r="D158" s="86" t="s">
        <v>111</v>
      </c>
      <c r="E158" s="86">
        <v>24</v>
      </c>
      <c r="F158" s="86" t="s">
        <v>35</v>
      </c>
      <c r="G158" s="86">
        <v>31.608634706360924</v>
      </c>
      <c r="H158" s="86">
        <v>2.2804703227992782</v>
      </c>
      <c r="I158" s="86">
        <v>0</v>
      </c>
      <c r="J158" s="86">
        <v>22.106903688208</v>
      </c>
      <c r="K158" s="86">
        <v>25.326527417616596</v>
      </c>
      <c r="L158" s="86">
        <v>1.2309400000000001</v>
      </c>
      <c r="M158" s="86">
        <v>1.0488952406079022</v>
      </c>
      <c r="N158" s="86">
        <v>10.585793032090882</v>
      </c>
      <c r="O158" s="86">
        <v>1.1000000000000003</v>
      </c>
      <c r="P158" s="86">
        <v>6.7459784247322911</v>
      </c>
      <c r="S158" s="89"/>
      <c r="T158" s="88">
        <v>3.5</v>
      </c>
      <c r="V158" s="90">
        <f t="shared" si="27"/>
        <v>103.25367250961659</v>
      </c>
      <c r="W158" s="66">
        <f t="shared" si="22"/>
        <v>105.55367250961659</v>
      </c>
      <c r="X158" s="66">
        <f t="shared" si="23"/>
        <v>105.75367250961659</v>
      </c>
      <c r="Y158" s="66">
        <f t="shared" si="24"/>
        <v>110.48142958528976</v>
      </c>
      <c r="Z158" s="66">
        <f t="shared" si="25"/>
        <v>112.94242958528976</v>
      </c>
      <c r="AA158" s="66">
        <f t="shared" si="26"/>
        <v>113.15642958528976</v>
      </c>
    </row>
    <row r="159" spans="1:27" x14ac:dyDescent="0.25">
      <c r="A159" s="86" t="s">
        <v>648</v>
      </c>
      <c r="B159" s="86" t="s">
        <v>391</v>
      </c>
      <c r="C159" s="86">
        <v>18</v>
      </c>
      <c r="D159" s="86" t="s">
        <v>111</v>
      </c>
      <c r="E159" s="86">
        <v>24</v>
      </c>
      <c r="F159" s="86" t="s">
        <v>35</v>
      </c>
      <c r="G159" s="86">
        <v>29.84981935203648</v>
      </c>
      <c r="H159" s="86">
        <v>2.2845882084841662</v>
      </c>
      <c r="I159" s="86">
        <v>0</v>
      </c>
      <c r="J159" s="86">
        <v>22.083810528422617</v>
      </c>
      <c r="K159" s="86">
        <v>24.913991504248994</v>
      </c>
      <c r="L159" s="86">
        <v>1.2309400000000001</v>
      </c>
      <c r="M159" s="86">
        <v>1.0352066354341434</v>
      </c>
      <c r="N159" s="86">
        <v>10.255789805610947</v>
      </c>
      <c r="O159" s="86">
        <v>1.1000000000000001</v>
      </c>
      <c r="P159" s="86">
        <v>6.5660291727579736</v>
      </c>
      <c r="S159" s="89"/>
      <c r="T159" s="88">
        <v>3.5</v>
      </c>
      <c r="V159" s="90">
        <f t="shared" si="27"/>
        <v>100.53558699851115</v>
      </c>
      <c r="W159" s="66">
        <f t="shared" si="22"/>
        <v>102.83558699851115</v>
      </c>
      <c r="X159" s="66">
        <f t="shared" si="23"/>
        <v>103.03558699851115</v>
      </c>
      <c r="Y159" s="66">
        <f t="shared" si="24"/>
        <v>107.57307808840693</v>
      </c>
      <c r="Z159" s="66">
        <f t="shared" si="25"/>
        <v>110.03407808840693</v>
      </c>
      <c r="AA159" s="66">
        <f t="shared" si="26"/>
        <v>110.24807808840694</v>
      </c>
    </row>
    <row r="160" spans="1:27" x14ac:dyDescent="0.25">
      <c r="A160" s="86" t="s">
        <v>648</v>
      </c>
      <c r="B160" s="86" t="s">
        <v>649</v>
      </c>
      <c r="C160" s="86">
        <v>24</v>
      </c>
      <c r="D160" s="86" t="s">
        <v>111</v>
      </c>
      <c r="E160" s="86">
        <v>24</v>
      </c>
      <c r="F160" s="86" t="s">
        <v>35</v>
      </c>
      <c r="G160" s="86">
        <v>31.277399132190304</v>
      </c>
      <c r="H160" s="86">
        <v>2.2449059815053687</v>
      </c>
      <c r="I160" s="86">
        <v>0</v>
      </c>
      <c r="J160" s="86">
        <v>22.791558378566734</v>
      </c>
      <c r="K160" s="86">
        <v>25.3265274176166</v>
      </c>
      <c r="L160" s="86">
        <v>1.2309399999999999</v>
      </c>
      <c r="M160" s="86">
        <v>1.0917451803532197</v>
      </c>
      <c r="N160" s="86">
        <v>10.016578479992166</v>
      </c>
      <c r="O160" s="86">
        <v>1.1000000000000003</v>
      </c>
      <c r="P160" s="86">
        <v>6.773828710979199</v>
      </c>
      <c r="S160" s="89"/>
      <c r="T160" s="88">
        <v>3.5</v>
      </c>
      <c r="V160" s="90">
        <f t="shared" si="27"/>
        <v>103.10857729969823</v>
      </c>
      <c r="W160" s="66">
        <f t="shared" si="22"/>
        <v>105.40857729969822</v>
      </c>
      <c r="X160" s="66">
        <f t="shared" si="23"/>
        <v>105.60857729969823</v>
      </c>
      <c r="Y160" s="66">
        <f t="shared" si="24"/>
        <v>110.32617771067711</v>
      </c>
      <c r="Z160" s="66">
        <f t="shared" si="25"/>
        <v>112.7871777106771</v>
      </c>
      <c r="AA160" s="66">
        <f t="shared" si="26"/>
        <v>113.00117771067711</v>
      </c>
    </row>
    <row r="161" spans="1:27" x14ac:dyDescent="0.25">
      <c r="A161" s="86" t="s">
        <v>648</v>
      </c>
      <c r="B161" s="86" t="s">
        <v>394</v>
      </c>
      <c r="C161" s="86">
        <v>30</v>
      </c>
      <c r="D161" s="86" t="s">
        <v>111</v>
      </c>
      <c r="E161" s="86">
        <v>24</v>
      </c>
      <c r="F161" s="86" t="s">
        <v>35</v>
      </c>
      <c r="G161" s="86">
        <v>30.361117631622889</v>
      </c>
      <c r="H161" s="86">
        <v>2.2298616988006863</v>
      </c>
      <c r="I161" s="86">
        <v>0</v>
      </c>
      <c r="J161" s="86">
        <v>21.290211507538498</v>
      </c>
      <c r="K161" s="86">
        <v>25.077292505667575</v>
      </c>
      <c r="L161" s="86">
        <v>1.2309400000000004</v>
      </c>
      <c r="M161" s="86">
        <v>1.0782177494800227</v>
      </c>
      <c r="N161" s="86">
        <v>9.8560555195376818</v>
      </c>
      <c r="O161" s="86">
        <v>1.1000000000000003</v>
      </c>
      <c r="P161" s="86">
        <v>6.5545856109130147</v>
      </c>
      <c r="S161" s="89"/>
      <c r="T161" s="88">
        <v>3.5</v>
      </c>
      <c r="V161" s="90">
        <f t="shared" si="27"/>
        <v>100.04842052475969</v>
      </c>
      <c r="W161" s="66">
        <f t="shared" si="22"/>
        <v>102.34842052475969</v>
      </c>
      <c r="X161" s="66">
        <f t="shared" si="23"/>
        <v>102.54842052475969</v>
      </c>
      <c r="Y161" s="66">
        <f t="shared" si="24"/>
        <v>107.05180996149288</v>
      </c>
      <c r="Z161" s="66">
        <f t="shared" si="25"/>
        <v>109.51280996149288</v>
      </c>
      <c r="AA161" s="66">
        <f t="shared" si="26"/>
        <v>109.72680996149288</v>
      </c>
    </row>
    <row r="162" spans="1:27" x14ac:dyDescent="0.25">
      <c r="A162" s="86" t="s">
        <v>648</v>
      </c>
      <c r="B162" s="86" t="s">
        <v>650</v>
      </c>
      <c r="C162" s="86">
        <v>36</v>
      </c>
      <c r="D162" s="86" t="s">
        <v>111</v>
      </c>
      <c r="E162" s="86">
        <v>24</v>
      </c>
      <c r="F162" s="86" t="s">
        <v>35</v>
      </c>
      <c r="G162" s="86">
        <v>31.174922509818092</v>
      </c>
      <c r="H162" s="86">
        <v>2.2021062081149267</v>
      </c>
      <c r="I162" s="86">
        <v>0</v>
      </c>
      <c r="J162" s="86">
        <v>20.037852837100694</v>
      </c>
      <c r="K162" s="86">
        <v>25.349656666399813</v>
      </c>
      <c r="L162" s="86">
        <v>1.2309399999999999</v>
      </c>
      <c r="M162" s="86">
        <v>1.0992269141824402</v>
      </c>
      <c r="N162" s="86">
        <v>9.7597086533281114</v>
      </c>
      <c r="O162" s="86">
        <v>1.1000000000000001</v>
      </c>
      <c r="P162" s="86">
        <v>6.5407271359921504</v>
      </c>
      <c r="S162" s="89"/>
      <c r="T162" s="88">
        <v>3.5</v>
      </c>
      <c r="V162" s="90">
        <f t="shared" si="27"/>
        <v>99.793034716821296</v>
      </c>
      <c r="W162" s="66">
        <f t="shared" si="22"/>
        <v>102.09303471682129</v>
      </c>
      <c r="X162" s="66">
        <f t="shared" si="23"/>
        <v>102.2930347168213</v>
      </c>
      <c r="Y162" s="66">
        <f t="shared" si="24"/>
        <v>106.77854714699879</v>
      </c>
      <c r="Z162" s="66">
        <f t="shared" si="25"/>
        <v>109.23954714699879</v>
      </c>
      <c r="AA162" s="66">
        <f t="shared" si="26"/>
        <v>109.45354714699879</v>
      </c>
    </row>
    <row r="163" spans="1:27" x14ac:dyDescent="0.25">
      <c r="A163" s="86" t="s">
        <v>651</v>
      </c>
      <c r="B163" s="86" t="s">
        <v>511</v>
      </c>
      <c r="C163" s="86">
        <v>12</v>
      </c>
      <c r="D163" s="86" t="s">
        <v>111</v>
      </c>
      <c r="E163" s="86">
        <v>24</v>
      </c>
      <c r="F163" s="86" t="s">
        <v>35</v>
      </c>
      <c r="G163" s="86">
        <v>31.537351975170996</v>
      </c>
      <c r="H163" s="86">
        <v>2.2517629340751064</v>
      </c>
      <c r="I163" s="86">
        <v>0</v>
      </c>
      <c r="J163" s="86">
        <v>21.933946521154997</v>
      </c>
      <c r="K163" s="86">
        <v>25.326527417616592</v>
      </c>
      <c r="L163" s="86">
        <v>1.2309400000000004</v>
      </c>
      <c r="M163" s="86">
        <v>1.0492067259054045</v>
      </c>
      <c r="N163" s="86">
        <v>10.57309224413174</v>
      </c>
      <c r="O163" s="86">
        <v>1.1000000000000003</v>
      </c>
      <c r="P163" s="86">
        <v>6.7256465974348449</v>
      </c>
      <c r="S163" s="89"/>
      <c r="T163" s="88">
        <v>3.5</v>
      </c>
      <c r="V163" s="90">
        <f t="shared" si="27"/>
        <v>102.97671148141457</v>
      </c>
      <c r="W163" s="66">
        <f t="shared" si="22"/>
        <v>105.27671148141457</v>
      </c>
      <c r="X163" s="66">
        <f t="shared" si="23"/>
        <v>105.47671148141457</v>
      </c>
      <c r="Y163" s="66">
        <f t="shared" si="24"/>
        <v>110.1850812851136</v>
      </c>
      <c r="Z163" s="66">
        <f t="shared" si="25"/>
        <v>112.6460812851136</v>
      </c>
      <c r="AA163" s="66">
        <f t="shared" si="26"/>
        <v>112.86008128511359</v>
      </c>
    </row>
    <row r="164" spans="1:27" x14ac:dyDescent="0.25">
      <c r="A164" s="86" t="s">
        <v>651</v>
      </c>
      <c r="B164" s="86" t="s">
        <v>538</v>
      </c>
      <c r="C164" s="86">
        <v>18</v>
      </c>
      <c r="D164" s="86" t="s">
        <v>111</v>
      </c>
      <c r="E164" s="86">
        <v>24</v>
      </c>
      <c r="F164" s="86" t="s">
        <v>35</v>
      </c>
      <c r="G164" s="86">
        <v>29.697558480972738</v>
      </c>
      <c r="H164" s="86">
        <v>2.2751237511609581</v>
      </c>
      <c r="I164" s="86">
        <v>0</v>
      </c>
      <c r="J164" s="86">
        <v>22.084413338236825</v>
      </c>
      <c r="K164" s="86">
        <v>24.914202053875822</v>
      </c>
      <c r="L164" s="86">
        <v>1.2309400000000001</v>
      </c>
      <c r="M164" s="86">
        <v>1.034689539273886</v>
      </c>
      <c r="N164" s="86">
        <v>10.181813315885936</v>
      </c>
      <c r="O164" s="86">
        <v>1.1000000000000001</v>
      </c>
      <c r="P164" s="86">
        <v>6.553925076989648</v>
      </c>
      <c r="S164" s="89"/>
      <c r="T164" s="88">
        <v>3.5</v>
      </c>
      <c r="V164" s="90">
        <f t="shared" si="27"/>
        <v>100.29754180523486</v>
      </c>
      <c r="W164" s="66">
        <f t="shared" si="22"/>
        <v>102.59754180523485</v>
      </c>
      <c r="X164" s="66">
        <f t="shared" si="23"/>
        <v>102.79754180523486</v>
      </c>
      <c r="Y164" s="66">
        <f t="shared" si="24"/>
        <v>107.31836973160131</v>
      </c>
      <c r="Z164" s="66">
        <f t="shared" si="25"/>
        <v>109.77936973160131</v>
      </c>
      <c r="AA164" s="66">
        <f t="shared" si="26"/>
        <v>109.99336973160131</v>
      </c>
    </row>
    <row r="165" spans="1:27" x14ac:dyDescent="0.25">
      <c r="A165" s="86" t="s">
        <v>651</v>
      </c>
      <c r="B165" s="86" t="s">
        <v>512</v>
      </c>
      <c r="C165" s="86">
        <v>24</v>
      </c>
      <c r="D165" s="86" t="s">
        <v>111</v>
      </c>
      <c r="E165" s="86">
        <v>24</v>
      </c>
      <c r="F165" s="86" t="s">
        <v>35</v>
      </c>
      <c r="G165" s="86">
        <v>31.247349564588532</v>
      </c>
      <c r="H165" s="86">
        <v>2.2281806148168428</v>
      </c>
      <c r="I165" s="86">
        <v>0</v>
      </c>
      <c r="J165" s="86">
        <v>22.789997013151677</v>
      </c>
      <c r="K165" s="86">
        <v>25.326527417616596</v>
      </c>
      <c r="L165" s="86">
        <v>1.2309400000000001</v>
      </c>
      <c r="M165" s="86">
        <v>1.0931585301341951</v>
      </c>
      <c r="N165" s="86">
        <v>9.9614230651610569</v>
      </c>
      <c r="O165" s="86">
        <v>1.1000000000000003</v>
      </c>
      <c r="P165" s="86">
        <v>6.7717502068219906</v>
      </c>
      <c r="S165" s="89"/>
      <c r="T165" s="88">
        <v>3.5</v>
      </c>
      <c r="V165" s="90">
        <f t="shared" si="27"/>
        <v>103.02114579747405</v>
      </c>
      <c r="W165" s="66">
        <f t="shared" si="22"/>
        <v>105.32114579747405</v>
      </c>
      <c r="X165" s="66">
        <f t="shared" si="23"/>
        <v>105.52114579747405</v>
      </c>
      <c r="Y165" s="66">
        <f t="shared" si="24"/>
        <v>110.23262600329724</v>
      </c>
      <c r="Z165" s="66">
        <f t="shared" si="25"/>
        <v>112.69362600329724</v>
      </c>
      <c r="AA165" s="66">
        <f t="shared" si="26"/>
        <v>112.90762600329724</v>
      </c>
    </row>
    <row r="166" spans="1:27" x14ac:dyDescent="0.25">
      <c r="A166" s="86" t="s">
        <v>651</v>
      </c>
      <c r="B166" s="86" t="s">
        <v>540</v>
      </c>
      <c r="C166" s="86">
        <v>30</v>
      </c>
      <c r="D166" s="86" t="s">
        <v>111</v>
      </c>
      <c r="E166" s="86">
        <v>24</v>
      </c>
      <c r="F166" s="86" t="s">
        <v>35</v>
      </c>
      <c r="G166" s="86">
        <v>30.257979387584893</v>
      </c>
      <c r="H166" s="86">
        <v>2.2253608609619953</v>
      </c>
      <c r="I166" s="86">
        <v>0</v>
      </c>
      <c r="J166" s="86">
        <v>20.915418178212473</v>
      </c>
      <c r="K166" s="86">
        <v>25.077240798621034</v>
      </c>
      <c r="L166" s="86">
        <v>1.2309400000000004</v>
      </c>
      <c r="M166" s="86">
        <v>1.0778579730835951</v>
      </c>
      <c r="N166" s="86">
        <v>9.8117684533659038</v>
      </c>
      <c r="O166" s="86">
        <v>1.1000000000000003</v>
      </c>
      <c r="P166" s="86">
        <v>6.5158223391476966</v>
      </c>
      <c r="S166" s="89"/>
      <c r="T166" s="88">
        <v>3.5</v>
      </c>
      <c r="V166" s="90">
        <f t="shared" si="27"/>
        <v>99.487027130015605</v>
      </c>
      <c r="W166" s="66">
        <f t="shared" si="22"/>
        <v>101.7870271300156</v>
      </c>
      <c r="X166" s="66">
        <f t="shared" si="23"/>
        <v>101.9870271300156</v>
      </c>
      <c r="Y166" s="66">
        <f t="shared" si="24"/>
        <v>106.4511190291167</v>
      </c>
      <c r="Z166" s="66">
        <f t="shared" si="25"/>
        <v>108.9121190291167</v>
      </c>
      <c r="AA166" s="66">
        <f t="shared" si="26"/>
        <v>109.12611902911671</v>
      </c>
    </row>
    <row r="167" spans="1:27" x14ac:dyDescent="0.25">
      <c r="A167" s="86" t="s">
        <v>651</v>
      </c>
      <c r="B167" s="86" t="s">
        <v>652</v>
      </c>
      <c r="C167" s="86">
        <v>36</v>
      </c>
      <c r="D167" s="86" t="s">
        <v>111</v>
      </c>
      <c r="E167" s="86">
        <v>24</v>
      </c>
      <c r="F167" s="86" t="s">
        <v>35</v>
      </c>
      <c r="G167" s="86">
        <v>31.14478309779933</v>
      </c>
      <c r="H167" s="86">
        <v>2.1898013459745123</v>
      </c>
      <c r="I167" s="86">
        <v>0</v>
      </c>
      <c r="J167" s="86">
        <v>19.730045833817726</v>
      </c>
      <c r="K167" s="86">
        <v>25.34965666639981</v>
      </c>
      <c r="L167" s="86">
        <v>1.2309400000000001</v>
      </c>
      <c r="M167" s="86">
        <v>1.0992269141824405</v>
      </c>
      <c r="N167" s="86">
        <v>9.7229383767740405</v>
      </c>
      <c r="O167" s="86">
        <v>1.1000000000000003</v>
      </c>
      <c r="P167" s="86">
        <v>6.5132556931771584</v>
      </c>
      <c r="S167" s="89"/>
      <c r="T167" s="88">
        <v>3.5</v>
      </c>
      <c r="V167" s="90">
        <f t="shared" si="27"/>
        <v>99.390846582150502</v>
      </c>
      <c r="W167" s="66">
        <f t="shared" si="22"/>
        <v>101.6908465821505</v>
      </c>
      <c r="X167" s="66">
        <f t="shared" si="23"/>
        <v>101.8908465821505</v>
      </c>
      <c r="Y167" s="66">
        <f t="shared" si="24"/>
        <v>106.34820584290104</v>
      </c>
      <c r="Z167" s="66">
        <f t="shared" si="25"/>
        <v>108.80920584290104</v>
      </c>
      <c r="AA167" s="66">
        <f t="shared" si="26"/>
        <v>109.02320584290105</v>
      </c>
    </row>
    <row r="168" spans="1:27" x14ac:dyDescent="0.25">
      <c r="A168" s="86" t="s">
        <v>656</v>
      </c>
      <c r="B168" s="86" t="s">
        <v>514</v>
      </c>
      <c r="C168" s="86">
        <v>12</v>
      </c>
      <c r="D168" s="86" t="s">
        <v>111</v>
      </c>
      <c r="E168" s="86">
        <v>24</v>
      </c>
      <c r="F168" s="86" t="s">
        <v>35</v>
      </c>
      <c r="G168" s="86">
        <v>31.453551089281948</v>
      </c>
      <c r="H168" s="86">
        <v>2.2433045139394849</v>
      </c>
      <c r="I168" s="86">
        <v>0</v>
      </c>
      <c r="J168" s="86">
        <v>21.755224115200225</v>
      </c>
      <c r="K168" s="86">
        <v>25.326527417616592</v>
      </c>
      <c r="L168" s="86">
        <v>1.2309400000000004</v>
      </c>
      <c r="M168" s="86">
        <v>1.0492067259054048</v>
      </c>
      <c r="N168" s="86">
        <v>10.559588000000002</v>
      </c>
      <c r="O168" s="86">
        <v>1.1000000000000003</v>
      </c>
      <c r="P168" s="86">
        <v>6.7034115256062874</v>
      </c>
      <c r="S168" s="89"/>
      <c r="T168" s="88">
        <v>3.5</v>
      </c>
      <c r="V168" s="90">
        <f t="shared" si="27"/>
        <v>102.67844887361046</v>
      </c>
      <c r="W168" s="66">
        <f t="shared" si="22"/>
        <v>104.97844887361046</v>
      </c>
      <c r="X168" s="66">
        <f t="shared" si="23"/>
        <v>105.17844887361046</v>
      </c>
      <c r="Y168" s="66">
        <f t="shared" si="24"/>
        <v>109.86594029476321</v>
      </c>
      <c r="Z168" s="66">
        <f t="shared" si="25"/>
        <v>112.3269402947632</v>
      </c>
      <c r="AA168" s="66">
        <f t="shared" si="26"/>
        <v>112.5409402947632</v>
      </c>
    </row>
    <row r="169" spans="1:27" x14ac:dyDescent="0.25">
      <c r="A169" s="86" t="s">
        <v>656</v>
      </c>
      <c r="B169" s="86" t="s">
        <v>544</v>
      </c>
      <c r="C169" s="86">
        <v>18</v>
      </c>
      <c r="D169" s="86" t="s">
        <v>111</v>
      </c>
      <c r="E169" s="86">
        <v>24</v>
      </c>
      <c r="F169" s="86" t="s">
        <v>35</v>
      </c>
      <c r="G169" s="86">
        <v>29.682487266385234</v>
      </c>
      <c r="H169" s="86">
        <v>2.2416235194265965</v>
      </c>
      <c r="I169" s="86">
        <v>0</v>
      </c>
      <c r="J169" s="86">
        <v>22.164543363063217</v>
      </c>
      <c r="K169" s="86">
        <v>25.009782263743695</v>
      </c>
      <c r="L169" s="86">
        <v>1.2309400000000001</v>
      </c>
      <c r="M169" s="86">
        <v>1.0363032144474464</v>
      </c>
      <c r="N169" s="86">
        <v>10.109973474166123</v>
      </c>
      <c r="O169" s="86">
        <v>1.1000000000000003</v>
      </c>
      <c r="P169" s="86">
        <v>6.5652335575274581</v>
      </c>
      <c r="S169" s="89"/>
      <c r="T169" s="88">
        <v>3.5</v>
      </c>
      <c r="V169" s="90">
        <f t="shared" si="27"/>
        <v>100.39926313933317</v>
      </c>
      <c r="W169" s="66">
        <f t="shared" si="22"/>
        <v>102.69926313933317</v>
      </c>
      <c r="X169" s="66">
        <f t="shared" si="23"/>
        <v>102.89926313933317</v>
      </c>
      <c r="Y169" s="66">
        <f t="shared" si="24"/>
        <v>107.4272115590865</v>
      </c>
      <c r="Z169" s="66">
        <f t="shared" si="25"/>
        <v>109.8882115590865</v>
      </c>
      <c r="AA169" s="66">
        <f t="shared" si="26"/>
        <v>110.1022115590865</v>
      </c>
    </row>
    <row r="170" spans="1:27" x14ac:dyDescent="0.25">
      <c r="A170" s="86" t="s">
        <v>656</v>
      </c>
      <c r="B170" s="86" t="s">
        <v>516</v>
      </c>
      <c r="C170" s="86">
        <v>24</v>
      </c>
      <c r="D170" s="86" t="s">
        <v>111</v>
      </c>
      <c r="E170" s="86">
        <v>24</v>
      </c>
      <c r="F170" s="86" t="s">
        <v>35</v>
      </c>
      <c r="G170" s="86">
        <v>31.201034591858246</v>
      </c>
      <c r="H170" s="86">
        <v>2.2058839069267329</v>
      </c>
      <c r="I170" s="86">
        <v>0</v>
      </c>
      <c r="J170" s="86">
        <v>22.788383602222783</v>
      </c>
      <c r="K170" s="86">
        <v>25.326527417616596</v>
      </c>
      <c r="L170" s="86">
        <v>1.2309400000000004</v>
      </c>
      <c r="M170" s="86">
        <v>1.0931585301341951</v>
      </c>
      <c r="N170" s="86">
        <v>9.9027785000000002</v>
      </c>
      <c r="O170" s="86">
        <v>1.1000000000000003</v>
      </c>
      <c r="P170" s="86">
        <v>6.7662857407698445</v>
      </c>
      <c r="S170" s="89"/>
      <c r="T170" s="88">
        <v>3.5</v>
      </c>
      <c r="V170" s="90">
        <f t="shared" si="27"/>
        <v>102.90910838260167</v>
      </c>
      <c r="W170" s="66">
        <f t="shared" si="22"/>
        <v>105.20910838260167</v>
      </c>
      <c r="X170" s="66">
        <f t="shared" si="23"/>
        <v>105.40910838260167</v>
      </c>
      <c r="Y170" s="66">
        <f t="shared" si="24"/>
        <v>110.11274596938379</v>
      </c>
      <c r="Z170" s="66">
        <f t="shared" si="25"/>
        <v>112.57374596938379</v>
      </c>
      <c r="AA170" s="66">
        <f t="shared" si="26"/>
        <v>112.78774596938379</v>
      </c>
    </row>
    <row r="171" spans="1:27" x14ac:dyDescent="0.25">
      <c r="A171" s="86" t="s">
        <v>656</v>
      </c>
      <c r="B171" s="86" t="s">
        <v>545</v>
      </c>
      <c r="C171" s="86">
        <v>30</v>
      </c>
      <c r="D171" s="86" t="s">
        <v>111</v>
      </c>
      <c r="E171" s="86">
        <v>24</v>
      </c>
      <c r="F171" s="86" t="s">
        <v>35</v>
      </c>
      <c r="G171" s="86">
        <v>30.243736669695373</v>
      </c>
      <c r="H171" s="86">
        <v>2.2106260453799322</v>
      </c>
      <c r="I171" s="86">
        <v>0</v>
      </c>
      <c r="J171" s="86">
        <v>20.594616316286949</v>
      </c>
      <c r="K171" s="86">
        <v>25.135455610565707</v>
      </c>
      <c r="L171" s="86">
        <v>1.2309400000000001</v>
      </c>
      <c r="M171" s="86">
        <v>1.0789790024497408</v>
      </c>
      <c r="N171" s="86">
        <v>9.7671668594160987</v>
      </c>
      <c r="O171" s="86">
        <v>1.1000000000000001</v>
      </c>
      <c r="P171" s="86">
        <v>6.4917371650213669</v>
      </c>
      <c r="S171" s="89"/>
      <c r="T171" s="88">
        <v>3.5</v>
      </c>
      <c r="V171" s="90">
        <f t="shared" si="27"/>
        <v>99.14263162343525</v>
      </c>
      <c r="W171" s="66">
        <f t="shared" si="22"/>
        <v>101.44263162343525</v>
      </c>
      <c r="X171" s="66">
        <f t="shared" si="23"/>
        <v>101.64263162343525</v>
      </c>
      <c r="Y171" s="66">
        <f t="shared" si="24"/>
        <v>106.08261583707572</v>
      </c>
      <c r="Z171" s="66">
        <f t="shared" si="25"/>
        <v>108.54361583707572</v>
      </c>
      <c r="AA171" s="66">
        <f t="shared" si="26"/>
        <v>108.75761583707572</v>
      </c>
    </row>
    <row r="172" spans="1:27" x14ac:dyDescent="0.25">
      <c r="A172" s="86" t="s">
        <v>656</v>
      </c>
      <c r="B172" s="86" t="s">
        <v>657</v>
      </c>
      <c r="C172" s="86">
        <v>36</v>
      </c>
      <c r="D172" s="86" t="s">
        <v>111</v>
      </c>
      <c r="E172" s="86">
        <v>24</v>
      </c>
      <c r="F172" s="86" t="s">
        <v>35</v>
      </c>
      <c r="G172" s="86">
        <v>31.138690551521172</v>
      </c>
      <c r="H172" s="86">
        <v>2.1826564882608324</v>
      </c>
      <c r="I172" s="86">
        <v>0</v>
      </c>
      <c r="J172" s="86">
        <v>19.411978597091988</v>
      </c>
      <c r="K172" s="86">
        <v>25.349656666399813</v>
      </c>
      <c r="L172" s="86">
        <v>1.2309400000000001</v>
      </c>
      <c r="M172" s="86">
        <v>1.0992269141824402</v>
      </c>
      <c r="N172" s="86">
        <v>9.6838420000000021</v>
      </c>
      <c r="O172" s="86">
        <v>1.1000000000000001</v>
      </c>
      <c r="P172" s="86">
        <v>6.4852844703143822</v>
      </c>
      <c r="S172" s="89"/>
      <c r="T172" s="88">
        <v>3.5</v>
      </c>
      <c r="V172" s="90">
        <f t="shared" si="27"/>
        <v>98.999619199509794</v>
      </c>
      <c r="W172" s="66">
        <f t="shared" si="22"/>
        <v>101.29961919950979</v>
      </c>
      <c r="X172" s="66">
        <f t="shared" si="23"/>
        <v>101.49961919950979</v>
      </c>
      <c r="Y172" s="66">
        <f t="shared" si="24"/>
        <v>105.92959254347548</v>
      </c>
      <c r="Z172" s="66">
        <f t="shared" si="25"/>
        <v>108.39059254347548</v>
      </c>
      <c r="AA172" s="66">
        <f t="shared" si="26"/>
        <v>108.60459254347549</v>
      </c>
    </row>
    <row r="173" spans="1:27" x14ac:dyDescent="0.25">
      <c r="A173" s="86" t="s">
        <v>658</v>
      </c>
      <c r="B173" s="86" t="s">
        <v>519</v>
      </c>
      <c r="C173" s="86">
        <v>12</v>
      </c>
      <c r="D173" s="86" t="s">
        <v>111</v>
      </c>
      <c r="E173" s="86">
        <v>24</v>
      </c>
      <c r="F173" s="86" t="s">
        <v>35</v>
      </c>
      <c r="G173" s="86">
        <v>31.421122728779338</v>
      </c>
      <c r="H173" s="86">
        <v>2.2484286648523941</v>
      </c>
      <c r="I173" s="86">
        <v>0</v>
      </c>
      <c r="J173" s="86">
        <v>21.92505855142311</v>
      </c>
      <c r="K173" s="86">
        <v>25.326527417616589</v>
      </c>
      <c r="L173" s="86">
        <v>1.2309399999999997</v>
      </c>
      <c r="M173" s="86">
        <v>1.0531922529727993</v>
      </c>
      <c r="N173" s="86">
        <v>10.442661778105881</v>
      </c>
      <c r="O173" s="86">
        <v>1.1000000000000001</v>
      </c>
      <c r="P173" s="86">
        <v>6.712093735999364</v>
      </c>
      <c r="S173" s="89"/>
      <c r="T173" s="88">
        <v>3.5</v>
      </c>
      <c r="V173" s="90">
        <f t="shared" si="27"/>
        <v>102.71159646489707</v>
      </c>
      <c r="W173" s="66">
        <f t="shared" si="22"/>
        <v>105.01159646489707</v>
      </c>
      <c r="X173" s="66">
        <f t="shared" si="23"/>
        <v>105.21159646489707</v>
      </c>
      <c r="Y173" s="66">
        <f t="shared" si="24"/>
        <v>109.90140821743987</v>
      </c>
      <c r="Z173" s="66">
        <f t="shared" si="25"/>
        <v>112.36240821743986</v>
      </c>
      <c r="AA173" s="66">
        <f t="shared" si="26"/>
        <v>112.57640821743988</v>
      </c>
    </row>
    <row r="174" spans="1:27" x14ac:dyDescent="0.25">
      <c r="A174" s="86" t="s">
        <v>658</v>
      </c>
      <c r="B174" s="86" t="s">
        <v>640</v>
      </c>
      <c r="C174" s="86">
        <v>18</v>
      </c>
      <c r="D174" s="86" t="s">
        <v>111</v>
      </c>
      <c r="E174" s="86">
        <v>24</v>
      </c>
      <c r="F174" s="86" t="s">
        <v>35</v>
      </c>
      <c r="G174" s="86">
        <v>29.98949868073878</v>
      </c>
      <c r="H174" s="86">
        <v>2.2477196886319142</v>
      </c>
      <c r="I174" s="86">
        <v>0</v>
      </c>
      <c r="J174" s="86">
        <v>22.510565941474489</v>
      </c>
      <c r="K174" s="86">
        <v>25.270275741980914</v>
      </c>
      <c r="L174" s="86">
        <v>1.2309399999999999</v>
      </c>
      <c r="M174" s="86">
        <v>1.0576723651650997</v>
      </c>
      <c r="N174" s="86">
        <v>10.039817309486686</v>
      </c>
      <c r="O174" s="86">
        <v>1.1000000000000001</v>
      </c>
      <c r="P174" s="86">
        <v>6.6375655627502494</v>
      </c>
      <c r="S174" s="89"/>
      <c r="T174" s="88">
        <v>3.5</v>
      </c>
      <c r="V174" s="90">
        <f t="shared" si="27"/>
        <v>101.33633560159622</v>
      </c>
      <c r="W174" s="66">
        <f t="shared" si="22"/>
        <v>103.63633560159622</v>
      </c>
      <c r="X174" s="66">
        <f t="shared" si="23"/>
        <v>103.83633560159622</v>
      </c>
      <c r="Y174" s="66">
        <f t="shared" si="24"/>
        <v>108.42987909370795</v>
      </c>
      <c r="Z174" s="66">
        <f t="shared" si="25"/>
        <v>110.89087909370795</v>
      </c>
      <c r="AA174" s="66">
        <f t="shared" si="26"/>
        <v>111.10487909370796</v>
      </c>
    </row>
    <row r="175" spans="1:27" x14ac:dyDescent="0.25">
      <c r="A175" s="86" t="s">
        <v>658</v>
      </c>
      <c r="B175" s="86" t="s">
        <v>521</v>
      </c>
      <c r="C175" s="86">
        <v>24</v>
      </c>
      <c r="D175" s="86" t="s">
        <v>111</v>
      </c>
      <c r="E175" s="86">
        <v>24</v>
      </c>
      <c r="F175" s="86" t="s">
        <v>35</v>
      </c>
      <c r="G175" s="86">
        <v>31.188790188929385</v>
      </c>
      <c r="H175" s="86">
        <v>2.2102331113038076</v>
      </c>
      <c r="I175" s="86">
        <v>0</v>
      </c>
      <c r="J175" s="86">
        <v>22.413151680824832</v>
      </c>
      <c r="K175" s="86">
        <v>25.3265274176166</v>
      </c>
      <c r="L175" s="86">
        <v>1.2309400000000001</v>
      </c>
      <c r="M175" s="86">
        <v>1.0957233908634363</v>
      </c>
      <c r="N175" s="86">
        <v>9.8443153890529427</v>
      </c>
      <c r="O175" s="86">
        <v>1.1000000000000003</v>
      </c>
      <c r="P175" s="86">
        <v>6.7322035324576088</v>
      </c>
      <c r="S175" s="89"/>
      <c r="T175" s="88">
        <v>3.5</v>
      </c>
      <c r="V175" s="90">
        <f t="shared" si="27"/>
        <v>102.4316515997448</v>
      </c>
      <c r="W175" s="66">
        <f t="shared" si="22"/>
        <v>104.73165159974479</v>
      </c>
      <c r="X175" s="66">
        <f t="shared" si="23"/>
        <v>104.9316515997448</v>
      </c>
      <c r="Y175" s="66">
        <f t="shared" si="24"/>
        <v>109.60186721172694</v>
      </c>
      <c r="Z175" s="66">
        <f t="shared" si="25"/>
        <v>112.06286721172694</v>
      </c>
      <c r="AA175" s="66">
        <f t="shared" si="26"/>
        <v>112.27686721172694</v>
      </c>
    </row>
    <row r="176" spans="1:27" x14ac:dyDescent="0.25">
      <c r="A176" s="86" t="s">
        <v>658</v>
      </c>
      <c r="B176" s="86" t="s">
        <v>641</v>
      </c>
      <c r="C176" s="86">
        <v>30</v>
      </c>
      <c r="D176" s="86" t="s">
        <v>111</v>
      </c>
      <c r="E176" s="86">
        <v>24</v>
      </c>
      <c r="F176" s="86" t="s">
        <v>35</v>
      </c>
      <c r="G176" s="86">
        <v>30.415709187045607</v>
      </c>
      <c r="H176" s="86">
        <v>2.2202095517429079</v>
      </c>
      <c r="I176" s="86">
        <v>0</v>
      </c>
      <c r="J176" s="86">
        <v>20.415289454916227</v>
      </c>
      <c r="K176" s="86">
        <v>25.29270949021527</v>
      </c>
      <c r="L176" s="86">
        <v>1.2309400000000001</v>
      </c>
      <c r="M176" s="86">
        <v>1.0901967338068523</v>
      </c>
      <c r="N176" s="86">
        <v>9.7232224185783824</v>
      </c>
      <c r="O176" s="86">
        <v>1.1000000000000001</v>
      </c>
      <c r="P176" s="86">
        <v>6.5033553913504942</v>
      </c>
      <c r="S176" s="89"/>
      <c r="T176" s="88">
        <v>3.5</v>
      </c>
      <c r="V176" s="90">
        <f t="shared" si="27"/>
        <v>99.271422675912831</v>
      </c>
      <c r="W176" s="66">
        <f t="shared" si="22"/>
        <v>101.57142267591283</v>
      </c>
      <c r="X176" s="66">
        <f t="shared" si="23"/>
        <v>101.77142267591283</v>
      </c>
      <c r="Y176" s="66">
        <f t="shared" si="24"/>
        <v>106.22042226322674</v>
      </c>
      <c r="Z176" s="66">
        <f t="shared" si="25"/>
        <v>108.68142226322674</v>
      </c>
      <c r="AA176" s="66">
        <f t="shared" si="26"/>
        <v>108.89542226322673</v>
      </c>
    </row>
    <row r="177" spans="1:41" x14ac:dyDescent="0.25">
      <c r="A177" s="86" t="s">
        <v>658</v>
      </c>
      <c r="B177" s="86" t="s">
        <v>659</v>
      </c>
      <c r="C177" s="86">
        <v>36</v>
      </c>
      <c r="D177" s="86" t="s">
        <v>111</v>
      </c>
      <c r="E177" s="86">
        <v>24</v>
      </c>
      <c r="F177" s="86" t="s">
        <v>35</v>
      </c>
      <c r="G177" s="86">
        <v>31.126839123753278</v>
      </c>
      <c r="H177" s="86">
        <v>2.1753123597630086</v>
      </c>
      <c r="I177" s="86">
        <v>0</v>
      </c>
      <c r="J177" s="86">
        <v>19.161823982826689</v>
      </c>
      <c r="K177" s="86">
        <v>25.349656666399817</v>
      </c>
      <c r="L177" s="86">
        <v>1.2309400000000001</v>
      </c>
      <c r="M177" s="86">
        <v>1.0992269141824407</v>
      </c>
      <c r="N177" s="86">
        <v>9.6448665927019643</v>
      </c>
      <c r="O177" s="86">
        <v>1.1000000000000003</v>
      </c>
      <c r="P177" s="86">
        <v>6.4628248458789663</v>
      </c>
      <c r="S177" s="89"/>
      <c r="T177" s="88">
        <v>3.5</v>
      </c>
      <c r="V177" s="90">
        <f t="shared" si="27"/>
        <v>98.676178125743149</v>
      </c>
      <c r="W177" s="66">
        <f t="shared" si="22"/>
        <v>100.97617812574315</v>
      </c>
      <c r="X177" s="66">
        <f t="shared" si="23"/>
        <v>101.17617812574315</v>
      </c>
      <c r="Y177" s="66">
        <f t="shared" si="24"/>
        <v>105.58351059454517</v>
      </c>
      <c r="Z177" s="66">
        <f t="shared" si="25"/>
        <v>108.04451059454517</v>
      </c>
      <c r="AA177" s="66">
        <f t="shared" si="26"/>
        <v>108.25851059454517</v>
      </c>
    </row>
    <row r="178" spans="1:41" x14ac:dyDescent="0.25">
      <c r="A178" s="86" t="s">
        <v>674</v>
      </c>
      <c r="B178" s="86" t="s">
        <v>40</v>
      </c>
      <c r="C178" s="86">
        <v>12</v>
      </c>
      <c r="D178" s="86" t="s">
        <v>111</v>
      </c>
      <c r="E178" s="86">
        <v>24</v>
      </c>
      <c r="F178" s="86" t="s">
        <v>35</v>
      </c>
      <c r="G178" s="86">
        <v>31.388537379094224</v>
      </c>
      <c r="H178" s="86">
        <v>2.2365099818339473</v>
      </c>
      <c r="I178" s="86">
        <v>0</v>
      </c>
      <c r="J178" s="86">
        <v>22.100554135520099</v>
      </c>
      <c r="K178" s="86">
        <v>25.326527417616592</v>
      </c>
      <c r="L178" s="86">
        <v>1.2309399999999999</v>
      </c>
      <c r="M178" s="86">
        <v>1.0786599763817009</v>
      </c>
      <c r="N178" s="86">
        <v>10.306261046674903</v>
      </c>
      <c r="O178" s="86">
        <v>1.1000000000000003</v>
      </c>
      <c r="P178" s="86">
        <v>6.7295287250413303</v>
      </c>
      <c r="S178" s="89"/>
      <c r="T178" s="88">
        <v>3.5</v>
      </c>
      <c r="V178" s="90">
        <f t="shared" si="27"/>
        <v>102.76100868032884</v>
      </c>
      <c r="W178" s="66">
        <f t="shared" si="22"/>
        <v>105.06100868032884</v>
      </c>
      <c r="X178" s="66">
        <f t="shared" si="23"/>
        <v>105.26100868032884</v>
      </c>
      <c r="Y178" s="66">
        <f t="shared" si="24"/>
        <v>109.95427928795186</v>
      </c>
      <c r="Z178" s="66">
        <f t="shared" si="25"/>
        <v>112.41527928795186</v>
      </c>
      <c r="AA178" s="66">
        <f t="shared" si="26"/>
        <v>112.62927928795187</v>
      </c>
    </row>
    <row r="179" spans="1:41" x14ac:dyDescent="0.25">
      <c r="A179" s="86" t="s">
        <v>674</v>
      </c>
      <c r="B179" s="86" t="s">
        <v>643</v>
      </c>
      <c r="C179" s="86">
        <v>18</v>
      </c>
      <c r="D179" s="86" t="s">
        <v>111</v>
      </c>
      <c r="E179" s="86">
        <v>24</v>
      </c>
      <c r="F179" s="86" t="s">
        <v>35</v>
      </c>
      <c r="G179" s="86">
        <v>31.279542560051578</v>
      </c>
      <c r="H179" s="86">
        <v>2.2319955047995954</v>
      </c>
      <c r="I179" s="86">
        <v>0</v>
      </c>
      <c r="J179" s="86">
        <v>22.811195487455915</v>
      </c>
      <c r="K179" s="86">
        <v>25.476006666528715</v>
      </c>
      <c r="L179" s="86">
        <v>1.2309399999999999</v>
      </c>
      <c r="M179" s="86">
        <v>1.1099028389662435</v>
      </c>
      <c r="N179" s="86">
        <v>9.9550596044051272</v>
      </c>
      <c r="O179" s="86">
        <v>1.1000000000000003</v>
      </c>
      <c r="P179" s="86">
        <v>6.7894784821406216</v>
      </c>
      <c r="S179" s="89"/>
      <c r="T179" s="88">
        <v>3.5</v>
      </c>
      <c r="V179" s="90">
        <f t="shared" si="27"/>
        <v>103.2521256395482</v>
      </c>
      <c r="W179" s="66">
        <f t="shared" si="22"/>
        <v>105.55212563954819</v>
      </c>
      <c r="X179" s="66">
        <f t="shared" si="23"/>
        <v>105.7521256395482</v>
      </c>
      <c r="Y179" s="66">
        <f t="shared" si="24"/>
        <v>110.47977443431658</v>
      </c>
      <c r="Z179" s="66">
        <f t="shared" si="25"/>
        <v>112.94077443431658</v>
      </c>
      <c r="AA179" s="66">
        <f t="shared" si="26"/>
        <v>113.15477443431658</v>
      </c>
    </row>
    <row r="180" spans="1:41" x14ac:dyDescent="0.25">
      <c r="A180" s="86" t="s">
        <v>674</v>
      </c>
      <c r="B180" s="86" t="s">
        <v>41</v>
      </c>
      <c r="C180" s="86">
        <v>24</v>
      </c>
      <c r="D180" s="86" t="s">
        <v>111</v>
      </c>
      <c r="E180" s="86">
        <v>24</v>
      </c>
      <c r="F180" s="86" t="s">
        <v>35</v>
      </c>
      <c r="G180" s="86">
        <v>31.220644529484424</v>
      </c>
      <c r="H180" s="86">
        <v>2.1952472692104443</v>
      </c>
      <c r="I180" s="86">
        <v>0</v>
      </c>
      <c r="J180" s="86">
        <v>22.02541202871361</v>
      </c>
      <c r="K180" s="86">
        <v>25.3265274176166</v>
      </c>
      <c r="L180" s="86">
        <v>1.2309399999999999</v>
      </c>
      <c r="M180" s="86">
        <v>1.1106147854763899</v>
      </c>
      <c r="N180" s="86">
        <v>9.7761150233374536</v>
      </c>
      <c r="O180" s="86">
        <v>1.1000000000000003</v>
      </c>
      <c r="P180" s="86">
        <v>6.7069845876398242</v>
      </c>
      <c r="S180" s="89"/>
      <c r="T180" s="88">
        <v>3.5</v>
      </c>
      <c r="V180" s="90">
        <f t="shared" si="27"/>
        <v>101.9972383722683</v>
      </c>
      <c r="W180" s="66">
        <f t="shared" si="22"/>
        <v>104.2972383722683</v>
      </c>
      <c r="X180" s="66">
        <f t="shared" si="23"/>
        <v>104.4972383722683</v>
      </c>
      <c r="Y180" s="66">
        <f t="shared" si="24"/>
        <v>109.13704505832709</v>
      </c>
      <c r="Z180" s="66">
        <f t="shared" si="25"/>
        <v>111.59804505832709</v>
      </c>
      <c r="AA180" s="66">
        <f t="shared" si="26"/>
        <v>111.81204505832709</v>
      </c>
    </row>
    <row r="181" spans="1:41" x14ac:dyDescent="0.25">
      <c r="A181" s="86" t="s">
        <v>674</v>
      </c>
      <c r="B181" s="86" t="s">
        <v>644</v>
      </c>
      <c r="C181" s="86">
        <v>30</v>
      </c>
      <c r="D181" s="86" t="s">
        <v>111</v>
      </c>
      <c r="E181" s="86">
        <v>24</v>
      </c>
      <c r="F181" s="86" t="s">
        <v>35</v>
      </c>
      <c r="G181" s="86">
        <v>31.182702418760794</v>
      </c>
      <c r="H181" s="86">
        <v>2.2126367732465653</v>
      </c>
      <c r="I181" s="86">
        <v>0</v>
      </c>
      <c r="J181" s="86">
        <v>20.20410911982253</v>
      </c>
      <c r="K181" s="86">
        <v>25.416101969886409</v>
      </c>
      <c r="L181" s="86">
        <v>1.2309399999999997</v>
      </c>
      <c r="M181" s="86">
        <v>1.1178424276893741</v>
      </c>
      <c r="N181" s="86">
        <v>9.6708873339532211</v>
      </c>
      <c r="O181" s="86">
        <v>1.1000000000000001</v>
      </c>
      <c r="P181" s="86">
        <v>6.5618902926710021</v>
      </c>
      <c r="S181" s="89"/>
      <c r="T181" s="88">
        <v>3.5</v>
      </c>
      <c r="V181" s="90">
        <f t="shared" si="27"/>
        <v>99.984473562783336</v>
      </c>
      <c r="W181" s="66">
        <f t="shared" si="22"/>
        <v>102.28447356278333</v>
      </c>
      <c r="X181" s="66">
        <f t="shared" si="23"/>
        <v>102.48447356278334</v>
      </c>
      <c r="Y181" s="66">
        <f t="shared" si="24"/>
        <v>106.98338671217817</v>
      </c>
      <c r="Z181" s="66">
        <f t="shared" si="25"/>
        <v>109.44438671217817</v>
      </c>
      <c r="AA181" s="66">
        <f t="shared" si="26"/>
        <v>109.65838671217817</v>
      </c>
    </row>
    <row r="182" spans="1:41" x14ac:dyDescent="0.25">
      <c r="A182" s="86" t="s">
        <v>674</v>
      </c>
      <c r="B182" s="86" t="s">
        <v>675</v>
      </c>
      <c r="C182" s="86">
        <v>36</v>
      </c>
      <c r="D182" s="86" t="s">
        <v>111</v>
      </c>
      <c r="E182" s="86">
        <v>24</v>
      </c>
      <c r="F182" s="86" t="s">
        <v>35</v>
      </c>
      <c r="G182" s="86">
        <v>31.066943869323207</v>
      </c>
      <c r="H182" s="86">
        <v>2.1194634311385343</v>
      </c>
      <c r="I182" s="86">
        <v>0</v>
      </c>
      <c r="J182" s="86">
        <v>19.210847485161263</v>
      </c>
      <c r="K182" s="86">
        <v>25.51580150946436</v>
      </c>
      <c r="L182" s="86">
        <v>1.2309399999999999</v>
      </c>
      <c r="M182" s="86">
        <v>1.097929793225193</v>
      </c>
      <c r="N182" s="86">
        <v>9.612071191676641</v>
      </c>
      <c r="O182" s="86">
        <v>1.1000000000000003</v>
      </c>
      <c r="P182" s="86">
        <v>6.4749390871866837</v>
      </c>
      <c r="S182" s="89"/>
      <c r="T182" s="88">
        <v>3.5</v>
      </c>
      <c r="V182" s="90">
        <f t="shared" si="27"/>
        <v>98.809472936037338</v>
      </c>
      <c r="W182" s="66">
        <f t="shared" si="22"/>
        <v>101.10947293603733</v>
      </c>
      <c r="X182" s="66">
        <f t="shared" si="23"/>
        <v>101.30947293603734</v>
      </c>
      <c r="Y182" s="66">
        <f t="shared" si="24"/>
        <v>105.72613604155995</v>
      </c>
      <c r="Z182" s="66">
        <f t="shared" si="25"/>
        <v>108.18713604155995</v>
      </c>
      <c r="AA182" s="66">
        <f t="shared" si="26"/>
        <v>108.40113604155995</v>
      </c>
    </row>
    <row r="183" spans="1:41" x14ac:dyDescent="0.25">
      <c r="A183" s="86" t="s">
        <v>527</v>
      </c>
      <c r="B183" s="86" t="s">
        <v>43</v>
      </c>
      <c r="C183" s="86">
        <v>12</v>
      </c>
      <c r="D183" s="86" t="s">
        <v>50</v>
      </c>
      <c r="E183" s="86" t="s">
        <v>51</v>
      </c>
      <c r="F183" s="86" t="s">
        <v>35</v>
      </c>
      <c r="G183" s="86">
        <v>33.125962379351108</v>
      </c>
      <c r="H183" s="86">
        <v>2.561250050583979</v>
      </c>
      <c r="I183" s="86">
        <v>0</v>
      </c>
      <c r="J183" s="86">
        <v>11.720931728935984</v>
      </c>
      <c r="K183" s="86">
        <v>9.0514604818183493</v>
      </c>
      <c r="L183" s="86">
        <v>2.6335730000000002</v>
      </c>
      <c r="M183" s="86">
        <v>0.84358522218380438</v>
      </c>
      <c r="N183" s="86">
        <v>0.81461062569864462</v>
      </c>
      <c r="O183" s="86">
        <v>1.1000000000000001</v>
      </c>
      <c r="P183" s="86">
        <v>3.0715243986793399</v>
      </c>
      <c r="S183" s="89"/>
      <c r="T183" s="88">
        <v>3.5</v>
      </c>
      <c r="V183" s="90">
        <f t="shared" si="27"/>
        <v>65.861647836667231</v>
      </c>
      <c r="W183" s="66">
        <f t="shared" si="1"/>
        <v>68.161647836667228</v>
      </c>
      <c r="X183" s="66">
        <f t="shared" si="2"/>
        <v>68.361647836667231</v>
      </c>
      <c r="Y183" s="66">
        <f>+V183*1.0627</f>
        <v>69.991173156026264</v>
      </c>
      <c r="Z183" s="66">
        <f>+W183*1.0627</f>
        <v>72.435383156026262</v>
      </c>
      <c r="AA183" s="66">
        <f>+X183*1.0627</f>
        <v>72.647923156026266</v>
      </c>
      <c r="AB183" t="s">
        <v>379</v>
      </c>
      <c r="AC183" t="s">
        <v>42</v>
      </c>
      <c r="AD183" t="s">
        <v>409</v>
      </c>
      <c r="AE183" t="s">
        <v>36</v>
      </c>
      <c r="AF183">
        <v>1240</v>
      </c>
      <c r="AG183" t="s">
        <v>37</v>
      </c>
      <c r="AH183" t="s">
        <v>410</v>
      </c>
      <c r="AI183">
        <v>87.13300000000001</v>
      </c>
      <c r="AJ183">
        <v>1.7792000000000002E-2</v>
      </c>
      <c r="AK183">
        <v>1.8175960254618852E-2</v>
      </c>
      <c r="AL183" t="s">
        <v>411</v>
      </c>
      <c r="AM183" t="s">
        <v>381</v>
      </c>
      <c r="AN183" t="s">
        <v>38</v>
      </c>
      <c r="AO183" t="s">
        <v>39</v>
      </c>
    </row>
    <row r="184" spans="1:41" x14ac:dyDescent="0.25">
      <c r="A184" s="86" t="s">
        <v>527</v>
      </c>
      <c r="B184" s="86" t="s">
        <v>637</v>
      </c>
      <c r="C184" s="86">
        <v>18</v>
      </c>
      <c r="D184" s="86" t="s">
        <v>50</v>
      </c>
      <c r="E184" s="86" t="s">
        <v>51</v>
      </c>
      <c r="F184" s="86" t="s">
        <v>35</v>
      </c>
      <c r="G184" s="86">
        <v>33.47442909824391</v>
      </c>
      <c r="H184" s="86">
        <v>2.461010294825094</v>
      </c>
      <c r="I184" s="86">
        <v>0</v>
      </c>
      <c r="J184" s="86">
        <v>12.122206207857522</v>
      </c>
      <c r="K184" s="86">
        <v>9.0828479635581481</v>
      </c>
      <c r="L184" s="86">
        <v>2.6335730000000002</v>
      </c>
      <c r="M184" s="86">
        <v>0.91673106087166145</v>
      </c>
      <c r="N184" s="86">
        <v>0.8346043793103447</v>
      </c>
      <c r="O184" s="86">
        <v>1.1000000000000001</v>
      </c>
      <c r="P184" s="86">
        <v>3.1027883807281613</v>
      </c>
      <c r="S184" s="89"/>
      <c r="T184" s="88">
        <v>3.5</v>
      </c>
      <c r="V184" s="90">
        <f t="shared" si="27"/>
        <v>66.767180090569752</v>
      </c>
      <c r="W184" s="66">
        <f t="shared" ref="W184:W242" si="28">+V184+$W$1</f>
        <v>69.067180090569749</v>
      </c>
      <c r="X184" s="66">
        <f t="shared" ref="X184:X242" si="29">+V184+$X$1</f>
        <v>69.267180090569752</v>
      </c>
      <c r="Y184" s="66">
        <f t="shared" ref="Y184:Y242" si="30">+V184*1.0627</f>
        <v>70.953482282248473</v>
      </c>
      <c r="Z184" s="66">
        <f t="shared" ref="Z184:Z242" si="31">+W184*1.0627</f>
        <v>73.397692282248471</v>
      </c>
      <c r="AA184" s="66">
        <f t="shared" ref="AA184:AA242" si="32">+X184*1.0627</f>
        <v>73.610232282248475</v>
      </c>
      <c r="AB184" t="s">
        <v>379</v>
      </c>
      <c r="AC184" t="s">
        <v>42</v>
      </c>
      <c r="AD184" t="s">
        <v>409</v>
      </c>
      <c r="AE184" t="s">
        <v>36</v>
      </c>
      <c r="AF184">
        <v>1240</v>
      </c>
      <c r="AG184" t="s">
        <v>37</v>
      </c>
      <c r="AH184" t="s">
        <v>410</v>
      </c>
      <c r="AI184">
        <v>131.50800000000001</v>
      </c>
      <c r="AJ184">
        <v>1.7792000000000002E-2</v>
      </c>
      <c r="AK184">
        <v>1.8175960254618852E-2</v>
      </c>
      <c r="AL184" t="s">
        <v>412</v>
      </c>
      <c r="AM184" t="s">
        <v>381</v>
      </c>
      <c r="AN184" t="s">
        <v>38</v>
      </c>
      <c r="AO184" t="s">
        <v>39</v>
      </c>
    </row>
    <row r="185" spans="1:41" x14ac:dyDescent="0.25">
      <c r="A185" s="86" t="s">
        <v>527</v>
      </c>
      <c r="B185" s="86" t="s">
        <v>44</v>
      </c>
      <c r="C185" s="86">
        <v>24</v>
      </c>
      <c r="D185" s="86" t="s">
        <v>50</v>
      </c>
      <c r="E185" s="86" t="s">
        <v>51</v>
      </c>
      <c r="F185" s="86" t="s">
        <v>35</v>
      </c>
      <c r="G185" s="86">
        <v>32.681579941009716</v>
      </c>
      <c r="H185" s="86">
        <v>2.529082224114731</v>
      </c>
      <c r="I185" s="86">
        <v>0</v>
      </c>
      <c r="J185" s="86">
        <v>12.425200961946283</v>
      </c>
      <c r="K185" s="86">
        <v>9.0514604818183528</v>
      </c>
      <c r="L185" s="86">
        <v>2.6335730000000006</v>
      </c>
      <c r="M185" s="86">
        <v>0.94220657807140906</v>
      </c>
      <c r="N185" s="86">
        <v>0.85880480381141477</v>
      </c>
      <c r="O185" s="86">
        <v>1.1000000000000003</v>
      </c>
      <c r="P185" s="86">
        <v>3.0515914050022168</v>
      </c>
      <c r="S185" s="89"/>
      <c r="T185" s="88">
        <v>3.5</v>
      </c>
      <c r="V185" s="90">
        <f t="shared" si="27"/>
        <v>66.244417171659393</v>
      </c>
      <c r="W185" s="66">
        <f t="shared" si="28"/>
        <v>68.54441717165939</v>
      </c>
      <c r="X185" s="66">
        <f t="shared" si="29"/>
        <v>68.744417171659393</v>
      </c>
      <c r="Y185" s="66">
        <f t="shared" si="30"/>
        <v>70.397942128322441</v>
      </c>
      <c r="Z185" s="66">
        <f t="shared" si="31"/>
        <v>72.842152128322425</v>
      </c>
      <c r="AA185" s="66">
        <f t="shared" si="32"/>
        <v>73.054692128322429</v>
      </c>
      <c r="AB185" t="s">
        <v>379</v>
      </c>
      <c r="AC185" t="s">
        <v>42</v>
      </c>
      <c r="AD185" t="s">
        <v>409</v>
      </c>
      <c r="AE185" t="s">
        <v>36</v>
      </c>
      <c r="AF185">
        <v>1240</v>
      </c>
      <c r="AG185" t="s">
        <v>37</v>
      </c>
      <c r="AH185" t="s">
        <v>410</v>
      </c>
      <c r="AI185">
        <v>174.26599999999999</v>
      </c>
      <c r="AJ185">
        <v>1.7792000000000002E-2</v>
      </c>
      <c r="AK185">
        <v>1.8175960254618852E-2</v>
      </c>
      <c r="AL185" t="s">
        <v>413</v>
      </c>
      <c r="AM185" t="s">
        <v>381</v>
      </c>
      <c r="AN185" t="s">
        <v>38</v>
      </c>
      <c r="AO185" t="s">
        <v>39</v>
      </c>
    </row>
    <row r="186" spans="1:41" x14ac:dyDescent="0.25">
      <c r="A186" s="86" t="s">
        <v>527</v>
      </c>
      <c r="B186" s="86" t="s">
        <v>646</v>
      </c>
      <c r="C186" s="86">
        <v>30</v>
      </c>
      <c r="D186" s="86" t="s">
        <v>50</v>
      </c>
      <c r="E186" s="86" t="s">
        <v>51</v>
      </c>
      <c r="F186" s="86" t="s">
        <v>35</v>
      </c>
      <c r="G186" s="86">
        <v>32.765934781406663</v>
      </c>
      <c r="H186" s="86">
        <v>2.4501096807846281</v>
      </c>
      <c r="I186" s="86">
        <v>0</v>
      </c>
      <c r="J186" s="86">
        <v>12.782876267247623</v>
      </c>
      <c r="K186" s="86">
        <v>9.070246198562419</v>
      </c>
      <c r="L186" s="86">
        <v>2.6335730000000006</v>
      </c>
      <c r="M186" s="86">
        <v>0.97877910073341745</v>
      </c>
      <c r="N186" s="86">
        <v>0.88298999383017562</v>
      </c>
      <c r="O186" s="86">
        <v>1.1000000000000005</v>
      </c>
      <c r="P186" s="86">
        <v>3.0624247661205009</v>
      </c>
      <c r="S186" s="89"/>
      <c r="T186" s="88">
        <v>3.5</v>
      </c>
      <c r="V186" s="90">
        <f t="shared" si="27"/>
        <v>66.776824107900808</v>
      </c>
      <c r="W186" s="66">
        <f t="shared" si="28"/>
        <v>69.076824107900805</v>
      </c>
      <c r="X186" s="66">
        <f t="shared" si="29"/>
        <v>69.276824107900808</v>
      </c>
      <c r="Y186" s="66">
        <f t="shared" si="30"/>
        <v>70.963730979466192</v>
      </c>
      <c r="Z186" s="66">
        <f t="shared" si="31"/>
        <v>73.40794097946619</v>
      </c>
      <c r="AA186" s="66">
        <f t="shared" si="32"/>
        <v>73.62048097946618</v>
      </c>
      <c r="AB186" t="s">
        <v>379</v>
      </c>
      <c r="AC186" t="s">
        <v>42</v>
      </c>
      <c r="AD186" t="s">
        <v>409</v>
      </c>
      <c r="AE186" t="s">
        <v>36</v>
      </c>
      <c r="AF186">
        <v>1240</v>
      </c>
      <c r="AG186" t="s">
        <v>37</v>
      </c>
      <c r="AH186" t="s">
        <v>410</v>
      </c>
      <c r="AI186">
        <v>218.64099999999996</v>
      </c>
      <c r="AJ186">
        <v>1.7792000000000002E-2</v>
      </c>
      <c r="AK186">
        <v>1.8175960254618852E-2</v>
      </c>
      <c r="AL186" t="s">
        <v>414</v>
      </c>
      <c r="AM186" t="s">
        <v>381</v>
      </c>
      <c r="AN186" t="s">
        <v>38</v>
      </c>
      <c r="AO186" t="s">
        <v>39</v>
      </c>
    </row>
    <row r="187" spans="1:41" x14ac:dyDescent="0.25">
      <c r="A187" s="86" t="s">
        <v>527</v>
      </c>
      <c r="B187" s="86" t="s">
        <v>45</v>
      </c>
      <c r="C187" s="86">
        <v>36</v>
      </c>
      <c r="D187" s="86" t="s">
        <v>50</v>
      </c>
      <c r="E187" s="86" t="s">
        <v>51</v>
      </c>
      <c r="F187" s="86" t="s">
        <v>35</v>
      </c>
      <c r="G187" s="86">
        <v>32.307623403302991</v>
      </c>
      <c r="H187" s="86">
        <v>2.4482291871690407</v>
      </c>
      <c r="I187" s="86">
        <v>0</v>
      </c>
      <c r="J187" s="86">
        <v>12.502202854966361</v>
      </c>
      <c r="K187" s="86">
        <v>9.0514604818183511</v>
      </c>
      <c r="L187" s="86">
        <v>2.6335730000000011</v>
      </c>
      <c r="M187" s="86">
        <v>0.98459969879482623</v>
      </c>
      <c r="N187" s="86">
        <v>0.89972320254094351</v>
      </c>
      <c r="O187" s="86">
        <v>1.100000000000001</v>
      </c>
      <c r="P187" s="86">
        <v>3.0323803270366154</v>
      </c>
      <c r="S187" s="89"/>
      <c r="T187" s="88">
        <v>3.5</v>
      </c>
      <c r="V187" s="90">
        <f t="shared" si="27"/>
        <v>66.011562968460083</v>
      </c>
      <c r="W187" s="66">
        <f t="shared" si="28"/>
        <v>68.31156296846008</v>
      </c>
      <c r="X187" s="66">
        <f t="shared" si="29"/>
        <v>68.511562968460083</v>
      </c>
      <c r="Y187" s="66">
        <f t="shared" si="30"/>
        <v>70.150487966582531</v>
      </c>
      <c r="Z187" s="66">
        <f t="shared" si="31"/>
        <v>72.59469796658253</v>
      </c>
      <c r="AA187" s="66">
        <f t="shared" si="32"/>
        <v>72.807237966582534</v>
      </c>
      <c r="AB187" t="s">
        <v>379</v>
      </c>
      <c r="AC187" t="s">
        <v>42</v>
      </c>
      <c r="AD187" t="s">
        <v>409</v>
      </c>
      <c r="AE187" t="s">
        <v>36</v>
      </c>
      <c r="AF187">
        <v>1240</v>
      </c>
      <c r="AG187" t="s">
        <v>37</v>
      </c>
      <c r="AH187" t="s">
        <v>410</v>
      </c>
      <c r="AI187">
        <v>218.64099999999996</v>
      </c>
      <c r="AJ187">
        <v>1.7792000000000002E-2</v>
      </c>
      <c r="AK187">
        <v>1.8175960254618852E-2</v>
      </c>
      <c r="AL187" t="s">
        <v>415</v>
      </c>
      <c r="AM187" t="s">
        <v>381</v>
      </c>
      <c r="AN187" t="s">
        <v>38</v>
      </c>
      <c r="AO187" t="s">
        <v>39</v>
      </c>
    </row>
    <row r="188" spans="1:41" x14ac:dyDescent="0.25">
      <c r="A188" s="86" t="s">
        <v>531</v>
      </c>
      <c r="B188" s="86" t="s">
        <v>388</v>
      </c>
      <c r="C188" s="86">
        <v>12</v>
      </c>
      <c r="D188" s="86" t="s">
        <v>50</v>
      </c>
      <c r="E188" s="86" t="s">
        <v>51</v>
      </c>
      <c r="F188" s="86" t="s">
        <v>35</v>
      </c>
      <c r="G188" s="86">
        <v>33.11018844754571</v>
      </c>
      <c r="H188" s="86">
        <v>2.5160697260845168</v>
      </c>
      <c r="I188" s="86">
        <v>0</v>
      </c>
      <c r="J188" s="86">
        <v>11.840064521986635</v>
      </c>
      <c r="K188" s="86">
        <v>9.0514604818183511</v>
      </c>
      <c r="L188" s="86">
        <v>2.6335730000000011</v>
      </c>
      <c r="M188" s="86">
        <v>0.86302563374426622</v>
      </c>
      <c r="N188" s="86">
        <v>0.8210944056671986</v>
      </c>
      <c r="O188" s="86">
        <v>1.1000000000000003</v>
      </c>
      <c r="P188" s="86">
        <v>3.0721953113689611</v>
      </c>
      <c r="S188" s="89"/>
      <c r="T188" s="88">
        <v>3.5</v>
      </c>
      <c r="V188" s="90">
        <f t="shared" si="27"/>
        <v>65.991601802131129</v>
      </c>
      <c r="W188" s="66">
        <f t="shared" si="28"/>
        <v>68.291601802131126</v>
      </c>
      <c r="X188" s="66">
        <f t="shared" si="29"/>
        <v>68.491601802131129</v>
      </c>
      <c r="Y188" s="66">
        <f t="shared" si="30"/>
        <v>70.129275235124751</v>
      </c>
      <c r="Z188" s="66">
        <f t="shared" si="31"/>
        <v>72.57348523512475</v>
      </c>
      <c r="AA188" s="66">
        <f t="shared" si="32"/>
        <v>72.786025235124754</v>
      </c>
      <c r="AB188" t="s">
        <v>379</v>
      </c>
      <c r="AC188" t="s">
        <v>42</v>
      </c>
      <c r="AD188" t="s">
        <v>409</v>
      </c>
      <c r="AE188" t="s">
        <v>36</v>
      </c>
      <c r="AF188">
        <v>1240</v>
      </c>
      <c r="AG188" t="s">
        <v>37</v>
      </c>
      <c r="AH188" t="s">
        <v>410</v>
      </c>
      <c r="AI188">
        <v>7.266</v>
      </c>
      <c r="AJ188">
        <v>1.7792000000000002E-2</v>
      </c>
      <c r="AK188">
        <v>1.8175960254618852E-2</v>
      </c>
      <c r="AL188" t="s">
        <v>416</v>
      </c>
      <c r="AM188" t="s">
        <v>381</v>
      </c>
      <c r="AN188" t="s">
        <v>38</v>
      </c>
      <c r="AO188" t="s">
        <v>39</v>
      </c>
    </row>
    <row r="189" spans="1:41" x14ac:dyDescent="0.25">
      <c r="A189" s="86" t="s">
        <v>531</v>
      </c>
      <c r="B189" s="86" t="s">
        <v>638</v>
      </c>
      <c r="C189" s="86">
        <v>18</v>
      </c>
      <c r="D189" s="86" t="s">
        <v>50</v>
      </c>
      <c r="E189" s="86" t="s">
        <v>51</v>
      </c>
      <c r="F189" s="86" t="s">
        <v>35</v>
      </c>
      <c r="G189" s="86">
        <v>33.653809805261098</v>
      </c>
      <c r="H189" s="86">
        <v>2.3742302805810134</v>
      </c>
      <c r="I189" s="86">
        <v>0</v>
      </c>
      <c r="J189" s="86">
        <v>12.1894325967112</v>
      </c>
      <c r="K189" s="86">
        <v>9.0725221983961539</v>
      </c>
      <c r="L189" s="86">
        <v>2.6335730000000011</v>
      </c>
      <c r="M189" s="86">
        <v>0.9273206092125944</v>
      </c>
      <c r="N189" s="86">
        <v>0.83906163759527796</v>
      </c>
      <c r="O189" s="86">
        <v>1.1000000000000005</v>
      </c>
      <c r="P189" s="86">
        <v>3.1149571530158227</v>
      </c>
      <c r="S189" s="89"/>
      <c r="T189" s="88">
        <v>3.5</v>
      </c>
      <c r="V189" s="90">
        <f t="shared" si="27"/>
        <v>67.030677000192156</v>
      </c>
      <c r="W189" s="66">
        <f t="shared" si="28"/>
        <v>69.330677000192154</v>
      </c>
      <c r="X189" s="66">
        <f t="shared" si="29"/>
        <v>69.530677000192156</v>
      </c>
      <c r="Y189" s="66">
        <f t="shared" si="30"/>
        <v>71.233500448104209</v>
      </c>
      <c r="Z189" s="66">
        <f t="shared" si="31"/>
        <v>73.677710448104193</v>
      </c>
      <c r="AA189" s="66">
        <f t="shared" si="32"/>
        <v>73.890250448104197</v>
      </c>
      <c r="AB189" t="s">
        <v>379</v>
      </c>
      <c r="AC189" t="s">
        <v>42</v>
      </c>
      <c r="AD189" t="s">
        <v>409</v>
      </c>
      <c r="AE189" t="s">
        <v>36</v>
      </c>
      <c r="AF189">
        <v>1240</v>
      </c>
      <c r="AG189" t="s">
        <v>37</v>
      </c>
      <c r="AH189" t="s">
        <v>410</v>
      </c>
      <c r="AI189">
        <v>87.132999999999996</v>
      </c>
      <c r="AJ189">
        <v>1.7792000000000002E-2</v>
      </c>
      <c r="AK189">
        <v>1.8175960254618852E-2</v>
      </c>
      <c r="AL189" t="s">
        <v>417</v>
      </c>
      <c r="AM189" t="s">
        <v>381</v>
      </c>
      <c r="AN189" t="s">
        <v>38</v>
      </c>
      <c r="AO189" t="s">
        <v>39</v>
      </c>
    </row>
    <row r="190" spans="1:41" x14ac:dyDescent="0.25">
      <c r="A190" s="86" t="s">
        <v>531</v>
      </c>
      <c r="B190" s="86" t="s">
        <v>391</v>
      </c>
      <c r="C190" s="86">
        <v>24</v>
      </c>
      <c r="D190" s="86" t="s">
        <v>50</v>
      </c>
      <c r="E190" s="86" t="s">
        <v>51</v>
      </c>
      <c r="F190" s="86" t="s">
        <v>35</v>
      </c>
      <c r="G190" s="86">
        <v>32.614117498536707</v>
      </c>
      <c r="H190" s="86">
        <v>2.5014736629202687</v>
      </c>
      <c r="I190" s="86">
        <v>0</v>
      </c>
      <c r="J190" s="86">
        <v>12.537663562155259</v>
      </c>
      <c r="K190" s="86">
        <v>9.0514604818183564</v>
      </c>
      <c r="L190" s="86">
        <v>2.6335730000000015</v>
      </c>
      <c r="M190" s="86">
        <v>0.95548820225162001</v>
      </c>
      <c r="N190" s="86">
        <v>0.8662399303421211</v>
      </c>
      <c r="O190" s="86">
        <v>1.100000000000001</v>
      </c>
      <c r="P190" s="86">
        <v>3.0485016044806299</v>
      </c>
      <c r="S190" s="89"/>
      <c r="T190" s="88">
        <v>3.5</v>
      </c>
      <c r="V190" s="90">
        <f t="shared" si="27"/>
        <v>66.307044279584687</v>
      </c>
      <c r="W190" s="66">
        <f t="shared" si="28"/>
        <v>68.607044279584684</v>
      </c>
      <c r="X190" s="66">
        <f t="shared" si="29"/>
        <v>68.807044279584687</v>
      </c>
      <c r="Y190" s="66">
        <f t="shared" si="30"/>
        <v>70.464495955914643</v>
      </c>
      <c r="Z190" s="66">
        <f t="shared" si="31"/>
        <v>72.908705955914641</v>
      </c>
      <c r="AA190" s="66">
        <f t="shared" si="32"/>
        <v>73.121245955914645</v>
      </c>
      <c r="AB190" t="s">
        <v>379</v>
      </c>
      <c r="AC190" t="s">
        <v>42</v>
      </c>
      <c r="AD190" t="s">
        <v>409</v>
      </c>
      <c r="AE190" t="s">
        <v>36</v>
      </c>
      <c r="AF190">
        <v>1240</v>
      </c>
      <c r="AG190" t="s">
        <v>37</v>
      </c>
      <c r="AH190" t="s">
        <v>410</v>
      </c>
      <c r="AI190">
        <v>131.12199999999999</v>
      </c>
      <c r="AJ190">
        <v>1.7792000000000002E-2</v>
      </c>
      <c r="AK190">
        <v>1.8175960254618852E-2</v>
      </c>
      <c r="AL190" t="s">
        <v>418</v>
      </c>
      <c r="AM190" t="s">
        <v>381</v>
      </c>
      <c r="AN190" t="s">
        <v>38</v>
      </c>
      <c r="AO190" t="s">
        <v>39</v>
      </c>
    </row>
    <row r="191" spans="1:41" x14ac:dyDescent="0.25">
      <c r="A191" s="86" t="s">
        <v>531</v>
      </c>
      <c r="B191" s="86" t="s">
        <v>649</v>
      </c>
      <c r="C191" s="86">
        <v>30</v>
      </c>
      <c r="D191" s="86" t="s">
        <v>50</v>
      </c>
      <c r="E191" s="86" t="s">
        <v>51</v>
      </c>
      <c r="F191" s="86" t="s">
        <v>35</v>
      </c>
      <c r="G191" s="86">
        <v>32.851773883446022</v>
      </c>
      <c r="H191" s="86">
        <v>2.3945991758436769</v>
      </c>
      <c r="I191" s="86">
        <v>0</v>
      </c>
      <c r="J191" s="86">
        <v>12.865799363900361</v>
      </c>
      <c r="K191" s="86">
        <v>9.064081139794558</v>
      </c>
      <c r="L191" s="86">
        <v>2.6335730000000011</v>
      </c>
      <c r="M191" s="86">
        <v>0.98552830059051721</v>
      </c>
      <c r="N191" s="86">
        <v>0.8891246600478363</v>
      </c>
      <c r="O191" s="86">
        <v>1.100000000000001</v>
      </c>
      <c r="P191" s="86">
        <v>3.0685426663118318</v>
      </c>
      <c r="S191" s="89"/>
      <c r="T191" s="88">
        <v>3.5</v>
      </c>
      <c r="V191" s="90">
        <f t="shared" si="27"/>
        <v>66.958423014091125</v>
      </c>
      <c r="W191" s="66">
        <f t="shared" si="28"/>
        <v>69.258423014091122</v>
      </c>
      <c r="X191" s="66">
        <f t="shared" si="29"/>
        <v>69.458423014091125</v>
      </c>
      <c r="Y191" s="66">
        <f t="shared" si="30"/>
        <v>71.156716137074639</v>
      </c>
      <c r="Z191" s="66">
        <f t="shared" si="31"/>
        <v>73.600926137074637</v>
      </c>
      <c r="AA191" s="66">
        <f t="shared" si="32"/>
        <v>73.813466137074641</v>
      </c>
      <c r="AB191" t="s">
        <v>379</v>
      </c>
      <c r="AC191" t="s">
        <v>42</v>
      </c>
      <c r="AD191" t="s">
        <v>409</v>
      </c>
      <c r="AE191" t="s">
        <v>36</v>
      </c>
      <c r="AF191">
        <v>1240</v>
      </c>
      <c r="AG191" t="s">
        <v>37</v>
      </c>
      <c r="AH191" t="s">
        <v>410</v>
      </c>
      <c r="AI191">
        <v>174.26599999999996</v>
      </c>
      <c r="AJ191">
        <v>1.7792000000000002E-2</v>
      </c>
      <c r="AK191">
        <v>1.8175960254618852E-2</v>
      </c>
      <c r="AL191" t="s">
        <v>419</v>
      </c>
      <c r="AM191" t="s">
        <v>381</v>
      </c>
      <c r="AN191" t="s">
        <v>38</v>
      </c>
      <c r="AO191" t="s">
        <v>39</v>
      </c>
    </row>
    <row r="192" spans="1:41" x14ac:dyDescent="0.25">
      <c r="A192" s="86" t="s">
        <v>531</v>
      </c>
      <c r="B192" s="86" t="s">
        <v>394</v>
      </c>
      <c r="C192" s="86">
        <v>36</v>
      </c>
      <c r="D192" s="86" t="s">
        <v>50</v>
      </c>
      <c r="E192" s="86" t="s">
        <v>51</v>
      </c>
      <c r="F192" s="86" t="s">
        <v>35</v>
      </c>
      <c r="G192" s="86">
        <v>32.261470931411353</v>
      </c>
      <c r="H192" s="86">
        <v>2.4189108096457446</v>
      </c>
      <c r="I192" s="86">
        <v>0</v>
      </c>
      <c r="J192" s="86">
        <v>12.42109374122969</v>
      </c>
      <c r="K192" s="86">
        <v>9.0514604818183528</v>
      </c>
      <c r="L192" s="86">
        <v>2.6335730000000019</v>
      </c>
      <c r="M192" s="86">
        <v>0.99253123945653654</v>
      </c>
      <c r="N192" s="86">
        <v>0.9046799535614144</v>
      </c>
      <c r="O192" s="86">
        <v>1.100000000000001</v>
      </c>
      <c r="P192" s="86">
        <v>3.030181628557953</v>
      </c>
      <c r="S192" s="89"/>
      <c r="T192" s="88">
        <v>3.5</v>
      </c>
      <c r="V192" s="90">
        <f t="shared" si="27"/>
        <v>65.894990976035302</v>
      </c>
      <c r="W192" s="66">
        <f t="shared" si="28"/>
        <v>68.194990976035299</v>
      </c>
      <c r="X192" s="66">
        <f t="shared" si="29"/>
        <v>68.394990976035302</v>
      </c>
      <c r="Y192" s="66">
        <f t="shared" si="30"/>
        <v>70.026606910232715</v>
      </c>
      <c r="Z192" s="66">
        <f t="shared" si="31"/>
        <v>72.470816910232713</v>
      </c>
      <c r="AA192" s="66">
        <f t="shared" si="32"/>
        <v>72.683356910232717</v>
      </c>
      <c r="AB192" t="s">
        <v>379</v>
      </c>
      <c r="AC192" t="s">
        <v>42</v>
      </c>
      <c r="AD192" t="s">
        <v>409</v>
      </c>
      <c r="AE192" t="s">
        <v>36</v>
      </c>
      <c r="AF192">
        <v>1240</v>
      </c>
      <c r="AG192" t="s">
        <v>37</v>
      </c>
      <c r="AH192" t="s">
        <v>410</v>
      </c>
      <c r="AI192">
        <v>218.25499999999994</v>
      </c>
      <c r="AJ192">
        <v>1.7792000000000002E-2</v>
      </c>
      <c r="AK192">
        <v>1.8175960254618852E-2</v>
      </c>
      <c r="AL192" t="s">
        <v>420</v>
      </c>
      <c r="AM192" t="s">
        <v>381</v>
      </c>
      <c r="AN192" t="s">
        <v>38</v>
      </c>
      <c r="AO192" t="s">
        <v>39</v>
      </c>
    </row>
    <row r="193" spans="1:27" x14ac:dyDescent="0.25">
      <c r="A193" s="86" t="s">
        <v>535</v>
      </c>
      <c r="B193" s="86" t="s">
        <v>536</v>
      </c>
      <c r="C193" s="86">
        <v>12</v>
      </c>
      <c r="D193" s="86" t="s">
        <v>50</v>
      </c>
      <c r="E193" s="86" t="s">
        <v>51</v>
      </c>
      <c r="F193" s="86" t="s">
        <v>35</v>
      </c>
      <c r="G193" s="86">
        <v>33.125249905317162</v>
      </c>
      <c r="H193" s="86">
        <v>2.5257887181025467</v>
      </c>
      <c r="I193" s="86">
        <v>0</v>
      </c>
      <c r="J193" s="86">
        <v>11.963168408138973</v>
      </c>
      <c r="K193" s="86">
        <v>9.0514604818183511</v>
      </c>
      <c r="L193" s="86">
        <v>2.6335730000000011</v>
      </c>
      <c r="M193" s="86">
        <v>0.86465593001909147</v>
      </c>
      <c r="N193" s="86">
        <v>0.82807766287170192</v>
      </c>
      <c r="O193" s="86">
        <v>1.1000000000000003</v>
      </c>
      <c r="P193" s="86">
        <v>3.0737601841808457</v>
      </c>
      <c r="S193" s="89"/>
      <c r="T193" s="88">
        <v>3.5</v>
      </c>
      <c r="V193" s="90">
        <f t="shared" si="27"/>
        <v>66.139945572346122</v>
      </c>
      <c r="W193" s="66">
        <f t="shared" si="28"/>
        <v>68.439945572346119</v>
      </c>
      <c r="X193" s="66">
        <f t="shared" si="29"/>
        <v>68.639945572346122</v>
      </c>
      <c r="Y193" s="66">
        <f t="shared" si="30"/>
        <v>70.286920159732219</v>
      </c>
      <c r="Z193" s="66">
        <f t="shared" si="31"/>
        <v>72.731130159732217</v>
      </c>
      <c r="AA193" s="66">
        <f t="shared" si="32"/>
        <v>72.943670159732221</v>
      </c>
    </row>
    <row r="194" spans="1:27" x14ac:dyDescent="0.25">
      <c r="A194" s="86" t="s">
        <v>535</v>
      </c>
      <c r="B194" s="86" t="s">
        <v>511</v>
      </c>
      <c r="C194" s="86">
        <v>18</v>
      </c>
      <c r="D194" s="86" t="s">
        <v>50</v>
      </c>
      <c r="E194" s="86" t="s">
        <v>51</v>
      </c>
      <c r="F194" s="86" t="s">
        <v>35</v>
      </c>
      <c r="G194" s="86">
        <v>33.610446822094197</v>
      </c>
      <c r="H194" s="86">
        <v>2.3618814985288665</v>
      </c>
      <c r="I194" s="86">
        <v>0</v>
      </c>
      <c r="J194" s="86">
        <v>12.273741376339855</v>
      </c>
      <c r="K194" s="86">
        <v>9.0747437048353667</v>
      </c>
      <c r="L194" s="86">
        <v>2.6335730000000011</v>
      </c>
      <c r="M194" s="86">
        <v>0.93068019519907297</v>
      </c>
      <c r="N194" s="86">
        <v>0.84366658065334954</v>
      </c>
      <c r="O194" s="86">
        <v>1.1000000000000001</v>
      </c>
      <c r="P194" s="86">
        <v>3.1127642204397508</v>
      </c>
      <c r="S194" s="89"/>
      <c r="T194" s="88">
        <v>3.5</v>
      </c>
      <c r="V194" s="90">
        <f t="shared" si="27"/>
        <v>67.079615899561588</v>
      </c>
      <c r="W194" s="66">
        <f t="shared" si="28"/>
        <v>69.379615899561585</v>
      </c>
      <c r="X194" s="66">
        <f t="shared" si="29"/>
        <v>69.579615899561588</v>
      </c>
      <c r="Y194" s="66">
        <f t="shared" si="30"/>
        <v>71.285507816464104</v>
      </c>
      <c r="Z194" s="66">
        <f t="shared" si="31"/>
        <v>73.729717816464088</v>
      </c>
      <c r="AA194" s="66">
        <f t="shared" si="32"/>
        <v>73.942257816464092</v>
      </c>
    </row>
    <row r="195" spans="1:27" x14ac:dyDescent="0.25">
      <c r="A195" s="86" t="s">
        <v>535</v>
      </c>
      <c r="B195" s="86" t="s">
        <v>538</v>
      </c>
      <c r="C195" s="86">
        <v>24</v>
      </c>
      <c r="D195" s="86" t="s">
        <v>50</v>
      </c>
      <c r="E195" s="86" t="s">
        <v>51</v>
      </c>
      <c r="F195" s="86" t="s">
        <v>35</v>
      </c>
      <c r="G195" s="86">
        <v>32.574247759172756</v>
      </c>
      <c r="H195" s="86">
        <v>2.490608489766359</v>
      </c>
      <c r="I195" s="86">
        <v>0</v>
      </c>
      <c r="J195" s="86">
        <v>12.653874915704526</v>
      </c>
      <c r="K195" s="86">
        <v>9.0514604818183546</v>
      </c>
      <c r="L195" s="86">
        <v>2.6335730000000011</v>
      </c>
      <c r="M195" s="86">
        <v>0.95902148751907257</v>
      </c>
      <c r="N195" s="86">
        <v>0.87424782098057019</v>
      </c>
      <c r="O195" s="86">
        <v>1.1000000000000005</v>
      </c>
      <c r="P195" s="86">
        <v>3.0466291407979003</v>
      </c>
      <c r="S195" s="89"/>
      <c r="T195" s="88">
        <v>3.5</v>
      </c>
      <c r="V195" s="90">
        <f t="shared" si="27"/>
        <v>66.393054605993186</v>
      </c>
      <c r="W195" s="66">
        <f t="shared" si="28"/>
        <v>68.693054605993183</v>
      </c>
      <c r="X195" s="66">
        <f t="shared" si="29"/>
        <v>68.893054605993186</v>
      </c>
      <c r="Y195" s="66">
        <f t="shared" si="30"/>
        <v>70.555899129788955</v>
      </c>
      <c r="Z195" s="66">
        <f t="shared" si="31"/>
        <v>73.000109129788953</v>
      </c>
      <c r="AA195" s="66">
        <f t="shared" si="32"/>
        <v>73.212649129788957</v>
      </c>
    </row>
    <row r="196" spans="1:27" x14ac:dyDescent="0.25">
      <c r="A196" s="86" t="s">
        <v>535</v>
      </c>
      <c r="B196" s="86" t="s">
        <v>512</v>
      </c>
      <c r="C196" s="86">
        <v>30</v>
      </c>
      <c r="D196" s="86" t="s">
        <v>50</v>
      </c>
      <c r="E196" s="86" t="s">
        <v>51</v>
      </c>
      <c r="F196" s="86" t="s">
        <v>35</v>
      </c>
      <c r="G196" s="86">
        <v>32.814212581744499</v>
      </c>
      <c r="H196" s="86">
        <v>2.3830051174195752</v>
      </c>
      <c r="I196" s="86">
        <v>0</v>
      </c>
      <c r="J196" s="86">
        <v>12.959570020488083</v>
      </c>
      <c r="K196" s="86">
        <v>9.0654007138104937</v>
      </c>
      <c r="L196" s="86">
        <v>2.6335730000000006</v>
      </c>
      <c r="M196" s="86">
        <v>0.98798409931582321</v>
      </c>
      <c r="N196" s="86">
        <v>0.89543646592520987</v>
      </c>
      <c r="O196" s="86">
        <v>1.1000000000000008</v>
      </c>
      <c r="P196" s="86">
        <v>3.0667266794982488</v>
      </c>
      <c r="S196" s="89"/>
      <c r="T196" s="88">
        <v>3.5</v>
      </c>
      <c r="V196" s="90">
        <f t="shared" ref="V196:V259" si="33">SUM(I196:U196,G196)</f>
        <v>67.022903560782368</v>
      </c>
      <c r="W196" s="66">
        <f t="shared" si="28"/>
        <v>69.322903560782365</v>
      </c>
      <c r="X196" s="66">
        <f t="shared" si="29"/>
        <v>69.522903560782368</v>
      </c>
      <c r="Y196" s="66">
        <f t="shared" si="30"/>
        <v>71.225239614043417</v>
      </c>
      <c r="Z196" s="66">
        <f t="shared" si="31"/>
        <v>73.669449614043415</v>
      </c>
      <c r="AA196" s="66">
        <f t="shared" si="32"/>
        <v>73.88198961404342</v>
      </c>
    </row>
    <row r="197" spans="1:27" x14ac:dyDescent="0.25">
      <c r="A197" s="86" t="s">
        <v>535</v>
      </c>
      <c r="B197" s="86" t="s">
        <v>540</v>
      </c>
      <c r="C197" s="86">
        <v>36</v>
      </c>
      <c r="D197" s="86" t="s">
        <v>50</v>
      </c>
      <c r="E197" s="86" t="s">
        <v>51</v>
      </c>
      <c r="F197" s="86" t="s">
        <v>35</v>
      </c>
      <c r="G197" s="86">
        <v>32.218192265463898</v>
      </c>
      <c r="H197" s="86">
        <v>2.4103718697256831</v>
      </c>
      <c r="I197" s="86">
        <v>0</v>
      </c>
      <c r="J197" s="86">
        <v>12.337280990368461</v>
      </c>
      <c r="K197" s="86">
        <v>9.0514604818183511</v>
      </c>
      <c r="L197" s="86">
        <v>2.6335730000000011</v>
      </c>
      <c r="M197" s="86">
        <v>0.9935077021795965</v>
      </c>
      <c r="N197" s="86">
        <v>0.91001854732038023</v>
      </c>
      <c r="O197" s="86">
        <v>1.1000000000000008</v>
      </c>
      <c r="P197" s="86">
        <v>3.0277384049045866</v>
      </c>
      <c r="S197" s="89"/>
      <c r="T197" s="88">
        <v>3.5</v>
      </c>
      <c r="V197" s="90">
        <f t="shared" si="33"/>
        <v>65.771771392055271</v>
      </c>
      <c r="W197" s="66">
        <f t="shared" si="28"/>
        <v>68.071771392055268</v>
      </c>
      <c r="X197" s="66">
        <f t="shared" si="29"/>
        <v>68.271771392055271</v>
      </c>
      <c r="Y197" s="66">
        <f t="shared" si="30"/>
        <v>69.895661458337131</v>
      </c>
      <c r="Z197" s="66">
        <f t="shared" si="31"/>
        <v>72.339871458337129</v>
      </c>
      <c r="AA197" s="66">
        <f t="shared" si="32"/>
        <v>72.552411458337133</v>
      </c>
    </row>
    <row r="198" spans="1:27" x14ac:dyDescent="0.25">
      <c r="A198" s="86" t="s">
        <v>542</v>
      </c>
      <c r="B198" s="86" t="s">
        <v>543</v>
      </c>
      <c r="C198" s="86">
        <v>12</v>
      </c>
      <c r="D198" s="86" t="s">
        <v>50</v>
      </c>
      <c r="E198" s="86" t="s">
        <v>51</v>
      </c>
      <c r="F198" s="86" t="s">
        <v>35</v>
      </c>
      <c r="G198" s="86">
        <v>33.125477258903061</v>
      </c>
      <c r="H198" s="86">
        <v>2.5453585374418708</v>
      </c>
      <c r="I198" s="86">
        <v>0</v>
      </c>
      <c r="J198" s="86">
        <v>12.082301201189626</v>
      </c>
      <c r="K198" s="86">
        <v>9.0514604818183511</v>
      </c>
      <c r="L198" s="86">
        <v>2.6335730000000011</v>
      </c>
      <c r="M198" s="86">
        <v>0.86750992228767643</v>
      </c>
      <c r="N198" s="86">
        <v>0.83454447946243115</v>
      </c>
      <c r="O198" s="86">
        <v>1.1000000000000003</v>
      </c>
      <c r="P198" s="86">
        <v>3.0743912993957752</v>
      </c>
      <c r="S198" s="89"/>
      <c r="T198" s="88">
        <v>3.5</v>
      </c>
      <c r="V198" s="90">
        <f t="shared" si="33"/>
        <v>66.269257643056918</v>
      </c>
      <c r="W198" s="66">
        <f t="shared" si="28"/>
        <v>68.569257643056915</v>
      </c>
      <c r="X198" s="66">
        <f t="shared" si="29"/>
        <v>68.769257643056918</v>
      </c>
      <c r="Y198" s="66">
        <f t="shared" si="30"/>
        <v>70.424340097276584</v>
      </c>
      <c r="Z198" s="66">
        <f t="shared" si="31"/>
        <v>72.868550097276582</v>
      </c>
      <c r="AA198" s="66">
        <f t="shared" si="32"/>
        <v>73.081090097276586</v>
      </c>
    </row>
    <row r="199" spans="1:27" x14ac:dyDescent="0.25">
      <c r="A199" s="86" t="s">
        <v>542</v>
      </c>
      <c r="B199" s="86" t="s">
        <v>514</v>
      </c>
      <c r="C199" s="86">
        <v>18</v>
      </c>
      <c r="D199" s="86" t="s">
        <v>50</v>
      </c>
      <c r="E199" s="86" t="s">
        <v>51</v>
      </c>
      <c r="F199" s="86" t="s">
        <v>35</v>
      </c>
      <c r="G199" s="86">
        <v>33.496565437399376</v>
      </c>
      <c r="H199" s="86">
        <v>2.4157915190568993</v>
      </c>
      <c r="I199" s="86">
        <v>0</v>
      </c>
      <c r="J199" s="86">
        <v>12.336958667260131</v>
      </c>
      <c r="K199" s="86">
        <v>9.0618797396339463</v>
      </c>
      <c r="L199" s="86">
        <v>2.6335730000000011</v>
      </c>
      <c r="M199" s="86">
        <v>0.93310347648604064</v>
      </c>
      <c r="N199" s="86">
        <v>0.84808944633136552</v>
      </c>
      <c r="O199" s="86">
        <v>1.1000000000000003</v>
      </c>
      <c r="P199" s="86">
        <v>3.1048391132097533</v>
      </c>
      <c r="S199" s="89"/>
      <c r="T199" s="88">
        <v>3.5</v>
      </c>
      <c r="V199" s="90">
        <f t="shared" si="33"/>
        <v>67.015008880320607</v>
      </c>
      <c r="W199" s="66">
        <f t="shared" si="28"/>
        <v>69.315008880320605</v>
      </c>
      <c r="X199" s="66">
        <f t="shared" si="29"/>
        <v>69.515008880320607</v>
      </c>
      <c r="Y199" s="66">
        <f t="shared" si="30"/>
        <v>71.216849937116706</v>
      </c>
      <c r="Z199" s="66">
        <f t="shared" si="31"/>
        <v>73.661059937116704</v>
      </c>
      <c r="AA199" s="66">
        <f t="shared" si="32"/>
        <v>73.873599937116708</v>
      </c>
    </row>
    <row r="200" spans="1:27" x14ac:dyDescent="0.25">
      <c r="A200" s="86" t="s">
        <v>542</v>
      </c>
      <c r="B200" s="86" t="s">
        <v>544</v>
      </c>
      <c r="C200" s="86">
        <v>24</v>
      </c>
      <c r="D200" s="86" t="s">
        <v>50</v>
      </c>
      <c r="E200" s="86" t="s">
        <v>51</v>
      </c>
      <c r="F200" s="86" t="s">
        <v>35</v>
      </c>
      <c r="G200" s="86">
        <v>32.529714516887971</v>
      </c>
      <c r="H200" s="86">
        <v>2.4912259324130801</v>
      </c>
      <c r="I200" s="86">
        <v>0</v>
      </c>
      <c r="J200" s="86">
        <v>12.766337515913495</v>
      </c>
      <c r="K200" s="86">
        <v>9.0514604818183528</v>
      </c>
      <c r="L200" s="86">
        <v>2.6335730000000006</v>
      </c>
      <c r="M200" s="86">
        <v>0.96233262207998693</v>
      </c>
      <c r="N200" s="86">
        <v>0.88166349514535269</v>
      </c>
      <c r="O200" s="86">
        <v>1.1000000000000005</v>
      </c>
      <c r="P200" s="86">
        <v>3.0443946004133973</v>
      </c>
      <c r="S200" s="89"/>
      <c r="T200" s="88">
        <v>3.5</v>
      </c>
      <c r="V200" s="90">
        <f t="shared" si="33"/>
        <v>66.469476232258558</v>
      </c>
      <c r="W200" s="66">
        <f t="shared" si="28"/>
        <v>68.769476232258555</v>
      </c>
      <c r="X200" s="66">
        <f t="shared" si="29"/>
        <v>68.969476232258558</v>
      </c>
      <c r="Y200" s="66">
        <f t="shared" si="30"/>
        <v>70.637112392021166</v>
      </c>
      <c r="Z200" s="66">
        <f t="shared" si="31"/>
        <v>73.081322392021164</v>
      </c>
      <c r="AA200" s="66">
        <f t="shared" si="32"/>
        <v>73.293862392021168</v>
      </c>
    </row>
    <row r="201" spans="1:27" x14ac:dyDescent="0.25">
      <c r="A201" s="86" t="s">
        <v>542</v>
      </c>
      <c r="B201" s="86" t="s">
        <v>516</v>
      </c>
      <c r="C201" s="86">
        <v>30</v>
      </c>
      <c r="D201" s="86" t="s">
        <v>50</v>
      </c>
      <c r="E201" s="86" t="s">
        <v>51</v>
      </c>
      <c r="F201" s="86" t="s">
        <v>35</v>
      </c>
      <c r="G201" s="86">
        <v>32.701453601945175</v>
      </c>
      <c r="H201" s="86">
        <v>2.383584449898386</v>
      </c>
      <c r="I201" s="86">
        <v>0</v>
      </c>
      <c r="J201" s="86">
        <v>13.039917333973197</v>
      </c>
      <c r="K201" s="86">
        <v>9.0577068738835855</v>
      </c>
      <c r="L201" s="86">
        <v>2.6335730000000011</v>
      </c>
      <c r="M201" s="86">
        <v>0.98817714823126235</v>
      </c>
      <c r="N201" s="86">
        <v>0.90154380094501374</v>
      </c>
      <c r="O201" s="86">
        <v>1.1000000000000008</v>
      </c>
      <c r="P201" s="86">
        <v>3.0591814225483116</v>
      </c>
      <c r="S201" s="89"/>
      <c r="T201" s="88">
        <v>3.5</v>
      </c>
      <c r="V201" s="90">
        <f t="shared" si="33"/>
        <v>66.98155318152655</v>
      </c>
      <c r="W201" s="66">
        <f t="shared" si="28"/>
        <v>69.281553181526547</v>
      </c>
      <c r="X201" s="66">
        <f t="shared" si="29"/>
        <v>69.48155318152655</v>
      </c>
      <c r="Y201" s="66">
        <f t="shared" si="30"/>
        <v>71.181296566008257</v>
      </c>
      <c r="Z201" s="66">
        <f t="shared" si="31"/>
        <v>73.625506566008255</v>
      </c>
      <c r="AA201" s="66">
        <f t="shared" si="32"/>
        <v>73.838046566008259</v>
      </c>
    </row>
    <row r="202" spans="1:27" x14ac:dyDescent="0.25">
      <c r="A202" s="86" t="s">
        <v>542</v>
      </c>
      <c r="B202" s="86" t="s">
        <v>545</v>
      </c>
      <c r="C202" s="86">
        <v>36</v>
      </c>
      <c r="D202" s="86" t="s">
        <v>50</v>
      </c>
      <c r="E202" s="86" t="s">
        <v>51</v>
      </c>
      <c r="F202" s="86" t="s">
        <v>35</v>
      </c>
      <c r="G202" s="86">
        <v>32.174343360150566</v>
      </c>
      <c r="H202" s="86">
        <v>2.4127634514747598</v>
      </c>
      <c r="I202" s="86">
        <v>0</v>
      </c>
      <c r="J202" s="86">
        <v>12.256171876631788</v>
      </c>
      <c r="K202" s="86">
        <v>9.0514604818183511</v>
      </c>
      <c r="L202" s="86">
        <v>2.6335730000000015</v>
      </c>
      <c r="M202" s="86">
        <v>0.99427840624006836</v>
      </c>
      <c r="N202" s="86">
        <v>0.91496233009690198</v>
      </c>
      <c r="O202" s="86">
        <v>1.1000000000000008</v>
      </c>
      <c r="P202" s="86">
        <v>3.0252177930223554</v>
      </c>
      <c r="S202" s="89"/>
      <c r="T202" s="88">
        <v>3.5</v>
      </c>
      <c r="V202" s="90">
        <f t="shared" si="33"/>
        <v>65.650007247960033</v>
      </c>
      <c r="W202" s="66">
        <f t="shared" si="28"/>
        <v>67.950007247960031</v>
      </c>
      <c r="X202" s="66">
        <f t="shared" si="29"/>
        <v>68.150007247960033</v>
      </c>
      <c r="Y202" s="66">
        <f t="shared" si="30"/>
        <v>69.766262702407133</v>
      </c>
      <c r="Z202" s="66">
        <f t="shared" si="31"/>
        <v>72.210472702407117</v>
      </c>
      <c r="AA202" s="66">
        <f t="shared" si="32"/>
        <v>72.423012702407121</v>
      </c>
    </row>
    <row r="203" spans="1:27" x14ac:dyDescent="0.25">
      <c r="A203" s="86" t="s">
        <v>639</v>
      </c>
      <c r="B203" s="86" t="s">
        <v>635</v>
      </c>
      <c r="C203" s="86">
        <v>12</v>
      </c>
      <c r="D203" s="86" t="s">
        <v>50</v>
      </c>
      <c r="E203" s="86" t="s">
        <v>51</v>
      </c>
      <c r="F203" s="86" t="s">
        <v>35</v>
      </c>
      <c r="G203" s="86">
        <v>33.071114962184254</v>
      </c>
      <c r="H203" s="86">
        <v>2.5674528617276309</v>
      </c>
      <c r="I203" s="86">
        <v>0</v>
      </c>
      <c r="J203" s="86">
        <v>12.205405087341962</v>
      </c>
      <c r="K203" s="86">
        <v>9.0514604818183475</v>
      </c>
      <c r="L203" s="86">
        <v>2.6335730000000006</v>
      </c>
      <c r="M203" s="86">
        <v>0.89144341781003422</v>
      </c>
      <c r="N203" s="86">
        <v>0.84141653230119462</v>
      </c>
      <c r="O203" s="86">
        <v>1.1000000000000001</v>
      </c>
      <c r="P203" s="86">
        <v>3.0728342435341798</v>
      </c>
      <c r="S203" s="89"/>
      <c r="T203" s="88">
        <v>3.5</v>
      </c>
      <c r="V203" s="90">
        <f t="shared" si="33"/>
        <v>66.36724772498998</v>
      </c>
      <c r="W203" s="66">
        <f t="shared" si="28"/>
        <v>68.667247724989977</v>
      </c>
      <c r="X203" s="66">
        <f t="shared" si="29"/>
        <v>68.86724772498998</v>
      </c>
      <c r="Y203" s="66">
        <f t="shared" si="30"/>
        <v>70.528474157346849</v>
      </c>
      <c r="Z203" s="66">
        <f t="shared" si="31"/>
        <v>72.972684157346848</v>
      </c>
      <c r="AA203" s="66">
        <f t="shared" si="32"/>
        <v>73.185224157346852</v>
      </c>
    </row>
    <row r="204" spans="1:27" x14ac:dyDescent="0.25">
      <c r="A204" s="86" t="s">
        <v>639</v>
      </c>
      <c r="B204" s="86" t="s">
        <v>519</v>
      </c>
      <c r="C204" s="86">
        <v>18</v>
      </c>
      <c r="D204" s="86" t="s">
        <v>50</v>
      </c>
      <c r="E204" s="86" t="s">
        <v>51</v>
      </c>
      <c r="F204" s="86" t="s">
        <v>35</v>
      </c>
      <c r="G204" s="86">
        <v>33.230201958149358</v>
      </c>
      <c r="H204" s="86">
        <v>2.4559101388575399</v>
      </c>
      <c r="I204" s="86">
        <v>0</v>
      </c>
      <c r="J204" s="86">
        <v>12.486059616156217</v>
      </c>
      <c r="K204" s="86">
        <v>9.0595523504283442</v>
      </c>
      <c r="L204" s="86">
        <v>2.6335730000000006</v>
      </c>
      <c r="M204" s="86">
        <v>0.93875009731135661</v>
      </c>
      <c r="N204" s="86">
        <v>0.85842478148588974</v>
      </c>
      <c r="O204" s="86">
        <v>1.1000000000000001</v>
      </c>
      <c r="P204" s="86">
        <v>3.0881355390375806</v>
      </c>
      <c r="S204" s="89"/>
      <c r="T204" s="88">
        <v>3.5</v>
      </c>
      <c r="V204" s="90">
        <f t="shared" si="33"/>
        <v>66.894697342568747</v>
      </c>
      <c r="W204" s="66">
        <f t="shared" si="28"/>
        <v>69.194697342568745</v>
      </c>
      <c r="X204" s="66">
        <f t="shared" si="29"/>
        <v>69.394697342568747</v>
      </c>
      <c r="Y204" s="66">
        <f t="shared" si="30"/>
        <v>71.088994865947811</v>
      </c>
      <c r="Z204" s="66">
        <f t="shared" si="31"/>
        <v>73.533204865947809</v>
      </c>
      <c r="AA204" s="66">
        <f t="shared" si="32"/>
        <v>73.745744865947813</v>
      </c>
    </row>
    <row r="205" spans="1:27" x14ac:dyDescent="0.25">
      <c r="A205" s="86" t="s">
        <v>639</v>
      </c>
      <c r="B205" s="86" t="s">
        <v>640</v>
      </c>
      <c r="C205" s="86">
        <v>24</v>
      </c>
      <c r="D205" s="86" t="s">
        <v>50</v>
      </c>
      <c r="E205" s="86" t="s">
        <v>51</v>
      </c>
      <c r="F205" s="86" t="s">
        <v>35</v>
      </c>
      <c r="G205" s="86">
        <v>32.381503047065976</v>
      </c>
      <c r="H205" s="86">
        <v>2.4907998507189433</v>
      </c>
      <c r="I205" s="86">
        <v>0</v>
      </c>
      <c r="J205" s="86">
        <v>12.882548869462759</v>
      </c>
      <c r="K205" s="86">
        <v>9.0514604818183493</v>
      </c>
      <c r="L205" s="86">
        <v>2.6335730000000002</v>
      </c>
      <c r="M205" s="86">
        <v>0.97381952512612024</v>
      </c>
      <c r="N205" s="86">
        <v>0.88954386471830416</v>
      </c>
      <c r="O205" s="86">
        <v>1.1000000000000003</v>
      </c>
      <c r="P205" s="86">
        <v>3.0358782462272771</v>
      </c>
      <c r="S205" s="89"/>
      <c r="T205" s="88">
        <v>3.5</v>
      </c>
      <c r="V205" s="90">
        <f t="shared" si="33"/>
        <v>66.448327034418796</v>
      </c>
      <c r="W205" s="66">
        <f t="shared" si="28"/>
        <v>68.748327034418793</v>
      </c>
      <c r="X205" s="66">
        <f t="shared" si="29"/>
        <v>68.948327034418796</v>
      </c>
      <c r="Y205" s="66">
        <f t="shared" si="30"/>
        <v>70.614637139476855</v>
      </c>
      <c r="Z205" s="66">
        <f t="shared" si="31"/>
        <v>73.058847139476853</v>
      </c>
      <c r="AA205" s="66">
        <f t="shared" si="32"/>
        <v>73.271387139476857</v>
      </c>
    </row>
    <row r="206" spans="1:27" x14ac:dyDescent="0.25">
      <c r="A206" s="86" t="s">
        <v>639</v>
      </c>
      <c r="B206" s="86" t="s">
        <v>521</v>
      </c>
      <c r="C206" s="86">
        <v>30</v>
      </c>
      <c r="D206" s="86" t="s">
        <v>50</v>
      </c>
      <c r="E206" s="86" t="s">
        <v>51</v>
      </c>
      <c r="F206" s="86" t="s">
        <v>35</v>
      </c>
      <c r="G206" s="86">
        <v>32.524039050782569</v>
      </c>
      <c r="H206" s="86">
        <v>2.400478860515463</v>
      </c>
      <c r="I206" s="86">
        <v>0</v>
      </c>
      <c r="J206" s="86">
        <v>12.942200796679883</v>
      </c>
      <c r="K206" s="86">
        <v>9.0563085370532033</v>
      </c>
      <c r="L206" s="86">
        <v>2.6335730000000006</v>
      </c>
      <c r="M206" s="86">
        <v>0.99110974261030493</v>
      </c>
      <c r="N206" s="86">
        <v>0.90778639226069446</v>
      </c>
      <c r="O206" s="86">
        <v>1.1000000000000005</v>
      </c>
      <c r="P206" s="86">
        <v>3.0479686959571684</v>
      </c>
      <c r="S206" s="89"/>
      <c r="T206" s="88">
        <v>3.5</v>
      </c>
      <c r="V206" s="90">
        <f t="shared" si="33"/>
        <v>66.702986215343827</v>
      </c>
      <c r="W206" s="66">
        <f t="shared" si="28"/>
        <v>69.002986215343824</v>
      </c>
      <c r="X206" s="66">
        <f t="shared" si="29"/>
        <v>69.202986215343827</v>
      </c>
      <c r="Y206" s="66">
        <f t="shared" si="30"/>
        <v>70.885263451045887</v>
      </c>
      <c r="Z206" s="66">
        <f t="shared" si="31"/>
        <v>73.329473451045885</v>
      </c>
      <c r="AA206" s="66">
        <f t="shared" si="32"/>
        <v>73.542013451045889</v>
      </c>
    </row>
    <row r="207" spans="1:27" x14ac:dyDescent="0.25">
      <c r="A207" s="86" t="s">
        <v>639</v>
      </c>
      <c r="B207" s="86" t="s">
        <v>641</v>
      </c>
      <c r="C207" s="86">
        <v>36</v>
      </c>
      <c r="D207" s="86" t="s">
        <v>50</v>
      </c>
      <c r="E207" s="86" t="s">
        <v>51</v>
      </c>
      <c r="F207" s="86" t="s">
        <v>35</v>
      </c>
      <c r="G207" s="86">
        <v>32.063295842753796</v>
      </c>
      <c r="H207" s="86">
        <v>2.4179777301206116</v>
      </c>
      <c r="I207" s="86">
        <v>0</v>
      </c>
      <c r="J207" s="86">
        <v>12.172359125770559</v>
      </c>
      <c r="K207" s="86">
        <v>9.0514604818183511</v>
      </c>
      <c r="L207" s="86">
        <v>2.6335730000000015</v>
      </c>
      <c r="M207" s="86">
        <v>1.0000395984276407</v>
      </c>
      <c r="N207" s="86">
        <v>0.92021590981220314</v>
      </c>
      <c r="O207" s="86">
        <v>1.1000000000000008</v>
      </c>
      <c r="P207" s="86">
        <v>3.0186058205057011</v>
      </c>
      <c r="S207" s="89"/>
      <c r="T207" s="88">
        <v>3.5</v>
      </c>
      <c r="V207" s="90">
        <f t="shared" si="33"/>
        <v>65.459549779088263</v>
      </c>
      <c r="W207" s="66">
        <f t="shared" si="28"/>
        <v>67.75954977908826</v>
      </c>
      <c r="X207" s="66">
        <f t="shared" si="29"/>
        <v>67.959549779088263</v>
      </c>
      <c r="Y207" s="66">
        <f t="shared" si="30"/>
        <v>69.563863550237102</v>
      </c>
      <c r="Z207" s="66">
        <f t="shared" si="31"/>
        <v>72.0080735502371</v>
      </c>
      <c r="AA207" s="66">
        <f t="shared" si="32"/>
        <v>72.22061355023709</v>
      </c>
    </row>
    <row r="208" spans="1:27" x14ac:dyDescent="0.25">
      <c r="A208" s="86" t="s">
        <v>642</v>
      </c>
      <c r="B208" s="86" t="s">
        <v>636</v>
      </c>
      <c r="C208" s="86">
        <v>12</v>
      </c>
      <c r="D208" s="86" t="s">
        <v>50</v>
      </c>
      <c r="E208" s="86" t="s">
        <v>51</v>
      </c>
      <c r="F208" s="86" t="s">
        <v>35</v>
      </c>
      <c r="G208" s="86">
        <v>33.285246232770604</v>
      </c>
      <c r="H208" s="86">
        <v>2.5928444062865914</v>
      </c>
      <c r="I208" s="86">
        <v>0</v>
      </c>
      <c r="J208" s="86">
        <v>12.328508973494301</v>
      </c>
      <c r="K208" s="86">
        <v>9.0514604818183493</v>
      </c>
      <c r="L208" s="86">
        <v>2.6335730000000006</v>
      </c>
      <c r="M208" s="86">
        <v>0.94639599050863554</v>
      </c>
      <c r="N208" s="86">
        <v>0.84847895193554679</v>
      </c>
      <c r="O208" s="86">
        <v>1.1000000000000003</v>
      </c>
      <c r="P208" s="86">
        <v>3.0910869815949429</v>
      </c>
      <c r="S208" s="89"/>
      <c r="T208" s="88">
        <v>3.5</v>
      </c>
      <c r="V208" s="90">
        <f t="shared" si="33"/>
        <v>66.78475061212238</v>
      </c>
      <c r="W208" s="66">
        <f t="shared" si="28"/>
        <v>69.084750612122377</v>
      </c>
      <c r="X208" s="66">
        <f t="shared" si="29"/>
        <v>69.28475061212238</v>
      </c>
      <c r="Y208" s="66">
        <f t="shared" si="30"/>
        <v>70.97215447550245</v>
      </c>
      <c r="Z208" s="66">
        <f t="shared" si="31"/>
        <v>73.416364475502448</v>
      </c>
      <c r="AA208" s="66">
        <f t="shared" si="32"/>
        <v>73.628904475502452</v>
      </c>
    </row>
    <row r="209" spans="1:27" x14ac:dyDescent="0.25">
      <c r="A209" s="86" t="s">
        <v>642</v>
      </c>
      <c r="B209" s="86" t="s">
        <v>40</v>
      </c>
      <c r="C209" s="86">
        <v>18</v>
      </c>
      <c r="D209" s="86" t="s">
        <v>50</v>
      </c>
      <c r="E209" s="86" t="s">
        <v>51</v>
      </c>
      <c r="F209" s="86" t="s">
        <v>35</v>
      </c>
      <c r="G209" s="86">
        <v>32.802134448503786</v>
      </c>
      <c r="H209" s="86">
        <v>2.6061576475269881</v>
      </c>
      <c r="I209" s="86">
        <v>0</v>
      </c>
      <c r="J209" s="86">
        <v>12.608846313668957</v>
      </c>
      <c r="K209" s="86">
        <v>9.0360990849975202</v>
      </c>
      <c r="L209" s="86">
        <v>2.6335730000000002</v>
      </c>
      <c r="M209" s="86">
        <v>0.97332261452006164</v>
      </c>
      <c r="N209" s="86">
        <v>0.86955306623622286</v>
      </c>
      <c r="O209" s="86">
        <v>1.0999999999999999</v>
      </c>
      <c r="P209" s="86">
        <v>3.0613116175735327</v>
      </c>
      <c r="S209" s="89"/>
      <c r="T209" s="88">
        <v>3.5</v>
      </c>
      <c r="V209" s="90">
        <f t="shared" si="33"/>
        <v>66.584840145500081</v>
      </c>
      <c r="W209" s="66">
        <f t="shared" si="28"/>
        <v>68.884840145500078</v>
      </c>
      <c r="X209" s="66">
        <f t="shared" si="29"/>
        <v>69.084840145500081</v>
      </c>
      <c r="Y209" s="66">
        <f t="shared" si="30"/>
        <v>70.759709622622935</v>
      </c>
      <c r="Z209" s="66">
        <f t="shared" si="31"/>
        <v>73.203919622622934</v>
      </c>
      <c r="AA209" s="66">
        <f t="shared" si="32"/>
        <v>73.416459622622938</v>
      </c>
    </row>
    <row r="210" spans="1:27" x14ac:dyDescent="0.25">
      <c r="A210" s="86" t="s">
        <v>642</v>
      </c>
      <c r="B210" s="86" t="s">
        <v>643</v>
      </c>
      <c r="C210" s="86">
        <v>24</v>
      </c>
      <c r="D210" s="86" t="s">
        <v>50</v>
      </c>
      <c r="E210" s="86" t="s">
        <v>51</v>
      </c>
      <c r="F210" s="86" t="s">
        <v>35</v>
      </c>
      <c r="G210" s="86">
        <v>32.491029231175325</v>
      </c>
      <c r="H210" s="86">
        <v>2.5156000074310327</v>
      </c>
      <c r="I210" s="86">
        <v>0</v>
      </c>
      <c r="J210" s="86">
        <v>12.998760223012027</v>
      </c>
      <c r="K210" s="86">
        <v>9.0514604818183493</v>
      </c>
      <c r="L210" s="86">
        <v>2.6335729999999997</v>
      </c>
      <c r="M210" s="86">
        <v>1.0058603128897454</v>
      </c>
      <c r="N210" s="86">
        <v>0.89764253306439568</v>
      </c>
      <c r="O210" s="86">
        <v>1.1000000000000001</v>
      </c>
      <c r="P210" s="86">
        <v>3.0457708578409028</v>
      </c>
      <c r="S210" s="89"/>
      <c r="T210" s="88">
        <v>3.5</v>
      </c>
      <c r="V210" s="90">
        <f t="shared" si="33"/>
        <v>66.724096639800734</v>
      </c>
      <c r="W210" s="66">
        <f t="shared" si="28"/>
        <v>69.024096639800732</v>
      </c>
      <c r="X210" s="66">
        <f t="shared" si="29"/>
        <v>69.224096639800734</v>
      </c>
      <c r="Y210" s="66">
        <f t="shared" si="30"/>
        <v>70.907697499116239</v>
      </c>
      <c r="Z210" s="66">
        <f t="shared" si="31"/>
        <v>73.351907499116237</v>
      </c>
      <c r="AA210" s="66">
        <f t="shared" si="32"/>
        <v>73.564447499116241</v>
      </c>
    </row>
    <row r="211" spans="1:27" x14ac:dyDescent="0.25">
      <c r="A211" s="86" t="s">
        <v>642</v>
      </c>
      <c r="B211" s="86" t="s">
        <v>41</v>
      </c>
      <c r="C211" s="86">
        <v>30</v>
      </c>
      <c r="D211" s="86" t="s">
        <v>50</v>
      </c>
      <c r="E211" s="86" t="s">
        <v>51</v>
      </c>
      <c r="F211" s="86" t="s">
        <v>35</v>
      </c>
      <c r="G211" s="86">
        <v>32.288609942304859</v>
      </c>
      <c r="H211" s="86">
        <v>2.4762462394142624</v>
      </c>
      <c r="I211" s="86">
        <v>0</v>
      </c>
      <c r="J211" s="86">
        <v>12.821468063273425</v>
      </c>
      <c r="K211" s="86">
        <v>9.0422474964942392</v>
      </c>
      <c r="L211" s="86">
        <v>2.6335730000000002</v>
      </c>
      <c r="M211" s="86">
        <v>1.012035973556904</v>
      </c>
      <c r="N211" s="86">
        <v>0.91438393202906809</v>
      </c>
      <c r="O211" s="86">
        <v>1.1000000000000005</v>
      </c>
      <c r="P211" s="86">
        <v>3.0332971442983769</v>
      </c>
      <c r="S211" s="89"/>
      <c r="T211" s="88">
        <v>3.5</v>
      </c>
      <c r="V211" s="90">
        <f t="shared" si="33"/>
        <v>66.345615551956868</v>
      </c>
      <c r="W211" s="66">
        <f t="shared" si="28"/>
        <v>68.645615551956865</v>
      </c>
      <c r="X211" s="66">
        <f t="shared" si="29"/>
        <v>68.845615551956868</v>
      </c>
      <c r="Y211" s="66">
        <f t="shared" si="30"/>
        <v>70.50548564706456</v>
      </c>
      <c r="Z211" s="66">
        <f t="shared" si="31"/>
        <v>72.949695647064559</v>
      </c>
      <c r="AA211" s="66">
        <f t="shared" si="32"/>
        <v>73.162235647064563</v>
      </c>
    </row>
    <row r="212" spans="1:27" x14ac:dyDescent="0.25">
      <c r="A212" s="86" t="s">
        <v>642</v>
      </c>
      <c r="B212" s="86" t="s">
        <v>644</v>
      </c>
      <c r="C212" s="86">
        <v>36</v>
      </c>
      <c r="D212" s="86" t="s">
        <v>50</v>
      </c>
      <c r="E212" s="86" t="s">
        <v>51</v>
      </c>
      <c r="F212" s="86" t="s">
        <v>35</v>
      </c>
      <c r="G212" s="86">
        <v>32.08526383038955</v>
      </c>
      <c r="H212" s="86">
        <v>2.4310050784869617</v>
      </c>
      <c r="I212" s="86">
        <v>0</v>
      </c>
      <c r="J212" s="86">
        <v>12.088546374909329</v>
      </c>
      <c r="K212" s="86">
        <v>9.0514604818183493</v>
      </c>
      <c r="L212" s="86">
        <v>2.6335730000000011</v>
      </c>
      <c r="M212" s="86">
        <v>1.0169015320339239</v>
      </c>
      <c r="N212" s="86">
        <v>0.92561502204293067</v>
      </c>
      <c r="O212" s="86">
        <v>1.1000000000000008</v>
      </c>
      <c r="P212" s="86">
        <v>3.0215292747437728</v>
      </c>
      <c r="S212" s="89"/>
      <c r="T212" s="88">
        <v>3.5</v>
      </c>
      <c r="V212" s="90">
        <f t="shared" si="33"/>
        <v>65.422889515937868</v>
      </c>
      <c r="W212" s="66">
        <f t="shared" si="28"/>
        <v>67.722889515937865</v>
      </c>
      <c r="X212" s="66">
        <f t="shared" si="29"/>
        <v>67.922889515937868</v>
      </c>
      <c r="Y212" s="66">
        <f t="shared" si="30"/>
        <v>69.524904688587171</v>
      </c>
      <c r="Z212" s="66">
        <f t="shared" si="31"/>
        <v>71.969114688587169</v>
      </c>
      <c r="AA212" s="66">
        <f t="shared" si="32"/>
        <v>72.181654688587173</v>
      </c>
    </row>
    <row r="213" spans="1:27" x14ac:dyDescent="0.25">
      <c r="A213" s="86" t="s">
        <v>645</v>
      </c>
      <c r="B213" s="86" t="s">
        <v>637</v>
      </c>
      <c r="C213" s="86">
        <v>12</v>
      </c>
      <c r="D213" s="86" t="s">
        <v>50</v>
      </c>
      <c r="E213" s="86" t="s">
        <v>51</v>
      </c>
      <c r="F213" s="86" t="s">
        <v>35</v>
      </c>
      <c r="G213" s="86">
        <v>33.270402488150303</v>
      </c>
      <c r="H213" s="86">
        <v>2.5583476936297593</v>
      </c>
      <c r="I213" s="86">
        <v>0</v>
      </c>
      <c r="J213" s="86">
        <v>12.439699580341571</v>
      </c>
      <c r="K213" s="86">
        <v>9.0514604818183475</v>
      </c>
      <c r="L213" s="86">
        <v>2.6335730000000002</v>
      </c>
      <c r="M213" s="86">
        <v>0.98184703161022335</v>
      </c>
      <c r="N213" s="86">
        <v>0.85490618731135137</v>
      </c>
      <c r="O213" s="86">
        <v>1.0999999999999999</v>
      </c>
      <c r="P213" s="86">
        <v>3.0928739122720641</v>
      </c>
      <c r="S213" s="89"/>
      <c r="T213" s="88">
        <v>3.5</v>
      </c>
      <c r="V213" s="90">
        <f t="shared" si="33"/>
        <v>66.924762681503864</v>
      </c>
      <c r="W213" s="66">
        <f t="shared" si="28"/>
        <v>69.224762681503861</v>
      </c>
      <c r="X213" s="66">
        <f t="shared" si="29"/>
        <v>69.424762681503864</v>
      </c>
      <c r="Y213" s="66">
        <f t="shared" si="30"/>
        <v>71.120945301634151</v>
      </c>
      <c r="Z213" s="66">
        <f t="shared" si="31"/>
        <v>73.56515530163415</v>
      </c>
      <c r="AA213" s="66">
        <f t="shared" si="32"/>
        <v>73.777695301634154</v>
      </c>
    </row>
    <row r="214" spans="1:27" x14ac:dyDescent="0.25">
      <c r="A214" s="86" t="s">
        <v>645</v>
      </c>
      <c r="B214" s="86" t="s">
        <v>44</v>
      </c>
      <c r="C214" s="86">
        <v>18</v>
      </c>
      <c r="D214" s="86" t="s">
        <v>50</v>
      </c>
      <c r="E214" s="86" t="s">
        <v>51</v>
      </c>
      <c r="F214" s="86" t="s">
        <v>35</v>
      </c>
      <c r="G214" s="86">
        <v>32.288614532956181</v>
      </c>
      <c r="H214" s="86">
        <v>2.6203145936726422</v>
      </c>
      <c r="I214" s="86">
        <v>0</v>
      </c>
      <c r="J214" s="86">
        <v>12.734076465489643</v>
      </c>
      <c r="K214" s="86">
        <v>9.0204589352153732</v>
      </c>
      <c r="L214" s="86">
        <v>2.6335730000000002</v>
      </c>
      <c r="M214" s="86">
        <v>0.99363335091252813</v>
      </c>
      <c r="N214" s="86">
        <v>0.88012456525078309</v>
      </c>
      <c r="O214" s="86">
        <v>1.1000000000000001</v>
      </c>
      <c r="P214" s="86">
        <v>3.0283764091991086</v>
      </c>
      <c r="S214" s="89"/>
      <c r="T214" s="88">
        <v>3.5</v>
      </c>
      <c r="V214" s="90">
        <f t="shared" si="33"/>
        <v>66.178857259023616</v>
      </c>
      <c r="W214" s="66">
        <f t="shared" si="28"/>
        <v>68.478857259023613</v>
      </c>
      <c r="X214" s="66">
        <f t="shared" si="29"/>
        <v>68.678857259023616</v>
      </c>
      <c r="Y214" s="66">
        <f t="shared" si="30"/>
        <v>70.328271609164389</v>
      </c>
      <c r="Z214" s="66">
        <f t="shared" si="31"/>
        <v>72.772481609164387</v>
      </c>
      <c r="AA214" s="66">
        <f t="shared" si="32"/>
        <v>72.985021609164392</v>
      </c>
    </row>
    <row r="215" spans="1:27" x14ac:dyDescent="0.25">
      <c r="A215" s="86" t="s">
        <v>645</v>
      </c>
      <c r="B215" s="86" t="s">
        <v>646</v>
      </c>
      <c r="C215" s="86">
        <v>24</v>
      </c>
      <c r="D215" s="86" t="s">
        <v>50</v>
      </c>
      <c r="E215" s="86" t="s">
        <v>51</v>
      </c>
      <c r="F215" s="86" t="s">
        <v>35</v>
      </c>
      <c r="G215" s="86">
        <v>32.490084927639366</v>
      </c>
      <c r="H215" s="86">
        <v>2.4979068454475879</v>
      </c>
      <c r="I215" s="86">
        <v>0</v>
      </c>
      <c r="J215" s="86">
        <v>13.1037253165404</v>
      </c>
      <c r="K215" s="86">
        <v>9.0514604818183493</v>
      </c>
      <c r="L215" s="86">
        <v>2.6335730000000002</v>
      </c>
      <c r="M215" s="86">
        <v>1.0265612267176716</v>
      </c>
      <c r="N215" s="86">
        <v>0.90501281837535719</v>
      </c>
      <c r="O215" s="86">
        <v>1.1000000000000003</v>
      </c>
      <c r="P215" s="86">
        <v>3.0475638935843796</v>
      </c>
      <c r="S215" s="89"/>
      <c r="T215" s="88">
        <v>3.5</v>
      </c>
      <c r="V215" s="90">
        <f t="shared" si="33"/>
        <v>66.857981664675521</v>
      </c>
      <c r="W215" s="66">
        <f t="shared" si="28"/>
        <v>69.157981664675518</v>
      </c>
      <c r="X215" s="66">
        <f t="shared" si="29"/>
        <v>69.357981664675521</v>
      </c>
      <c r="Y215" s="66">
        <f t="shared" si="30"/>
        <v>71.04997711505068</v>
      </c>
      <c r="Z215" s="66">
        <f t="shared" si="31"/>
        <v>73.494187115050664</v>
      </c>
      <c r="AA215" s="66">
        <f t="shared" si="32"/>
        <v>73.706727115050668</v>
      </c>
    </row>
    <row r="216" spans="1:27" x14ac:dyDescent="0.25">
      <c r="A216" s="86" t="s">
        <v>645</v>
      </c>
      <c r="B216" s="86" t="s">
        <v>45</v>
      </c>
      <c r="C216" s="86">
        <v>30</v>
      </c>
      <c r="D216" s="86" t="s">
        <v>50</v>
      </c>
      <c r="E216" s="86" t="s">
        <v>51</v>
      </c>
      <c r="F216" s="86" t="s">
        <v>35</v>
      </c>
      <c r="G216" s="86">
        <v>31.998131000132634</v>
      </c>
      <c r="H216" s="86">
        <v>2.4876167769378839</v>
      </c>
      <c r="I216" s="86">
        <v>0</v>
      </c>
      <c r="J216" s="86">
        <v>12.703043715837525</v>
      </c>
      <c r="K216" s="86">
        <v>9.0328136983209095</v>
      </c>
      <c r="L216" s="86">
        <v>2.6335730000000006</v>
      </c>
      <c r="M216" s="86">
        <v>1.0238223381839697</v>
      </c>
      <c r="N216" s="86">
        <v>0.92054870224248897</v>
      </c>
      <c r="O216" s="86">
        <v>1.1000000000000005</v>
      </c>
      <c r="P216" s="86">
        <v>3.0146600232521994</v>
      </c>
      <c r="S216" s="89"/>
      <c r="T216" s="88">
        <v>3.5</v>
      </c>
      <c r="V216" s="90">
        <f t="shared" si="33"/>
        <v>65.926592477969734</v>
      </c>
      <c r="W216" s="66">
        <f t="shared" si="28"/>
        <v>68.226592477969731</v>
      </c>
      <c r="X216" s="66">
        <f t="shared" si="29"/>
        <v>68.426592477969734</v>
      </c>
      <c r="Y216" s="66">
        <f t="shared" si="30"/>
        <v>70.06018982633843</v>
      </c>
      <c r="Z216" s="66">
        <f t="shared" si="31"/>
        <v>72.504399826338428</v>
      </c>
      <c r="AA216" s="66">
        <f t="shared" si="32"/>
        <v>72.716939826338432</v>
      </c>
    </row>
    <row r="217" spans="1:27" x14ac:dyDescent="0.25">
      <c r="A217" s="86" t="s">
        <v>645</v>
      </c>
      <c r="B217" s="86" t="s">
        <v>647</v>
      </c>
      <c r="C217" s="86">
        <v>36</v>
      </c>
      <c r="D217" s="86" t="s">
        <v>50</v>
      </c>
      <c r="E217" s="86" t="s">
        <v>51</v>
      </c>
      <c r="F217" s="86" t="s">
        <v>35</v>
      </c>
      <c r="G217" s="86">
        <v>31.854002883191466</v>
      </c>
      <c r="H217" s="86">
        <v>2.4298729238037744</v>
      </c>
      <c r="I217" s="86">
        <v>0</v>
      </c>
      <c r="J217" s="86">
        <v>12.11424026098066</v>
      </c>
      <c r="K217" s="86">
        <v>9.056289676371426</v>
      </c>
      <c r="L217" s="86">
        <v>2.6335730000000011</v>
      </c>
      <c r="M217" s="86">
        <v>1.0206719102575925</v>
      </c>
      <c r="N217" s="86">
        <v>0.92916144727962657</v>
      </c>
      <c r="O217" s="86">
        <v>1.1000000000000008</v>
      </c>
      <c r="P217" s="86">
        <v>3.0070461970791151</v>
      </c>
      <c r="S217" s="89"/>
      <c r="T217" s="88">
        <v>3.5</v>
      </c>
      <c r="V217" s="90">
        <f t="shared" si="33"/>
        <v>65.214985375159898</v>
      </c>
      <c r="W217" s="66">
        <f t="shared" si="28"/>
        <v>67.514985375159895</v>
      </c>
      <c r="X217" s="66">
        <f t="shared" si="29"/>
        <v>67.714985375159898</v>
      </c>
      <c r="Y217" s="66">
        <f t="shared" si="30"/>
        <v>69.303964958182419</v>
      </c>
      <c r="Z217" s="66">
        <f t="shared" si="31"/>
        <v>71.748174958182418</v>
      </c>
      <c r="AA217" s="66">
        <f t="shared" si="32"/>
        <v>71.960714958182422</v>
      </c>
    </row>
    <row r="218" spans="1:27" x14ac:dyDescent="0.25">
      <c r="A218" s="86" t="s">
        <v>648</v>
      </c>
      <c r="B218" s="86" t="s">
        <v>638</v>
      </c>
      <c r="C218" s="86">
        <v>12</v>
      </c>
      <c r="D218" s="86" t="s">
        <v>50</v>
      </c>
      <c r="E218" s="86" t="s">
        <v>51</v>
      </c>
      <c r="F218" s="86" t="s">
        <v>35</v>
      </c>
      <c r="G218" s="86">
        <v>33.143344886552747</v>
      </c>
      <c r="H218" s="86">
        <v>2.601956758698865</v>
      </c>
      <c r="I218" s="86">
        <v>0</v>
      </c>
      <c r="J218" s="86">
        <v>12.562803466493916</v>
      </c>
      <c r="K218" s="86">
        <v>9.0514604818183475</v>
      </c>
      <c r="L218" s="86">
        <v>2.6335730000000006</v>
      </c>
      <c r="M218" s="86">
        <v>1.0483685381578078</v>
      </c>
      <c r="N218" s="86">
        <v>0.86175373749325734</v>
      </c>
      <c r="O218" s="86">
        <v>1.0999999999999999</v>
      </c>
      <c r="P218" s="86">
        <v>3.089325202483344</v>
      </c>
      <c r="S218" s="89"/>
      <c r="T218" s="88">
        <v>3.5</v>
      </c>
      <c r="V218" s="90">
        <f t="shared" si="33"/>
        <v>66.990629312999431</v>
      </c>
      <c r="W218" s="66">
        <f t="shared" si="28"/>
        <v>69.290629312999428</v>
      </c>
      <c r="X218" s="66">
        <f t="shared" si="29"/>
        <v>69.490629312999431</v>
      </c>
      <c r="Y218" s="66">
        <f t="shared" si="30"/>
        <v>71.190941770924496</v>
      </c>
      <c r="Z218" s="66">
        <f t="shared" si="31"/>
        <v>73.635151770924494</v>
      </c>
      <c r="AA218" s="66">
        <f t="shared" si="32"/>
        <v>73.847691770924499</v>
      </c>
    </row>
    <row r="219" spans="1:27" x14ac:dyDescent="0.25">
      <c r="A219" s="86" t="s">
        <v>648</v>
      </c>
      <c r="B219" s="86" t="s">
        <v>391</v>
      </c>
      <c r="C219" s="86">
        <v>18</v>
      </c>
      <c r="D219" s="86" t="s">
        <v>50</v>
      </c>
      <c r="E219" s="86" t="s">
        <v>51</v>
      </c>
      <c r="F219" s="86" t="s">
        <v>35</v>
      </c>
      <c r="G219" s="86">
        <v>31.932806775369507</v>
      </c>
      <c r="H219" s="86">
        <v>2.699400449335446</v>
      </c>
      <c r="I219" s="86">
        <v>0</v>
      </c>
      <c r="J219" s="86">
        <v>12.900356327441751</v>
      </c>
      <c r="K219" s="86">
        <v>9.0305344949465347</v>
      </c>
      <c r="L219" s="86">
        <v>2.6335730000000002</v>
      </c>
      <c r="M219" s="86">
        <v>1.0684639106852891</v>
      </c>
      <c r="N219" s="86">
        <v>0.89026191751956196</v>
      </c>
      <c r="O219" s="86">
        <v>1.1000000000000003</v>
      </c>
      <c r="P219" s="86">
        <v>3.0111403903073537</v>
      </c>
      <c r="S219" s="89"/>
      <c r="T219" s="88">
        <v>3.5</v>
      </c>
      <c r="V219" s="90">
        <f t="shared" si="33"/>
        <v>66.067136816269993</v>
      </c>
      <c r="W219" s="66">
        <f t="shared" si="28"/>
        <v>68.367136816269991</v>
      </c>
      <c r="X219" s="66">
        <f t="shared" si="29"/>
        <v>68.567136816269993</v>
      </c>
      <c r="Y219" s="66">
        <f t="shared" si="30"/>
        <v>70.209546294650124</v>
      </c>
      <c r="Z219" s="66">
        <f t="shared" si="31"/>
        <v>72.653756294650123</v>
      </c>
      <c r="AA219" s="66">
        <f t="shared" si="32"/>
        <v>72.866296294650127</v>
      </c>
    </row>
    <row r="220" spans="1:27" x14ac:dyDescent="0.25">
      <c r="A220" s="86" t="s">
        <v>648</v>
      </c>
      <c r="B220" s="86" t="s">
        <v>649</v>
      </c>
      <c r="C220" s="86">
        <v>24</v>
      </c>
      <c r="D220" s="86" t="s">
        <v>50</v>
      </c>
      <c r="E220" s="86" t="s">
        <v>51</v>
      </c>
      <c r="F220" s="86" t="s">
        <v>35</v>
      </c>
      <c r="G220" s="86">
        <v>32.397976943293585</v>
      </c>
      <c r="H220" s="86">
        <v>2.5149358474031764</v>
      </c>
      <c r="I220" s="86">
        <v>0</v>
      </c>
      <c r="J220" s="86">
        <v>13.219936670089671</v>
      </c>
      <c r="K220" s="86">
        <v>9.0514604818183511</v>
      </c>
      <c r="L220" s="86">
        <v>2.6335730000000002</v>
      </c>
      <c r="M220" s="86">
        <v>1.0978656441433616</v>
      </c>
      <c r="N220" s="86">
        <v>0.91286509008641969</v>
      </c>
      <c r="O220" s="86">
        <v>1.1000000000000005</v>
      </c>
      <c r="P220" s="86">
        <v>3.0467078378242958</v>
      </c>
      <c r="S220" s="89"/>
      <c r="T220" s="88">
        <v>3.5</v>
      </c>
      <c r="V220" s="90">
        <f t="shared" si="33"/>
        <v>66.960385667255693</v>
      </c>
      <c r="W220" s="66">
        <f t="shared" si="28"/>
        <v>69.26038566725569</v>
      </c>
      <c r="X220" s="66">
        <f t="shared" si="29"/>
        <v>69.460385667255693</v>
      </c>
      <c r="Y220" s="66">
        <f t="shared" si="30"/>
        <v>71.158801848592617</v>
      </c>
      <c r="Z220" s="66">
        <f t="shared" si="31"/>
        <v>73.603011848592615</v>
      </c>
      <c r="AA220" s="66">
        <f t="shared" si="32"/>
        <v>73.815551848592619</v>
      </c>
    </row>
    <row r="221" spans="1:27" x14ac:dyDescent="0.25">
      <c r="A221" s="86" t="s">
        <v>648</v>
      </c>
      <c r="B221" s="86" t="s">
        <v>394</v>
      </c>
      <c r="C221" s="86">
        <v>30</v>
      </c>
      <c r="D221" s="86" t="s">
        <v>50</v>
      </c>
      <c r="E221" s="86" t="s">
        <v>51</v>
      </c>
      <c r="F221" s="86" t="s">
        <v>35</v>
      </c>
      <c r="G221" s="86">
        <v>31.78244681679686</v>
      </c>
      <c r="H221" s="86">
        <v>2.5214610555701356</v>
      </c>
      <c r="I221" s="86">
        <v>0</v>
      </c>
      <c r="J221" s="86">
        <v>12.615947066083107</v>
      </c>
      <c r="K221" s="86">
        <v>9.0388886862095177</v>
      </c>
      <c r="L221" s="86">
        <v>2.6335730000000011</v>
      </c>
      <c r="M221" s="86">
        <v>1.1001440462547651</v>
      </c>
      <c r="N221" s="86">
        <v>0.92671045625071602</v>
      </c>
      <c r="O221" s="86">
        <v>1.1000000000000008</v>
      </c>
      <c r="P221" s="86">
        <v>3.0062572562278667</v>
      </c>
      <c r="S221" s="89"/>
      <c r="T221" s="88">
        <v>3.5</v>
      </c>
      <c r="V221" s="90">
        <f t="shared" si="33"/>
        <v>65.703967327822838</v>
      </c>
      <c r="W221" s="66">
        <f t="shared" si="28"/>
        <v>68.003967327822835</v>
      </c>
      <c r="X221" s="66">
        <f t="shared" si="29"/>
        <v>68.203967327822838</v>
      </c>
      <c r="Y221" s="66">
        <f t="shared" si="30"/>
        <v>69.823606079277326</v>
      </c>
      <c r="Z221" s="66">
        <f t="shared" si="31"/>
        <v>72.267816079277324</v>
      </c>
      <c r="AA221" s="66">
        <f t="shared" si="32"/>
        <v>72.480356079277328</v>
      </c>
    </row>
    <row r="222" spans="1:27" x14ac:dyDescent="0.25">
      <c r="A222" s="86" t="s">
        <v>648</v>
      </c>
      <c r="B222" s="86" t="s">
        <v>650</v>
      </c>
      <c r="C222" s="86">
        <v>36</v>
      </c>
      <c r="D222" s="86" t="s">
        <v>50</v>
      </c>
      <c r="E222" s="86" t="s">
        <v>51</v>
      </c>
      <c r="F222" s="86" t="s">
        <v>35</v>
      </c>
      <c r="G222" s="86">
        <v>31.960521731146635</v>
      </c>
      <c r="H222" s="86">
        <v>2.4137790304167126</v>
      </c>
      <c r="I222" s="86">
        <v>0</v>
      </c>
      <c r="J222" s="86">
        <v>11.936698550325099</v>
      </c>
      <c r="K222" s="86">
        <v>9.0597266557743499</v>
      </c>
      <c r="L222" s="86">
        <v>2.6335730000000011</v>
      </c>
      <c r="M222" s="86">
        <v>1.1004947229382467</v>
      </c>
      <c r="N222" s="86">
        <v>0.93576339339094639</v>
      </c>
      <c r="O222" s="86">
        <v>1.1000000000000008</v>
      </c>
      <c r="P222" s="86">
        <v>3.0200265769738954</v>
      </c>
      <c r="S222" s="89"/>
      <c r="T222" s="88">
        <v>3.5</v>
      </c>
      <c r="V222" s="90">
        <f t="shared" si="33"/>
        <v>65.246804630549178</v>
      </c>
      <c r="W222" s="66">
        <f t="shared" si="28"/>
        <v>67.546804630549175</v>
      </c>
      <c r="X222" s="66">
        <f t="shared" si="29"/>
        <v>67.746804630549178</v>
      </c>
      <c r="Y222" s="66">
        <f t="shared" si="30"/>
        <v>69.337779280884604</v>
      </c>
      <c r="Z222" s="66">
        <f t="shared" si="31"/>
        <v>71.781989280884602</v>
      </c>
      <c r="AA222" s="66">
        <f t="shared" si="32"/>
        <v>71.994529280884606</v>
      </c>
    </row>
    <row r="223" spans="1:27" x14ac:dyDescent="0.25">
      <c r="A223" s="86" t="s">
        <v>651</v>
      </c>
      <c r="B223" s="86" t="s">
        <v>511</v>
      </c>
      <c r="C223" s="86">
        <v>12</v>
      </c>
      <c r="D223" s="86" t="s">
        <v>50</v>
      </c>
      <c r="E223" s="86" t="s">
        <v>51</v>
      </c>
      <c r="F223" s="86" t="s">
        <v>35</v>
      </c>
      <c r="G223" s="86">
        <v>32.93157414527218</v>
      </c>
      <c r="H223" s="86">
        <v>2.5828800813452375</v>
      </c>
      <c r="I223" s="86">
        <v>0</v>
      </c>
      <c r="J223" s="86">
        <v>12.681936259544562</v>
      </c>
      <c r="K223" s="86">
        <v>9.0514604818183457</v>
      </c>
      <c r="L223" s="86">
        <v>2.6335729999999997</v>
      </c>
      <c r="M223" s="86">
        <v>1.0570821522204927</v>
      </c>
      <c r="N223" s="86">
        <v>0.86848254403039027</v>
      </c>
      <c r="O223" s="86">
        <v>1.0999999999999999</v>
      </c>
      <c r="P223" s="86">
        <v>3.076348277235788</v>
      </c>
      <c r="S223" s="89"/>
      <c r="T223" s="88">
        <v>3.5</v>
      </c>
      <c r="V223" s="90">
        <f t="shared" si="33"/>
        <v>66.90045686012175</v>
      </c>
      <c r="W223" s="66">
        <f t="shared" si="28"/>
        <v>69.200456860121747</v>
      </c>
      <c r="X223" s="66">
        <f t="shared" si="29"/>
        <v>69.40045686012175</v>
      </c>
      <c r="Y223" s="66">
        <f t="shared" si="30"/>
        <v>71.095115505251385</v>
      </c>
      <c r="Z223" s="66">
        <f t="shared" si="31"/>
        <v>73.539325505251384</v>
      </c>
      <c r="AA223" s="66">
        <f t="shared" si="32"/>
        <v>73.751865505251388</v>
      </c>
    </row>
    <row r="224" spans="1:27" x14ac:dyDescent="0.25">
      <c r="A224" s="86" t="s">
        <v>651</v>
      </c>
      <c r="B224" s="86" t="s">
        <v>538</v>
      </c>
      <c r="C224" s="86">
        <v>18</v>
      </c>
      <c r="D224" s="86" t="s">
        <v>50</v>
      </c>
      <c r="E224" s="86" t="s">
        <v>51</v>
      </c>
      <c r="F224" s="86" t="s">
        <v>35</v>
      </c>
      <c r="G224" s="86">
        <v>31.78593331405261</v>
      </c>
      <c r="H224" s="86">
        <v>2.684633981933608</v>
      </c>
      <c r="I224" s="86">
        <v>0</v>
      </c>
      <c r="J224" s="86">
        <v>13.04861044088868</v>
      </c>
      <c r="K224" s="86">
        <v>9.0284226867107851</v>
      </c>
      <c r="L224" s="86">
        <v>2.6335730000000002</v>
      </c>
      <c r="M224" s="86">
        <v>1.075773185622974</v>
      </c>
      <c r="N224" s="86">
        <v>0.90068344441822956</v>
      </c>
      <c r="O224" s="86">
        <v>1.1000000000000003</v>
      </c>
      <c r="P224" s="86">
        <v>3.002464721865552</v>
      </c>
      <c r="S224" s="89"/>
      <c r="T224" s="88">
        <v>3.5</v>
      </c>
      <c r="V224" s="90">
        <f t="shared" si="33"/>
        <v>66.075460793558833</v>
      </c>
      <c r="W224" s="66">
        <f t="shared" si="28"/>
        <v>68.37546079355883</v>
      </c>
      <c r="X224" s="66">
        <f t="shared" si="29"/>
        <v>68.575460793558833</v>
      </c>
      <c r="Y224" s="66">
        <f t="shared" si="30"/>
        <v>70.218392185314968</v>
      </c>
      <c r="Z224" s="66">
        <f t="shared" si="31"/>
        <v>72.662602185314967</v>
      </c>
      <c r="AA224" s="66">
        <f t="shared" si="32"/>
        <v>72.875142185314971</v>
      </c>
    </row>
    <row r="225" spans="1:27" x14ac:dyDescent="0.25">
      <c r="A225" s="86" t="s">
        <v>651</v>
      </c>
      <c r="B225" s="86" t="s">
        <v>512</v>
      </c>
      <c r="C225" s="86">
        <v>24</v>
      </c>
      <c r="D225" s="86" t="s">
        <v>50</v>
      </c>
      <c r="E225" s="86" t="s">
        <v>51</v>
      </c>
      <c r="F225" s="86" t="s">
        <v>35</v>
      </c>
      <c r="G225" s="86">
        <v>32.278881766953965</v>
      </c>
      <c r="H225" s="86">
        <v>2.5002698948078468</v>
      </c>
      <c r="I225" s="86">
        <v>0</v>
      </c>
      <c r="J225" s="86">
        <v>13.332399270298643</v>
      </c>
      <c r="K225" s="86">
        <v>9.0514604818183511</v>
      </c>
      <c r="L225" s="86">
        <v>2.6335730000000006</v>
      </c>
      <c r="M225" s="86">
        <v>1.1031117682433087</v>
      </c>
      <c r="N225" s="86">
        <v>0.92058119523601867</v>
      </c>
      <c r="O225" s="86">
        <v>1.1000000000000008</v>
      </c>
      <c r="P225" s="86">
        <v>3.0396926536882778</v>
      </c>
      <c r="S225" s="89"/>
      <c r="T225" s="88">
        <v>3.5</v>
      </c>
      <c r="V225" s="90">
        <f t="shared" si="33"/>
        <v>66.959700136238567</v>
      </c>
      <c r="W225" s="66">
        <f t="shared" si="28"/>
        <v>69.259700136238564</v>
      </c>
      <c r="X225" s="66">
        <f t="shared" si="29"/>
        <v>69.459700136238567</v>
      </c>
      <c r="Y225" s="66">
        <f t="shared" si="30"/>
        <v>71.158073334780724</v>
      </c>
      <c r="Z225" s="66">
        <f t="shared" si="31"/>
        <v>73.602283334780722</v>
      </c>
      <c r="AA225" s="66">
        <f t="shared" si="32"/>
        <v>73.814823334780726</v>
      </c>
    </row>
    <row r="226" spans="1:27" x14ac:dyDescent="0.25">
      <c r="A226" s="86" t="s">
        <v>651</v>
      </c>
      <c r="B226" s="86" t="s">
        <v>540</v>
      </c>
      <c r="C226" s="86">
        <v>30</v>
      </c>
      <c r="D226" s="86" t="s">
        <v>50</v>
      </c>
      <c r="E226" s="86" t="s">
        <v>51</v>
      </c>
      <c r="F226" s="86" t="s">
        <v>35</v>
      </c>
      <c r="G226" s="86">
        <v>31.674347237158212</v>
      </c>
      <c r="H226" s="86">
        <v>2.5111962524754929</v>
      </c>
      <c r="I226" s="86">
        <v>0</v>
      </c>
      <c r="J226" s="86">
        <v>12.512507816453066</v>
      </c>
      <c r="K226" s="86">
        <v>9.0376086022861557</v>
      </c>
      <c r="L226" s="86">
        <v>2.6335730000000006</v>
      </c>
      <c r="M226" s="86">
        <v>1.1031269941566646</v>
      </c>
      <c r="N226" s="86">
        <v>0.93293154837661607</v>
      </c>
      <c r="O226" s="86">
        <v>1.1000000000000008</v>
      </c>
      <c r="P226" s="86">
        <v>2.9996358397469267</v>
      </c>
      <c r="S226" s="89"/>
      <c r="T226" s="88">
        <v>3.5</v>
      </c>
      <c r="V226" s="90">
        <f t="shared" si="33"/>
        <v>65.493731038177643</v>
      </c>
      <c r="W226" s="66">
        <f t="shared" si="28"/>
        <v>67.79373103817764</v>
      </c>
      <c r="X226" s="66">
        <f t="shared" si="29"/>
        <v>67.993731038177643</v>
      </c>
      <c r="Y226" s="66">
        <f t="shared" si="30"/>
        <v>69.600187974271378</v>
      </c>
      <c r="Z226" s="66">
        <f t="shared" si="31"/>
        <v>72.044397974271376</v>
      </c>
      <c r="AA226" s="66">
        <f t="shared" si="32"/>
        <v>72.256937974271381</v>
      </c>
    </row>
    <row r="227" spans="1:27" x14ac:dyDescent="0.25">
      <c r="A227" s="86" t="s">
        <v>651</v>
      </c>
      <c r="B227" s="86" t="s">
        <v>652</v>
      </c>
      <c r="C227" s="86">
        <v>36</v>
      </c>
      <c r="D227" s="86" t="s">
        <v>50</v>
      </c>
      <c r="E227" s="86" t="s">
        <v>51</v>
      </c>
      <c r="F227" s="86" t="s">
        <v>35</v>
      </c>
      <c r="G227" s="86">
        <v>31.839245062146368</v>
      </c>
      <c r="H227" s="86">
        <v>2.3978734076451467</v>
      </c>
      <c r="I227" s="86">
        <v>0</v>
      </c>
      <c r="J227" s="86">
        <v>11.855589436588426</v>
      </c>
      <c r="K227" s="86">
        <v>9.0597266557743499</v>
      </c>
      <c r="L227" s="86">
        <v>2.6335730000000006</v>
      </c>
      <c r="M227" s="86">
        <v>1.1010340478553418</v>
      </c>
      <c r="N227" s="86">
        <v>0.94090746349067922</v>
      </c>
      <c r="O227" s="86">
        <v>1.1000000000000005</v>
      </c>
      <c r="P227" s="86">
        <v>3.0123860833843712</v>
      </c>
      <c r="S227" s="89"/>
      <c r="T227" s="88">
        <v>3.5</v>
      </c>
      <c r="V227" s="90">
        <f t="shared" si="33"/>
        <v>65.04246174923955</v>
      </c>
      <c r="W227" s="66">
        <f t="shared" si="28"/>
        <v>67.342461749239547</v>
      </c>
      <c r="X227" s="66">
        <f t="shared" si="29"/>
        <v>67.54246174923955</v>
      </c>
      <c r="Y227" s="66">
        <f t="shared" si="30"/>
        <v>69.120624100916871</v>
      </c>
      <c r="Z227" s="66">
        <f t="shared" si="31"/>
        <v>71.564834100916869</v>
      </c>
      <c r="AA227" s="66">
        <f t="shared" si="32"/>
        <v>71.777374100916873</v>
      </c>
    </row>
    <row r="228" spans="1:27" x14ac:dyDescent="0.25">
      <c r="A228" s="86" t="s">
        <v>656</v>
      </c>
      <c r="B228" s="86" t="s">
        <v>514</v>
      </c>
      <c r="C228" s="86">
        <v>12</v>
      </c>
      <c r="D228" s="86" t="s">
        <v>50</v>
      </c>
      <c r="E228" s="86" t="s">
        <v>51</v>
      </c>
      <c r="F228" s="86" t="s">
        <v>35</v>
      </c>
      <c r="G228" s="86">
        <v>32.773767458942082</v>
      </c>
      <c r="H228" s="86">
        <v>2.5971007922754197</v>
      </c>
      <c r="I228" s="86">
        <v>0</v>
      </c>
      <c r="J228" s="86">
        <v>12.805040145696902</v>
      </c>
      <c r="K228" s="86">
        <v>9.0514604818183475</v>
      </c>
      <c r="L228" s="86">
        <v>2.6335729999999997</v>
      </c>
      <c r="M228" s="86">
        <v>1.0659719496658462</v>
      </c>
      <c r="N228" s="86">
        <v>0.8753479999999999</v>
      </c>
      <c r="O228" s="86">
        <v>1.0999999999999996</v>
      </c>
      <c r="P228" s="86">
        <v>3.0669589501134662</v>
      </c>
      <c r="S228" s="89"/>
      <c r="T228" s="88">
        <v>3.5</v>
      </c>
      <c r="V228" s="90">
        <f t="shared" si="33"/>
        <v>66.87211998623664</v>
      </c>
      <c r="W228" s="66">
        <f t="shared" si="28"/>
        <v>69.172119986236638</v>
      </c>
      <c r="X228" s="66">
        <f t="shared" si="29"/>
        <v>69.37211998623664</v>
      </c>
      <c r="Y228" s="66">
        <f t="shared" si="30"/>
        <v>71.065001909373677</v>
      </c>
      <c r="Z228" s="66">
        <f t="shared" si="31"/>
        <v>73.509211909373676</v>
      </c>
      <c r="AA228" s="66">
        <f t="shared" si="32"/>
        <v>73.72175190937368</v>
      </c>
    </row>
    <row r="229" spans="1:27" x14ac:dyDescent="0.25">
      <c r="A229" s="86" t="s">
        <v>656</v>
      </c>
      <c r="B229" s="86" t="s">
        <v>544</v>
      </c>
      <c r="C229" s="86">
        <v>18</v>
      </c>
      <c r="D229" s="86" t="s">
        <v>50</v>
      </c>
      <c r="E229" s="86" t="s">
        <v>51</v>
      </c>
      <c r="F229" s="86" t="s">
        <v>35</v>
      </c>
      <c r="G229" s="86">
        <v>31.729209813009184</v>
      </c>
      <c r="H229" s="86">
        <v>2.6390699103327826</v>
      </c>
      <c r="I229" s="86">
        <v>0</v>
      </c>
      <c r="J229" s="86">
        <v>13.219697925405631</v>
      </c>
      <c r="K229" s="86">
        <v>9.0410841042260355</v>
      </c>
      <c r="L229" s="86">
        <v>2.6335729999999997</v>
      </c>
      <c r="M229" s="86">
        <v>1.0843238354806011</v>
      </c>
      <c r="N229" s="86">
        <v>0.9108977043727905</v>
      </c>
      <c r="O229" s="86">
        <v>1.1000000000000001</v>
      </c>
      <c r="P229" s="86">
        <v>3.0007926272276082</v>
      </c>
      <c r="S229" s="89"/>
      <c r="T229" s="88">
        <v>3.5</v>
      </c>
      <c r="V229" s="90">
        <f t="shared" si="33"/>
        <v>66.219579009721855</v>
      </c>
      <c r="W229" s="66">
        <f t="shared" si="28"/>
        <v>68.519579009721852</v>
      </c>
      <c r="X229" s="66">
        <f t="shared" si="29"/>
        <v>68.719579009721855</v>
      </c>
      <c r="Y229" s="66">
        <f t="shared" si="30"/>
        <v>70.371546613631409</v>
      </c>
      <c r="Z229" s="66">
        <f t="shared" si="31"/>
        <v>72.815756613631407</v>
      </c>
      <c r="AA229" s="66">
        <f t="shared" si="32"/>
        <v>73.028296613631412</v>
      </c>
    </row>
    <row r="230" spans="1:27" x14ac:dyDescent="0.25">
      <c r="A230" s="86" t="s">
        <v>656</v>
      </c>
      <c r="B230" s="86" t="s">
        <v>516</v>
      </c>
      <c r="C230" s="86">
        <v>24</v>
      </c>
      <c r="D230" s="86" t="s">
        <v>50</v>
      </c>
      <c r="E230" s="86" t="s">
        <v>51</v>
      </c>
      <c r="F230" s="86" t="s">
        <v>35</v>
      </c>
      <c r="G230" s="86">
        <v>32.142506283497639</v>
      </c>
      <c r="H230" s="86">
        <v>2.4668944113515181</v>
      </c>
      <c r="I230" s="86">
        <v>0</v>
      </c>
      <c r="J230" s="86">
        <v>13.448610623847912</v>
      </c>
      <c r="K230" s="86">
        <v>9.0514604818183528</v>
      </c>
      <c r="L230" s="86">
        <v>2.6335730000000002</v>
      </c>
      <c r="M230" s="86">
        <v>1.1064250357319478</v>
      </c>
      <c r="N230" s="86">
        <v>0.92845400000000022</v>
      </c>
      <c r="O230" s="86">
        <v>1.1000000000000003</v>
      </c>
      <c r="P230" s="86">
        <v>3.0314178738432571</v>
      </c>
      <c r="S230" s="89"/>
      <c r="T230" s="88">
        <v>3.5</v>
      </c>
      <c r="V230" s="90">
        <f t="shared" si="33"/>
        <v>66.942447298739111</v>
      </c>
      <c r="W230" s="66">
        <f t="shared" si="28"/>
        <v>69.242447298739108</v>
      </c>
      <c r="X230" s="66">
        <f t="shared" si="29"/>
        <v>69.442447298739111</v>
      </c>
      <c r="Y230" s="66">
        <f t="shared" si="30"/>
        <v>71.13973874437005</v>
      </c>
      <c r="Z230" s="66">
        <f t="shared" si="31"/>
        <v>73.583948744370048</v>
      </c>
      <c r="AA230" s="66">
        <f t="shared" si="32"/>
        <v>73.796488744370052</v>
      </c>
    </row>
    <row r="231" spans="1:27" x14ac:dyDescent="0.25">
      <c r="A231" s="86" t="s">
        <v>656</v>
      </c>
      <c r="B231" s="86" t="s">
        <v>545</v>
      </c>
      <c r="C231" s="86">
        <v>30</v>
      </c>
      <c r="D231" s="86" t="s">
        <v>50</v>
      </c>
      <c r="E231" s="86" t="s">
        <v>51</v>
      </c>
      <c r="F231" s="86" t="s">
        <v>35</v>
      </c>
      <c r="G231" s="86">
        <v>31.623097587367372</v>
      </c>
      <c r="H231" s="86">
        <v>2.48593438911983</v>
      </c>
      <c r="I231" s="86">
        <v>0</v>
      </c>
      <c r="J231" s="86">
        <v>12.427135544029593</v>
      </c>
      <c r="K231" s="86">
        <v>9.0452295265914966</v>
      </c>
      <c r="L231" s="86">
        <v>2.6335730000000011</v>
      </c>
      <c r="M231" s="86">
        <v>1.1068460673073501</v>
      </c>
      <c r="N231" s="86">
        <v>0.93912769678407382</v>
      </c>
      <c r="O231" s="86">
        <v>1.1000000000000008</v>
      </c>
      <c r="P231" s="86">
        <v>2.9974074418327521</v>
      </c>
      <c r="S231" s="89"/>
      <c r="T231" s="88">
        <v>3.5</v>
      </c>
      <c r="V231" s="90">
        <f t="shared" si="33"/>
        <v>65.372416863912633</v>
      </c>
      <c r="W231" s="66">
        <f t="shared" si="28"/>
        <v>67.67241686391263</v>
      </c>
      <c r="X231" s="66">
        <f t="shared" si="29"/>
        <v>67.872416863912633</v>
      </c>
      <c r="Y231" s="66">
        <f t="shared" si="30"/>
        <v>69.47126740127996</v>
      </c>
      <c r="Z231" s="66">
        <f t="shared" si="31"/>
        <v>71.915477401279958</v>
      </c>
      <c r="AA231" s="66">
        <f t="shared" si="32"/>
        <v>72.128017401279948</v>
      </c>
    </row>
    <row r="232" spans="1:27" x14ac:dyDescent="0.25">
      <c r="A232" s="86" t="s">
        <v>656</v>
      </c>
      <c r="B232" s="86" t="s">
        <v>657</v>
      </c>
      <c r="C232" s="86">
        <v>36</v>
      </c>
      <c r="D232" s="86" t="s">
        <v>50</v>
      </c>
      <c r="E232" s="86" t="s">
        <v>51</v>
      </c>
      <c r="F232" s="86" t="s">
        <v>35</v>
      </c>
      <c r="G232" s="86">
        <v>31.749298505350051</v>
      </c>
      <c r="H232" s="86">
        <v>2.3724797705568612</v>
      </c>
      <c r="I232" s="86">
        <v>0</v>
      </c>
      <c r="J232" s="86">
        <v>11.771776685727202</v>
      </c>
      <c r="K232" s="86">
        <v>9.0597266557743517</v>
      </c>
      <c r="L232" s="86">
        <v>2.6335730000000011</v>
      </c>
      <c r="M232" s="86">
        <v>1.1014040093201145</v>
      </c>
      <c r="N232" s="86">
        <v>0.94615600000000044</v>
      </c>
      <c r="O232" s="86">
        <v>1.1000000000000008</v>
      </c>
      <c r="P232" s="86">
        <v>3.0068121605197904</v>
      </c>
      <c r="S232" s="89"/>
      <c r="T232" s="88">
        <v>3.5</v>
      </c>
      <c r="V232" s="90">
        <f t="shared" si="33"/>
        <v>64.868747016691515</v>
      </c>
      <c r="W232" s="66">
        <f t="shared" si="28"/>
        <v>67.168747016691512</v>
      </c>
      <c r="X232" s="66">
        <f t="shared" si="29"/>
        <v>67.368747016691515</v>
      </c>
      <c r="Y232" s="66">
        <f t="shared" si="30"/>
        <v>68.936017454638076</v>
      </c>
      <c r="Z232" s="66">
        <f t="shared" si="31"/>
        <v>71.380227454638074</v>
      </c>
      <c r="AA232" s="66">
        <f t="shared" si="32"/>
        <v>71.592767454638064</v>
      </c>
    </row>
    <row r="233" spans="1:27" x14ac:dyDescent="0.25">
      <c r="A233" s="86" t="s">
        <v>658</v>
      </c>
      <c r="B233" s="86" t="s">
        <v>519</v>
      </c>
      <c r="C233" s="86">
        <v>12</v>
      </c>
      <c r="D233" s="86" t="s">
        <v>50</v>
      </c>
      <c r="E233" s="86" t="s">
        <v>51</v>
      </c>
      <c r="F233" s="86" t="s">
        <v>35</v>
      </c>
      <c r="G233" s="86">
        <v>32.650033626754507</v>
      </c>
      <c r="H233" s="86">
        <v>2.5894400194485705</v>
      </c>
      <c r="I233" s="86">
        <v>0</v>
      </c>
      <c r="J233" s="86">
        <v>12.910832553064191</v>
      </c>
      <c r="K233" s="86">
        <v>9.0514604818183475</v>
      </c>
      <c r="L233" s="86">
        <v>2.6335730000000002</v>
      </c>
      <c r="M233" s="86">
        <v>1.0781299218741354</v>
      </c>
      <c r="N233" s="86">
        <v>0.88398679866411112</v>
      </c>
      <c r="O233" s="86">
        <v>1.0999999999999999</v>
      </c>
      <c r="P233" s="86">
        <v>3.0601550078943385</v>
      </c>
      <c r="S233" s="89"/>
      <c r="T233" s="88">
        <v>3.5</v>
      </c>
      <c r="V233" s="90">
        <f t="shared" si="33"/>
        <v>66.868171390069634</v>
      </c>
      <c r="W233" s="66">
        <f t="shared" si="28"/>
        <v>69.168171390069631</v>
      </c>
      <c r="X233" s="66">
        <f t="shared" si="29"/>
        <v>69.368171390069634</v>
      </c>
      <c r="Y233" s="66">
        <f t="shared" si="30"/>
        <v>71.060805736226996</v>
      </c>
      <c r="Z233" s="66">
        <f t="shared" si="31"/>
        <v>73.505015736226994</v>
      </c>
      <c r="AA233" s="66">
        <f t="shared" si="32"/>
        <v>73.717555736226998</v>
      </c>
    </row>
    <row r="234" spans="1:27" x14ac:dyDescent="0.25">
      <c r="A234" s="86" t="s">
        <v>658</v>
      </c>
      <c r="B234" s="86" t="s">
        <v>640</v>
      </c>
      <c r="C234" s="86">
        <v>18</v>
      </c>
      <c r="D234" s="86" t="s">
        <v>50</v>
      </c>
      <c r="E234" s="86" t="s">
        <v>51</v>
      </c>
      <c r="F234" s="86" t="s">
        <v>35</v>
      </c>
      <c r="G234" s="86">
        <v>31.717316998795496</v>
      </c>
      <c r="H234" s="86">
        <v>2.592423252590276</v>
      </c>
      <c r="I234" s="86">
        <v>0</v>
      </c>
      <c r="J234" s="86">
        <v>13.294957237089642</v>
      </c>
      <c r="K234" s="86">
        <v>9.0434271551702601</v>
      </c>
      <c r="L234" s="86">
        <v>2.6335730000000002</v>
      </c>
      <c r="M234" s="86">
        <v>1.1028772360943198</v>
      </c>
      <c r="N234" s="86">
        <v>0.91674650226416832</v>
      </c>
      <c r="O234" s="86">
        <v>1.1000000000000003</v>
      </c>
      <c r="P234" s="86">
        <v>3.0017743446952081</v>
      </c>
      <c r="S234" s="89"/>
      <c r="T234" s="88">
        <v>3.5</v>
      </c>
      <c r="V234" s="90">
        <f t="shared" si="33"/>
        <v>66.310672474109097</v>
      </c>
      <c r="W234" s="66">
        <f t="shared" si="28"/>
        <v>68.610672474109094</v>
      </c>
      <c r="X234" s="66">
        <f t="shared" si="29"/>
        <v>68.810672474109097</v>
      </c>
      <c r="Y234" s="66">
        <f t="shared" si="30"/>
        <v>70.468351638235731</v>
      </c>
      <c r="Z234" s="66">
        <f t="shared" si="31"/>
        <v>72.912561638235729</v>
      </c>
      <c r="AA234" s="66">
        <f t="shared" si="32"/>
        <v>73.125101638235734</v>
      </c>
    </row>
    <row r="235" spans="1:27" x14ac:dyDescent="0.25">
      <c r="A235" s="86" t="s">
        <v>658</v>
      </c>
      <c r="B235" s="86" t="s">
        <v>521</v>
      </c>
      <c r="C235" s="86">
        <v>24</v>
      </c>
      <c r="D235" s="86" t="s">
        <v>50</v>
      </c>
      <c r="E235" s="86" t="s">
        <v>51</v>
      </c>
      <c r="F235" s="86" t="s">
        <v>35</v>
      </c>
      <c r="G235" s="86">
        <v>32.059336933194075</v>
      </c>
      <c r="H235" s="86">
        <v>2.453971636390424</v>
      </c>
      <c r="I235" s="86">
        <v>0</v>
      </c>
      <c r="J235" s="86">
        <v>13.26738055671758</v>
      </c>
      <c r="K235" s="86">
        <v>9.0514604818183546</v>
      </c>
      <c r="L235" s="86">
        <v>2.6335730000000006</v>
      </c>
      <c r="M235" s="86">
        <v>1.1122672172399104</v>
      </c>
      <c r="N235" s="86">
        <v>0.93277339933205594</v>
      </c>
      <c r="O235" s="86">
        <v>1.1000000000000008</v>
      </c>
      <c r="P235" s="86">
        <v>3.0265922003819146</v>
      </c>
      <c r="S235" s="89"/>
      <c r="T235" s="88">
        <v>3.5</v>
      </c>
      <c r="V235" s="90">
        <f t="shared" si="33"/>
        <v>66.683383788683898</v>
      </c>
      <c r="W235" s="66">
        <f t="shared" si="28"/>
        <v>68.983383788683895</v>
      </c>
      <c r="X235" s="66">
        <f t="shared" si="29"/>
        <v>69.183383788683898</v>
      </c>
      <c r="Y235" s="66">
        <f t="shared" si="30"/>
        <v>70.864431952234384</v>
      </c>
      <c r="Z235" s="66">
        <f t="shared" si="31"/>
        <v>73.308641952234368</v>
      </c>
      <c r="AA235" s="66">
        <f t="shared" si="32"/>
        <v>73.521181952234372</v>
      </c>
    </row>
    <row r="236" spans="1:27" x14ac:dyDescent="0.25">
      <c r="A236" s="86" t="s">
        <v>658</v>
      </c>
      <c r="B236" s="86" t="s">
        <v>641</v>
      </c>
      <c r="C236" s="86">
        <v>30</v>
      </c>
      <c r="D236" s="86" t="s">
        <v>50</v>
      </c>
      <c r="E236" s="86" t="s">
        <v>51</v>
      </c>
      <c r="F236" s="86" t="s">
        <v>35</v>
      </c>
      <c r="G236" s="86">
        <v>31.601395282789831</v>
      </c>
      <c r="H236" s="86">
        <v>2.4646593236359315</v>
      </c>
      <c r="I236" s="86">
        <v>0</v>
      </c>
      <c r="J236" s="86">
        <v>12.279977107694657</v>
      </c>
      <c r="K236" s="86">
        <v>9.0466335015120123</v>
      </c>
      <c r="L236" s="86">
        <v>2.6335730000000011</v>
      </c>
      <c r="M236" s="86">
        <v>1.1160459108421037</v>
      </c>
      <c r="N236" s="86">
        <v>0.94261555134741482</v>
      </c>
      <c r="O236" s="86">
        <v>1.1000000000000008</v>
      </c>
      <c r="P236" s="86">
        <v>2.9969043936913295</v>
      </c>
      <c r="S236" s="89"/>
      <c r="T236" s="88">
        <v>3.5</v>
      </c>
      <c r="V236" s="90">
        <f t="shared" si="33"/>
        <v>65.217144747877342</v>
      </c>
      <c r="W236" s="66">
        <f t="shared" si="28"/>
        <v>67.517144747877339</v>
      </c>
      <c r="X236" s="66">
        <f t="shared" si="29"/>
        <v>67.717144747877342</v>
      </c>
      <c r="Y236" s="66">
        <f t="shared" si="30"/>
        <v>69.306259723569255</v>
      </c>
      <c r="Z236" s="66">
        <f t="shared" si="31"/>
        <v>71.750469723569253</v>
      </c>
      <c r="AA236" s="66">
        <f t="shared" si="32"/>
        <v>71.963009723569243</v>
      </c>
    </row>
    <row r="237" spans="1:27" x14ac:dyDescent="0.25">
      <c r="A237" s="86" t="s">
        <v>658</v>
      </c>
      <c r="B237" s="86" t="s">
        <v>659</v>
      </c>
      <c r="C237" s="86">
        <v>36</v>
      </c>
      <c r="D237" s="86" t="s">
        <v>50</v>
      </c>
      <c r="E237" s="86" t="s">
        <v>51</v>
      </c>
      <c r="F237" s="86" t="s">
        <v>35</v>
      </c>
      <c r="G237" s="86">
        <v>31.633338153550699</v>
      </c>
      <c r="H237" s="86">
        <v>2.3391836523341532</v>
      </c>
      <c r="I237" s="86">
        <v>0</v>
      </c>
      <c r="J237" s="86">
        <v>11.650956640973645</v>
      </c>
      <c r="K237" s="86">
        <v>9.0597266557743517</v>
      </c>
      <c r="L237" s="86">
        <v>2.6335730000000011</v>
      </c>
      <c r="M237" s="86">
        <v>1.1013323455494617</v>
      </c>
      <c r="N237" s="86">
        <v>0.94903559955470407</v>
      </c>
      <c r="O237" s="86">
        <v>1.100000000000001</v>
      </c>
      <c r="P237" s="86">
        <v>2.9993330029580116</v>
      </c>
      <c r="S237" s="89"/>
      <c r="T237" s="88">
        <v>3.5</v>
      </c>
      <c r="V237" s="90">
        <f t="shared" si="33"/>
        <v>64.627295398360872</v>
      </c>
      <c r="W237" s="66">
        <f t="shared" si="28"/>
        <v>66.927295398360869</v>
      </c>
      <c r="X237" s="66">
        <f t="shared" si="29"/>
        <v>67.127295398360872</v>
      </c>
      <c r="Y237" s="66">
        <f t="shared" si="30"/>
        <v>68.679426819838099</v>
      </c>
      <c r="Z237" s="66">
        <f t="shared" si="31"/>
        <v>71.123636819838097</v>
      </c>
      <c r="AA237" s="66">
        <f t="shared" si="32"/>
        <v>71.336176819838101</v>
      </c>
    </row>
    <row r="238" spans="1:27" x14ac:dyDescent="0.25">
      <c r="A238" s="86" t="s">
        <v>674</v>
      </c>
      <c r="B238" s="86" t="s">
        <v>40</v>
      </c>
      <c r="C238" s="86">
        <v>12</v>
      </c>
      <c r="D238" s="86" t="s">
        <v>50</v>
      </c>
      <c r="E238" s="86" t="s">
        <v>51</v>
      </c>
      <c r="F238" s="86" t="s">
        <v>35</v>
      </c>
      <c r="G238" s="86">
        <v>32.46919192498823</v>
      </c>
      <c r="H238" s="86">
        <v>2.558689641883209</v>
      </c>
      <c r="I238" s="86">
        <v>0</v>
      </c>
      <c r="J238" s="86">
        <v>13.020151374010393</v>
      </c>
      <c r="K238" s="86">
        <v>9.0514604818183493</v>
      </c>
      <c r="L238" s="86">
        <v>2.6335730000000002</v>
      </c>
      <c r="M238" s="86">
        <v>1.0968785720963963</v>
      </c>
      <c r="N238" s="86">
        <v>0.89353372559191124</v>
      </c>
      <c r="O238" s="86">
        <v>1.1000000000000003</v>
      </c>
      <c r="P238" s="86">
        <v>3.0500720017896441</v>
      </c>
      <c r="S238" s="89"/>
      <c r="T238" s="88">
        <v>3.5</v>
      </c>
      <c r="V238" s="90">
        <f t="shared" si="33"/>
        <v>66.814861080294918</v>
      </c>
      <c r="W238" s="66">
        <f t="shared" si="28"/>
        <v>69.114861080294915</v>
      </c>
      <c r="X238" s="66">
        <f t="shared" si="29"/>
        <v>69.314861080294918</v>
      </c>
      <c r="Y238" s="66">
        <f t="shared" si="30"/>
        <v>71.004152870029401</v>
      </c>
      <c r="Z238" s="66">
        <f t="shared" si="31"/>
        <v>73.448362870029399</v>
      </c>
      <c r="AA238" s="66">
        <f t="shared" si="32"/>
        <v>73.660902870029403</v>
      </c>
    </row>
    <row r="239" spans="1:27" x14ac:dyDescent="0.25">
      <c r="A239" s="86" t="s">
        <v>674</v>
      </c>
      <c r="B239" s="86" t="s">
        <v>643</v>
      </c>
      <c r="C239" s="86">
        <v>18</v>
      </c>
      <c r="D239" s="86" t="s">
        <v>50</v>
      </c>
      <c r="E239" s="86" t="s">
        <v>51</v>
      </c>
      <c r="F239" s="86" t="s">
        <v>35</v>
      </c>
      <c r="G239" s="86">
        <v>32.166030144608513</v>
      </c>
      <c r="H239" s="86">
        <v>2.4531096831634613</v>
      </c>
      <c r="I239" s="86">
        <v>0</v>
      </c>
      <c r="J239" s="86">
        <v>13.40210643434148</v>
      </c>
      <c r="K239" s="86">
        <v>9.0667898258300745</v>
      </c>
      <c r="L239" s="86">
        <v>2.6335730000000002</v>
      </c>
      <c r="M239" s="86">
        <v>1.1248863941417102</v>
      </c>
      <c r="N239" s="86">
        <v>0.9229370417316336</v>
      </c>
      <c r="O239" s="86">
        <v>1.1000000000000001</v>
      </c>
      <c r="P239" s="86">
        <v>3.034841596152817</v>
      </c>
      <c r="S239" s="89"/>
      <c r="T239" s="88">
        <v>3.5</v>
      </c>
      <c r="V239" s="90">
        <f t="shared" si="33"/>
        <v>66.951164436806224</v>
      </c>
      <c r="W239" s="66">
        <f t="shared" si="28"/>
        <v>69.251164436806221</v>
      </c>
      <c r="X239" s="66">
        <f t="shared" si="29"/>
        <v>69.451164436806224</v>
      </c>
      <c r="Y239" s="66">
        <f t="shared" si="30"/>
        <v>71.149002446993975</v>
      </c>
      <c r="Z239" s="66">
        <f t="shared" si="31"/>
        <v>73.593212446993974</v>
      </c>
      <c r="AA239" s="66">
        <f t="shared" si="32"/>
        <v>73.805752446993978</v>
      </c>
    </row>
    <row r="240" spans="1:27" x14ac:dyDescent="0.25">
      <c r="A240" s="86" t="s">
        <v>674</v>
      </c>
      <c r="B240" s="86" t="s">
        <v>41</v>
      </c>
      <c r="C240" s="86">
        <v>24</v>
      </c>
      <c r="D240" s="86" t="s">
        <v>50</v>
      </c>
      <c r="E240" s="86" t="s">
        <v>51</v>
      </c>
      <c r="F240" s="86" t="s">
        <v>35</v>
      </c>
      <c r="G240" s="86">
        <v>31.994159790205771</v>
      </c>
      <c r="H240" s="86">
        <v>2.419648374680655</v>
      </c>
      <c r="I240" s="86">
        <v>0</v>
      </c>
      <c r="J240" s="86">
        <v>13.080109487349567</v>
      </c>
      <c r="K240" s="86">
        <v>9.0514604818183546</v>
      </c>
      <c r="L240" s="86">
        <v>2.6335730000000006</v>
      </c>
      <c r="M240" s="86">
        <v>1.1228446925327464</v>
      </c>
      <c r="N240" s="86">
        <v>0.93754686279595578</v>
      </c>
      <c r="O240" s="86">
        <v>1.1000000000000005</v>
      </c>
      <c r="P240" s="86">
        <v>3.0232987838975256</v>
      </c>
      <c r="S240" s="89"/>
      <c r="T240" s="88">
        <v>3.5</v>
      </c>
      <c r="V240" s="90">
        <f t="shared" si="33"/>
        <v>66.442993098599928</v>
      </c>
      <c r="W240" s="66">
        <f t="shared" si="28"/>
        <v>68.742993098599925</v>
      </c>
      <c r="X240" s="66">
        <f t="shared" si="29"/>
        <v>68.942993098599928</v>
      </c>
      <c r="Y240" s="66">
        <f t="shared" si="30"/>
        <v>70.608968765882139</v>
      </c>
      <c r="Z240" s="66">
        <f t="shared" si="31"/>
        <v>73.053178765882137</v>
      </c>
      <c r="AA240" s="66">
        <f t="shared" si="32"/>
        <v>73.265718765882141</v>
      </c>
    </row>
    <row r="241" spans="1:41" x14ac:dyDescent="0.25">
      <c r="A241" s="86" t="s">
        <v>674</v>
      </c>
      <c r="B241" s="86" t="s">
        <v>644</v>
      </c>
      <c r="C241" s="86">
        <v>30</v>
      </c>
      <c r="D241" s="86" t="s">
        <v>50</v>
      </c>
      <c r="E241" s="86" t="s">
        <v>51</v>
      </c>
      <c r="F241" s="86" t="s">
        <v>35</v>
      </c>
      <c r="G241" s="86">
        <v>31.809334813666162</v>
      </c>
      <c r="H241" s="86">
        <v>2.3763552367150318</v>
      </c>
      <c r="I241" s="86">
        <v>0</v>
      </c>
      <c r="J241" s="86">
        <v>12.149296378269439</v>
      </c>
      <c r="K241" s="86">
        <v>9.0606619281392433</v>
      </c>
      <c r="L241" s="86">
        <v>2.6335730000000011</v>
      </c>
      <c r="M241" s="86">
        <v>1.1242932451704397</v>
      </c>
      <c r="N241" s="86">
        <v>0.94637154031995396</v>
      </c>
      <c r="O241" s="86">
        <v>1.1000000000000008</v>
      </c>
      <c r="P241" s="86">
        <v>3.0123694463671029</v>
      </c>
      <c r="S241" s="89"/>
      <c r="T241" s="88">
        <v>3.5</v>
      </c>
      <c r="V241" s="90">
        <f t="shared" si="33"/>
        <v>65.335900351932338</v>
      </c>
      <c r="W241" s="66">
        <f t="shared" si="28"/>
        <v>67.635900351932335</v>
      </c>
      <c r="X241" s="66">
        <f t="shared" si="29"/>
        <v>67.835900351932338</v>
      </c>
      <c r="Y241" s="66">
        <f t="shared" si="30"/>
        <v>69.432461303998494</v>
      </c>
      <c r="Z241" s="66">
        <f t="shared" si="31"/>
        <v>71.876671303998492</v>
      </c>
      <c r="AA241" s="66">
        <f t="shared" si="32"/>
        <v>72.089211303998496</v>
      </c>
    </row>
    <row r="242" spans="1:41" x14ac:dyDescent="0.25">
      <c r="A242" s="86" t="s">
        <v>674</v>
      </c>
      <c r="B242" s="86" t="s">
        <v>675</v>
      </c>
      <c r="C242" s="86">
        <v>36</v>
      </c>
      <c r="D242" s="86" t="s">
        <v>50</v>
      </c>
      <c r="E242" s="86" t="s">
        <v>51</v>
      </c>
      <c r="F242" s="86" t="s">
        <v>35</v>
      </c>
      <c r="G242" s="86">
        <v>31.452916665023441</v>
      </c>
      <c r="H242" s="86">
        <v>2.2559933473395617</v>
      </c>
      <c r="I242" s="86">
        <v>0</v>
      </c>
      <c r="J242" s="86">
        <v>11.637108940803003</v>
      </c>
      <c r="K242" s="86">
        <v>9.0753908446647777</v>
      </c>
      <c r="L242" s="86">
        <v>2.6335730000000011</v>
      </c>
      <c r="M242" s="86">
        <v>1.0953131129941363</v>
      </c>
      <c r="N242" s="86">
        <v>0.95131161054869151</v>
      </c>
      <c r="O242" s="86">
        <v>1.100000000000001</v>
      </c>
      <c r="P242" s="86">
        <v>2.9881954418553609</v>
      </c>
      <c r="S242" s="89"/>
      <c r="T242" s="88">
        <v>3.5</v>
      </c>
      <c r="V242" s="90">
        <f t="shared" si="33"/>
        <v>64.433809615889416</v>
      </c>
      <c r="W242" s="66">
        <f t="shared" si="28"/>
        <v>66.733809615889413</v>
      </c>
      <c r="X242" s="66">
        <f t="shared" si="29"/>
        <v>66.933809615889416</v>
      </c>
      <c r="Y242" s="66">
        <f t="shared" si="30"/>
        <v>68.473809478805677</v>
      </c>
      <c r="Z242" s="66">
        <f t="shared" si="31"/>
        <v>70.918019478805675</v>
      </c>
      <c r="AA242" s="66">
        <f t="shared" si="32"/>
        <v>71.130559478805679</v>
      </c>
    </row>
    <row r="243" spans="1:41" x14ac:dyDescent="0.25">
      <c r="A243" s="86" t="s">
        <v>527</v>
      </c>
      <c r="B243" s="86" t="s">
        <v>43</v>
      </c>
      <c r="C243" s="86">
        <v>12</v>
      </c>
      <c r="D243" s="86" t="s">
        <v>507</v>
      </c>
      <c r="E243" s="86" t="s">
        <v>375</v>
      </c>
      <c r="F243" s="86" t="s">
        <v>35</v>
      </c>
      <c r="G243" s="86">
        <v>33.38721748594233</v>
      </c>
      <c r="H243" s="86">
        <v>2.2414092667642507</v>
      </c>
      <c r="I243" s="86">
        <v>0</v>
      </c>
      <c r="J243" s="86">
        <v>10.45049512291232</v>
      </c>
      <c r="K243" s="86">
        <v>4.713521003944015</v>
      </c>
      <c r="L243" s="86">
        <v>3.1574599999999995</v>
      </c>
      <c r="M243" s="86">
        <v>0.81943358856705251</v>
      </c>
      <c r="N243" s="86">
        <v>0.80931937765282069</v>
      </c>
      <c r="O243" s="86">
        <v>1.1000000000000001</v>
      </c>
      <c r="P243" s="86">
        <v>4.2178586291837643</v>
      </c>
      <c r="S243" s="89"/>
      <c r="T243" s="88">
        <v>3.5</v>
      </c>
      <c r="V243" s="90">
        <f t="shared" si="33"/>
        <v>62.1553052082023</v>
      </c>
      <c r="W243" s="66">
        <f t="shared" si="1"/>
        <v>64.455305208202304</v>
      </c>
      <c r="X243" s="66">
        <f t="shared" si="2"/>
        <v>64.655305208202293</v>
      </c>
      <c r="Y243" s="66">
        <f t="shared" ref="Y243" si="34">+V243*1.0627</f>
        <v>66.052442844756584</v>
      </c>
      <c r="Z243" s="66">
        <f>+W243*1.0627</f>
        <v>68.496652844756582</v>
      </c>
      <c r="AA243" s="66">
        <f>+X243*1.0627</f>
        <v>68.709192844756572</v>
      </c>
      <c r="AB243" t="s">
        <v>379</v>
      </c>
      <c r="AC243" t="s">
        <v>42</v>
      </c>
      <c r="AD243" t="s">
        <v>376</v>
      </c>
      <c r="AE243" t="s">
        <v>36</v>
      </c>
      <c r="AF243">
        <v>37</v>
      </c>
      <c r="AG243" t="s">
        <v>37</v>
      </c>
      <c r="AH243" t="s">
        <v>377</v>
      </c>
      <c r="AI243">
        <v>5.5129999999999999</v>
      </c>
      <c r="AJ243">
        <v>1.1761E-3</v>
      </c>
      <c r="AK243">
        <v>1.4521174312765858E-3</v>
      </c>
      <c r="AL243" t="s">
        <v>421</v>
      </c>
      <c r="AM243" t="s">
        <v>381</v>
      </c>
      <c r="AN243" t="s">
        <v>38</v>
      </c>
      <c r="AO243" t="s">
        <v>39</v>
      </c>
    </row>
    <row r="244" spans="1:41" x14ac:dyDescent="0.25">
      <c r="A244" s="86" t="s">
        <v>527</v>
      </c>
      <c r="B244" s="86" t="s">
        <v>637</v>
      </c>
      <c r="C244" s="86">
        <v>18</v>
      </c>
      <c r="D244" s="86" t="s">
        <v>507</v>
      </c>
      <c r="E244" s="86" t="s">
        <v>375</v>
      </c>
      <c r="F244" s="86" t="s">
        <v>35</v>
      </c>
      <c r="G244" s="86">
        <v>33.649288178472879</v>
      </c>
      <c r="H244" s="86">
        <v>2.2683785325632364</v>
      </c>
      <c r="I244" s="86">
        <v>0</v>
      </c>
      <c r="J244" s="86">
        <v>10.97074383038915</v>
      </c>
      <c r="K244" s="86">
        <v>4.470063435536372</v>
      </c>
      <c r="L244" s="86">
        <v>3.1574599999999999</v>
      </c>
      <c r="M244" s="86">
        <v>0.90515683977561134</v>
      </c>
      <c r="N244" s="86">
        <v>0.83348785798068092</v>
      </c>
      <c r="O244" s="86">
        <v>1.1000000000000001</v>
      </c>
      <c r="P244" s="86">
        <v>4.2300904291697794</v>
      </c>
      <c r="S244" s="89"/>
      <c r="T244" s="88">
        <v>3.5</v>
      </c>
      <c r="V244" s="90">
        <f t="shared" si="33"/>
        <v>62.816290571324473</v>
      </c>
      <c r="W244" s="66">
        <f t="shared" ref="W244:W302" si="35">+V244+$W$1</f>
        <v>65.11629057132447</v>
      </c>
      <c r="X244" s="66">
        <f t="shared" ref="X244:X302" si="36">+V244+$X$1</f>
        <v>65.316290571324473</v>
      </c>
      <c r="Y244" s="66">
        <f t="shared" ref="Y244:Y302" si="37">+V244*1.0627</f>
        <v>66.754871990146512</v>
      </c>
      <c r="Z244" s="66">
        <f t="shared" ref="Z244:Z302" si="38">+W244*1.0627</f>
        <v>69.19908199014651</v>
      </c>
      <c r="AA244" s="66">
        <f t="shared" ref="AA244:AA302" si="39">+X244*1.0627</f>
        <v>69.411621990146514</v>
      </c>
      <c r="AB244" t="s">
        <v>379</v>
      </c>
      <c r="AC244" t="s">
        <v>42</v>
      </c>
      <c r="AD244" t="s">
        <v>376</v>
      </c>
      <c r="AE244" t="s">
        <v>36</v>
      </c>
      <c r="AF244">
        <v>37</v>
      </c>
      <c r="AG244" t="s">
        <v>37</v>
      </c>
      <c r="AH244" t="s">
        <v>377</v>
      </c>
      <c r="AI244">
        <v>7.843</v>
      </c>
      <c r="AJ244">
        <v>1.1761E-3</v>
      </c>
      <c r="AK244">
        <v>1.4521174312765858E-3</v>
      </c>
      <c r="AL244" t="s">
        <v>422</v>
      </c>
      <c r="AM244" t="s">
        <v>381</v>
      </c>
      <c r="AN244" t="s">
        <v>38</v>
      </c>
      <c r="AO244" t="s">
        <v>39</v>
      </c>
    </row>
    <row r="245" spans="1:41" x14ac:dyDescent="0.25">
      <c r="A245" s="86" t="s">
        <v>527</v>
      </c>
      <c r="B245" s="86" t="s">
        <v>44</v>
      </c>
      <c r="C245" s="86">
        <v>24</v>
      </c>
      <c r="D245" s="86" t="s">
        <v>507</v>
      </c>
      <c r="E245" s="86" t="s">
        <v>375</v>
      </c>
      <c r="F245" s="86" t="s">
        <v>35</v>
      </c>
      <c r="G245" s="86">
        <v>32.525824415019052</v>
      </c>
      <c r="H245" s="86">
        <v>2.1860892552017042</v>
      </c>
      <c r="I245" s="86">
        <v>0</v>
      </c>
      <c r="J245" s="86">
        <v>12.249893473020872</v>
      </c>
      <c r="K245" s="86">
        <v>4.7135210039440123</v>
      </c>
      <c r="L245" s="86">
        <v>3.1574599999999999</v>
      </c>
      <c r="M245" s="86">
        <v>0.9084036708909784</v>
      </c>
      <c r="N245" s="86">
        <v>0.85273718601487425</v>
      </c>
      <c r="O245" s="86">
        <v>1.0999999999999996</v>
      </c>
      <c r="P245" s="86">
        <v>4.1463645947098859</v>
      </c>
      <c r="S245" s="89"/>
      <c r="T245" s="88">
        <v>3.5</v>
      </c>
      <c r="V245" s="90">
        <f t="shared" si="33"/>
        <v>63.15420434359968</v>
      </c>
      <c r="W245" s="66">
        <f t="shared" si="35"/>
        <v>65.454204343599685</v>
      </c>
      <c r="X245" s="66">
        <f t="shared" si="36"/>
        <v>65.654204343599673</v>
      </c>
      <c r="Y245" s="66">
        <f t="shared" si="37"/>
        <v>67.113972955943382</v>
      </c>
      <c r="Z245" s="66">
        <f t="shared" si="38"/>
        <v>69.55818295594338</v>
      </c>
      <c r="AA245" s="66">
        <f t="shared" si="39"/>
        <v>69.77072295594337</v>
      </c>
      <c r="AB245" t="s">
        <v>379</v>
      </c>
      <c r="AC245" t="s">
        <v>42</v>
      </c>
      <c r="AD245" t="s">
        <v>376</v>
      </c>
      <c r="AE245" t="s">
        <v>36</v>
      </c>
      <c r="AF245">
        <v>37</v>
      </c>
      <c r="AG245" t="s">
        <v>37</v>
      </c>
      <c r="AH245" t="s">
        <v>377</v>
      </c>
      <c r="AI245">
        <v>11.026</v>
      </c>
      <c r="AJ245">
        <v>1.1761E-3</v>
      </c>
      <c r="AK245">
        <v>1.4521174312765858E-3</v>
      </c>
      <c r="AL245" t="s">
        <v>423</v>
      </c>
      <c r="AM245" t="s">
        <v>381</v>
      </c>
      <c r="AN245" t="s">
        <v>38</v>
      </c>
      <c r="AO245" t="s">
        <v>39</v>
      </c>
    </row>
    <row r="246" spans="1:41" x14ac:dyDescent="0.25">
      <c r="A246" s="86" t="s">
        <v>527</v>
      </c>
      <c r="B246" s="86" t="s">
        <v>646</v>
      </c>
      <c r="C246" s="86">
        <v>30</v>
      </c>
      <c r="D246" s="86" t="s">
        <v>507</v>
      </c>
      <c r="E246" s="86" t="s">
        <v>375</v>
      </c>
      <c r="F246" s="86" t="s">
        <v>35</v>
      </c>
      <c r="G246" s="86">
        <v>32.587028643817298</v>
      </c>
      <c r="H246" s="86">
        <v>2.2088252043734684</v>
      </c>
      <c r="I246" s="86">
        <v>0</v>
      </c>
      <c r="J246" s="86">
        <v>12.338471596706418</v>
      </c>
      <c r="K246" s="86">
        <v>4.5645233957468934</v>
      </c>
      <c r="L246" s="86">
        <v>3.157459999999999</v>
      </c>
      <c r="M246" s="86">
        <v>0.9485754587314279</v>
      </c>
      <c r="N246" s="86">
        <v>0.88159516454359954</v>
      </c>
      <c r="O246" s="86">
        <v>1.0999999999999999</v>
      </c>
      <c r="P246" s="86">
        <v>4.1443044658811781</v>
      </c>
      <c r="S246" s="89"/>
      <c r="T246" s="88">
        <v>3.5</v>
      </c>
      <c r="V246" s="90">
        <f t="shared" si="33"/>
        <v>63.221958725426816</v>
      </c>
      <c r="W246" s="66">
        <f t="shared" si="35"/>
        <v>65.521958725426813</v>
      </c>
      <c r="X246" s="66">
        <f t="shared" si="36"/>
        <v>65.721958725426816</v>
      </c>
      <c r="Y246" s="66">
        <f t="shared" si="37"/>
        <v>67.185975537511069</v>
      </c>
      <c r="Z246" s="66">
        <f t="shared" si="38"/>
        <v>69.630185537511068</v>
      </c>
      <c r="AA246" s="66">
        <f t="shared" si="39"/>
        <v>69.842725537511072</v>
      </c>
      <c r="AB246" t="s">
        <v>379</v>
      </c>
      <c r="AC246" t="s">
        <v>42</v>
      </c>
      <c r="AD246" t="s">
        <v>376</v>
      </c>
      <c r="AE246" t="s">
        <v>36</v>
      </c>
      <c r="AF246">
        <v>37</v>
      </c>
      <c r="AG246" t="s">
        <v>37</v>
      </c>
      <c r="AH246" t="s">
        <v>377</v>
      </c>
      <c r="AI246">
        <v>13.356</v>
      </c>
      <c r="AJ246">
        <v>1.1761E-3</v>
      </c>
      <c r="AK246">
        <v>1.4521174312765858E-3</v>
      </c>
      <c r="AL246" t="s">
        <v>424</v>
      </c>
      <c r="AM246" t="s">
        <v>381</v>
      </c>
      <c r="AN246" t="s">
        <v>38</v>
      </c>
      <c r="AO246" t="s">
        <v>39</v>
      </c>
    </row>
    <row r="247" spans="1:41" x14ac:dyDescent="0.25">
      <c r="A247" s="86" t="s">
        <v>527</v>
      </c>
      <c r="B247" s="86" t="s">
        <v>45</v>
      </c>
      <c r="C247" s="86">
        <v>36</v>
      </c>
      <c r="D247" s="86" t="s">
        <v>507</v>
      </c>
      <c r="E247" s="86" t="s">
        <v>375</v>
      </c>
      <c r="F247" s="86" t="s">
        <v>35</v>
      </c>
      <c r="G247" s="86">
        <v>31.956686619505412</v>
      </c>
      <c r="H247" s="86">
        <v>2.1306409574049603</v>
      </c>
      <c r="I247" s="86">
        <v>0</v>
      </c>
      <c r="J247" s="86">
        <v>12.574137624175179</v>
      </c>
      <c r="K247" s="86">
        <v>4.7135210039440141</v>
      </c>
      <c r="L247" s="86">
        <v>3.1574599999999999</v>
      </c>
      <c r="M247" s="86">
        <v>0.94522175092867244</v>
      </c>
      <c r="N247" s="86">
        <v>0.89567812400991653</v>
      </c>
      <c r="O247" s="86">
        <v>1.1000000000000001</v>
      </c>
      <c r="P247" s="86">
        <v>4.0981005369549361</v>
      </c>
      <c r="S247" s="89"/>
      <c r="T247" s="88">
        <v>3.5</v>
      </c>
      <c r="V247" s="90">
        <f t="shared" si="33"/>
        <v>62.940805659518134</v>
      </c>
      <c r="W247" s="66">
        <f t="shared" si="35"/>
        <v>65.240805659518131</v>
      </c>
      <c r="X247" s="66">
        <f t="shared" si="36"/>
        <v>65.440805659518134</v>
      </c>
      <c r="Y247" s="66">
        <f t="shared" si="37"/>
        <v>66.887194174369924</v>
      </c>
      <c r="Z247" s="66">
        <f t="shared" si="38"/>
        <v>69.331404174369922</v>
      </c>
      <c r="AA247" s="66">
        <f t="shared" si="39"/>
        <v>69.543944174369912</v>
      </c>
      <c r="AB247" t="s">
        <v>379</v>
      </c>
      <c r="AC247" t="s">
        <v>42</v>
      </c>
      <c r="AD247" t="s">
        <v>376</v>
      </c>
      <c r="AE247" t="s">
        <v>36</v>
      </c>
      <c r="AF247">
        <v>37</v>
      </c>
      <c r="AG247" t="s">
        <v>37</v>
      </c>
      <c r="AH247" t="s">
        <v>377</v>
      </c>
      <c r="AI247">
        <v>13.356</v>
      </c>
      <c r="AJ247">
        <v>1.1761E-3</v>
      </c>
      <c r="AK247">
        <v>1.4521174312765858E-3</v>
      </c>
      <c r="AL247" t="s">
        <v>425</v>
      </c>
      <c r="AM247" t="s">
        <v>381</v>
      </c>
      <c r="AN247" t="s">
        <v>38</v>
      </c>
      <c r="AO247" t="s">
        <v>39</v>
      </c>
    </row>
    <row r="248" spans="1:41" x14ac:dyDescent="0.25">
      <c r="A248" s="86" t="s">
        <v>531</v>
      </c>
      <c r="B248" s="86" t="s">
        <v>388</v>
      </c>
      <c r="C248" s="86">
        <v>12</v>
      </c>
      <c r="D248" s="86" t="s">
        <v>507</v>
      </c>
      <c r="E248" s="86" t="s">
        <v>375</v>
      </c>
      <c r="F248" s="86" t="s">
        <v>35</v>
      </c>
      <c r="G248" s="86">
        <v>33.312651913658627</v>
      </c>
      <c r="H248" s="86">
        <v>2.2670994022431046</v>
      </c>
      <c r="I248" s="86">
        <v>0</v>
      </c>
      <c r="J248" s="86">
        <v>10.821023094700742</v>
      </c>
      <c r="K248" s="86">
        <v>4.7135210039440141</v>
      </c>
      <c r="L248" s="86">
        <v>3.1574599999999995</v>
      </c>
      <c r="M248" s="86">
        <v>0.82648497044824154</v>
      </c>
      <c r="N248" s="86">
        <v>0.81444318683112638</v>
      </c>
      <c r="O248" s="86">
        <v>1.0999999999999996</v>
      </c>
      <c r="P248" s="86">
        <v>4.2111669643576342</v>
      </c>
      <c r="S248" s="89"/>
      <c r="T248" s="88">
        <v>3.5</v>
      </c>
      <c r="V248" s="90">
        <f t="shared" si="33"/>
        <v>62.456751133940386</v>
      </c>
      <c r="W248" s="66">
        <f t="shared" si="35"/>
        <v>64.756751133940384</v>
      </c>
      <c r="X248" s="66">
        <f t="shared" si="36"/>
        <v>64.956751133940386</v>
      </c>
      <c r="Y248" s="66">
        <f t="shared" si="37"/>
        <v>66.372789430038452</v>
      </c>
      <c r="Z248" s="66">
        <f t="shared" si="38"/>
        <v>68.81699943003845</v>
      </c>
      <c r="AA248" s="66">
        <f t="shared" si="39"/>
        <v>69.02953943003844</v>
      </c>
      <c r="AB248" t="s">
        <v>379</v>
      </c>
      <c r="AC248" t="s">
        <v>42</v>
      </c>
      <c r="AD248" t="s">
        <v>376</v>
      </c>
      <c r="AE248" t="s">
        <v>36</v>
      </c>
      <c r="AF248">
        <v>37</v>
      </c>
      <c r="AG248" t="s">
        <v>37</v>
      </c>
      <c r="AH248" t="s">
        <v>377</v>
      </c>
      <c r="AI248">
        <v>0.55800000000000005</v>
      </c>
      <c r="AJ248">
        <v>1.1761E-3</v>
      </c>
      <c r="AK248">
        <v>1.4521174312765858E-3</v>
      </c>
      <c r="AL248" t="s">
        <v>426</v>
      </c>
      <c r="AM248" t="s">
        <v>381</v>
      </c>
      <c r="AN248" t="s">
        <v>38</v>
      </c>
      <c r="AO248" t="s">
        <v>39</v>
      </c>
    </row>
    <row r="249" spans="1:41" x14ac:dyDescent="0.25">
      <c r="A249" s="86" t="s">
        <v>531</v>
      </c>
      <c r="B249" s="86" t="s">
        <v>638</v>
      </c>
      <c r="C249" s="86">
        <v>18</v>
      </c>
      <c r="D249" s="86" t="s">
        <v>507</v>
      </c>
      <c r="E249" s="86" t="s">
        <v>375</v>
      </c>
      <c r="F249" s="86" t="s">
        <v>35</v>
      </c>
      <c r="G249" s="86">
        <v>33.698821548821556</v>
      </c>
      <c r="H249" s="86">
        <v>2.0920756621670797</v>
      </c>
      <c r="I249" s="86">
        <v>0</v>
      </c>
      <c r="J249" s="86">
        <v>10.959941928896104</v>
      </c>
      <c r="K249" s="86">
        <v>4.3706919386327847</v>
      </c>
      <c r="L249" s="86">
        <v>3.1574599999999999</v>
      </c>
      <c r="M249" s="86">
        <v>0.90828067654140987</v>
      </c>
      <c r="N249" s="86">
        <v>0.83766357407407432</v>
      </c>
      <c r="O249" s="86">
        <v>1.0999999999999999</v>
      </c>
      <c r="P249" s="86">
        <v>4.2261048498802429</v>
      </c>
      <c r="S249" s="89"/>
      <c r="T249" s="88">
        <v>3.5</v>
      </c>
      <c r="V249" s="90">
        <f t="shared" si="33"/>
        <v>62.758964516846177</v>
      </c>
      <c r="W249" s="66">
        <f t="shared" si="35"/>
        <v>65.058964516846174</v>
      </c>
      <c r="X249" s="66">
        <f t="shared" si="36"/>
        <v>65.258964516846177</v>
      </c>
      <c r="Y249" s="66">
        <f t="shared" si="37"/>
        <v>66.693951592052429</v>
      </c>
      <c r="Z249" s="66">
        <f t="shared" si="38"/>
        <v>69.138161592052427</v>
      </c>
      <c r="AA249" s="66">
        <f t="shared" si="39"/>
        <v>69.350701592052431</v>
      </c>
      <c r="AB249" t="s">
        <v>379</v>
      </c>
      <c r="AC249" t="s">
        <v>42</v>
      </c>
      <c r="AD249" t="s">
        <v>376</v>
      </c>
      <c r="AE249" t="s">
        <v>36</v>
      </c>
      <c r="AF249">
        <v>37</v>
      </c>
      <c r="AG249" t="s">
        <v>37</v>
      </c>
      <c r="AH249" t="s">
        <v>377</v>
      </c>
      <c r="AI249">
        <v>5.5129999999999999</v>
      </c>
      <c r="AJ249">
        <v>1.1761E-3</v>
      </c>
      <c r="AK249">
        <v>1.4521174312765858E-3</v>
      </c>
      <c r="AL249" t="s">
        <v>427</v>
      </c>
      <c r="AM249" t="s">
        <v>381</v>
      </c>
      <c r="AN249" t="s">
        <v>38</v>
      </c>
      <c r="AO249" t="s">
        <v>39</v>
      </c>
    </row>
    <row r="250" spans="1:41" x14ac:dyDescent="0.25">
      <c r="A250" s="86" t="s">
        <v>531</v>
      </c>
      <c r="B250" s="86" t="s">
        <v>391</v>
      </c>
      <c r="C250" s="86">
        <v>24</v>
      </c>
      <c r="D250" s="86" t="s">
        <v>507</v>
      </c>
      <c r="E250" s="86" t="s">
        <v>375</v>
      </c>
      <c r="F250" s="86" t="s">
        <v>35</v>
      </c>
      <c r="G250" s="86">
        <v>32.442677308180656</v>
      </c>
      <c r="H250" s="86">
        <v>2.2169969428838563</v>
      </c>
      <c r="I250" s="86">
        <v>0</v>
      </c>
      <c r="J250" s="86">
        <v>12.47216704972092</v>
      </c>
      <c r="K250" s="86">
        <v>4.7135210039440123</v>
      </c>
      <c r="L250" s="86">
        <v>3.1574599999999999</v>
      </c>
      <c r="M250" s="86">
        <v>0.91422109664094808</v>
      </c>
      <c r="N250" s="86">
        <v>0.85861279711590832</v>
      </c>
      <c r="O250" s="86">
        <v>1.0999999999999996</v>
      </c>
      <c r="P250" s="86">
        <v>4.1388008539535814</v>
      </c>
      <c r="S250" s="89"/>
      <c r="T250" s="88">
        <v>3.5</v>
      </c>
      <c r="V250" s="90">
        <f t="shared" si="33"/>
        <v>63.297460109556027</v>
      </c>
      <c r="W250" s="66">
        <f t="shared" si="35"/>
        <v>65.597460109556025</v>
      </c>
      <c r="X250" s="66">
        <f t="shared" si="36"/>
        <v>65.797460109556027</v>
      </c>
      <c r="Y250" s="66">
        <f t="shared" si="37"/>
        <v>67.266210858425183</v>
      </c>
      <c r="Z250" s="66">
        <f t="shared" si="38"/>
        <v>69.710420858425181</v>
      </c>
      <c r="AA250" s="66">
        <f t="shared" si="39"/>
        <v>69.922960858425185</v>
      </c>
      <c r="AB250" t="s">
        <v>379</v>
      </c>
      <c r="AC250" t="s">
        <v>42</v>
      </c>
      <c r="AD250" t="s">
        <v>376</v>
      </c>
      <c r="AE250" t="s">
        <v>36</v>
      </c>
      <c r="AF250">
        <v>37</v>
      </c>
      <c r="AG250" t="s">
        <v>37</v>
      </c>
      <c r="AH250" t="s">
        <v>377</v>
      </c>
      <c r="AI250">
        <v>7.6290000000000004</v>
      </c>
      <c r="AJ250">
        <v>1.1761E-3</v>
      </c>
      <c r="AK250">
        <v>1.4521174312765858E-3</v>
      </c>
      <c r="AL250" t="s">
        <v>428</v>
      </c>
      <c r="AM250" t="s">
        <v>381</v>
      </c>
      <c r="AN250" t="s">
        <v>38</v>
      </c>
      <c r="AO250" t="s">
        <v>39</v>
      </c>
    </row>
    <row r="251" spans="1:41" x14ac:dyDescent="0.25">
      <c r="A251" s="86" t="s">
        <v>531</v>
      </c>
      <c r="B251" s="86" t="s">
        <v>649</v>
      </c>
      <c r="C251" s="86">
        <v>30</v>
      </c>
      <c r="D251" s="86" t="s">
        <v>507</v>
      </c>
      <c r="E251" s="86" t="s">
        <v>375</v>
      </c>
      <c r="F251" s="86" t="s">
        <v>35</v>
      </c>
      <c r="G251" s="86">
        <v>32.607714067808352</v>
      </c>
      <c r="H251" s="86">
        <v>2.1222425765802839</v>
      </c>
      <c r="I251" s="86">
        <v>0</v>
      </c>
      <c r="J251" s="86">
        <v>12.340740980482632</v>
      </c>
      <c r="K251" s="86">
        <v>4.5017337910255444</v>
      </c>
      <c r="L251" s="86">
        <v>3.1574599999999995</v>
      </c>
      <c r="M251" s="86">
        <v>0.95040087079002289</v>
      </c>
      <c r="N251" s="86">
        <v>0.88757013249670702</v>
      </c>
      <c r="O251" s="86">
        <v>1.0999999999999996</v>
      </c>
      <c r="P251" s="86">
        <v>4.1406971574506306</v>
      </c>
      <c r="S251" s="89"/>
      <c r="T251" s="88">
        <v>3.5</v>
      </c>
      <c r="V251" s="90">
        <f t="shared" si="33"/>
        <v>63.18631700005389</v>
      </c>
      <c r="W251" s="66">
        <f t="shared" si="35"/>
        <v>65.486317000053887</v>
      </c>
      <c r="X251" s="66">
        <f t="shared" si="36"/>
        <v>65.68631700005389</v>
      </c>
      <c r="Y251" s="66">
        <f t="shared" si="37"/>
        <v>67.148099075957262</v>
      </c>
      <c r="Z251" s="66">
        <f t="shared" si="38"/>
        <v>69.59230907595726</v>
      </c>
      <c r="AA251" s="66">
        <f t="shared" si="39"/>
        <v>69.804849075957264</v>
      </c>
      <c r="AB251" t="s">
        <v>379</v>
      </c>
      <c r="AC251" t="s">
        <v>42</v>
      </c>
      <c r="AD251" t="s">
        <v>376</v>
      </c>
      <c r="AE251" t="s">
        <v>36</v>
      </c>
      <c r="AF251">
        <v>37</v>
      </c>
      <c r="AG251" t="s">
        <v>37</v>
      </c>
      <c r="AH251" t="s">
        <v>377</v>
      </c>
      <c r="AI251">
        <v>11.026</v>
      </c>
      <c r="AJ251">
        <v>1.1761E-3</v>
      </c>
      <c r="AK251">
        <v>1.4521174312765858E-3</v>
      </c>
      <c r="AL251" t="s">
        <v>429</v>
      </c>
      <c r="AM251" t="s">
        <v>381</v>
      </c>
      <c r="AN251" t="s">
        <v>38</v>
      </c>
      <c r="AO251" t="s">
        <v>39</v>
      </c>
    </row>
    <row r="252" spans="1:41" x14ac:dyDescent="0.25">
      <c r="A252" s="86" t="s">
        <v>531</v>
      </c>
      <c r="B252" s="86" t="s">
        <v>394</v>
      </c>
      <c r="C252" s="86">
        <v>36</v>
      </c>
      <c r="D252" s="86" t="s">
        <v>507</v>
      </c>
      <c r="E252" s="86" t="s">
        <v>375</v>
      </c>
      <c r="F252" s="86" t="s">
        <v>35</v>
      </c>
      <c r="G252" s="86">
        <v>31.894740915412058</v>
      </c>
      <c r="H252" s="86">
        <v>2.1468322396129729</v>
      </c>
      <c r="I252" s="86">
        <v>0</v>
      </c>
      <c r="J252" s="86">
        <v>12.559250394586241</v>
      </c>
      <c r="K252" s="86">
        <v>4.7135210039440132</v>
      </c>
      <c r="L252" s="86">
        <v>3.157459999999999</v>
      </c>
      <c r="M252" s="86">
        <v>0.94827350995022697</v>
      </c>
      <c r="N252" s="86">
        <v>0.8995951980772724</v>
      </c>
      <c r="O252" s="86">
        <v>1.0999999999999999</v>
      </c>
      <c r="P252" s="86">
        <v>4.0925160698292338</v>
      </c>
      <c r="S252" s="89"/>
      <c r="T252" s="88">
        <v>3.5</v>
      </c>
      <c r="V252" s="90">
        <f t="shared" si="33"/>
        <v>62.865357091799041</v>
      </c>
      <c r="W252" s="66">
        <f t="shared" si="35"/>
        <v>65.165357091799038</v>
      </c>
      <c r="X252" s="66">
        <f t="shared" si="36"/>
        <v>65.365357091799041</v>
      </c>
      <c r="Y252" s="66">
        <f t="shared" si="37"/>
        <v>66.807014981454842</v>
      </c>
      <c r="Z252" s="66">
        <f t="shared" si="38"/>
        <v>69.25122498145484</v>
      </c>
      <c r="AA252" s="66">
        <f t="shared" si="39"/>
        <v>69.463764981454844</v>
      </c>
      <c r="AB252" t="s">
        <v>379</v>
      </c>
      <c r="AC252" t="s">
        <v>42</v>
      </c>
      <c r="AD252" t="s">
        <v>376</v>
      </c>
      <c r="AE252" t="s">
        <v>36</v>
      </c>
      <c r="AF252">
        <v>37</v>
      </c>
      <c r="AG252" t="s">
        <v>37</v>
      </c>
      <c r="AH252" t="s">
        <v>377</v>
      </c>
      <c r="AI252">
        <v>13.141999999999999</v>
      </c>
      <c r="AJ252">
        <v>1.1761E-3</v>
      </c>
      <c r="AK252">
        <v>1.4521174312765858E-3</v>
      </c>
      <c r="AL252" t="s">
        <v>430</v>
      </c>
      <c r="AM252" t="s">
        <v>381</v>
      </c>
      <c r="AN252" t="s">
        <v>38</v>
      </c>
      <c r="AO252" t="s">
        <v>39</v>
      </c>
    </row>
    <row r="253" spans="1:41" x14ac:dyDescent="0.25">
      <c r="A253" s="86" t="s">
        <v>535</v>
      </c>
      <c r="B253" s="86" t="s">
        <v>536</v>
      </c>
      <c r="C253" s="86">
        <v>12</v>
      </c>
      <c r="D253" s="86" t="s">
        <v>507</v>
      </c>
      <c r="E253" s="86" t="s">
        <v>375</v>
      </c>
      <c r="F253" s="86" t="s">
        <v>35</v>
      </c>
      <c r="G253" s="86">
        <v>33.198797387992023</v>
      </c>
      <c r="H253" s="86">
        <v>2.2754001277180471</v>
      </c>
      <c r="I253" s="86">
        <v>0</v>
      </c>
      <c r="J253" s="86">
        <v>11.203901998882115</v>
      </c>
      <c r="K253" s="86">
        <v>4.7135210039440141</v>
      </c>
      <c r="L253" s="86">
        <v>3.1574599999999999</v>
      </c>
      <c r="M253" s="86">
        <v>0.82648497044824165</v>
      </c>
      <c r="N253" s="86">
        <v>0.82044578886268837</v>
      </c>
      <c r="O253" s="86">
        <v>1.1000000000000001</v>
      </c>
      <c r="P253" s="86">
        <v>4.2011852377221048</v>
      </c>
      <c r="S253" s="89"/>
      <c r="T253" s="88">
        <v>3.5</v>
      </c>
      <c r="V253" s="90">
        <f t="shared" si="33"/>
        <v>62.721796387851185</v>
      </c>
      <c r="W253" s="66">
        <f t="shared" si="35"/>
        <v>65.021796387851182</v>
      </c>
      <c r="X253" s="66">
        <f t="shared" si="36"/>
        <v>65.221796387851185</v>
      </c>
      <c r="Y253" s="66">
        <f t="shared" si="37"/>
        <v>66.654453021369449</v>
      </c>
      <c r="Z253" s="66">
        <f t="shared" si="38"/>
        <v>69.098663021369447</v>
      </c>
      <c r="AA253" s="66">
        <f t="shared" si="39"/>
        <v>69.311203021369451</v>
      </c>
      <c r="AB253" t="s">
        <v>379</v>
      </c>
      <c r="AC253" t="s">
        <v>42</v>
      </c>
      <c r="AD253" t="s">
        <v>376</v>
      </c>
      <c r="AE253" t="s">
        <v>36</v>
      </c>
      <c r="AF253">
        <v>37</v>
      </c>
      <c r="AG253" t="s">
        <v>37</v>
      </c>
      <c r="AH253" t="s">
        <v>377</v>
      </c>
      <c r="AI253">
        <v>13.141999999999999</v>
      </c>
      <c r="AJ253">
        <v>1.1761E-3</v>
      </c>
      <c r="AK253">
        <v>1.4521174312765858E-3</v>
      </c>
      <c r="AL253" t="s">
        <v>431</v>
      </c>
      <c r="AM253" t="s">
        <v>381</v>
      </c>
      <c r="AN253" t="s">
        <v>38</v>
      </c>
      <c r="AO253" t="s">
        <v>39</v>
      </c>
    </row>
    <row r="254" spans="1:41" x14ac:dyDescent="0.25">
      <c r="A254" s="86" t="s">
        <v>535</v>
      </c>
      <c r="B254" s="86" t="s">
        <v>511</v>
      </c>
      <c r="C254" s="86">
        <v>18</v>
      </c>
      <c r="D254" s="86" t="s">
        <v>507</v>
      </c>
      <c r="E254" s="86" t="s">
        <v>375</v>
      </c>
      <c r="F254" s="86" t="s">
        <v>35</v>
      </c>
      <c r="G254" s="86">
        <v>33.698425978126068</v>
      </c>
      <c r="H254" s="86">
        <v>2.1082794579795454</v>
      </c>
      <c r="I254" s="86">
        <v>0</v>
      </c>
      <c r="J254" s="86">
        <v>11.225067139055758</v>
      </c>
      <c r="K254" s="86">
        <v>4.3828697300061217</v>
      </c>
      <c r="L254" s="86">
        <v>3.1574600000000004</v>
      </c>
      <c r="M254" s="86">
        <v>0.90931962960842316</v>
      </c>
      <c r="N254" s="86">
        <v>0.84122060232269724</v>
      </c>
      <c r="O254" s="86">
        <v>1.0999999999999999</v>
      </c>
      <c r="P254" s="86">
        <v>4.2279877202264968</v>
      </c>
      <c r="S254" s="89"/>
      <c r="T254" s="88">
        <v>3.5</v>
      </c>
      <c r="V254" s="90">
        <f t="shared" si="33"/>
        <v>63.04235079934557</v>
      </c>
      <c r="W254" s="66">
        <f t="shared" si="35"/>
        <v>65.342350799345567</v>
      </c>
      <c r="X254" s="66">
        <f t="shared" si="36"/>
        <v>65.54235079934557</v>
      </c>
      <c r="Y254" s="66">
        <f t="shared" si="37"/>
        <v>66.99510619446454</v>
      </c>
      <c r="Z254" s="66">
        <f t="shared" si="38"/>
        <v>69.439316194464539</v>
      </c>
      <c r="AA254" s="66">
        <f t="shared" si="39"/>
        <v>69.651856194464543</v>
      </c>
      <c r="AB254" t="s">
        <v>379</v>
      </c>
      <c r="AC254" t="s">
        <v>42</v>
      </c>
      <c r="AD254" t="s">
        <v>376</v>
      </c>
      <c r="AE254" t="s">
        <v>36</v>
      </c>
      <c r="AF254">
        <v>37</v>
      </c>
      <c r="AG254" t="s">
        <v>37</v>
      </c>
      <c r="AH254" t="s">
        <v>377</v>
      </c>
      <c r="AI254">
        <v>0.36199999999999999</v>
      </c>
      <c r="AJ254">
        <v>1.1761E-3</v>
      </c>
      <c r="AK254">
        <v>1.4521174312765858E-3</v>
      </c>
      <c r="AL254" t="s">
        <v>432</v>
      </c>
      <c r="AM254" t="s">
        <v>381</v>
      </c>
      <c r="AN254" t="s">
        <v>38</v>
      </c>
      <c r="AO254" t="s">
        <v>39</v>
      </c>
    </row>
    <row r="255" spans="1:41" x14ac:dyDescent="0.25">
      <c r="A255" s="86" t="s">
        <v>535</v>
      </c>
      <c r="B255" s="86" t="s">
        <v>538</v>
      </c>
      <c r="C255" s="86">
        <v>24</v>
      </c>
      <c r="D255" s="86" t="s">
        <v>507</v>
      </c>
      <c r="E255" s="86" t="s">
        <v>375</v>
      </c>
      <c r="F255" s="86" t="s">
        <v>35</v>
      </c>
      <c r="G255" s="86">
        <v>32.336508253219662</v>
      </c>
      <c r="H255" s="86">
        <v>2.2198963810735428</v>
      </c>
      <c r="I255" s="86">
        <v>0</v>
      </c>
      <c r="J255" s="86">
        <v>12.701849745644296</v>
      </c>
      <c r="K255" s="86">
        <v>4.7135210039440123</v>
      </c>
      <c r="L255" s="86">
        <v>3.1574599999999999</v>
      </c>
      <c r="M255" s="86">
        <v>0.91422109664094808</v>
      </c>
      <c r="N255" s="86">
        <v>0.86549614384182871</v>
      </c>
      <c r="O255" s="86">
        <v>1.0999999999999996</v>
      </c>
      <c r="P255" s="86">
        <v>4.1296393637906004</v>
      </c>
      <c r="S255" s="89"/>
      <c r="T255" s="88">
        <v>3.5</v>
      </c>
      <c r="V255" s="90">
        <f t="shared" si="33"/>
        <v>63.418695607081347</v>
      </c>
      <c r="W255" s="66">
        <f t="shared" si="35"/>
        <v>65.718695607081344</v>
      </c>
      <c r="X255" s="66">
        <f t="shared" si="36"/>
        <v>65.918695607081347</v>
      </c>
      <c r="Y255" s="66">
        <f t="shared" si="37"/>
        <v>67.395047821645349</v>
      </c>
      <c r="Z255" s="66">
        <f t="shared" si="38"/>
        <v>69.839257821645347</v>
      </c>
      <c r="AA255" s="66">
        <f t="shared" si="39"/>
        <v>70.051797821645351</v>
      </c>
    </row>
    <row r="256" spans="1:41" x14ac:dyDescent="0.25">
      <c r="A256" s="86" t="s">
        <v>535</v>
      </c>
      <c r="B256" s="86" t="s">
        <v>512</v>
      </c>
      <c r="C256" s="86">
        <v>30</v>
      </c>
      <c r="D256" s="86" t="s">
        <v>507</v>
      </c>
      <c r="E256" s="86" t="s">
        <v>375</v>
      </c>
      <c r="F256" s="86" t="s">
        <v>35</v>
      </c>
      <c r="G256" s="86">
        <v>32.586777916840497</v>
      </c>
      <c r="H256" s="86">
        <v>2.1306564386114388</v>
      </c>
      <c r="I256" s="86">
        <v>0</v>
      </c>
      <c r="J256" s="86">
        <v>12.536546570681919</v>
      </c>
      <c r="K256" s="86">
        <v>4.5096170859524136</v>
      </c>
      <c r="L256" s="86">
        <v>3.1574599999999995</v>
      </c>
      <c r="M256" s="86">
        <v>0.95115525447620675</v>
      </c>
      <c r="N256" s="86">
        <v>0.89257932429425701</v>
      </c>
      <c r="O256" s="86">
        <v>1.0999999999999999</v>
      </c>
      <c r="P256" s="86">
        <v>4.1403685588937602</v>
      </c>
      <c r="S256" s="89"/>
      <c r="T256" s="88">
        <v>3.5</v>
      </c>
      <c r="V256" s="90">
        <f t="shared" si="33"/>
        <v>63.374504711139053</v>
      </c>
      <c r="W256" s="66">
        <f t="shared" si="35"/>
        <v>65.674504711139051</v>
      </c>
      <c r="X256" s="66">
        <f t="shared" si="36"/>
        <v>65.874504711139053</v>
      </c>
      <c r="Y256" s="66">
        <f t="shared" si="37"/>
        <v>67.348086156527472</v>
      </c>
      <c r="Z256" s="66">
        <f t="shared" si="38"/>
        <v>69.79229615652747</v>
      </c>
      <c r="AA256" s="66">
        <f t="shared" si="39"/>
        <v>70.004836156527475</v>
      </c>
    </row>
    <row r="257" spans="1:27" x14ac:dyDescent="0.25">
      <c r="A257" s="86" t="s">
        <v>535</v>
      </c>
      <c r="B257" s="86" t="s">
        <v>540</v>
      </c>
      <c r="C257" s="86">
        <v>36</v>
      </c>
      <c r="D257" s="86" t="s">
        <v>507</v>
      </c>
      <c r="E257" s="86" t="s">
        <v>375</v>
      </c>
      <c r="F257" s="86" t="s">
        <v>35</v>
      </c>
      <c r="G257" s="86">
        <v>31.807001632504996</v>
      </c>
      <c r="H257" s="86">
        <v>2.151707872992052</v>
      </c>
      <c r="I257" s="86">
        <v>0</v>
      </c>
      <c r="J257" s="86">
        <v>12.543866924011009</v>
      </c>
      <c r="K257" s="86">
        <v>4.7135210039440141</v>
      </c>
      <c r="L257" s="86">
        <v>3.1574599999999999</v>
      </c>
      <c r="M257" s="86">
        <v>0.94827350995022719</v>
      </c>
      <c r="N257" s="86">
        <v>0.90418409589455273</v>
      </c>
      <c r="O257" s="86">
        <v>1.1000000000000001</v>
      </c>
      <c r="P257" s="86">
        <v>4.0847350122177888</v>
      </c>
      <c r="S257" s="89"/>
      <c r="T257" s="88">
        <v>3.5</v>
      </c>
      <c r="V257" s="90">
        <f t="shared" si="33"/>
        <v>62.759042178522591</v>
      </c>
      <c r="W257" s="66">
        <f t="shared" si="35"/>
        <v>65.059042178522589</v>
      </c>
      <c r="X257" s="66">
        <f t="shared" si="36"/>
        <v>65.259042178522591</v>
      </c>
      <c r="Y257" s="66">
        <f t="shared" si="37"/>
        <v>66.694034123115955</v>
      </c>
      <c r="Z257" s="66">
        <f t="shared" si="38"/>
        <v>69.138244123115953</v>
      </c>
      <c r="AA257" s="66">
        <f t="shared" si="39"/>
        <v>69.350784123115957</v>
      </c>
    </row>
    <row r="258" spans="1:27" x14ac:dyDescent="0.25">
      <c r="A258" s="86" t="s">
        <v>542</v>
      </c>
      <c r="B258" s="86" t="s">
        <v>543</v>
      </c>
      <c r="C258" s="86">
        <v>12</v>
      </c>
      <c r="D258" s="86" t="s">
        <v>507</v>
      </c>
      <c r="E258" s="86" t="s">
        <v>375</v>
      </c>
      <c r="F258" s="86" t="s">
        <v>35</v>
      </c>
      <c r="G258" s="86">
        <v>33.067204788681302</v>
      </c>
      <c r="H258" s="86">
        <v>2.271917117448421</v>
      </c>
      <c r="I258" s="86">
        <v>0</v>
      </c>
      <c r="J258" s="86">
        <v>11.574429970670538</v>
      </c>
      <c r="K258" s="86">
        <v>4.7135210039440141</v>
      </c>
      <c r="L258" s="86">
        <v>3.1574599999999995</v>
      </c>
      <c r="M258" s="86">
        <v>0.82648497044824165</v>
      </c>
      <c r="N258" s="86">
        <v>0.82747613168873591</v>
      </c>
      <c r="O258" s="86">
        <v>1.1000000000000001</v>
      </c>
      <c r="P258" s="86">
        <v>4.1889326472917849</v>
      </c>
      <c r="S258" s="89"/>
      <c r="T258" s="88">
        <v>3.5</v>
      </c>
      <c r="V258" s="90">
        <f t="shared" si="33"/>
        <v>62.955509512724618</v>
      </c>
      <c r="W258" s="66">
        <f t="shared" si="35"/>
        <v>65.255509512724615</v>
      </c>
      <c r="X258" s="66">
        <f t="shared" si="36"/>
        <v>65.455509512724618</v>
      </c>
      <c r="Y258" s="66">
        <f t="shared" si="37"/>
        <v>66.902819959172447</v>
      </c>
      <c r="Z258" s="66">
        <f t="shared" si="38"/>
        <v>69.347029959172446</v>
      </c>
      <c r="AA258" s="66">
        <f t="shared" si="39"/>
        <v>69.55956995917245</v>
      </c>
    </row>
    <row r="259" spans="1:27" x14ac:dyDescent="0.25">
      <c r="A259" s="86" t="s">
        <v>542</v>
      </c>
      <c r="B259" s="86" t="s">
        <v>514</v>
      </c>
      <c r="C259" s="86">
        <v>18</v>
      </c>
      <c r="D259" s="86" t="s">
        <v>507</v>
      </c>
      <c r="E259" s="86" t="s">
        <v>375</v>
      </c>
      <c r="F259" s="86" t="s">
        <v>35</v>
      </c>
      <c r="G259" s="86">
        <v>33.69176463847829</v>
      </c>
      <c r="H259" s="86">
        <v>2.2897171064856039</v>
      </c>
      <c r="I259" s="86">
        <v>0</v>
      </c>
      <c r="J259" s="86">
        <v>11.665705820291711</v>
      </c>
      <c r="K259" s="86">
        <v>4.4623427493088244</v>
      </c>
      <c r="L259" s="86">
        <v>3.1574599999999995</v>
      </c>
      <c r="M259" s="86">
        <v>0.91191197375926492</v>
      </c>
      <c r="N259" s="86">
        <v>0.845106495473817</v>
      </c>
      <c r="O259" s="86">
        <v>1.0999999999999999</v>
      </c>
      <c r="P259" s="86">
        <v>4.2358725933548307</v>
      </c>
      <c r="S259" s="89"/>
      <c r="T259" s="88">
        <v>3.5</v>
      </c>
      <c r="V259" s="90">
        <f t="shared" si="33"/>
        <v>63.570164270666737</v>
      </c>
      <c r="W259" s="66">
        <f t="shared" si="35"/>
        <v>65.870164270666734</v>
      </c>
      <c r="X259" s="66">
        <f t="shared" si="36"/>
        <v>66.070164270666737</v>
      </c>
      <c r="Y259" s="66">
        <f t="shared" si="37"/>
        <v>67.556013570437543</v>
      </c>
      <c r="Z259" s="66">
        <f t="shared" si="38"/>
        <v>70.000223570437541</v>
      </c>
      <c r="AA259" s="66">
        <f t="shared" si="39"/>
        <v>70.212763570437545</v>
      </c>
    </row>
    <row r="260" spans="1:27" x14ac:dyDescent="0.25">
      <c r="A260" s="86" t="s">
        <v>542</v>
      </c>
      <c r="B260" s="86" t="s">
        <v>544</v>
      </c>
      <c r="C260" s="86">
        <v>24</v>
      </c>
      <c r="D260" s="86" t="s">
        <v>507</v>
      </c>
      <c r="E260" s="86" t="s">
        <v>375</v>
      </c>
      <c r="F260" s="86" t="s">
        <v>35</v>
      </c>
      <c r="G260" s="86">
        <v>32.207809722474146</v>
      </c>
      <c r="H260" s="86">
        <v>2.2135814119718624</v>
      </c>
      <c r="I260" s="86">
        <v>0</v>
      </c>
      <c r="J260" s="86">
        <v>12.924123322344343</v>
      </c>
      <c r="K260" s="86">
        <v>4.7135210039440123</v>
      </c>
      <c r="L260" s="86">
        <v>3.1574599999999995</v>
      </c>
      <c r="M260" s="86">
        <v>0.91422109664094808</v>
      </c>
      <c r="N260" s="86">
        <v>0.87355802884092171</v>
      </c>
      <c r="O260" s="86">
        <v>1.0999999999999996</v>
      </c>
      <c r="P260" s="86">
        <v>4.1177729168191606</v>
      </c>
      <c r="S260" s="89"/>
      <c r="T260" s="88">
        <v>3.5</v>
      </c>
      <c r="V260" s="90">
        <f t="shared" ref="V260:V323" si="40">SUM(I260:U260,G260)</f>
        <v>63.508466091063525</v>
      </c>
      <c r="W260" s="66">
        <f t="shared" si="35"/>
        <v>65.808466091063522</v>
      </c>
      <c r="X260" s="66">
        <f t="shared" si="36"/>
        <v>66.008466091063525</v>
      </c>
      <c r="Y260" s="66">
        <f t="shared" si="37"/>
        <v>67.490446914973205</v>
      </c>
      <c r="Z260" s="66">
        <f t="shared" si="38"/>
        <v>69.934656914973203</v>
      </c>
      <c r="AA260" s="66">
        <f t="shared" si="39"/>
        <v>70.147196914973208</v>
      </c>
    </row>
    <row r="261" spans="1:27" x14ac:dyDescent="0.25">
      <c r="A261" s="86" t="s">
        <v>542</v>
      </c>
      <c r="B261" s="86" t="s">
        <v>516</v>
      </c>
      <c r="C261" s="86">
        <v>30</v>
      </c>
      <c r="D261" s="86" t="s">
        <v>507</v>
      </c>
      <c r="E261" s="86" t="s">
        <v>375</v>
      </c>
      <c r="F261" s="86" t="s">
        <v>35</v>
      </c>
      <c r="G261" s="86">
        <v>32.551691011235953</v>
      </c>
      <c r="H261" s="86">
        <v>2.2282699586043719</v>
      </c>
      <c r="I261" s="86">
        <v>0</v>
      </c>
      <c r="J261" s="86">
        <v>12.849282094343179</v>
      </c>
      <c r="K261" s="86">
        <v>4.5595861283680774</v>
      </c>
      <c r="L261" s="86">
        <v>3.157459999999999</v>
      </c>
      <c r="M261" s="86">
        <v>0.95316115659247236</v>
      </c>
      <c r="N261" s="86">
        <v>0.89793431643258459</v>
      </c>
      <c r="O261" s="86">
        <v>1.0999999999999996</v>
      </c>
      <c r="P261" s="86">
        <v>4.1426086163776183</v>
      </c>
      <c r="S261" s="89"/>
      <c r="T261" s="88">
        <v>3.5</v>
      </c>
      <c r="V261" s="90">
        <f t="shared" si="40"/>
        <v>63.711723323349887</v>
      </c>
      <c r="W261" s="66">
        <f t="shared" si="35"/>
        <v>66.011723323349884</v>
      </c>
      <c r="X261" s="66">
        <f t="shared" si="36"/>
        <v>66.211723323349887</v>
      </c>
      <c r="Y261" s="66">
        <f t="shared" si="37"/>
        <v>67.706448375723923</v>
      </c>
      <c r="Z261" s="66">
        <f t="shared" si="38"/>
        <v>70.150658375723921</v>
      </c>
      <c r="AA261" s="66">
        <f t="shared" si="39"/>
        <v>70.363198375723925</v>
      </c>
    </row>
    <row r="262" spans="1:27" x14ac:dyDescent="0.25">
      <c r="A262" s="86" t="s">
        <v>542</v>
      </c>
      <c r="B262" s="86" t="s">
        <v>545</v>
      </c>
      <c r="C262" s="86">
        <v>36</v>
      </c>
      <c r="D262" s="86" t="s">
        <v>507</v>
      </c>
      <c r="E262" s="86" t="s">
        <v>375</v>
      </c>
      <c r="F262" s="86" t="s">
        <v>35</v>
      </c>
      <c r="G262" s="86">
        <v>31.70510671745571</v>
      </c>
      <c r="H262" s="86">
        <v>2.1504461390690999</v>
      </c>
      <c r="I262" s="86">
        <v>0</v>
      </c>
      <c r="J262" s="86">
        <v>12.528979694422071</v>
      </c>
      <c r="K262" s="86">
        <v>4.7135210039440132</v>
      </c>
      <c r="L262" s="86">
        <v>3.1574599999999986</v>
      </c>
      <c r="M262" s="86">
        <v>0.94827350995022697</v>
      </c>
      <c r="N262" s="86">
        <v>0.90955868589394795</v>
      </c>
      <c r="O262" s="86">
        <v>1.1000000000000001</v>
      </c>
      <c r="P262" s="86">
        <v>4.0750103429409297</v>
      </c>
      <c r="S262" s="89"/>
      <c r="T262" s="88">
        <v>3.5</v>
      </c>
      <c r="V262" s="90">
        <f t="shared" si="40"/>
        <v>62.637909954606897</v>
      </c>
      <c r="W262" s="66">
        <f t="shared" si="35"/>
        <v>64.937909954606894</v>
      </c>
      <c r="X262" s="66">
        <f t="shared" si="36"/>
        <v>65.137909954606897</v>
      </c>
      <c r="Y262" s="66">
        <f t="shared" si="37"/>
        <v>66.565306908760746</v>
      </c>
      <c r="Z262" s="66">
        <f t="shared" si="38"/>
        <v>69.009516908760745</v>
      </c>
      <c r="AA262" s="66">
        <f t="shared" si="39"/>
        <v>69.222056908760749</v>
      </c>
    </row>
    <row r="263" spans="1:27" x14ac:dyDescent="0.25">
      <c r="A263" s="86" t="s">
        <v>639</v>
      </c>
      <c r="B263" s="86" t="s">
        <v>635</v>
      </c>
      <c r="C263" s="86">
        <v>12</v>
      </c>
      <c r="D263" s="86" t="s">
        <v>507</v>
      </c>
      <c r="E263" s="86" t="s">
        <v>375</v>
      </c>
      <c r="F263" s="86" t="s">
        <v>35</v>
      </c>
      <c r="G263" s="86">
        <v>32.793506257935803</v>
      </c>
      <c r="H263" s="86">
        <v>2.2182094542828388</v>
      </c>
      <c r="I263" s="86">
        <v>0</v>
      </c>
      <c r="J263" s="86">
        <v>11.957308874851911</v>
      </c>
      <c r="K263" s="86">
        <v>4.7135210039440141</v>
      </c>
      <c r="L263" s="86">
        <v>3.1574599999999995</v>
      </c>
      <c r="M263" s="86">
        <v>0.8480345579953924</v>
      </c>
      <c r="N263" s="86">
        <v>0.83687474678033746</v>
      </c>
      <c r="O263" s="86">
        <v>1.0999999999999999</v>
      </c>
      <c r="P263" s="86">
        <v>4.1640615081482926</v>
      </c>
      <c r="S263" s="89"/>
      <c r="T263" s="88">
        <v>3.5</v>
      </c>
      <c r="V263" s="90">
        <f t="shared" si="40"/>
        <v>63.070766949655756</v>
      </c>
      <c r="W263" s="66">
        <f t="shared" si="35"/>
        <v>65.37076694965576</v>
      </c>
      <c r="X263" s="66">
        <f t="shared" si="36"/>
        <v>65.570766949655763</v>
      </c>
      <c r="Y263" s="66">
        <f t="shared" si="37"/>
        <v>67.025304037399167</v>
      </c>
      <c r="Z263" s="66">
        <f t="shared" si="38"/>
        <v>69.469514037399179</v>
      </c>
      <c r="AA263" s="66">
        <f t="shared" si="39"/>
        <v>69.682054037399183</v>
      </c>
    </row>
    <row r="264" spans="1:27" x14ac:dyDescent="0.25">
      <c r="A264" s="86" t="s">
        <v>639</v>
      </c>
      <c r="B264" s="86" t="s">
        <v>519</v>
      </c>
      <c r="C264" s="86">
        <v>18</v>
      </c>
      <c r="D264" s="86" t="s">
        <v>507</v>
      </c>
      <c r="E264" s="86" t="s">
        <v>375</v>
      </c>
      <c r="F264" s="86" t="s">
        <v>35</v>
      </c>
      <c r="G264" s="86">
        <v>33.432595492289437</v>
      </c>
      <c r="H264" s="86">
        <v>2.4521620368559844</v>
      </c>
      <c r="I264" s="86">
        <v>0</v>
      </c>
      <c r="J264" s="86">
        <v>12.350737878022791</v>
      </c>
      <c r="K264" s="86">
        <v>4.6111117005248268</v>
      </c>
      <c r="L264" s="86">
        <v>3.1574599999999995</v>
      </c>
      <c r="M264" s="86">
        <v>0.91774982644418912</v>
      </c>
      <c r="N264" s="86">
        <v>0.85439565871886147</v>
      </c>
      <c r="O264" s="86">
        <v>1.0999999999999999</v>
      </c>
      <c r="P264" s="86">
        <v>4.2269793792170107</v>
      </c>
      <c r="S264" s="89"/>
      <c r="T264" s="88">
        <v>3.5</v>
      </c>
      <c r="V264" s="90">
        <f t="shared" si="40"/>
        <v>64.15102993521711</v>
      </c>
      <c r="W264" s="66">
        <f t="shared" si="35"/>
        <v>66.451029935217107</v>
      </c>
      <c r="X264" s="66">
        <f t="shared" si="36"/>
        <v>66.65102993521711</v>
      </c>
      <c r="Y264" s="66">
        <f t="shared" si="37"/>
        <v>68.173299512155225</v>
      </c>
      <c r="Z264" s="66">
        <f t="shared" si="38"/>
        <v>70.617509512155223</v>
      </c>
      <c r="AA264" s="66">
        <f t="shared" si="39"/>
        <v>70.830049512155227</v>
      </c>
    </row>
    <row r="265" spans="1:27" x14ac:dyDescent="0.25">
      <c r="A265" s="86" t="s">
        <v>639</v>
      </c>
      <c r="B265" s="86" t="s">
        <v>640</v>
      </c>
      <c r="C265" s="86">
        <v>24</v>
      </c>
      <c r="D265" s="86" t="s">
        <v>507</v>
      </c>
      <c r="E265" s="86" t="s">
        <v>375</v>
      </c>
      <c r="F265" s="86" t="s">
        <v>35</v>
      </c>
      <c r="G265" s="86">
        <v>31.878255033557039</v>
      </c>
      <c r="H265" s="86">
        <v>2.1332093714565836</v>
      </c>
      <c r="I265" s="86">
        <v>0</v>
      </c>
      <c r="J265" s="86">
        <v>13.153806018267723</v>
      </c>
      <c r="K265" s="86">
        <v>4.7135210039440123</v>
      </c>
      <c r="L265" s="86">
        <v>3.1574599999999995</v>
      </c>
      <c r="M265" s="86">
        <v>0.92314946102758599</v>
      </c>
      <c r="N265" s="86">
        <v>0.88433567594775997</v>
      </c>
      <c r="O265" s="86">
        <v>1.0999999999999996</v>
      </c>
      <c r="P265" s="86">
        <v>4.0868726513610083</v>
      </c>
      <c r="S265" s="89"/>
      <c r="T265" s="88">
        <v>3.5</v>
      </c>
      <c r="V265" s="90">
        <f t="shared" si="40"/>
        <v>63.397399844105124</v>
      </c>
      <c r="W265" s="66">
        <f t="shared" si="35"/>
        <v>65.697399844105121</v>
      </c>
      <c r="X265" s="66">
        <f t="shared" si="36"/>
        <v>65.897399844105124</v>
      </c>
      <c r="Y265" s="66">
        <f t="shared" si="37"/>
        <v>67.372416814330506</v>
      </c>
      <c r="Z265" s="66">
        <f t="shared" si="38"/>
        <v>69.816626814330505</v>
      </c>
      <c r="AA265" s="66">
        <f t="shared" si="39"/>
        <v>70.029166814330509</v>
      </c>
    </row>
    <row r="266" spans="1:27" x14ac:dyDescent="0.25">
      <c r="A266" s="86" t="s">
        <v>639</v>
      </c>
      <c r="B266" s="86" t="s">
        <v>521</v>
      </c>
      <c r="C266" s="86">
        <v>30</v>
      </c>
      <c r="D266" s="86" t="s">
        <v>507</v>
      </c>
      <c r="E266" s="86" t="s">
        <v>375</v>
      </c>
      <c r="F266" s="86" t="s">
        <v>35</v>
      </c>
      <c r="G266" s="86">
        <v>32.366690095388364</v>
      </c>
      <c r="H266" s="86">
        <v>2.3072718736540025</v>
      </c>
      <c r="I266" s="86">
        <v>0</v>
      </c>
      <c r="J266" s="86">
        <v>13.095235910107377</v>
      </c>
      <c r="K266" s="86">
        <v>4.6516038822468344</v>
      </c>
      <c r="L266" s="86">
        <v>3.157459999999999</v>
      </c>
      <c r="M266" s="86">
        <v>0.95748869467666975</v>
      </c>
      <c r="N266" s="86">
        <v>0.90467587197877097</v>
      </c>
      <c r="O266" s="86">
        <v>1.0999999999999996</v>
      </c>
      <c r="P266" s="86">
        <v>4.1346319717564892</v>
      </c>
      <c r="S266" s="89"/>
      <c r="T266" s="88">
        <v>3.5</v>
      </c>
      <c r="V266" s="90">
        <f t="shared" si="40"/>
        <v>63.86778642615451</v>
      </c>
      <c r="W266" s="66">
        <f t="shared" si="35"/>
        <v>66.167786426154507</v>
      </c>
      <c r="X266" s="66">
        <f t="shared" si="36"/>
        <v>66.36778642615451</v>
      </c>
      <c r="Y266" s="66">
        <f t="shared" si="37"/>
        <v>67.872296635074392</v>
      </c>
      <c r="Z266" s="66">
        <f t="shared" si="38"/>
        <v>70.31650663507439</v>
      </c>
      <c r="AA266" s="66">
        <f t="shared" si="39"/>
        <v>70.529046635074394</v>
      </c>
    </row>
    <row r="267" spans="1:27" x14ac:dyDescent="0.25">
      <c r="A267" s="86" t="s">
        <v>639</v>
      </c>
      <c r="B267" s="86" t="s">
        <v>641</v>
      </c>
      <c r="C267" s="86">
        <v>36</v>
      </c>
      <c r="D267" s="86" t="s">
        <v>507</v>
      </c>
      <c r="E267" s="86" t="s">
        <v>375</v>
      </c>
      <c r="F267" s="86" t="s">
        <v>35</v>
      </c>
      <c r="G267" s="86">
        <v>31.451065360662675</v>
      </c>
      <c r="H267" s="86">
        <v>2.0859846909518645</v>
      </c>
      <c r="I267" s="86">
        <v>0</v>
      </c>
      <c r="J267" s="86">
        <v>12.513596223846843</v>
      </c>
      <c r="K267" s="86">
        <v>4.7135210039440141</v>
      </c>
      <c r="L267" s="86">
        <v>3.1574599999999995</v>
      </c>
      <c r="M267" s="86">
        <v>0.95136228325305316</v>
      </c>
      <c r="N267" s="86">
        <v>0.91674378396517364</v>
      </c>
      <c r="O267" s="86">
        <v>1.0999999999999999</v>
      </c>
      <c r="P267" s="86">
        <v>4.0510718118766587</v>
      </c>
      <c r="S267" s="89"/>
      <c r="T267" s="88">
        <v>3.5</v>
      </c>
      <c r="V267" s="90">
        <f t="shared" si="40"/>
        <v>62.354820467548421</v>
      </c>
      <c r="W267" s="66">
        <f t="shared" si="35"/>
        <v>64.654820467548419</v>
      </c>
      <c r="X267" s="66">
        <f t="shared" si="36"/>
        <v>64.854820467548421</v>
      </c>
      <c r="Y267" s="66">
        <f t="shared" si="37"/>
        <v>66.264467710863713</v>
      </c>
      <c r="Z267" s="66">
        <f t="shared" si="38"/>
        <v>68.708677710863697</v>
      </c>
      <c r="AA267" s="66">
        <f t="shared" si="39"/>
        <v>68.921217710863701</v>
      </c>
    </row>
    <row r="268" spans="1:27" x14ac:dyDescent="0.25">
      <c r="A268" s="86" t="s">
        <v>642</v>
      </c>
      <c r="B268" s="86" t="s">
        <v>636</v>
      </c>
      <c r="C268" s="86">
        <v>12</v>
      </c>
      <c r="D268" s="86" t="s">
        <v>507</v>
      </c>
      <c r="E268" s="86" t="s">
        <v>375</v>
      </c>
      <c r="F268" s="86" t="s">
        <v>35</v>
      </c>
      <c r="G268" s="86">
        <v>32.572871394884828</v>
      </c>
      <c r="H268" s="86">
        <v>2.1276659154327717</v>
      </c>
      <c r="I268" s="86">
        <v>0</v>
      </c>
      <c r="J268" s="86">
        <v>12.340187779033279</v>
      </c>
      <c r="K268" s="86">
        <v>4.7135210039440141</v>
      </c>
      <c r="L268" s="86">
        <v>3.1574599999999995</v>
      </c>
      <c r="M268" s="86">
        <v>0.9166592488246591</v>
      </c>
      <c r="N268" s="86">
        <v>0.84746494540177753</v>
      </c>
      <c r="O268" s="86">
        <v>1.0999999999999996</v>
      </c>
      <c r="P268" s="86">
        <v>4.1517839222464392</v>
      </c>
      <c r="S268" s="89"/>
      <c r="T268" s="88">
        <v>3.5</v>
      </c>
      <c r="V268" s="90">
        <f t="shared" si="40"/>
        <v>63.299948294334996</v>
      </c>
      <c r="W268" s="66">
        <f t="shared" si="35"/>
        <v>65.599948294334993</v>
      </c>
      <c r="X268" s="66">
        <f t="shared" si="36"/>
        <v>65.799948294334996</v>
      </c>
      <c r="Y268" s="66">
        <f t="shared" si="37"/>
        <v>67.268855052389796</v>
      </c>
      <c r="Z268" s="66">
        <f t="shared" si="38"/>
        <v>69.713065052389794</v>
      </c>
      <c r="AA268" s="66">
        <f t="shared" si="39"/>
        <v>69.925605052389798</v>
      </c>
    </row>
    <row r="269" spans="1:27" x14ac:dyDescent="0.25">
      <c r="A269" s="86" t="s">
        <v>642</v>
      </c>
      <c r="B269" s="86" t="s">
        <v>40</v>
      </c>
      <c r="C269" s="86">
        <v>18</v>
      </c>
      <c r="D269" s="86" t="s">
        <v>507</v>
      </c>
      <c r="E269" s="86" t="s">
        <v>375</v>
      </c>
      <c r="F269" s="86" t="s">
        <v>35</v>
      </c>
      <c r="G269" s="86">
        <v>32.196706202125043</v>
      </c>
      <c r="H269" s="86">
        <v>2.1394168248356706</v>
      </c>
      <c r="I269" s="86">
        <v>0</v>
      </c>
      <c r="J269" s="86">
        <v>13.176328356434803</v>
      </c>
      <c r="K269" s="86">
        <v>4.8025292359061389</v>
      </c>
      <c r="L269" s="86">
        <v>3.157459999999999</v>
      </c>
      <c r="M269" s="86">
        <v>0.93781575328932343</v>
      </c>
      <c r="N269" s="86">
        <v>0.86565996293550773</v>
      </c>
      <c r="O269" s="86">
        <v>1.0999999999999999</v>
      </c>
      <c r="P269" s="86">
        <v>4.1277729988314391</v>
      </c>
      <c r="S269" s="89"/>
      <c r="T269" s="88">
        <v>3.5</v>
      </c>
      <c r="V269" s="90">
        <f t="shared" si="40"/>
        <v>63.864272509522259</v>
      </c>
      <c r="W269" s="66">
        <f t="shared" si="35"/>
        <v>66.164272509522263</v>
      </c>
      <c r="X269" s="66">
        <f t="shared" si="36"/>
        <v>66.364272509522266</v>
      </c>
      <c r="Y269" s="66">
        <f t="shared" si="37"/>
        <v>67.868562395869304</v>
      </c>
      <c r="Z269" s="66">
        <f t="shared" si="38"/>
        <v>70.312772395869302</v>
      </c>
      <c r="AA269" s="66">
        <f t="shared" si="39"/>
        <v>70.525312395869307</v>
      </c>
    </row>
    <row r="270" spans="1:27" x14ac:dyDescent="0.25">
      <c r="A270" s="86" t="s">
        <v>642</v>
      </c>
      <c r="B270" s="86" t="s">
        <v>643</v>
      </c>
      <c r="C270" s="86">
        <v>24</v>
      </c>
      <c r="D270" s="86" t="s">
        <v>507</v>
      </c>
      <c r="E270" s="86" t="s">
        <v>375</v>
      </c>
      <c r="F270" s="86" t="s">
        <v>35</v>
      </c>
      <c r="G270" s="86">
        <v>31.7446181752222</v>
      </c>
      <c r="H270" s="86">
        <v>2.0816958007929784</v>
      </c>
      <c r="I270" s="86">
        <v>0</v>
      </c>
      <c r="J270" s="86">
        <v>13.383488714191101</v>
      </c>
      <c r="K270" s="86">
        <v>4.7135210039440114</v>
      </c>
      <c r="L270" s="86">
        <v>3.1574599999999995</v>
      </c>
      <c r="M270" s="86">
        <v>0.96309826537268972</v>
      </c>
      <c r="N270" s="86">
        <v>0.89647974424088517</v>
      </c>
      <c r="O270" s="86">
        <v>1.0999999999999996</v>
      </c>
      <c r="P270" s="86">
        <v>4.0796674135816593</v>
      </c>
      <c r="S270" s="89"/>
      <c r="T270" s="88">
        <v>3.5</v>
      </c>
      <c r="V270" s="90">
        <f t="shared" si="40"/>
        <v>63.538333316552546</v>
      </c>
      <c r="W270" s="66">
        <f t="shared" si="35"/>
        <v>65.83833331655255</v>
      </c>
      <c r="X270" s="66">
        <f t="shared" si="36"/>
        <v>66.038333316552553</v>
      </c>
      <c r="Y270" s="66">
        <f t="shared" si="37"/>
        <v>67.52218681550039</v>
      </c>
      <c r="Z270" s="66">
        <f t="shared" si="38"/>
        <v>69.966396815500389</v>
      </c>
      <c r="AA270" s="66">
        <f t="shared" si="39"/>
        <v>70.178936815500393</v>
      </c>
    </row>
    <row r="271" spans="1:27" x14ac:dyDescent="0.25">
      <c r="A271" s="86" t="s">
        <v>642</v>
      </c>
      <c r="B271" s="86" t="s">
        <v>41</v>
      </c>
      <c r="C271" s="86">
        <v>30</v>
      </c>
      <c r="D271" s="86" t="s">
        <v>507</v>
      </c>
      <c r="E271" s="86" t="s">
        <v>375</v>
      </c>
      <c r="F271" s="86" t="s">
        <v>35</v>
      </c>
      <c r="G271" s="86">
        <v>31.622173146174759</v>
      </c>
      <c r="H271" s="86">
        <v>2.0813791469065599</v>
      </c>
      <c r="I271" s="86">
        <v>0</v>
      </c>
      <c r="J271" s="86">
        <v>13.399900571381155</v>
      </c>
      <c r="K271" s="86">
        <v>4.7664667399255976</v>
      </c>
      <c r="L271" s="86">
        <v>3.1574599999999995</v>
      </c>
      <c r="M271" s="86">
        <v>0.97068823950623184</v>
      </c>
      <c r="N271" s="86">
        <v>0.91261791871830689</v>
      </c>
      <c r="O271" s="86">
        <v>1.0999999999999996</v>
      </c>
      <c r="P271" s="86">
        <v>4.0753155054783887</v>
      </c>
      <c r="S271" s="89"/>
      <c r="T271" s="88">
        <v>3.5</v>
      </c>
      <c r="V271" s="90">
        <f t="shared" si="40"/>
        <v>63.50462212118444</v>
      </c>
      <c r="W271" s="66">
        <f t="shared" si="35"/>
        <v>65.804622121184437</v>
      </c>
      <c r="X271" s="66">
        <f t="shared" si="36"/>
        <v>66.00462212118444</v>
      </c>
      <c r="Y271" s="66">
        <f t="shared" si="37"/>
        <v>67.486361928182703</v>
      </c>
      <c r="Z271" s="66">
        <f t="shared" si="38"/>
        <v>69.930571928182701</v>
      </c>
      <c r="AA271" s="66">
        <f t="shared" si="39"/>
        <v>70.143111928182705</v>
      </c>
    </row>
    <row r="272" spans="1:27" x14ac:dyDescent="0.25">
      <c r="A272" s="86" t="s">
        <v>642</v>
      </c>
      <c r="B272" s="86" t="s">
        <v>644</v>
      </c>
      <c r="C272" s="86">
        <v>36</v>
      </c>
      <c r="D272" s="86" t="s">
        <v>507</v>
      </c>
      <c r="E272" s="86" t="s">
        <v>375</v>
      </c>
      <c r="F272" s="86" t="s">
        <v>35</v>
      </c>
      <c r="G272" s="86">
        <v>31.341874962210532</v>
      </c>
      <c r="H272" s="86">
        <v>2.0452783107645693</v>
      </c>
      <c r="I272" s="86">
        <v>0</v>
      </c>
      <c r="J272" s="86">
        <v>12.498212753271607</v>
      </c>
      <c r="K272" s="86">
        <v>4.7135210039440132</v>
      </c>
      <c r="L272" s="86">
        <v>3.157459999999999</v>
      </c>
      <c r="M272" s="86">
        <v>0.97337973700242442</v>
      </c>
      <c r="N272" s="86">
        <v>0.92483982949392374</v>
      </c>
      <c r="O272" s="86">
        <v>1.0999999999999996</v>
      </c>
      <c r="P272" s="86">
        <v>4.0438355732728208</v>
      </c>
      <c r="S272" s="89"/>
      <c r="T272" s="88">
        <v>3.5</v>
      </c>
      <c r="V272" s="90">
        <f t="shared" si="40"/>
        <v>62.25312385919532</v>
      </c>
      <c r="W272" s="66">
        <f t="shared" si="35"/>
        <v>64.553123859195324</v>
      </c>
      <c r="X272" s="66">
        <f t="shared" si="36"/>
        <v>64.753123859195313</v>
      </c>
      <c r="Y272" s="66">
        <f t="shared" si="37"/>
        <v>66.156394725166862</v>
      </c>
      <c r="Z272" s="66">
        <f t="shared" si="38"/>
        <v>68.600604725166875</v>
      </c>
      <c r="AA272" s="66">
        <f t="shared" si="39"/>
        <v>68.81314472516685</v>
      </c>
    </row>
    <row r="273" spans="1:27" x14ac:dyDescent="0.25">
      <c r="A273" s="86" t="s">
        <v>645</v>
      </c>
      <c r="B273" s="86" t="s">
        <v>637</v>
      </c>
      <c r="C273" s="86">
        <v>12</v>
      </c>
      <c r="D273" s="86" t="s">
        <v>507</v>
      </c>
      <c r="E273" s="86" t="s">
        <v>375</v>
      </c>
      <c r="F273" s="86" t="s">
        <v>35</v>
      </c>
      <c r="G273" s="86">
        <v>32.314206421186292</v>
      </c>
      <c r="H273" s="86">
        <v>2.0416402111406313</v>
      </c>
      <c r="I273" s="86">
        <v>0</v>
      </c>
      <c r="J273" s="86">
        <v>12.686013886035809</v>
      </c>
      <c r="K273" s="86">
        <v>4.713521003944015</v>
      </c>
      <c r="L273" s="86">
        <v>3.1574599999999999</v>
      </c>
      <c r="M273" s="86">
        <v>0.96206909829553744</v>
      </c>
      <c r="N273" s="86">
        <v>0.85672950734627251</v>
      </c>
      <c r="O273" s="86">
        <v>1.1000000000000001</v>
      </c>
      <c r="P273" s="86">
        <v>4.131697325610725</v>
      </c>
      <c r="S273" s="89"/>
      <c r="T273" s="88">
        <v>3.5</v>
      </c>
      <c r="V273" s="90">
        <f t="shared" si="40"/>
        <v>63.421697242418652</v>
      </c>
      <c r="W273" s="66">
        <f t="shared" si="35"/>
        <v>65.721697242418657</v>
      </c>
      <c r="X273" s="66">
        <f t="shared" si="36"/>
        <v>65.921697242418645</v>
      </c>
      <c r="Y273" s="66">
        <f t="shared" si="37"/>
        <v>67.398237659518301</v>
      </c>
      <c r="Z273" s="66">
        <f t="shared" si="38"/>
        <v>69.842447659518299</v>
      </c>
      <c r="AA273" s="66">
        <f t="shared" si="39"/>
        <v>70.054987659518289</v>
      </c>
    </row>
    <row r="274" spans="1:27" x14ac:dyDescent="0.25">
      <c r="A274" s="86" t="s">
        <v>645</v>
      </c>
      <c r="B274" s="86" t="s">
        <v>44</v>
      </c>
      <c r="C274" s="86">
        <v>18</v>
      </c>
      <c r="D274" s="86" t="s">
        <v>507</v>
      </c>
      <c r="E274" s="86" t="s">
        <v>375</v>
      </c>
      <c r="F274" s="86" t="s">
        <v>35</v>
      </c>
      <c r="G274" s="86">
        <v>31.131422924901194</v>
      </c>
      <c r="H274" s="86">
        <v>1.8718297251440674</v>
      </c>
      <c r="I274" s="86">
        <v>0</v>
      </c>
      <c r="J274" s="86">
        <v>13.974720341473862</v>
      </c>
      <c r="K274" s="86">
        <v>4.9834568722179959</v>
      </c>
      <c r="L274" s="86">
        <v>3.1574599999999999</v>
      </c>
      <c r="M274" s="86">
        <v>0.94972611697800713</v>
      </c>
      <c r="N274" s="86">
        <v>0.87688634119597098</v>
      </c>
      <c r="O274" s="86">
        <v>1.1000000000000001</v>
      </c>
      <c r="P274" s="86">
        <v>4.0432228745764034</v>
      </c>
      <c r="S274" s="89"/>
      <c r="T274" s="88">
        <v>3.5</v>
      </c>
      <c r="V274" s="90">
        <f t="shared" si="40"/>
        <v>63.716895471343435</v>
      </c>
      <c r="W274" s="66">
        <f t="shared" si="35"/>
        <v>66.016895471343432</v>
      </c>
      <c r="X274" s="66">
        <f t="shared" si="36"/>
        <v>66.216895471343435</v>
      </c>
      <c r="Y274" s="66">
        <f t="shared" si="37"/>
        <v>67.71194481739667</v>
      </c>
      <c r="Z274" s="66">
        <f t="shared" si="38"/>
        <v>70.156154817396668</v>
      </c>
      <c r="AA274" s="66">
        <f t="shared" si="39"/>
        <v>70.368694817396673</v>
      </c>
    </row>
    <row r="275" spans="1:27" x14ac:dyDescent="0.25">
      <c r="A275" s="86" t="s">
        <v>645</v>
      </c>
      <c r="B275" s="86" t="s">
        <v>646</v>
      </c>
      <c r="C275" s="86">
        <v>24</v>
      </c>
      <c r="D275" s="86" t="s">
        <v>507</v>
      </c>
      <c r="E275" s="86" t="s">
        <v>375</v>
      </c>
      <c r="F275" s="86" t="s">
        <v>35</v>
      </c>
      <c r="G275" s="86">
        <v>31.612833303101752</v>
      </c>
      <c r="H275" s="86">
        <v>2.0374177779876028</v>
      </c>
      <c r="I275" s="86">
        <v>0</v>
      </c>
      <c r="J275" s="86">
        <v>13.590944052444479</v>
      </c>
      <c r="K275" s="86">
        <v>4.7135210039440123</v>
      </c>
      <c r="L275" s="86">
        <v>3.1574599999999999</v>
      </c>
      <c r="M275" s="86">
        <v>0.98956573130141856</v>
      </c>
      <c r="N275" s="86">
        <v>0.90710366896426642</v>
      </c>
      <c r="O275" s="86">
        <v>1.1000000000000001</v>
      </c>
      <c r="P275" s="86">
        <v>4.0703431108051156</v>
      </c>
      <c r="S275" s="89"/>
      <c r="T275" s="88">
        <v>3.5</v>
      </c>
      <c r="V275" s="90">
        <f t="shared" si="40"/>
        <v>63.641770870561047</v>
      </c>
      <c r="W275" s="66">
        <f t="shared" si="35"/>
        <v>65.941770870561044</v>
      </c>
      <c r="X275" s="66">
        <f t="shared" si="36"/>
        <v>66.141770870561047</v>
      </c>
      <c r="Y275" s="66">
        <f t="shared" si="37"/>
        <v>67.632109904145224</v>
      </c>
      <c r="Z275" s="66">
        <f t="shared" si="38"/>
        <v>70.076319904145222</v>
      </c>
      <c r="AA275" s="66">
        <f t="shared" si="39"/>
        <v>70.288859904145227</v>
      </c>
    </row>
    <row r="276" spans="1:27" x14ac:dyDescent="0.25">
      <c r="A276" s="86" t="s">
        <v>645</v>
      </c>
      <c r="B276" s="86" t="s">
        <v>45</v>
      </c>
      <c r="C276" s="86">
        <v>30</v>
      </c>
      <c r="D276" s="86" t="s">
        <v>507</v>
      </c>
      <c r="E276" s="86" t="s">
        <v>375</v>
      </c>
      <c r="F276" s="86" t="s">
        <v>35</v>
      </c>
      <c r="G276" s="86">
        <v>31.002219976040724</v>
      </c>
      <c r="H276" s="86">
        <v>1.9266948119269465</v>
      </c>
      <c r="I276" s="86">
        <v>0</v>
      </c>
      <c r="J276" s="86">
        <v>13.664275858856289</v>
      </c>
      <c r="K276" s="86">
        <v>4.8720345570192469</v>
      </c>
      <c r="L276" s="86">
        <v>3.1574600000000004</v>
      </c>
      <c r="M276" s="86">
        <v>0.97826187472476001</v>
      </c>
      <c r="N276" s="86">
        <v>0.92009283123689756</v>
      </c>
      <c r="O276" s="86">
        <v>1.0999999999999999</v>
      </c>
      <c r="P276" s="86">
        <v>4.0260306801983559</v>
      </c>
      <c r="S276" s="89"/>
      <c r="T276" s="88">
        <v>3.5</v>
      </c>
      <c r="V276" s="90">
        <f t="shared" si="40"/>
        <v>63.220375778076274</v>
      </c>
      <c r="W276" s="66">
        <f t="shared" si="35"/>
        <v>65.520375778076271</v>
      </c>
      <c r="X276" s="66">
        <f t="shared" si="36"/>
        <v>65.720375778076274</v>
      </c>
      <c r="Y276" s="66">
        <f t="shared" si="37"/>
        <v>67.184293339361659</v>
      </c>
      <c r="Z276" s="66">
        <f t="shared" si="38"/>
        <v>69.628503339361657</v>
      </c>
      <c r="AA276" s="66">
        <f t="shared" si="39"/>
        <v>69.841043339361661</v>
      </c>
    </row>
    <row r="277" spans="1:27" x14ac:dyDescent="0.25">
      <c r="A277" s="86" t="s">
        <v>645</v>
      </c>
      <c r="B277" s="86" t="s">
        <v>647</v>
      </c>
      <c r="C277" s="86">
        <v>36</v>
      </c>
      <c r="D277" s="86" t="s">
        <v>507</v>
      </c>
      <c r="E277" s="86" t="s">
        <v>375</v>
      </c>
      <c r="F277" s="86" t="s">
        <v>35</v>
      </c>
      <c r="G277" s="86">
        <v>30.857841930011936</v>
      </c>
      <c r="H277" s="86">
        <v>1.9338181874314913</v>
      </c>
      <c r="I277" s="86">
        <v>0</v>
      </c>
      <c r="J277" s="86">
        <v>12.739135593654945</v>
      </c>
      <c r="K277" s="86">
        <v>4.7724762722876894</v>
      </c>
      <c r="L277" s="86">
        <v>3.1574599999999995</v>
      </c>
      <c r="M277" s="86">
        <v>0.97613128152244721</v>
      </c>
      <c r="N277" s="86">
        <v>0.92998272375447666</v>
      </c>
      <c r="O277" s="86">
        <v>1.0999999999999999</v>
      </c>
      <c r="P277" s="86">
        <v>4.0025881943500572</v>
      </c>
      <c r="S277" s="89"/>
      <c r="T277" s="88">
        <v>3.5</v>
      </c>
      <c r="V277" s="90">
        <f t="shared" si="40"/>
        <v>62.035615995581551</v>
      </c>
      <c r="W277" s="66">
        <f t="shared" si="35"/>
        <v>64.335615995581549</v>
      </c>
      <c r="X277" s="66">
        <f t="shared" si="36"/>
        <v>64.535615995581551</v>
      </c>
      <c r="Y277" s="66">
        <f t="shared" si="37"/>
        <v>65.92524911850451</v>
      </c>
      <c r="Z277" s="66">
        <f t="shared" si="38"/>
        <v>68.369459118504508</v>
      </c>
      <c r="AA277" s="66">
        <f t="shared" si="39"/>
        <v>68.581999118504513</v>
      </c>
    </row>
    <row r="278" spans="1:27" x14ac:dyDescent="0.25">
      <c r="A278" s="86" t="s">
        <v>648</v>
      </c>
      <c r="B278" s="86" t="s">
        <v>638</v>
      </c>
      <c r="C278" s="86">
        <v>12</v>
      </c>
      <c r="D278" s="86" t="s">
        <v>507</v>
      </c>
      <c r="E278" s="86" t="s">
        <v>375</v>
      </c>
      <c r="F278" s="86" t="s">
        <v>35</v>
      </c>
      <c r="G278" s="86">
        <v>32.064581897333589</v>
      </c>
      <c r="H278" s="86">
        <v>2.0205271028130447</v>
      </c>
      <c r="I278" s="86">
        <v>0</v>
      </c>
      <c r="J278" s="86">
        <v>13.068892790217181</v>
      </c>
      <c r="K278" s="86">
        <v>4.7135210039440141</v>
      </c>
      <c r="L278" s="86">
        <v>3.1574599999999999</v>
      </c>
      <c r="M278" s="86">
        <v>1.0171629915280995</v>
      </c>
      <c r="N278" s="86">
        <v>0.86504080246689663</v>
      </c>
      <c r="O278" s="86">
        <v>1.1000000000000003</v>
      </c>
      <c r="P278" s="86">
        <v>4.1123841642913153</v>
      </c>
      <c r="S278" s="89"/>
      <c r="T278" s="88">
        <v>3.5</v>
      </c>
      <c r="V278" s="90">
        <f t="shared" si="40"/>
        <v>63.599043649781095</v>
      </c>
      <c r="W278" s="66">
        <f t="shared" si="35"/>
        <v>65.899043649781092</v>
      </c>
      <c r="X278" s="66">
        <f t="shared" si="36"/>
        <v>66.099043649781095</v>
      </c>
      <c r="Y278" s="66">
        <f t="shared" si="37"/>
        <v>67.586703686622371</v>
      </c>
      <c r="Z278" s="66">
        <f t="shared" si="38"/>
        <v>70.03091368662237</v>
      </c>
      <c r="AA278" s="66">
        <f t="shared" si="39"/>
        <v>70.243453686622374</v>
      </c>
    </row>
    <row r="279" spans="1:27" x14ac:dyDescent="0.25">
      <c r="A279" s="86" t="s">
        <v>648</v>
      </c>
      <c r="B279" s="86" t="s">
        <v>391</v>
      </c>
      <c r="C279" s="86">
        <v>18</v>
      </c>
      <c r="D279" s="86" t="s">
        <v>507</v>
      </c>
      <c r="E279" s="86" t="s">
        <v>375</v>
      </c>
      <c r="F279" s="86" t="s">
        <v>35</v>
      </c>
      <c r="G279" s="86">
        <v>30.7023856337659</v>
      </c>
      <c r="H279" s="86">
        <v>1.9762238332792883</v>
      </c>
      <c r="I279" s="86">
        <v>0</v>
      </c>
      <c r="J279" s="86">
        <v>14.669529067535176</v>
      </c>
      <c r="K279" s="86">
        <v>5.1139151541502068</v>
      </c>
      <c r="L279" s="86">
        <v>3.1574599999999999</v>
      </c>
      <c r="M279" s="86">
        <v>1.0122876867064656</v>
      </c>
      <c r="N279" s="86">
        <v>0.88772476078122942</v>
      </c>
      <c r="O279" s="86">
        <v>1.0999999999999999</v>
      </c>
      <c r="P279" s="86">
        <v>4.0193934908744238</v>
      </c>
      <c r="S279" s="89"/>
      <c r="T279" s="88">
        <v>3.5</v>
      </c>
      <c r="V279" s="90">
        <f t="shared" si="40"/>
        <v>64.162695793813398</v>
      </c>
      <c r="W279" s="66">
        <f t="shared" si="35"/>
        <v>66.462695793813396</v>
      </c>
      <c r="X279" s="66">
        <f t="shared" si="36"/>
        <v>66.662695793813398</v>
      </c>
      <c r="Y279" s="66">
        <f t="shared" si="37"/>
        <v>68.185696820085496</v>
      </c>
      <c r="Z279" s="66">
        <f t="shared" si="38"/>
        <v>70.629906820085495</v>
      </c>
      <c r="AA279" s="66">
        <f t="shared" si="39"/>
        <v>70.842446820085499</v>
      </c>
    </row>
    <row r="280" spans="1:27" x14ac:dyDescent="0.25">
      <c r="A280" s="86" t="s">
        <v>648</v>
      </c>
      <c r="B280" s="86" t="s">
        <v>649</v>
      </c>
      <c r="C280" s="86">
        <v>24</v>
      </c>
      <c r="D280" s="86" t="s">
        <v>507</v>
      </c>
      <c r="E280" s="86" t="s">
        <v>375</v>
      </c>
      <c r="F280" s="86" t="s">
        <v>35</v>
      </c>
      <c r="G280" s="86">
        <v>31.454434971884634</v>
      </c>
      <c r="H280" s="86">
        <v>2.0298596294188833</v>
      </c>
      <c r="I280" s="86">
        <v>0</v>
      </c>
      <c r="J280" s="86">
        <v>13.820626748367859</v>
      </c>
      <c r="K280" s="86">
        <v>4.7135210039440123</v>
      </c>
      <c r="L280" s="86">
        <v>3.1574599999999999</v>
      </c>
      <c r="M280" s="86">
        <v>1.0515946892548125</v>
      </c>
      <c r="N280" s="86">
        <v>0.91663445673861788</v>
      </c>
      <c r="O280" s="86">
        <v>1.1000000000000001</v>
      </c>
      <c r="P280" s="86">
        <v>4.0608446515936816</v>
      </c>
      <c r="S280" s="89"/>
      <c r="T280" s="88">
        <v>3.5</v>
      </c>
      <c r="V280" s="90">
        <f t="shared" si="40"/>
        <v>63.775116521783616</v>
      </c>
      <c r="W280" s="66">
        <f t="shared" si="35"/>
        <v>66.075116521783613</v>
      </c>
      <c r="X280" s="66">
        <f t="shared" si="36"/>
        <v>66.275116521783616</v>
      </c>
      <c r="Y280" s="66">
        <f t="shared" si="37"/>
        <v>67.77381632769945</v>
      </c>
      <c r="Z280" s="66">
        <f t="shared" si="38"/>
        <v>70.218026327699448</v>
      </c>
      <c r="AA280" s="66">
        <f t="shared" si="39"/>
        <v>70.430566327699452</v>
      </c>
    </row>
    <row r="281" spans="1:27" x14ac:dyDescent="0.25">
      <c r="A281" s="86" t="s">
        <v>648</v>
      </c>
      <c r="B281" s="86" t="s">
        <v>394</v>
      </c>
      <c r="C281" s="86">
        <v>30</v>
      </c>
      <c r="D281" s="86" t="s">
        <v>507</v>
      </c>
      <c r="E281" s="86" t="s">
        <v>375</v>
      </c>
      <c r="F281" s="86" t="s">
        <v>35</v>
      </c>
      <c r="G281" s="86">
        <v>30.742859534317454</v>
      </c>
      <c r="H281" s="86">
        <v>1.9902308377128612</v>
      </c>
      <c r="I281" s="86">
        <v>0</v>
      </c>
      <c r="J281" s="86">
        <v>13.857340255825969</v>
      </c>
      <c r="K281" s="86">
        <v>4.9459519103450953</v>
      </c>
      <c r="L281" s="86">
        <v>3.1574599999999999</v>
      </c>
      <c r="M281" s="86">
        <v>1.0436992500159123</v>
      </c>
      <c r="N281" s="86">
        <v>0.92708815096636776</v>
      </c>
      <c r="O281" s="86">
        <v>1.0999999999999999</v>
      </c>
      <c r="P281" s="86">
        <v>4.0141559905009183</v>
      </c>
      <c r="S281" s="89"/>
      <c r="T281" s="88">
        <v>3.5</v>
      </c>
      <c r="V281" s="90">
        <f t="shared" si="40"/>
        <v>63.288555091971716</v>
      </c>
      <c r="W281" s="66">
        <f t="shared" si="35"/>
        <v>65.588555091971713</v>
      </c>
      <c r="X281" s="66">
        <f t="shared" si="36"/>
        <v>65.788555091971716</v>
      </c>
      <c r="Y281" s="66">
        <f t="shared" si="37"/>
        <v>67.256747496238347</v>
      </c>
      <c r="Z281" s="66">
        <f t="shared" si="38"/>
        <v>69.700957496238345</v>
      </c>
      <c r="AA281" s="66">
        <f t="shared" si="39"/>
        <v>69.913497496238335</v>
      </c>
    </row>
    <row r="282" spans="1:27" x14ac:dyDescent="0.25">
      <c r="A282" s="86" t="s">
        <v>648</v>
      </c>
      <c r="B282" s="86" t="s">
        <v>650</v>
      </c>
      <c r="C282" s="86">
        <v>36</v>
      </c>
      <c r="D282" s="86" t="s">
        <v>507</v>
      </c>
      <c r="E282" s="86" t="s">
        <v>375</v>
      </c>
      <c r="F282" s="86" t="s">
        <v>35</v>
      </c>
      <c r="G282" s="86">
        <v>31.105200435334666</v>
      </c>
      <c r="H282" s="86">
        <v>1.985848245553651</v>
      </c>
      <c r="I282" s="86">
        <v>0</v>
      </c>
      <c r="J282" s="86">
        <v>12.476944421347401</v>
      </c>
      <c r="K282" s="86">
        <v>4.7178255893357424</v>
      </c>
      <c r="L282" s="86">
        <v>3.157459999999999</v>
      </c>
      <c r="M282" s="86">
        <v>1.0487297862096512</v>
      </c>
      <c r="N282" s="86">
        <v>0.93827630449241206</v>
      </c>
      <c r="O282" s="86">
        <v>1.0999999999999999</v>
      </c>
      <c r="P282" s="86">
        <v>4.0290385980741785</v>
      </c>
      <c r="S282" s="89"/>
      <c r="T282" s="88">
        <v>3.5</v>
      </c>
      <c r="V282" s="90">
        <f t="shared" si="40"/>
        <v>62.073475134794052</v>
      </c>
      <c r="W282" s="66">
        <f t="shared" si="35"/>
        <v>64.373475134794049</v>
      </c>
      <c r="X282" s="66">
        <f t="shared" si="36"/>
        <v>64.573475134794052</v>
      </c>
      <c r="Y282" s="66">
        <f t="shared" si="37"/>
        <v>65.965482025745644</v>
      </c>
      <c r="Z282" s="66">
        <f t="shared" si="38"/>
        <v>68.409692025745628</v>
      </c>
      <c r="AA282" s="66">
        <f t="shared" si="39"/>
        <v>68.622232025745632</v>
      </c>
    </row>
    <row r="283" spans="1:27" x14ac:dyDescent="0.25">
      <c r="A283" s="86" t="s">
        <v>651</v>
      </c>
      <c r="B283" s="86" t="s">
        <v>511</v>
      </c>
      <c r="C283" s="86">
        <v>12</v>
      </c>
      <c r="D283" s="86" t="s">
        <v>507</v>
      </c>
      <c r="E283" s="86" t="s">
        <v>375</v>
      </c>
      <c r="F283" s="86" t="s">
        <v>35</v>
      </c>
      <c r="G283" s="86">
        <v>31.964066751315084</v>
      </c>
      <c r="H283" s="86">
        <v>2.0232083038265003</v>
      </c>
      <c r="I283" s="86">
        <v>0</v>
      </c>
      <c r="J283" s="86">
        <v>13.439420762005604</v>
      </c>
      <c r="K283" s="86">
        <v>4.7135210039440141</v>
      </c>
      <c r="L283" s="86">
        <v>3.1574600000000004</v>
      </c>
      <c r="M283" s="86">
        <v>1.0208693939047251</v>
      </c>
      <c r="N283" s="86">
        <v>0.8704327179394159</v>
      </c>
      <c r="O283" s="86">
        <v>1.1000000000000003</v>
      </c>
      <c r="P283" s="86">
        <v>4.1039999263338984</v>
      </c>
      <c r="S283" s="89"/>
      <c r="T283" s="88">
        <v>3.5</v>
      </c>
      <c r="V283" s="90">
        <f t="shared" si="40"/>
        <v>63.869770555442742</v>
      </c>
      <c r="W283" s="66">
        <f t="shared" si="35"/>
        <v>66.169770555442739</v>
      </c>
      <c r="X283" s="66">
        <f t="shared" si="36"/>
        <v>66.369770555442742</v>
      </c>
      <c r="Y283" s="66">
        <f t="shared" si="37"/>
        <v>67.874405169268996</v>
      </c>
      <c r="Z283" s="66">
        <f t="shared" si="38"/>
        <v>70.318615169268995</v>
      </c>
      <c r="AA283" s="66">
        <f t="shared" si="39"/>
        <v>70.531155169268999</v>
      </c>
    </row>
    <row r="284" spans="1:27" x14ac:dyDescent="0.25">
      <c r="A284" s="86" t="s">
        <v>651</v>
      </c>
      <c r="B284" s="86" t="s">
        <v>538</v>
      </c>
      <c r="C284" s="86">
        <v>18</v>
      </c>
      <c r="D284" s="86" t="s">
        <v>507</v>
      </c>
      <c r="E284" s="86" t="s">
        <v>375</v>
      </c>
      <c r="F284" s="86" t="s">
        <v>35</v>
      </c>
      <c r="G284" s="86">
        <v>30.493989569752287</v>
      </c>
      <c r="H284" s="86">
        <v>1.9597090597340774</v>
      </c>
      <c r="I284" s="86">
        <v>0</v>
      </c>
      <c r="J284" s="86">
        <v>14.939635136913349</v>
      </c>
      <c r="K284" s="86">
        <v>5.0958607886317786</v>
      </c>
      <c r="L284" s="86">
        <v>3.1574599999999999</v>
      </c>
      <c r="M284" s="86">
        <v>1.0120212711087286</v>
      </c>
      <c r="N284" s="86">
        <v>0.89711480234680563</v>
      </c>
      <c r="O284" s="86">
        <v>1.1000000000000001</v>
      </c>
      <c r="P284" s="86">
        <v>3.9990097406830607</v>
      </c>
      <c r="S284" s="89"/>
      <c r="T284" s="88">
        <v>3.5</v>
      </c>
      <c r="V284" s="90">
        <f t="shared" si="40"/>
        <v>64.195091309436009</v>
      </c>
      <c r="W284" s="66">
        <f t="shared" si="35"/>
        <v>66.495091309436006</v>
      </c>
      <c r="X284" s="66">
        <f t="shared" si="36"/>
        <v>66.695091309436009</v>
      </c>
      <c r="Y284" s="66">
        <f t="shared" si="37"/>
        <v>68.220123534537649</v>
      </c>
      <c r="Z284" s="66">
        <f t="shared" si="38"/>
        <v>70.664333534537647</v>
      </c>
      <c r="AA284" s="66">
        <f t="shared" si="39"/>
        <v>70.876873534537651</v>
      </c>
    </row>
    <row r="285" spans="1:27" x14ac:dyDescent="0.25">
      <c r="A285" s="86" t="s">
        <v>651</v>
      </c>
      <c r="B285" s="86" t="s">
        <v>512</v>
      </c>
      <c r="C285" s="86">
        <v>24</v>
      </c>
      <c r="D285" s="86" t="s">
        <v>507</v>
      </c>
      <c r="E285" s="86" t="s">
        <v>375</v>
      </c>
      <c r="F285" s="86" t="s">
        <v>35</v>
      </c>
      <c r="G285" s="86">
        <v>31.381244331579904</v>
      </c>
      <c r="H285" s="86">
        <v>2.0309429617168959</v>
      </c>
      <c r="I285" s="86">
        <v>0</v>
      </c>
      <c r="J285" s="86">
        <v>14.042900325067905</v>
      </c>
      <c r="K285" s="86">
        <v>4.7135210039440123</v>
      </c>
      <c r="L285" s="86">
        <v>3.1574599999999999</v>
      </c>
      <c r="M285" s="86">
        <v>1.0537344463734519</v>
      </c>
      <c r="N285" s="86">
        <v>0.92281751260656619</v>
      </c>
      <c r="O285" s="86">
        <v>1.1000000000000001</v>
      </c>
      <c r="P285" s="86">
        <v>4.0550564417465305</v>
      </c>
      <c r="S285" s="89"/>
      <c r="T285" s="88">
        <v>3.5</v>
      </c>
      <c r="V285" s="90">
        <f t="shared" si="40"/>
        <v>63.926734061318371</v>
      </c>
      <c r="W285" s="66">
        <f t="shared" si="35"/>
        <v>66.226734061318368</v>
      </c>
      <c r="X285" s="66">
        <f t="shared" si="36"/>
        <v>66.426734061318371</v>
      </c>
      <c r="Y285" s="66">
        <f t="shared" si="37"/>
        <v>67.934940286963027</v>
      </c>
      <c r="Z285" s="66">
        <f t="shared" si="38"/>
        <v>70.379150286963025</v>
      </c>
      <c r="AA285" s="66">
        <f t="shared" si="39"/>
        <v>70.591690286963029</v>
      </c>
    </row>
    <row r="286" spans="1:27" x14ac:dyDescent="0.25">
      <c r="A286" s="86" t="s">
        <v>651</v>
      </c>
      <c r="B286" s="86" t="s">
        <v>540</v>
      </c>
      <c r="C286" s="86">
        <v>30</v>
      </c>
      <c r="D286" s="86" t="s">
        <v>507</v>
      </c>
      <c r="E286" s="86" t="s">
        <v>375</v>
      </c>
      <c r="F286" s="86" t="s">
        <v>35</v>
      </c>
      <c r="G286" s="86">
        <v>30.600209360540084</v>
      </c>
      <c r="H286" s="86">
        <v>1.9867082664481863</v>
      </c>
      <c r="I286" s="86">
        <v>0</v>
      </c>
      <c r="J286" s="86">
        <v>13.805614902591932</v>
      </c>
      <c r="K286" s="86">
        <v>4.9359700784001417</v>
      </c>
      <c r="L286" s="86">
        <v>3.1574599999999999</v>
      </c>
      <c r="M286" s="86">
        <v>1.0427858259659499</v>
      </c>
      <c r="N286" s="86">
        <v>0.9324289474322992</v>
      </c>
      <c r="O286" s="86">
        <v>1.0999999999999999</v>
      </c>
      <c r="P286" s="86">
        <v>4.0001482242390329</v>
      </c>
      <c r="S286" s="89"/>
      <c r="T286" s="88">
        <v>3.5</v>
      </c>
      <c r="V286" s="90">
        <f t="shared" si="40"/>
        <v>63.074617339169443</v>
      </c>
      <c r="W286" s="66">
        <f t="shared" si="35"/>
        <v>65.374617339169447</v>
      </c>
      <c r="X286" s="66">
        <f t="shared" si="36"/>
        <v>65.574617339169436</v>
      </c>
      <c r="Y286" s="66">
        <f t="shared" si="37"/>
        <v>67.029395846335362</v>
      </c>
      <c r="Z286" s="66">
        <f t="shared" si="38"/>
        <v>69.473605846335374</v>
      </c>
      <c r="AA286" s="66">
        <f t="shared" si="39"/>
        <v>69.686145846335364</v>
      </c>
    </row>
    <row r="287" spans="1:27" x14ac:dyDescent="0.25">
      <c r="A287" s="86" t="s">
        <v>651</v>
      </c>
      <c r="B287" s="86" t="s">
        <v>652</v>
      </c>
      <c r="C287" s="86">
        <v>36</v>
      </c>
      <c r="D287" s="86" t="s">
        <v>507</v>
      </c>
      <c r="E287" s="86" t="s">
        <v>375</v>
      </c>
      <c r="F287" s="86" t="s">
        <v>35</v>
      </c>
      <c r="G287" s="86">
        <v>31.041369490295665</v>
      </c>
      <c r="H287" s="86">
        <v>1.98981535404263</v>
      </c>
      <c r="I287" s="86">
        <v>0</v>
      </c>
      <c r="J287" s="86">
        <v>12.462057191758468</v>
      </c>
      <c r="K287" s="86">
        <v>4.7178255893357433</v>
      </c>
      <c r="L287" s="86">
        <v>3.1574599999999999</v>
      </c>
      <c r="M287" s="86">
        <v>1.0487297862096512</v>
      </c>
      <c r="N287" s="86">
        <v>0.94239834173771109</v>
      </c>
      <c r="O287" s="86">
        <v>1.1000000000000003</v>
      </c>
      <c r="P287" s="86">
        <v>4.0235563774973251</v>
      </c>
      <c r="S287" s="89"/>
      <c r="T287" s="88">
        <v>3.5</v>
      </c>
      <c r="V287" s="90">
        <f t="shared" si="40"/>
        <v>61.993396776834565</v>
      </c>
      <c r="W287" s="66">
        <f t="shared" si="35"/>
        <v>64.29339677683457</v>
      </c>
      <c r="X287" s="66">
        <f t="shared" si="36"/>
        <v>64.493396776834572</v>
      </c>
      <c r="Y287" s="66">
        <f t="shared" si="37"/>
        <v>65.880382754742087</v>
      </c>
      <c r="Z287" s="66">
        <f t="shared" si="38"/>
        <v>68.324592754742099</v>
      </c>
      <c r="AA287" s="66">
        <f t="shared" si="39"/>
        <v>68.537132754742103</v>
      </c>
    </row>
    <row r="288" spans="1:27" x14ac:dyDescent="0.25">
      <c r="A288" s="86" t="s">
        <v>656</v>
      </c>
      <c r="B288" s="86" t="s">
        <v>514</v>
      </c>
      <c r="C288" s="86">
        <v>12</v>
      </c>
      <c r="D288" s="86" t="s">
        <v>507</v>
      </c>
      <c r="E288" s="86" t="s">
        <v>375</v>
      </c>
      <c r="F288" s="86" t="s">
        <v>35</v>
      </c>
      <c r="G288" s="86">
        <v>31.858737529475786</v>
      </c>
      <c r="H288" s="86">
        <v>2.0638608171470203</v>
      </c>
      <c r="I288" s="86">
        <v>0</v>
      </c>
      <c r="J288" s="86">
        <v>13.822299666186977</v>
      </c>
      <c r="K288" s="86">
        <v>4.7135210039440141</v>
      </c>
      <c r="L288" s="86">
        <v>3.1574599999999999</v>
      </c>
      <c r="M288" s="86">
        <v>1.0228865151144189</v>
      </c>
      <c r="N288" s="86">
        <v>0.87534800000000001</v>
      </c>
      <c r="O288" s="86">
        <v>1.1000000000000003</v>
      </c>
      <c r="P288" s="86">
        <v>4.0943142341625416</v>
      </c>
      <c r="S288" s="89"/>
      <c r="T288" s="88">
        <v>3.5</v>
      </c>
      <c r="V288" s="90">
        <f t="shared" si="40"/>
        <v>64.144566948883735</v>
      </c>
      <c r="W288" s="66">
        <f t="shared" si="35"/>
        <v>66.444566948883732</v>
      </c>
      <c r="X288" s="66">
        <f t="shared" si="36"/>
        <v>66.644566948883735</v>
      </c>
      <c r="Y288" s="66">
        <f t="shared" si="37"/>
        <v>68.16643129657875</v>
      </c>
      <c r="Z288" s="66">
        <f t="shared" si="38"/>
        <v>70.610641296578734</v>
      </c>
      <c r="AA288" s="66">
        <f t="shared" si="39"/>
        <v>70.823181296578738</v>
      </c>
    </row>
    <row r="289" spans="1:41" x14ac:dyDescent="0.25">
      <c r="A289" s="86" t="s">
        <v>656</v>
      </c>
      <c r="B289" s="86" t="s">
        <v>544</v>
      </c>
      <c r="C289" s="86">
        <v>18</v>
      </c>
      <c r="D289" s="86" t="s">
        <v>507</v>
      </c>
      <c r="E289" s="86" t="s">
        <v>375</v>
      </c>
      <c r="F289" s="86" t="s">
        <v>35</v>
      </c>
      <c r="G289" s="86">
        <v>30.30369943676396</v>
      </c>
      <c r="H289" s="86">
        <v>1.8475011399269725</v>
      </c>
      <c r="I289" s="86">
        <v>0</v>
      </c>
      <c r="J289" s="86">
        <v>14.963787393519169</v>
      </c>
      <c r="K289" s="86">
        <v>4.9941191386343995</v>
      </c>
      <c r="L289" s="86">
        <v>3.1574599999999999</v>
      </c>
      <c r="M289" s="86">
        <v>1.0095228900445039</v>
      </c>
      <c r="N289" s="86">
        <v>0.90660521812595996</v>
      </c>
      <c r="O289" s="86">
        <v>1.1000000000000003</v>
      </c>
      <c r="P289" s="86">
        <v>3.9708623177396376</v>
      </c>
      <c r="S289" s="89"/>
      <c r="T289" s="88">
        <v>3.5</v>
      </c>
      <c r="V289" s="90">
        <f t="shared" si="40"/>
        <v>63.90605639482763</v>
      </c>
      <c r="W289" s="66">
        <f t="shared" si="35"/>
        <v>66.206056394827627</v>
      </c>
      <c r="X289" s="66">
        <f t="shared" si="36"/>
        <v>66.40605639482763</v>
      </c>
      <c r="Y289" s="66">
        <f t="shared" si="37"/>
        <v>67.912966130783317</v>
      </c>
      <c r="Z289" s="66">
        <f t="shared" si="38"/>
        <v>70.357176130783316</v>
      </c>
      <c r="AA289" s="66">
        <f t="shared" si="39"/>
        <v>70.56971613078332</v>
      </c>
    </row>
    <row r="290" spans="1:41" x14ac:dyDescent="0.25">
      <c r="A290" s="86" t="s">
        <v>656</v>
      </c>
      <c r="B290" s="86" t="s">
        <v>516</v>
      </c>
      <c r="C290" s="86">
        <v>24</v>
      </c>
      <c r="D290" s="86" t="s">
        <v>507</v>
      </c>
      <c r="E290" s="86" t="s">
        <v>375</v>
      </c>
      <c r="F290" s="86" t="s">
        <v>35</v>
      </c>
      <c r="G290" s="86">
        <v>31.302854162887723</v>
      </c>
      <c r="H290" s="86">
        <v>2.0519363546685447</v>
      </c>
      <c r="I290" s="86">
        <v>0</v>
      </c>
      <c r="J290" s="86">
        <v>14.272583020991286</v>
      </c>
      <c r="K290" s="86">
        <v>4.7135210039440123</v>
      </c>
      <c r="L290" s="86">
        <v>3.1574600000000004</v>
      </c>
      <c r="M290" s="86">
        <v>1.0544002132998547</v>
      </c>
      <c r="N290" s="86">
        <v>0.92845399999999989</v>
      </c>
      <c r="O290" s="86">
        <v>1.1000000000000001</v>
      </c>
      <c r="P290" s="86">
        <v>4.047960466916857</v>
      </c>
      <c r="S290" s="89"/>
      <c r="T290" s="88">
        <v>3.5</v>
      </c>
      <c r="V290" s="90">
        <f t="shared" si="40"/>
        <v>64.077232868039729</v>
      </c>
      <c r="W290" s="66">
        <f t="shared" si="35"/>
        <v>66.377232868039727</v>
      </c>
      <c r="X290" s="66">
        <f t="shared" si="36"/>
        <v>66.577232868039729</v>
      </c>
      <c r="Y290" s="66">
        <f t="shared" si="37"/>
        <v>68.094875368865814</v>
      </c>
      <c r="Z290" s="66">
        <f t="shared" si="38"/>
        <v>70.539085368865813</v>
      </c>
      <c r="AA290" s="66">
        <f t="shared" si="39"/>
        <v>70.751625368865817</v>
      </c>
    </row>
    <row r="291" spans="1:41" x14ac:dyDescent="0.25">
      <c r="A291" s="86" t="s">
        <v>656</v>
      </c>
      <c r="B291" s="86" t="s">
        <v>545</v>
      </c>
      <c r="C291" s="86">
        <v>30</v>
      </c>
      <c r="D291" s="86" t="s">
        <v>507</v>
      </c>
      <c r="E291" s="86" t="s">
        <v>375</v>
      </c>
      <c r="F291" s="86" t="s">
        <v>35</v>
      </c>
      <c r="G291" s="86">
        <v>30.467538461538453</v>
      </c>
      <c r="H291" s="86">
        <v>1.9236574830791611</v>
      </c>
      <c r="I291" s="86">
        <v>0</v>
      </c>
      <c r="J291" s="86">
        <v>13.629457300716677</v>
      </c>
      <c r="K291" s="86">
        <v>4.8780262668484236</v>
      </c>
      <c r="L291" s="86">
        <v>3.1574600000000004</v>
      </c>
      <c r="M291" s="86">
        <v>1.0396657068449622</v>
      </c>
      <c r="N291" s="86">
        <v>0.93761652863039402</v>
      </c>
      <c r="O291" s="86">
        <v>1.0999999999999999</v>
      </c>
      <c r="P291" s="86">
        <v>3.9812524462926082</v>
      </c>
      <c r="S291" s="89"/>
      <c r="T291" s="88">
        <v>3.5</v>
      </c>
      <c r="V291" s="90">
        <f t="shared" si="40"/>
        <v>62.691016710871516</v>
      </c>
      <c r="W291" s="66">
        <f t="shared" si="35"/>
        <v>64.99101671087152</v>
      </c>
      <c r="X291" s="66">
        <f t="shared" si="36"/>
        <v>65.191016710871509</v>
      </c>
      <c r="Y291" s="66">
        <f t="shared" si="37"/>
        <v>66.621743458643152</v>
      </c>
      <c r="Z291" s="66">
        <f t="shared" si="38"/>
        <v>69.065953458643165</v>
      </c>
      <c r="AA291" s="66">
        <f t="shared" si="39"/>
        <v>69.278493458643155</v>
      </c>
    </row>
    <row r="292" spans="1:41" x14ac:dyDescent="0.25">
      <c r="A292" s="86" t="s">
        <v>656</v>
      </c>
      <c r="B292" s="86" t="s">
        <v>657</v>
      </c>
      <c r="C292" s="86">
        <v>36</v>
      </c>
      <c r="D292" s="86" t="s">
        <v>507</v>
      </c>
      <c r="E292" s="86" t="s">
        <v>375</v>
      </c>
      <c r="F292" s="86" t="s">
        <v>35</v>
      </c>
      <c r="G292" s="86">
        <v>31.010306548158894</v>
      </c>
      <c r="H292" s="86">
        <v>2.0019336771126675</v>
      </c>
      <c r="I292" s="86">
        <v>0</v>
      </c>
      <c r="J292" s="86">
        <v>12.446673721183236</v>
      </c>
      <c r="K292" s="86">
        <v>4.7178255893357433</v>
      </c>
      <c r="L292" s="86">
        <v>3.1574600000000004</v>
      </c>
      <c r="M292" s="86">
        <v>1.0487297862096512</v>
      </c>
      <c r="N292" s="86">
        <v>0.94615600000000022</v>
      </c>
      <c r="O292" s="86">
        <v>1.1000000000000003</v>
      </c>
      <c r="P292" s="86">
        <v>4.0205271181894497</v>
      </c>
      <c r="S292" s="89"/>
      <c r="T292" s="88">
        <v>3.5</v>
      </c>
      <c r="V292" s="90">
        <f t="shared" si="40"/>
        <v>61.947678763076979</v>
      </c>
      <c r="W292" s="66">
        <f t="shared" si="35"/>
        <v>64.247678763076976</v>
      </c>
      <c r="X292" s="66">
        <f t="shared" si="36"/>
        <v>64.447678763076979</v>
      </c>
      <c r="Y292" s="66">
        <f t="shared" si="37"/>
        <v>65.831798221521908</v>
      </c>
      <c r="Z292" s="66">
        <f t="shared" si="38"/>
        <v>68.276008221521906</v>
      </c>
      <c r="AA292" s="66">
        <f t="shared" si="39"/>
        <v>68.48854822152191</v>
      </c>
    </row>
    <row r="293" spans="1:41" x14ac:dyDescent="0.25">
      <c r="A293" s="86" t="s">
        <v>658</v>
      </c>
      <c r="B293" s="86" t="s">
        <v>519</v>
      </c>
      <c r="C293" s="86">
        <v>12</v>
      </c>
      <c r="D293" s="86" t="s">
        <v>507</v>
      </c>
      <c r="E293" s="86" t="s">
        <v>375</v>
      </c>
      <c r="F293" s="86" t="s">
        <v>35</v>
      </c>
      <c r="G293" s="86">
        <v>31.773359332486859</v>
      </c>
      <c r="H293" s="86">
        <v>2.1100077343133457</v>
      </c>
      <c r="I293" s="86">
        <v>0</v>
      </c>
      <c r="J293" s="86">
        <v>13.896318847798643</v>
      </c>
      <c r="K293" s="86">
        <v>4.7135210039440141</v>
      </c>
      <c r="L293" s="86">
        <v>3.1574599999999999</v>
      </c>
      <c r="M293" s="86">
        <v>1.0261088203291653</v>
      </c>
      <c r="N293" s="86">
        <v>0.88178275566842013</v>
      </c>
      <c r="O293" s="86">
        <v>1.1000000000000003</v>
      </c>
      <c r="P293" s="86">
        <v>4.0863140167264946</v>
      </c>
      <c r="S293" s="89"/>
      <c r="T293" s="88">
        <v>3.5</v>
      </c>
      <c r="V293" s="90">
        <f t="shared" si="40"/>
        <v>64.134864776953592</v>
      </c>
      <c r="W293" s="66">
        <f t="shared" si="35"/>
        <v>66.434864776953589</v>
      </c>
      <c r="X293" s="66">
        <f t="shared" si="36"/>
        <v>66.634864776953592</v>
      </c>
      <c r="Y293" s="66">
        <f t="shared" si="37"/>
        <v>68.156120798468578</v>
      </c>
      <c r="Z293" s="66">
        <f t="shared" si="38"/>
        <v>70.600330798468576</v>
      </c>
      <c r="AA293" s="66">
        <f t="shared" si="39"/>
        <v>70.81287079846858</v>
      </c>
    </row>
    <row r="294" spans="1:41" x14ac:dyDescent="0.25">
      <c r="A294" s="86" t="s">
        <v>658</v>
      </c>
      <c r="B294" s="86" t="s">
        <v>640</v>
      </c>
      <c r="C294" s="86">
        <v>18</v>
      </c>
      <c r="D294" s="86" t="s">
        <v>507</v>
      </c>
      <c r="E294" s="86" t="s">
        <v>375</v>
      </c>
      <c r="F294" s="86" t="s">
        <v>35</v>
      </c>
      <c r="G294" s="86">
        <v>30.191070415587625</v>
      </c>
      <c r="H294" s="86">
        <v>1.728975697919136</v>
      </c>
      <c r="I294" s="86">
        <v>0</v>
      </c>
      <c r="J294" s="86">
        <v>14.493470298877998</v>
      </c>
      <c r="K294" s="86">
        <v>4.8199842457523427</v>
      </c>
      <c r="L294" s="86">
        <v>3.1574599999999999</v>
      </c>
      <c r="M294" s="86">
        <v>1.0172255330904829</v>
      </c>
      <c r="N294" s="86">
        <v>0.91372525490196066</v>
      </c>
      <c r="O294" s="86">
        <v>1.1000000000000003</v>
      </c>
      <c r="P294" s="86">
        <v>3.9426536168953459</v>
      </c>
      <c r="S294" s="89"/>
      <c r="T294" s="88">
        <v>3.5</v>
      </c>
      <c r="V294" s="90">
        <f t="shared" si="40"/>
        <v>63.135589365105751</v>
      </c>
      <c r="W294" s="66">
        <f t="shared" si="35"/>
        <v>65.435589365105756</v>
      </c>
      <c r="X294" s="66">
        <f t="shared" si="36"/>
        <v>65.635589365105744</v>
      </c>
      <c r="Y294" s="66">
        <f t="shared" si="37"/>
        <v>67.094190818297875</v>
      </c>
      <c r="Z294" s="66">
        <f t="shared" si="38"/>
        <v>69.538400818297887</v>
      </c>
      <c r="AA294" s="66">
        <f t="shared" si="39"/>
        <v>69.750940818297877</v>
      </c>
    </row>
    <row r="295" spans="1:41" x14ac:dyDescent="0.25">
      <c r="A295" s="86" t="s">
        <v>658</v>
      </c>
      <c r="B295" s="86" t="s">
        <v>521</v>
      </c>
      <c r="C295" s="86">
        <v>24</v>
      </c>
      <c r="D295" s="86" t="s">
        <v>507</v>
      </c>
      <c r="E295" s="86" t="s">
        <v>375</v>
      </c>
      <c r="F295" s="86" t="s">
        <v>35</v>
      </c>
      <c r="G295" s="86">
        <v>31.255079811354985</v>
      </c>
      <c r="H295" s="86">
        <v>2.0825638296198257</v>
      </c>
      <c r="I295" s="86">
        <v>0</v>
      </c>
      <c r="J295" s="86">
        <v>14.064988190713668</v>
      </c>
      <c r="K295" s="86">
        <v>4.7135210039440123</v>
      </c>
      <c r="L295" s="86">
        <v>3.1574599999999999</v>
      </c>
      <c r="M295" s="86">
        <v>1.0561538718894368</v>
      </c>
      <c r="N295" s="86">
        <v>0.93167137783420995</v>
      </c>
      <c r="O295" s="86">
        <v>1.1000000000000001</v>
      </c>
      <c r="P295" s="86">
        <v>4.0432086290674158</v>
      </c>
      <c r="S295" s="89"/>
      <c r="T295" s="88">
        <v>3.5</v>
      </c>
      <c r="V295" s="90">
        <f t="shared" si="40"/>
        <v>63.822082884803734</v>
      </c>
      <c r="W295" s="66">
        <f t="shared" si="35"/>
        <v>66.122082884803731</v>
      </c>
      <c r="X295" s="66">
        <f t="shared" si="36"/>
        <v>66.322082884803734</v>
      </c>
      <c r="Y295" s="66">
        <f t="shared" si="37"/>
        <v>67.823727481680933</v>
      </c>
      <c r="Z295" s="66">
        <f t="shared" si="38"/>
        <v>70.267937481680917</v>
      </c>
      <c r="AA295" s="66">
        <f t="shared" si="39"/>
        <v>70.480477481680921</v>
      </c>
    </row>
    <row r="296" spans="1:41" x14ac:dyDescent="0.25">
      <c r="A296" s="86" t="s">
        <v>658</v>
      </c>
      <c r="B296" s="86" t="s">
        <v>641</v>
      </c>
      <c r="C296" s="86">
        <v>30</v>
      </c>
      <c r="D296" s="86" t="s">
        <v>507</v>
      </c>
      <c r="E296" s="86" t="s">
        <v>375</v>
      </c>
      <c r="F296" s="86" t="s">
        <v>35</v>
      </c>
      <c r="G296" s="86">
        <v>30.355228307150192</v>
      </c>
      <c r="H296" s="86">
        <v>1.8360051124018355</v>
      </c>
      <c r="I296" s="86">
        <v>0</v>
      </c>
      <c r="J296" s="86">
        <v>13.173987185610386</v>
      </c>
      <c r="K296" s="86">
        <v>4.7768971915687173</v>
      </c>
      <c r="L296" s="86">
        <v>3.1574599999999995</v>
      </c>
      <c r="M296" s="86">
        <v>1.0404786537847155</v>
      </c>
      <c r="N296" s="86">
        <v>0.94117885567464399</v>
      </c>
      <c r="O296" s="86">
        <v>1.0999999999999999</v>
      </c>
      <c r="P296" s="86">
        <v>3.9602166146507725</v>
      </c>
      <c r="S296" s="89"/>
      <c r="T296" s="88">
        <v>3.5</v>
      </c>
      <c r="V296" s="90">
        <f t="shared" si="40"/>
        <v>62.00544680843943</v>
      </c>
      <c r="W296" s="66">
        <f t="shared" si="35"/>
        <v>64.305446808439427</v>
      </c>
      <c r="X296" s="66">
        <f t="shared" si="36"/>
        <v>64.50544680843943</v>
      </c>
      <c r="Y296" s="66">
        <f t="shared" si="37"/>
        <v>65.893188323328587</v>
      </c>
      <c r="Z296" s="66">
        <f t="shared" si="38"/>
        <v>68.337398323328571</v>
      </c>
      <c r="AA296" s="66">
        <f t="shared" si="39"/>
        <v>68.549938323328576</v>
      </c>
    </row>
    <row r="297" spans="1:41" x14ac:dyDescent="0.25">
      <c r="A297" s="86" t="s">
        <v>658</v>
      </c>
      <c r="B297" s="86" t="s">
        <v>659</v>
      </c>
      <c r="C297" s="86">
        <v>36</v>
      </c>
      <c r="D297" s="86" t="s">
        <v>507</v>
      </c>
      <c r="E297" s="86" t="s">
        <v>375</v>
      </c>
      <c r="F297" s="86" t="s">
        <v>35</v>
      </c>
      <c r="G297" s="86">
        <v>30.976884938629901</v>
      </c>
      <c r="H297" s="86">
        <v>2.0081166904547239</v>
      </c>
      <c r="I297" s="86">
        <v>0</v>
      </c>
      <c r="J297" s="86">
        <v>12.308277167664825</v>
      </c>
      <c r="K297" s="86">
        <v>4.7178255893357433</v>
      </c>
      <c r="L297" s="86">
        <v>3.1574599999999999</v>
      </c>
      <c r="M297" s="86">
        <v>1.0487297862096512</v>
      </c>
      <c r="N297" s="86">
        <v>0.9483009185561404</v>
      </c>
      <c r="O297" s="86">
        <v>1.1000000000000001</v>
      </c>
      <c r="P297" s="86">
        <v>4.0174430574674993</v>
      </c>
      <c r="S297" s="89"/>
      <c r="T297" s="88">
        <v>3.5</v>
      </c>
      <c r="V297" s="90">
        <f t="shared" si="40"/>
        <v>61.774921457863762</v>
      </c>
      <c r="W297" s="66">
        <f t="shared" si="35"/>
        <v>64.074921457863766</v>
      </c>
      <c r="X297" s="66">
        <f t="shared" si="36"/>
        <v>64.274921457863769</v>
      </c>
      <c r="Y297" s="66">
        <f t="shared" si="37"/>
        <v>65.648209033271812</v>
      </c>
      <c r="Z297" s="66">
        <f t="shared" si="38"/>
        <v>68.092419033271824</v>
      </c>
      <c r="AA297" s="66">
        <f t="shared" si="39"/>
        <v>68.304959033271828</v>
      </c>
    </row>
    <row r="298" spans="1:41" x14ac:dyDescent="0.25">
      <c r="A298" s="86" t="s">
        <v>674</v>
      </c>
      <c r="B298" s="86" t="s">
        <v>40</v>
      </c>
      <c r="C298" s="86">
        <v>12</v>
      </c>
      <c r="D298" s="86" t="s">
        <v>507</v>
      </c>
      <c r="E298" s="86" t="s">
        <v>375</v>
      </c>
      <c r="F298" s="86" t="s">
        <v>35</v>
      </c>
      <c r="G298" s="86">
        <v>31.728051877380743</v>
      </c>
      <c r="H298" s="86">
        <v>2.119403475554261</v>
      </c>
      <c r="I298" s="86">
        <v>0</v>
      </c>
      <c r="J298" s="86">
        <v>13.972805335464031</v>
      </c>
      <c r="K298" s="86">
        <v>4.713521003944015</v>
      </c>
      <c r="L298" s="86">
        <v>3.1574599999999995</v>
      </c>
      <c r="M298" s="86">
        <v>1.0417153642383099</v>
      </c>
      <c r="N298" s="86">
        <v>0.88900740649374199</v>
      </c>
      <c r="O298" s="86">
        <v>1.0999999999999999</v>
      </c>
      <c r="P298" s="86">
        <v>4.0848005638859357</v>
      </c>
      <c r="S298" s="89"/>
      <c r="T298" s="88">
        <v>3.5</v>
      </c>
      <c r="V298" s="90">
        <f t="shared" si="40"/>
        <v>64.187361551406781</v>
      </c>
      <c r="W298" s="66">
        <f t="shared" si="35"/>
        <v>66.487361551406778</v>
      </c>
      <c r="X298" s="66">
        <f t="shared" si="36"/>
        <v>66.687361551406781</v>
      </c>
      <c r="Y298" s="66">
        <f t="shared" si="37"/>
        <v>68.211909120679991</v>
      </c>
      <c r="Z298" s="66">
        <f t="shared" si="38"/>
        <v>70.656119120679975</v>
      </c>
      <c r="AA298" s="66">
        <f t="shared" si="39"/>
        <v>70.868659120679979</v>
      </c>
    </row>
    <row r="299" spans="1:41" x14ac:dyDescent="0.25">
      <c r="A299" s="86" t="s">
        <v>674</v>
      </c>
      <c r="B299" s="86" t="s">
        <v>643</v>
      </c>
      <c r="C299" s="86">
        <v>18</v>
      </c>
      <c r="D299" s="86" t="s">
        <v>507</v>
      </c>
      <c r="E299" s="86" t="s">
        <v>375</v>
      </c>
      <c r="F299" s="86" t="s">
        <v>35</v>
      </c>
      <c r="G299" s="86">
        <v>31.300505624629967</v>
      </c>
      <c r="H299" s="86">
        <v>2.0658790308230444</v>
      </c>
      <c r="I299" s="86">
        <v>0</v>
      </c>
      <c r="J299" s="86">
        <v>13.966752002380222</v>
      </c>
      <c r="K299" s="86">
        <v>4.628212226027915</v>
      </c>
      <c r="L299" s="86">
        <v>3.1574599999999995</v>
      </c>
      <c r="M299" s="86">
        <v>1.0617896577139507</v>
      </c>
      <c r="N299" s="86">
        <v>0.92114052717584338</v>
      </c>
      <c r="O299" s="86">
        <v>1.0999999999999999</v>
      </c>
      <c r="P299" s="86">
        <v>4.0391869356078702</v>
      </c>
      <c r="S299" s="89"/>
      <c r="T299" s="88">
        <v>3.5</v>
      </c>
      <c r="V299" s="90">
        <f t="shared" si="40"/>
        <v>63.675046973535771</v>
      </c>
      <c r="W299" s="66">
        <f t="shared" si="35"/>
        <v>65.975046973535768</v>
      </c>
      <c r="X299" s="66">
        <f t="shared" si="36"/>
        <v>66.175046973535771</v>
      </c>
      <c r="Y299" s="66">
        <f t="shared" si="37"/>
        <v>67.66747241877647</v>
      </c>
      <c r="Z299" s="66">
        <f t="shared" si="38"/>
        <v>70.111682418776454</v>
      </c>
      <c r="AA299" s="66">
        <f t="shared" si="39"/>
        <v>70.324222418776458</v>
      </c>
    </row>
    <row r="300" spans="1:41" x14ac:dyDescent="0.25">
      <c r="A300" s="86" t="s">
        <v>674</v>
      </c>
      <c r="B300" s="86" t="s">
        <v>41</v>
      </c>
      <c r="C300" s="86">
        <v>24</v>
      </c>
      <c r="D300" s="86" t="s">
        <v>507</v>
      </c>
      <c r="E300" s="86" t="s">
        <v>375</v>
      </c>
      <c r="F300" s="86" t="s">
        <v>35</v>
      </c>
      <c r="G300" s="86">
        <v>31.253357518592424</v>
      </c>
      <c r="H300" s="86">
        <v>2.0649465596883161</v>
      </c>
      <c r="I300" s="86">
        <v>0</v>
      </c>
      <c r="J300" s="86">
        <v>13.850473532760134</v>
      </c>
      <c r="K300" s="86">
        <v>4.7135210039440123</v>
      </c>
      <c r="L300" s="86">
        <v>3.1574599999999999</v>
      </c>
      <c r="M300" s="86">
        <v>1.0648981653461209</v>
      </c>
      <c r="N300" s="86">
        <v>0.93528370324687093</v>
      </c>
      <c r="O300" s="86">
        <v>1.0999999999999996</v>
      </c>
      <c r="P300" s="86">
        <v>4.0449493340361693</v>
      </c>
      <c r="S300" s="89"/>
      <c r="T300" s="88">
        <v>3.5</v>
      </c>
      <c r="V300" s="90">
        <f t="shared" si="40"/>
        <v>63.619943257925733</v>
      </c>
      <c r="W300" s="66">
        <f t="shared" si="35"/>
        <v>65.919943257925738</v>
      </c>
      <c r="X300" s="66">
        <f t="shared" si="36"/>
        <v>66.11994325792574</v>
      </c>
      <c r="Y300" s="66">
        <f t="shared" si="37"/>
        <v>67.608913700197675</v>
      </c>
      <c r="Z300" s="66">
        <f t="shared" si="38"/>
        <v>70.053123700197673</v>
      </c>
      <c r="AA300" s="66">
        <f t="shared" si="39"/>
        <v>70.265663700197678</v>
      </c>
    </row>
    <row r="301" spans="1:41" x14ac:dyDescent="0.25">
      <c r="A301" s="86" t="s">
        <v>674</v>
      </c>
      <c r="B301" s="86" t="s">
        <v>644</v>
      </c>
      <c r="C301" s="86">
        <v>30</v>
      </c>
      <c r="D301" s="86" t="s">
        <v>507</v>
      </c>
      <c r="E301" s="86" t="s">
        <v>375</v>
      </c>
      <c r="F301" s="86" t="s">
        <v>35</v>
      </c>
      <c r="G301" s="86">
        <v>30.998701819744948</v>
      </c>
      <c r="H301" s="86">
        <v>2.0319075090228473</v>
      </c>
      <c r="I301" s="86">
        <v>0</v>
      </c>
      <c r="J301" s="86">
        <v>12.687406134388093</v>
      </c>
      <c r="K301" s="86">
        <v>4.661906687458738</v>
      </c>
      <c r="L301" s="86">
        <v>3.1574599999999995</v>
      </c>
      <c r="M301" s="86">
        <v>1.0621763429611968</v>
      </c>
      <c r="N301" s="86">
        <v>0.94500444418971208</v>
      </c>
      <c r="O301" s="86">
        <v>1.0999999999999996</v>
      </c>
      <c r="P301" s="86">
        <v>4.0153918731513158</v>
      </c>
      <c r="S301" s="89"/>
      <c r="T301" s="88">
        <v>3.5</v>
      </c>
      <c r="V301" s="90">
        <f t="shared" si="40"/>
        <v>62.128047301894</v>
      </c>
      <c r="W301" s="66">
        <f t="shared" si="35"/>
        <v>64.428047301893997</v>
      </c>
      <c r="X301" s="66">
        <f t="shared" si="36"/>
        <v>64.628047301894</v>
      </c>
      <c r="Y301" s="66">
        <f t="shared" si="37"/>
        <v>66.023475867722752</v>
      </c>
      <c r="Z301" s="66">
        <f t="shared" si="38"/>
        <v>68.46768586772275</v>
      </c>
      <c r="AA301" s="66">
        <f t="shared" si="39"/>
        <v>68.680225867722754</v>
      </c>
    </row>
    <row r="302" spans="1:41" x14ac:dyDescent="0.25">
      <c r="A302" s="86" t="s">
        <v>674</v>
      </c>
      <c r="B302" s="86" t="s">
        <v>675</v>
      </c>
      <c r="C302" s="86">
        <v>36</v>
      </c>
      <c r="D302" s="86" t="s">
        <v>507</v>
      </c>
      <c r="E302" s="86" t="s">
        <v>375</v>
      </c>
      <c r="F302" s="86" t="s">
        <v>35</v>
      </c>
      <c r="G302" s="86">
        <v>30.93420502350903</v>
      </c>
      <c r="H302" s="86">
        <v>2.0132253677969842</v>
      </c>
      <c r="I302" s="86">
        <v>0</v>
      </c>
      <c r="J302" s="86">
        <v>12.193430875968708</v>
      </c>
      <c r="K302" s="86">
        <v>4.6907397766898979</v>
      </c>
      <c r="L302" s="86">
        <v>3.157459999999999</v>
      </c>
      <c r="M302" s="86">
        <v>1.0472108191485439</v>
      </c>
      <c r="N302" s="86">
        <v>0.94999340460282111</v>
      </c>
      <c r="O302" s="86">
        <v>1.0999999999999996</v>
      </c>
      <c r="P302" s="86">
        <v>4.0109837628837655</v>
      </c>
      <c r="S302" s="89"/>
      <c r="T302" s="88">
        <v>3.5</v>
      </c>
      <c r="V302" s="90">
        <f t="shared" si="40"/>
        <v>61.584023662802764</v>
      </c>
      <c r="W302" s="66">
        <f t="shared" si="35"/>
        <v>63.884023662802761</v>
      </c>
      <c r="X302" s="66">
        <f t="shared" si="36"/>
        <v>64.084023662802764</v>
      </c>
      <c r="Y302" s="66">
        <f t="shared" si="37"/>
        <v>65.445341946460502</v>
      </c>
      <c r="Z302" s="66">
        <f t="shared" si="38"/>
        <v>67.889551946460486</v>
      </c>
      <c r="AA302" s="66">
        <f t="shared" si="39"/>
        <v>68.10209194646049</v>
      </c>
    </row>
    <row r="303" spans="1:41" x14ac:dyDescent="0.25">
      <c r="A303" s="86" t="s">
        <v>527</v>
      </c>
      <c r="B303" s="86" t="s">
        <v>43</v>
      </c>
      <c r="C303" s="86">
        <v>12</v>
      </c>
      <c r="D303" s="86" t="s">
        <v>634</v>
      </c>
      <c r="E303" s="86">
        <v>67</v>
      </c>
      <c r="F303" s="86" t="s">
        <v>35</v>
      </c>
      <c r="G303" s="86">
        <v>31.061735159817356</v>
      </c>
      <c r="H303" s="86">
        <v>0</v>
      </c>
      <c r="I303" s="86">
        <v>0</v>
      </c>
      <c r="J303" s="86">
        <v>8.6056802465244289</v>
      </c>
      <c r="K303" s="86">
        <v>0</v>
      </c>
      <c r="L303" s="86">
        <v>0.77702999999999967</v>
      </c>
      <c r="M303" s="86">
        <v>0.81788992042671971</v>
      </c>
      <c r="N303" s="86">
        <v>0.10962888633288226</v>
      </c>
      <c r="O303" s="86">
        <v>1.0999999999999999</v>
      </c>
      <c r="P303" s="86">
        <v>3.4775378827748469</v>
      </c>
      <c r="S303" s="89"/>
      <c r="T303" s="88">
        <v>2.5</v>
      </c>
      <c r="V303" s="90">
        <f t="shared" si="40"/>
        <v>48.449502095876227</v>
      </c>
      <c r="W303" s="66">
        <f t="shared" si="1"/>
        <v>50.749502095876224</v>
      </c>
      <c r="X303" s="66">
        <f t="shared" si="2"/>
        <v>50.949502095876227</v>
      </c>
      <c r="Y303" s="66">
        <f>+V303</f>
        <v>48.449502095876227</v>
      </c>
      <c r="Z303" s="66">
        <f t="shared" ref="Z303:AA303" si="41">+W303</f>
        <v>50.749502095876224</v>
      </c>
      <c r="AA303" s="66">
        <f t="shared" si="41"/>
        <v>50.949502095876227</v>
      </c>
      <c r="AB303" t="s">
        <v>379</v>
      </c>
      <c r="AC303" t="s">
        <v>42</v>
      </c>
      <c r="AD303" t="s">
        <v>654</v>
      </c>
      <c r="AE303" t="s">
        <v>53</v>
      </c>
      <c r="AF303">
        <v>52</v>
      </c>
      <c r="AG303" t="s">
        <v>37</v>
      </c>
      <c r="AH303" t="s">
        <v>660</v>
      </c>
      <c r="AI303">
        <v>61.410000000000004</v>
      </c>
      <c r="AJ303">
        <v>0.37005133260431916</v>
      </c>
      <c r="AK303">
        <v>0.24053336619280746</v>
      </c>
      <c r="AL303" t="s">
        <v>433</v>
      </c>
      <c r="AM303" t="s">
        <v>381</v>
      </c>
      <c r="AN303" t="s">
        <v>38</v>
      </c>
      <c r="AO303" t="s">
        <v>39</v>
      </c>
    </row>
    <row r="304" spans="1:41" x14ac:dyDescent="0.25">
      <c r="A304" s="86" t="s">
        <v>527</v>
      </c>
      <c r="B304" s="86" t="s">
        <v>637</v>
      </c>
      <c r="C304" s="86">
        <v>18</v>
      </c>
      <c r="D304" s="86" t="s">
        <v>634</v>
      </c>
      <c r="E304" s="86">
        <v>67</v>
      </c>
      <c r="F304" s="86" t="s">
        <v>35</v>
      </c>
      <c r="G304" s="86">
        <v>31.511568986568989</v>
      </c>
      <c r="H304" s="86">
        <v>0</v>
      </c>
      <c r="I304" s="86">
        <v>0</v>
      </c>
      <c r="J304" s="86">
        <v>9.3827974581533535</v>
      </c>
      <c r="K304" s="86">
        <v>0</v>
      </c>
      <c r="L304" s="86">
        <v>0.77702999999999978</v>
      </c>
      <c r="M304" s="86">
        <v>0.89043867491601647</v>
      </c>
      <c r="N304" s="86">
        <v>0.11840074015748031</v>
      </c>
      <c r="O304" s="86">
        <v>1.0999999999999999</v>
      </c>
      <c r="P304" s="86">
        <v>3.5319959618169614</v>
      </c>
      <c r="S304" s="89"/>
      <c r="T304" s="88">
        <v>2.5</v>
      </c>
      <c r="V304" s="90">
        <f t="shared" si="40"/>
        <v>49.812231821612798</v>
      </c>
      <c r="W304" s="66">
        <f t="shared" ref="W304:W362" si="42">+V304+$W$1</f>
        <v>52.112231821612795</v>
      </c>
      <c r="X304" s="66">
        <f t="shared" ref="X304:X362" si="43">+V304+$X$1</f>
        <v>52.312231821612798</v>
      </c>
      <c r="Y304" s="66">
        <f t="shared" ref="Y304:Y362" si="44">+V304</f>
        <v>49.812231821612798</v>
      </c>
      <c r="Z304" s="66">
        <f t="shared" ref="Z304:Z362" si="45">+W304</f>
        <v>52.112231821612795</v>
      </c>
      <c r="AA304" s="66">
        <f t="shared" ref="AA304:AA362" si="46">+X304</f>
        <v>52.312231821612798</v>
      </c>
      <c r="AB304" t="s">
        <v>379</v>
      </c>
      <c r="AC304" t="s">
        <v>42</v>
      </c>
      <c r="AD304" t="s">
        <v>654</v>
      </c>
      <c r="AE304" t="s">
        <v>53</v>
      </c>
      <c r="AF304">
        <v>52</v>
      </c>
      <c r="AG304" t="s">
        <v>37</v>
      </c>
      <c r="AH304" t="s">
        <v>660</v>
      </c>
      <c r="AI304">
        <v>94.447999999999993</v>
      </c>
      <c r="AJ304">
        <v>0.37005133260431916</v>
      </c>
      <c r="AK304">
        <v>0.24053336619280746</v>
      </c>
      <c r="AL304" t="s">
        <v>434</v>
      </c>
      <c r="AM304" t="s">
        <v>381</v>
      </c>
      <c r="AN304" t="s">
        <v>38</v>
      </c>
      <c r="AO304" t="s">
        <v>39</v>
      </c>
    </row>
    <row r="305" spans="1:41" x14ac:dyDescent="0.25">
      <c r="A305" s="86" t="s">
        <v>527</v>
      </c>
      <c r="B305" s="86" t="s">
        <v>44</v>
      </c>
      <c r="C305" s="86">
        <v>24</v>
      </c>
      <c r="D305" s="86" t="s">
        <v>634</v>
      </c>
      <c r="E305" s="86">
        <v>67</v>
      </c>
      <c r="F305" s="86" t="s">
        <v>35</v>
      </c>
      <c r="G305" s="86">
        <v>30.730557077625569</v>
      </c>
      <c r="H305" s="86">
        <v>0</v>
      </c>
      <c r="I305" s="86">
        <v>0</v>
      </c>
      <c r="J305" s="86">
        <v>10.143460979872783</v>
      </c>
      <c r="K305" s="86">
        <v>0</v>
      </c>
      <c r="L305" s="86">
        <v>0.77702999999999989</v>
      </c>
      <c r="M305" s="86">
        <v>0.90968293579511617</v>
      </c>
      <c r="N305" s="86">
        <v>0.12918050744248988</v>
      </c>
      <c r="O305" s="86">
        <v>1.0999999999999999</v>
      </c>
      <c r="P305" s="86">
        <v>3.4555376414889327</v>
      </c>
      <c r="S305" s="89"/>
      <c r="T305" s="88">
        <v>2.5</v>
      </c>
      <c r="V305" s="90">
        <f t="shared" si="40"/>
        <v>49.745449142224892</v>
      </c>
      <c r="W305" s="66">
        <f t="shared" si="42"/>
        <v>52.045449142224889</v>
      </c>
      <c r="X305" s="66">
        <f t="shared" si="43"/>
        <v>52.245449142224892</v>
      </c>
      <c r="Y305" s="66">
        <f t="shared" si="44"/>
        <v>49.745449142224892</v>
      </c>
      <c r="Z305" s="66">
        <f t="shared" si="45"/>
        <v>52.045449142224889</v>
      </c>
      <c r="AA305" s="66">
        <f t="shared" si="46"/>
        <v>52.245449142224892</v>
      </c>
      <c r="AB305" t="s">
        <v>379</v>
      </c>
      <c r="AC305" t="s">
        <v>42</v>
      </c>
      <c r="AD305" t="s">
        <v>654</v>
      </c>
      <c r="AE305" t="s">
        <v>53</v>
      </c>
      <c r="AF305">
        <v>52</v>
      </c>
      <c r="AG305" t="s">
        <v>37</v>
      </c>
      <c r="AH305" t="s">
        <v>660</v>
      </c>
      <c r="AI305">
        <v>122.81999999999998</v>
      </c>
      <c r="AJ305">
        <v>0.37005133260431916</v>
      </c>
      <c r="AK305">
        <v>0.24053336619280746</v>
      </c>
      <c r="AL305" t="s">
        <v>435</v>
      </c>
      <c r="AM305" t="s">
        <v>381</v>
      </c>
      <c r="AN305" t="s">
        <v>38</v>
      </c>
      <c r="AO305" t="s">
        <v>39</v>
      </c>
    </row>
    <row r="306" spans="1:41" x14ac:dyDescent="0.25">
      <c r="A306" s="86" t="s">
        <v>527</v>
      </c>
      <c r="B306" s="86" t="s">
        <v>646</v>
      </c>
      <c r="C306" s="86">
        <v>30</v>
      </c>
      <c r="D306" s="86" t="s">
        <v>634</v>
      </c>
      <c r="E306" s="86">
        <v>67</v>
      </c>
      <c r="F306" s="86" t="s">
        <v>35</v>
      </c>
      <c r="G306" s="86">
        <v>30.907054518843761</v>
      </c>
      <c r="H306" s="86">
        <v>0</v>
      </c>
      <c r="I306" s="86">
        <v>0</v>
      </c>
      <c r="J306" s="86">
        <v>10.539506565241044</v>
      </c>
      <c r="K306" s="86">
        <v>0</v>
      </c>
      <c r="L306" s="86">
        <v>0.77702999999999989</v>
      </c>
      <c r="M306" s="86">
        <v>0.94537428575821636</v>
      </c>
      <c r="N306" s="86">
        <v>0.13735661737572771</v>
      </c>
      <c r="O306" s="86">
        <v>1.1000000000000001</v>
      </c>
      <c r="P306" s="86">
        <v>3.4758626587143118</v>
      </c>
      <c r="S306" s="89"/>
      <c r="T306" s="88">
        <v>2.5</v>
      </c>
      <c r="V306" s="90">
        <f t="shared" si="40"/>
        <v>50.382184645933066</v>
      </c>
      <c r="W306" s="66">
        <f t="shared" si="42"/>
        <v>52.682184645933063</v>
      </c>
      <c r="X306" s="66">
        <f t="shared" si="43"/>
        <v>52.882184645933066</v>
      </c>
      <c r="Y306" s="66">
        <f t="shared" si="44"/>
        <v>50.382184645933066</v>
      </c>
      <c r="Z306" s="66">
        <f t="shared" si="45"/>
        <v>52.682184645933063</v>
      </c>
      <c r="AA306" s="66">
        <f t="shared" si="46"/>
        <v>52.882184645933066</v>
      </c>
      <c r="AB306" t="s">
        <v>379</v>
      </c>
      <c r="AC306" t="s">
        <v>42</v>
      </c>
      <c r="AD306" t="s">
        <v>654</v>
      </c>
      <c r="AE306" t="s">
        <v>53</v>
      </c>
      <c r="AF306">
        <v>52</v>
      </c>
      <c r="AG306" t="s">
        <v>37</v>
      </c>
      <c r="AH306" t="s">
        <v>660</v>
      </c>
      <c r="AI306">
        <v>155.858</v>
      </c>
      <c r="AJ306">
        <v>0.37005133260431916</v>
      </c>
      <c r="AK306">
        <v>0.24053336619280746</v>
      </c>
      <c r="AL306" t="s">
        <v>436</v>
      </c>
      <c r="AM306" t="s">
        <v>381</v>
      </c>
      <c r="AN306" t="s">
        <v>38</v>
      </c>
      <c r="AO306" t="s">
        <v>39</v>
      </c>
    </row>
    <row r="307" spans="1:41" x14ac:dyDescent="0.25">
      <c r="A307" s="86" t="s">
        <v>527</v>
      </c>
      <c r="B307" s="86" t="s">
        <v>45</v>
      </c>
      <c r="C307" s="86">
        <v>36</v>
      </c>
      <c r="D307" s="86" t="s">
        <v>634</v>
      </c>
      <c r="E307" s="86">
        <v>67</v>
      </c>
      <c r="F307" s="86" t="s">
        <v>35</v>
      </c>
      <c r="G307" s="86">
        <v>30.471710806697111</v>
      </c>
      <c r="H307" s="86">
        <v>0</v>
      </c>
      <c r="I307" s="86">
        <v>0</v>
      </c>
      <c r="J307" s="86">
        <v>10.536616863216304</v>
      </c>
      <c r="K307" s="86">
        <v>0</v>
      </c>
      <c r="L307" s="86">
        <v>0.77702999999999989</v>
      </c>
      <c r="M307" s="86">
        <v>0.94948333380547412</v>
      </c>
      <c r="N307" s="86">
        <v>0.14411854397834914</v>
      </c>
      <c r="O307" s="86">
        <v>1.0999999999999999</v>
      </c>
      <c r="P307" s="86">
        <v>3.4315142270045857</v>
      </c>
      <c r="S307" s="89"/>
      <c r="T307" s="88">
        <v>2.5</v>
      </c>
      <c r="V307" s="90">
        <f t="shared" si="40"/>
        <v>49.910473774701828</v>
      </c>
      <c r="W307" s="66">
        <f t="shared" si="42"/>
        <v>52.210473774701825</v>
      </c>
      <c r="X307" s="66">
        <f t="shared" si="43"/>
        <v>52.410473774701828</v>
      </c>
      <c r="Y307" s="66">
        <f t="shared" si="44"/>
        <v>49.910473774701828</v>
      </c>
      <c r="Z307" s="66">
        <f t="shared" si="45"/>
        <v>52.210473774701825</v>
      </c>
      <c r="AA307" s="66">
        <f t="shared" si="46"/>
        <v>52.410473774701828</v>
      </c>
      <c r="AB307" t="s">
        <v>379</v>
      </c>
      <c r="AC307" t="s">
        <v>42</v>
      </c>
      <c r="AD307" t="s">
        <v>654</v>
      </c>
      <c r="AE307" t="s">
        <v>53</v>
      </c>
      <c r="AF307">
        <v>52</v>
      </c>
      <c r="AG307" t="s">
        <v>37</v>
      </c>
      <c r="AH307" t="s">
        <v>660</v>
      </c>
      <c r="AI307">
        <v>155.858</v>
      </c>
      <c r="AJ307">
        <v>0.37005133260431916</v>
      </c>
      <c r="AK307">
        <v>0.24053336619280746</v>
      </c>
      <c r="AL307" t="s">
        <v>437</v>
      </c>
      <c r="AM307" t="s">
        <v>381</v>
      </c>
      <c r="AN307" t="s">
        <v>38</v>
      </c>
      <c r="AO307" t="s">
        <v>39</v>
      </c>
    </row>
    <row r="308" spans="1:41" x14ac:dyDescent="0.25">
      <c r="A308" s="86" t="s">
        <v>531</v>
      </c>
      <c r="B308" s="86" t="s">
        <v>388</v>
      </c>
      <c r="C308" s="86">
        <v>12</v>
      </c>
      <c r="D308" s="86" t="s">
        <v>634</v>
      </c>
      <c r="E308" s="86">
        <v>67</v>
      </c>
      <c r="F308" s="86" t="s">
        <v>35</v>
      </c>
      <c r="G308" s="86">
        <v>31.036657534246583</v>
      </c>
      <c r="H308" s="86">
        <v>0</v>
      </c>
      <c r="I308" s="86">
        <v>0</v>
      </c>
      <c r="J308" s="86">
        <v>8.9093475283982375</v>
      </c>
      <c r="K308" s="86">
        <v>0</v>
      </c>
      <c r="L308" s="86">
        <v>0.77703</v>
      </c>
      <c r="M308" s="86">
        <v>0.83057253180352364</v>
      </c>
      <c r="N308" s="86">
        <v>0.11198340595399187</v>
      </c>
      <c r="O308" s="86">
        <v>1.1000000000000001</v>
      </c>
      <c r="P308" s="86">
        <v>3.4755589047998692</v>
      </c>
      <c r="S308" s="89"/>
      <c r="T308" s="88">
        <v>2.5</v>
      </c>
      <c r="V308" s="90">
        <f t="shared" si="40"/>
        <v>48.741149905202207</v>
      </c>
      <c r="W308" s="66">
        <f t="shared" si="42"/>
        <v>51.041149905202204</v>
      </c>
      <c r="X308" s="66">
        <f t="shared" si="43"/>
        <v>51.241149905202207</v>
      </c>
      <c r="Y308" s="66">
        <f t="shared" si="44"/>
        <v>48.741149905202207</v>
      </c>
      <c r="Z308" s="66">
        <f t="shared" si="45"/>
        <v>51.041149905202204</v>
      </c>
      <c r="AA308" s="66">
        <f t="shared" si="46"/>
        <v>51.241149905202207</v>
      </c>
      <c r="AB308" t="s">
        <v>379</v>
      </c>
      <c r="AC308" t="s">
        <v>42</v>
      </c>
      <c r="AD308" t="s">
        <v>654</v>
      </c>
      <c r="AE308" t="s">
        <v>53</v>
      </c>
      <c r="AF308">
        <v>52</v>
      </c>
      <c r="AG308" t="s">
        <v>37</v>
      </c>
      <c r="AH308" t="s">
        <v>660</v>
      </c>
      <c r="AI308">
        <v>4.7930000000000001</v>
      </c>
      <c r="AJ308">
        <v>0.37005133260431916</v>
      </c>
      <c r="AK308">
        <v>0.24053336619280746</v>
      </c>
      <c r="AL308" t="s">
        <v>438</v>
      </c>
      <c r="AM308" t="s">
        <v>381</v>
      </c>
      <c r="AN308" t="s">
        <v>38</v>
      </c>
      <c r="AO308" t="s">
        <v>39</v>
      </c>
    </row>
    <row r="309" spans="1:41" x14ac:dyDescent="0.25">
      <c r="A309" s="86" t="s">
        <v>531</v>
      </c>
      <c r="B309" s="86" t="s">
        <v>638</v>
      </c>
      <c r="C309" s="86">
        <v>18</v>
      </c>
      <c r="D309" s="86" t="s">
        <v>634</v>
      </c>
      <c r="E309" s="86">
        <v>67</v>
      </c>
      <c r="F309" s="86" t="s">
        <v>35</v>
      </c>
      <c r="G309" s="86">
        <v>31.807014015844</v>
      </c>
      <c r="H309" s="86">
        <v>0</v>
      </c>
      <c r="I309" s="86">
        <v>0</v>
      </c>
      <c r="J309" s="86">
        <v>9.5777420426148367</v>
      </c>
      <c r="K309" s="86">
        <v>0</v>
      </c>
      <c r="L309" s="86">
        <v>0.77702999999999989</v>
      </c>
      <c r="M309" s="86">
        <v>0.89920407536366398</v>
      </c>
      <c r="N309" s="86">
        <v>0.12220574144317678</v>
      </c>
      <c r="O309" s="86">
        <v>1.1000000000000001</v>
      </c>
      <c r="P309" s="86">
        <v>3.5555433473023208</v>
      </c>
      <c r="S309" s="89"/>
      <c r="T309" s="88">
        <v>2.5</v>
      </c>
      <c r="V309" s="90">
        <f t="shared" si="40"/>
        <v>50.338739222567995</v>
      </c>
      <c r="W309" s="66">
        <f t="shared" si="42"/>
        <v>52.638739222567992</v>
      </c>
      <c r="X309" s="66">
        <f t="shared" si="43"/>
        <v>52.838739222567995</v>
      </c>
      <c r="Y309" s="66">
        <f t="shared" si="44"/>
        <v>50.338739222567995</v>
      </c>
      <c r="Z309" s="66">
        <f t="shared" si="45"/>
        <v>52.638739222567992</v>
      </c>
      <c r="AA309" s="66">
        <f t="shared" si="46"/>
        <v>52.838739222567995</v>
      </c>
      <c r="AB309" t="s">
        <v>379</v>
      </c>
      <c r="AC309" t="s">
        <v>42</v>
      </c>
      <c r="AD309" t="s">
        <v>654</v>
      </c>
      <c r="AE309" t="s">
        <v>53</v>
      </c>
      <c r="AF309">
        <v>52</v>
      </c>
      <c r="AG309" t="s">
        <v>37</v>
      </c>
      <c r="AH309" t="s">
        <v>660</v>
      </c>
      <c r="AI309">
        <v>61.410000000000004</v>
      </c>
      <c r="AJ309">
        <v>0.37005133260431916</v>
      </c>
      <c r="AK309">
        <v>0.24053336619280746</v>
      </c>
      <c r="AL309" t="s">
        <v>439</v>
      </c>
      <c r="AM309" t="s">
        <v>381</v>
      </c>
      <c r="AN309" t="s">
        <v>38</v>
      </c>
      <c r="AO309" t="s">
        <v>39</v>
      </c>
    </row>
    <row r="310" spans="1:41" x14ac:dyDescent="0.25">
      <c r="A310" s="86" t="s">
        <v>531</v>
      </c>
      <c r="B310" s="86" t="s">
        <v>391</v>
      </c>
      <c r="C310" s="86">
        <v>24</v>
      </c>
      <c r="D310" s="86" t="s">
        <v>634</v>
      </c>
      <c r="E310" s="86">
        <v>67</v>
      </c>
      <c r="F310" s="86" t="s">
        <v>35</v>
      </c>
      <c r="G310" s="86">
        <v>30.676557077625571</v>
      </c>
      <c r="H310" s="86">
        <v>0</v>
      </c>
      <c r="I310" s="86">
        <v>0</v>
      </c>
      <c r="J310" s="86">
        <v>10.346195034121378</v>
      </c>
      <c r="K310" s="86">
        <v>0</v>
      </c>
      <c r="L310" s="86">
        <v>0.77703</v>
      </c>
      <c r="M310" s="86">
        <v>0.91964398230122968</v>
      </c>
      <c r="N310" s="86">
        <v>0.13198550913396481</v>
      </c>
      <c r="O310" s="86">
        <v>1.0999999999999999</v>
      </c>
      <c r="P310" s="86">
        <v>3.4508143570726766</v>
      </c>
      <c r="S310" s="89"/>
      <c r="T310" s="88">
        <v>2.5</v>
      </c>
      <c r="V310" s="90">
        <f t="shared" si="40"/>
        <v>49.902225960254825</v>
      </c>
      <c r="W310" s="66">
        <f t="shared" si="42"/>
        <v>52.202225960254822</v>
      </c>
      <c r="X310" s="66">
        <f t="shared" si="43"/>
        <v>52.402225960254825</v>
      </c>
      <c r="Y310" s="66">
        <f t="shared" si="44"/>
        <v>49.902225960254825</v>
      </c>
      <c r="Z310" s="66">
        <f t="shared" si="45"/>
        <v>52.202225960254822</v>
      </c>
      <c r="AA310" s="66">
        <f t="shared" si="46"/>
        <v>52.402225960254825</v>
      </c>
      <c r="AB310" t="s">
        <v>379</v>
      </c>
      <c r="AC310" t="s">
        <v>42</v>
      </c>
      <c r="AD310" t="s">
        <v>654</v>
      </c>
      <c r="AE310" t="s">
        <v>53</v>
      </c>
      <c r="AF310">
        <v>52</v>
      </c>
      <c r="AG310" t="s">
        <v>37</v>
      </c>
      <c r="AH310" t="s">
        <v>660</v>
      </c>
      <c r="AI310">
        <v>94.588999999999984</v>
      </c>
      <c r="AJ310">
        <v>0.37005133260431916</v>
      </c>
      <c r="AK310">
        <v>0.24053336619280746</v>
      </c>
      <c r="AL310" t="s">
        <v>440</v>
      </c>
      <c r="AM310" t="s">
        <v>381</v>
      </c>
      <c r="AN310" t="s">
        <v>38</v>
      </c>
      <c r="AO310" t="s">
        <v>39</v>
      </c>
    </row>
    <row r="311" spans="1:41" x14ac:dyDescent="0.25">
      <c r="A311" s="86" t="s">
        <v>531</v>
      </c>
      <c r="B311" s="86" t="s">
        <v>649</v>
      </c>
      <c r="C311" s="86">
        <v>30</v>
      </c>
      <c r="D311" s="86" t="s">
        <v>634</v>
      </c>
      <c r="E311" s="86">
        <v>67</v>
      </c>
      <c r="F311" s="86" t="s">
        <v>35</v>
      </c>
      <c r="G311" s="86">
        <v>31.068106725146198</v>
      </c>
      <c r="H311" s="86">
        <v>0</v>
      </c>
      <c r="I311" s="86">
        <v>0</v>
      </c>
      <c r="J311" s="86">
        <v>10.697003772075169</v>
      </c>
      <c r="K311" s="86">
        <v>0</v>
      </c>
      <c r="L311" s="86">
        <v>0.77703</v>
      </c>
      <c r="M311" s="86">
        <v>0.95133565333724102</v>
      </c>
      <c r="N311" s="86">
        <v>0.14013737717964769</v>
      </c>
      <c r="O311" s="86">
        <v>1.1000000000000001</v>
      </c>
      <c r="P311" s="86">
        <v>3.4890386533200028</v>
      </c>
      <c r="S311" s="89"/>
      <c r="T311" s="88">
        <v>2.5</v>
      </c>
      <c r="V311" s="90">
        <f t="shared" si="40"/>
        <v>50.722652181058258</v>
      </c>
      <c r="W311" s="66">
        <f t="shared" si="42"/>
        <v>53.022652181058255</v>
      </c>
      <c r="X311" s="66">
        <f t="shared" si="43"/>
        <v>53.222652181058258</v>
      </c>
      <c r="Y311" s="66">
        <f t="shared" si="44"/>
        <v>50.722652181058258</v>
      </c>
      <c r="Z311" s="66">
        <f t="shared" si="45"/>
        <v>53.022652181058255</v>
      </c>
      <c r="AA311" s="66">
        <f t="shared" si="46"/>
        <v>53.222652181058258</v>
      </c>
      <c r="AB311" t="s">
        <v>379</v>
      </c>
      <c r="AC311" t="s">
        <v>42</v>
      </c>
      <c r="AD311" t="s">
        <v>654</v>
      </c>
      <c r="AE311" t="s">
        <v>53</v>
      </c>
      <c r="AF311">
        <v>52</v>
      </c>
      <c r="AG311" t="s">
        <v>37</v>
      </c>
      <c r="AH311" t="s">
        <v>660</v>
      </c>
      <c r="AI311">
        <v>122.81999999999998</v>
      </c>
      <c r="AJ311">
        <v>0.37005133260431916</v>
      </c>
      <c r="AK311">
        <v>0.24053336619280746</v>
      </c>
      <c r="AL311" t="s">
        <v>441</v>
      </c>
      <c r="AM311" t="s">
        <v>381</v>
      </c>
      <c r="AN311" t="s">
        <v>38</v>
      </c>
      <c r="AO311" t="s">
        <v>39</v>
      </c>
    </row>
    <row r="312" spans="1:41" x14ac:dyDescent="0.25">
      <c r="A312" s="86" t="s">
        <v>531</v>
      </c>
      <c r="B312" s="86" t="s">
        <v>394</v>
      </c>
      <c r="C312" s="86">
        <v>36</v>
      </c>
      <c r="D312" s="86" t="s">
        <v>634</v>
      </c>
      <c r="E312" s="86">
        <v>67</v>
      </c>
      <c r="F312" s="86" t="s">
        <v>35</v>
      </c>
      <c r="G312" s="86">
        <v>30.434493150684936</v>
      </c>
      <c r="H312" s="86">
        <v>0</v>
      </c>
      <c r="I312" s="86">
        <v>0</v>
      </c>
      <c r="J312" s="86">
        <v>10.532131529209144</v>
      </c>
      <c r="K312" s="86">
        <v>0</v>
      </c>
      <c r="L312" s="86">
        <v>0.77702999999999989</v>
      </c>
      <c r="M312" s="86">
        <v>0.95514115116162446</v>
      </c>
      <c r="N312" s="86">
        <v>0.14639937468049918</v>
      </c>
      <c r="O312" s="86">
        <v>1.0999999999999999</v>
      </c>
      <c r="P312" s="86">
        <v>3.4276282989802525</v>
      </c>
      <c r="S312" s="89"/>
      <c r="T312" s="88">
        <v>2.5</v>
      </c>
      <c r="V312" s="90">
        <f t="shared" si="40"/>
        <v>49.872823504716457</v>
      </c>
      <c r="W312" s="66">
        <f t="shared" si="42"/>
        <v>52.172823504716455</v>
      </c>
      <c r="X312" s="66">
        <f t="shared" si="43"/>
        <v>52.372823504716457</v>
      </c>
      <c r="Y312" s="66">
        <f t="shared" si="44"/>
        <v>49.872823504716457</v>
      </c>
      <c r="Z312" s="66">
        <f t="shared" si="45"/>
        <v>52.172823504716455</v>
      </c>
      <c r="AA312" s="66">
        <f t="shared" si="46"/>
        <v>52.372823504716457</v>
      </c>
      <c r="AB312" t="s">
        <v>379</v>
      </c>
      <c r="AC312" t="s">
        <v>42</v>
      </c>
      <c r="AD312" t="s">
        <v>654</v>
      </c>
      <c r="AE312" t="s">
        <v>53</v>
      </c>
      <c r="AF312">
        <v>52</v>
      </c>
      <c r="AG312" t="s">
        <v>37</v>
      </c>
      <c r="AH312" t="s">
        <v>660</v>
      </c>
      <c r="AI312">
        <v>155.99899999999997</v>
      </c>
      <c r="AJ312">
        <v>0.37005133260431916</v>
      </c>
      <c r="AK312">
        <v>0.24053336619280746</v>
      </c>
      <c r="AL312" t="s">
        <v>442</v>
      </c>
      <c r="AM312" t="s">
        <v>381</v>
      </c>
      <c r="AN312" t="s">
        <v>38</v>
      </c>
      <c r="AO312" t="s">
        <v>39</v>
      </c>
    </row>
    <row r="313" spans="1:41" x14ac:dyDescent="0.25">
      <c r="A313" s="86" t="s">
        <v>535</v>
      </c>
      <c r="B313" s="86" t="s">
        <v>536</v>
      </c>
      <c r="C313" s="86">
        <v>12</v>
      </c>
      <c r="D313" s="86" t="s">
        <v>634</v>
      </c>
      <c r="E313" s="86">
        <v>67</v>
      </c>
      <c r="F313" s="86" t="s">
        <v>35</v>
      </c>
      <c r="G313" s="86">
        <v>30.946712328767124</v>
      </c>
      <c r="H313" s="86">
        <v>0</v>
      </c>
      <c r="I313" s="86">
        <v>0</v>
      </c>
      <c r="J313" s="86">
        <v>9.2231370530011745</v>
      </c>
      <c r="K313" s="86">
        <v>0</v>
      </c>
      <c r="L313" s="86">
        <v>0.77703000000000011</v>
      </c>
      <c r="M313" s="86">
        <v>0.83057253180352375</v>
      </c>
      <c r="N313" s="86">
        <v>0.11448552232746959</v>
      </c>
      <c r="O313" s="86">
        <v>1.1000000000000003</v>
      </c>
      <c r="P313" s="86">
        <v>3.4655021392879921</v>
      </c>
      <c r="S313" s="89"/>
      <c r="T313" s="88">
        <v>2.5</v>
      </c>
      <c r="V313" s="90">
        <f t="shared" si="40"/>
        <v>48.95743957518728</v>
      </c>
      <c r="W313" s="66">
        <f t="shared" si="42"/>
        <v>51.257439575187277</v>
      </c>
      <c r="X313" s="66">
        <f t="shared" si="43"/>
        <v>51.45743957518728</v>
      </c>
      <c r="Y313" s="66">
        <f t="shared" si="44"/>
        <v>48.95743957518728</v>
      </c>
      <c r="Z313" s="66">
        <f t="shared" si="45"/>
        <v>51.257439575187277</v>
      </c>
      <c r="AA313" s="66">
        <f t="shared" si="46"/>
        <v>51.45743957518728</v>
      </c>
      <c r="AB313" t="s">
        <v>379</v>
      </c>
      <c r="AC313" t="s">
        <v>42</v>
      </c>
      <c r="AD313" t="s">
        <v>654</v>
      </c>
      <c r="AE313" t="s">
        <v>53</v>
      </c>
      <c r="AF313">
        <v>52</v>
      </c>
      <c r="AG313" t="s">
        <v>37</v>
      </c>
      <c r="AH313" t="s">
        <v>660</v>
      </c>
      <c r="AI313">
        <v>155.99899999999997</v>
      </c>
      <c r="AJ313">
        <v>0.37005133260431916</v>
      </c>
      <c r="AK313">
        <v>0.24053336619280746</v>
      </c>
      <c r="AL313" t="s">
        <v>443</v>
      </c>
      <c r="AM313" t="s">
        <v>381</v>
      </c>
      <c r="AN313" t="s">
        <v>38</v>
      </c>
      <c r="AO313" t="s">
        <v>39</v>
      </c>
    </row>
    <row r="314" spans="1:41" x14ac:dyDescent="0.25">
      <c r="A314" s="86" t="s">
        <v>535</v>
      </c>
      <c r="B314" s="86" t="s">
        <v>511</v>
      </c>
      <c r="C314" s="86">
        <v>18</v>
      </c>
      <c r="D314" s="86" t="s">
        <v>634</v>
      </c>
      <c r="E314" s="86">
        <v>67</v>
      </c>
      <c r="F314" s="86" t="s">
        <v>35</v>
      </c>
      <c r="G314" s="86">
        <v>31.796068376068376</v>
      </c>
      <c r="H314" s="86">
        <v>0</v>
      </c>
      <c r="I314" s="86">
        <v>0</v>
      </c>
      <c r="J314" s="86">
        <v>9.824573307104238</v>
      </c>
      <c r="K314" s="86">
        <v>0</v>
      </c>
      <c r="L314" s="86">
        <v>0.77703</v>
      </c>
      <c r="M314" s="86">
        <v>0.9020528013304312</v>
      </c>
      <c r="N314" s="86">
        <v>0.1258907095571791</v>
      </c>
      <c r="O314" s="86">
        <v>1.1000000000000001</v>
      </c>
      <c r="P314" s="86">
        <v>3.5563851825177921</v>
      </c>
      <c r="S314" s="89"/>
      <c r="T314" s="88">
        <v>2.5</v>
      </c>
      <c r="V314" s="90">
        <f t="shared" si="40"/>
        <v>50.582000376578016</v>
      </c>
      <c r="W314" s="66">
        <f t="shared" si="42"/>
        <v>52.882000376578013</v>
      </c>
      <c r="X314" s="66">
        <f t="shared" si="43"/>
        <v>53.082000376578016</v>
      </c>
      <c r="Y314" s="66">
        <f t="shared" si="44"/>
        <v>50.582000376578016</v>
      </c>
      <c r="Z314" s="66">
        <f t="shared" si="45"/>
        <v>52.882000376578013</v>
      </c>
      <c r="AA314" s="66">
        <f t="shared" si="46"/>
        <v>53.082000376578016</v>
      </c>
      <c r="AB314" t="s">
        <v>379</v>
      </c>
      <c r="AC314" t="s">
        <v>42</v>
      </c>
      <c r="AD314" t="s">
        <v>654</v>
      </c>
      <c r="AE314" t="s">
        <v>53</v>
      </c>
      <c r="AF314">
        <v>52</v>
      </c>
      <c r="AG314" t="s">
        <v>37</v>
      </c>
      <c r="AH314" t="s">
        <v>660</v>
      </c>
      <c r="AI314">
        <v>4.625</v>
      </c>
      <c r="AJ314">
        <v>0.37005133260431916</v>
      </c>
      <c r="AK314">
        <v>0.24053336619280746</v>
      </c>
      <c r="AL314" t="s">
        <v>444</v>
      </c>
      <c r="AM314" t="s">
        <v>381</v>
      </c>
      <c r="AN314" t="s">
        <v>38</v>
      </c>
      <c r="AO314" t="s">
        <v>39</v>
      </c>
    </row>
    <row r="315" spans="1:41" x14ac:dyDescent="0.25">
      <c r="A315" s="86" t="s">
        <v>535</v>
      </c>
      <c r="B315" s="86" t="s">
        <v>538</v>
      </c>
      <c r="C315" s="86">
        <v>24</v>
      </c>
      <c r="D315" s="86" t="s">
        <v>634</v>
      </c>
      <c r="E315" s="86">
        <v>67</v>
      </c>
      <c r="F315" s="86" t="s">
        <v>35</v>
      </c>
      <c r="G315" s="86">
        <v>30.606611872146125</v>
      </c>
      <c r="H315" s="86">
        <v>0</v>
      </c>
      <c r="I315" s="86">
        <v>0</v>
      </c>
      <c r="J315" s="86">
        <v>10.555686890178267</v>
      </c>
      <c r="K315" s="86">
        <v>0</v>
      </c>
      <c r="L315" s="86">
        <v>0.77702999999999989</v>
      </c>
      <c r="M315" s="86">
        <v>0.92054210160589334</v>
      </c>
      <c r="N315" s="86">
        <v>0.13496634675236807</v>
      </c>
      <c r="O315" s="86">
        <v>1.0999999999999999</v>
      </c>
      <c r="P315" s="86">
        <v>3.4425304311050384</v>
      </c>
      <c r="S315" s="89"/>
      <c r="T315" s="88">
        <v>2.5</v>
      </c>
      <c r="V315" s="90">
        <f t="shared" si="40"/>
        <v>50.037367641787689</v>
      </c>
      <c r="W315" s="66">
        <f t="shared" si="42"/>
        <v>52.337367641787687</v>
      </c>
      <c r="X315" s="66">
        <f t="shared" si="43"/>
        <v>52.537367641787689</v>
      </c>
      <c r="Y315" s="66">
        <f t="shared" si="44"/>
        <v>50.037367641787689</v>
      </c>
      <c r="Z315" s="66">
        <f t="shared" si="45"/>
        <v>52.337367641787687</v>
      </c>
      <c r="AA315" s="66">
        <f t="shared" si="46"/>
        <v>52.537367641787689</v>
      </c>
    </row>
    <row r="316" spans="1:41" x14ac:dyDescent="0.25">
      <c r="A316" s="86" t="s">
        <v>535</v>
      </c>
      <c r="B316" s="86" t="s">
        <v>512</v>
      </c>
      <c r="C316" s="86">
        <v>30</v>
      </c>
      <c r="D316" s="86" t="s">
        <v>634</v>
      </c>
      <c r="E316" s="86">
        <v>67</v>
      </c>
      <c r="F316" s="86" t="s">
        <v>35</v>
      </c>
      <c r="G316" s="86">
        <v>31.06175997072814</v>
      </c>
      <c r="H316" s="86">
        <v>0</v>
      </c>
      <c r="I316" s="86">
        <v>0</v>
      </c>
      <c r="J316" s="86">
        <v>10.890333917377733</v>
      </c>
      <c r="K316" s="86">
        <v>0</v>
      </c>
      <c r="L316" s="86">
        <v>0.77703</v>
      </c>
      <c r="M316" s="86">
        <v>0.95373067139236956</v>
      </c>
      <c r="N316" s="86">
        <v>0.14288313535589264</v>
      </c>
      <c r="O316" s="86">
        <v>1.1000000000000001</v>
      </c>
      <c r="P316" s="86">
        <v>3.4890095518663191</v>
      </c>
      <c r="S316" s="89"/>
      <c r="T316" s="88">
        <v>2.5</v>
      </c>
      <c r="V316" s="90">
        <f t="shared" si="40"/>
        <v>50.914747246720452</v>
      </c>
      <c r="W316" s="66">
        <f t="shared" si="42"/>
        <v>53.214747246720449</v>
      </c>
      <c r="X316" s="66">
        <f t="shared" si="43"/>
        <v>53.414747246720452</v>
      </c>
      <c r="Y316" s="66">
        <f t="shared" si="44"/>
        <v>50.914747246720452</v>
      </c>
      <c r="Z316" s="66">
        <f t="shared" si="45"/>
        <v>53.214747246720449</v>
      </c>
      <c r="AA316" s="66">
        <f t="shared" si="46"/>
        <v>53.414747246720452</v>
      </c>
    </row>
    <row r="317" spans="1:41" x14ac:dyDescent="0.25">
      <c r="A317" s="86" t="s">
        <v>535</v>
      </c>
      <c r="B317" s="86" t="s">
        <v>540</v>
      </c>
      <c r="C317" s="86">
        <v>36</v>
      </c>
      <c r="D317" s="86" t="s">
        <v>634</v>
      </c>
      <c r="E317" s="86">
        <v>67</v>
      </c>
      <c r="F317" s="86" t="s">
        <v>35</v>
      </c>
      <c r="G317" s="86">
        <v>30.35824048706241</v>
      </c>
      <c r="H317" s="86">
        <v>0</v>
      </c>
      <c r="I317" s="86">
        <v>0</v>
      </c>
      <c r="J317" s="86">
        <v>10.527496684068414</v>
      </c>
      <c r="K317" s="86">
        <v>0</v>
      </c>
      <c r="L317" s="86">
        <v>0.77702999999999978</v>
      </c>
      <c r="M317" s="86">
        <v>0.95514115116162446</v>
      </c>
      <c r="N317" s="86">
        <v>0.14882318282964965</v>
      </c>
      <c r="O317" s="86">
        <v>1.0999999999999999</v>
      </c>
      <c r="P317" s="86">
        <v>3.4191865437845244</v>
      </c>
      <c r="S317" s="89"/>
      <c r="T317" s="88">
        <v>2.5</v>
      </c>
      <c r="V317" s="90">
        <f t="shared" si="40"/>
        <v>49.785918048906623</v>
      </c>
      <c r="W317" s="66">
        <f t="shared" si="42"/>
        <v>52.08591804890662</v>
      </c>
      <c r="X317" s="66">
        <f t="shared" si="43"/>
        <v>52.285918048906623</v>
      </c>
      <c r="Y317" s="66">
        <f t="shared" si="44"/>
        <v>49.785918048906623</v>
      </c>
      <c r="Z317" s="66">
        <f t="shared" si="45"/>
        <v>52.08591804890662</v>
      </c>
      <c r="AA317" s="66">
        <f t="shared" si="46"/>
        <v>52.285918048906623</v>
      </c>
    </row>
    <row r="318" spans="1:41" x14ac:dyDescent="0.25">
      <c r="A318" s="86" t="s">
        <v>542</v>
      </c>
      <c r="B318" s="86" t="s">
        <v>543</v>
      </c>
      <c r="C318" s="86">
        <v>12</v>
      </c>
      <c r="D318" s="86" t="s">
        <v>634</v>
      </c>
      <c r="E318" s="86">
        <v>67</v>
      </c>
      <c r="F318" s="86" t="s">
        <v>35</v>
      </c>
      <c r="G318" s="86">
        <v>30.877342465753426</v>
      </c>
      <c r="H318" s="86">
        <v>0</v>
      </c>
      <c r="I318" s="86">
        <v>0</v>
      </c>
      <c r="J318" s="86">
        <v>9.5268043348749831</v>
      </c>
      <c r="K318" s="86">
        <v>0</v>
      </c>
      <c r="L318" s="86">
        <v>0.77703000000000011</v>
      </c>
      <c r="M318" s="86">
        <v>0.83057253180352364</v>
      </c>
      <c r="N318" s="86">
        <v>0.11707900811907987</v>
      </c>
      <c r="O318" s="86">
        <v>1.1000000000000003</v>
      </c>
      <c r="P318" s="86">
        <v>3.4582561500310591</v>
      </c>
      <c r="S318" s="89"/>
      <c r="T318" s="88">
        <v>2.5</v>
      </c>
      <c r="V318" s="90">
        <f t="shared" si="40"/>
        <v>49.187084490582066</v>
      </c>
      <c r="W318" s="66">
        <f t="shared" si="42"/>
        <v>51.487084490582063</v>
      </c>
      <c r="X318" s="66">
        <f t="shared" si="43"/>
        <v>51.687084490582066</v>
      </c>
      <c r="Y318" s="66">
        <f t="shared" si="44"/>
        <v>49.187084490582066</v>
      </c>
      <c r="Z318" s="66">
        <f t="shared" si="45"/>
        <v>51.487084490582063</v>
      </c>
      <c r="AA318" s="66">
        <f t="shared" si="46"/>
        <v>51.687084490582066</v>
      </c>
    </row>
    <row r="319" spans="1:41" x14ac:dyDescent="0.25">
      <c r="A319" s="86" t="s">
        <v>542</v>
      </c>
      <c r="B319" s="86" t="s">
        <v>514</v>
      </c>
      <c r="C319" s="86">
        <v>18</v>
      </c>
      <c r="D319" s="86" t="s">
        <v>634</v>
      </c>
      <c r="E319" s="86">
        <v>67</v>
      </c>
      <c r="F319" s="86" t="s">
        <v>35</v>
      </c>
      <c r="G319" s="86">
        <v>31.674210847044488</v>
      </c>
      <c r="H319" s="86">
        <v>0</v>
      </c>
      <c r="I319" s="86">
        <v>0</v>
      </c>
      <c r="J319" s="86">
        <v>10.080488408965504</v>
      </c>
      <c r="K319" s="86">
        <v>0</v>
      </c>
      <c r="L319" s="86">
        <v>0.77703</v>
      </c>
      <c r="M319" s="86">
        <v>0.90474347816736855</v>
      </c>
      <c r="N319" s="86">
        <v>0.12986179892280075</v>
      </c>
      <c r="O319" s="86">
        <v>1.1000000000000001</v>
      </c>
      <c r="P319" s="86">
        <v>3.5525487674639957</v>
      </c>
      <c r="S319" s="89"/>
      <c r="T319" s="88">
        <v>2.5</v>
      </c>
      <c r="V319" s="90">
        <f t="shared" si="40"/>
        <v>50.718883300564158</v>
      </c>
      <c r="W319" s="66">
        <f t="shared" si="42"/>
        <v>53.018883300564156</v>
      </c>
      <c r="X319" s="66">
        <f t="shared" si="43"/>
        <v>53.218883300564158</v>
      </c>
      <c r="Y319" s="66">
        <f t="shared" si="44"/>
        <v>50.718883300564158</v>
      </c>
      <c r="Z319" s="66">
        <f t="shared" si="45"/>
        <v>53.018883300564156</v>
      </c>
      <c r="AA319" s="66">
        <f t="shared" si="46"/>
        <v>53.218883300564158</v>
      </c>
    </row>
    <row r="320" spans="1:41" x14ac:dyDescent="0.25">
      <c r="A320" s="86" t="s">
        <v>542</v>
      </c>
      <c r="B320" s="86" t="s">
        <v>544</v>
      </c>
      <c r="C320" s="86">
        <v>24</v>
      </c>
      <c r="D320" s="86" t="s">
        <v>634</v>
      </c>
      <c r="E320" s="86">
        <v>67</v>
      </c>
      <c r="F320" s="86" t="s">
        <v>35</v>
      </c>
      <c r="G320" s="86">
        <v>30.54294063926941</v>
      </c>
      <c r="H320" s="86">
        <v>0</v>
      </c>
      <c r="I320" s="86">
        <v>0</v>
      </c>
      <c r="J320" s="86">
        <v>10.758420944426861</v>
      </c>
      <c r="K320" s="86">
        <v>0</v>
      </c>
      <c r="L320" s="86">
        <v>0.77702999999999989</v>
      </c>
      <c r="M320" s="86">
        <v>0.92185163059437636</v>
      </c>
      <c r="N320" s="86">
        <v>0.13805603518267928</v>
      </c>
      <c r="O320" s="86">
        <v>1.1000000000000001</v>
      </c>
      <c r="P320" s="86">
        <v>3.4359094015031713</v>
      </c>
      <c r="S320" s="89"/>
      <c r="T320" s="88">
        <v>2.5</v>
      </c>
      <c r="V320" s="90">
        <f t="shared" si="40"/>
        <v>50.174208650976496</v>
      </c>
      <c r="W320" s="66">
        <f t="shared" si="42"/>
        <v>52.474208650976493</v>
      </c>
      <c r="X320" s="66">
        <f t="shared" si="43"/>
        <v>52.674208650976496</v>
      </c>
      <c r="Y320" s="66">
        <f t="shared" si="44"/>
        <v>50.174208650976496</v>
      </c>
      <c r="Z320" s="66">
        <f t="shared" si="45"/>
        <v>52.474208650976493</v>
      </c>
      <c r="AA320" s="66">
        <f t="shared" si="46"/>
        <v>52.674208650976496</v>
      </c>
    </row>
    <row r="321" spans="1:27" x14ac:dyDescent="0.25">
      <c r="A321" s="86" t="s">
        <v>542</v>
      </c>
      <c r="B321" s="86" t="s">
        <v>516</v>
      </c>
      <c r="C321" s="86">
        <v>30</v>
      </c>
      <c r="D321" s="86" t="s">
        <v>634</v>
      </c>
      <c r="E321" s="86">
        <v>67</v>
      </c>
      <c r="F321" s="86" t="s">
        <v>35</v>
      </c>
      <c r="G321" s="86">
        <v>30.982452485380119</v>
      </c>
      <c r="H321" s="86">
        <v>0</v>
      </c>
      <c r="I321" s="86">
        <v>0</v>
      </c>
      <c r="J321" s="86">
        <v>11.08834435651247</v>
      </c>
      <c r="K321" s="86">
        <v>0</v>
      </c>
      <c r="L321" s="86">
        <v>0.77702999999999989</v>
      </c>
      <c r="M321" s="86">
        <v>0.9551561394848973</v>
      </c>
      <c r="N321" s="86">
        <v>0.14581332829645621</v>
      </c>
      <c r="O321" s="86">
        <v>1.1000000000000001</v>
      </c>
      <c r="P321" s="86">
        <v>3.484787508281999</v>
      </c>
      <c r="S321" s="89"/>
      <c r="T321" s="88">
        <v>2.5</v>
      </c>
      <c r="V321" s="90">
        <f t="shared" si="40"/>
        <v>51.033583817955943</v>
      </c>
      <c r="W321" s="66">
        <f t="shared" si="42"/>
        <v>53.33358381795594</v>
      </c>
      <c r="X321" s="66">
        <f t="shared" si="43"/>
        <v>53.533583817955943</v>
      </c>
      <c r="Y321" s="66">
        <f t="shared" si="44"/>
        <v>51.033583817955943</v>
      </c>
      <c r="Z321" s="66">
        <f t="shared" si="45"/>
        <v>53.33358381795594</v>
      </c>
      <c r="AA321" s="66">
        <f t="shared" si="46"/>
        <v>53.533583817955943</v>
      </c>
    </row>
    <row r="322" spans="1:27" x14ac:dyDescent="0.25">
      <c r="A322" s="86" t="s">
        <v>542</v>
      </c>
      <c r="B322" s="86" t="s">
        <v>545</v>
      </c>
      <c r="C322" s="86">
        <v>36</v>
      </c>
      <c r="D322" s="86" t="s">
        <v>634</v>
      </c>
      <c r="E322" s="86">
        <v>67</v>
      </c>
      <c r="F322" s="86" t="s">
        <v>35</v>
      </c>
      <c r="G322" s="86">
        <v>30.286118721461193</v>
      </c>
      <c r="H322" s="86">
        <v>0</v>
      </c>
      <c r="I322" s="86">
        <v>0</v>
      </c>
      <c r="J322" s="86">
        <v>10.523011350061253</v>
      </c>
      <c r="K322" s="86">
        <v>0</v>
      </c>
      <c r="L322" s="86">
        <v>0.77702999999999989</v>
      </c>
      <c r="M322" s="86">
        <v>0.95514115116162446</v>
      </c>
      <c r="N322" s="86">
        <v>0.15133550082694333</v>
      </c>
      <c r="O322" s="86">
        <v>1.1000000000000001</v>
      </c>
      <c r="P322" s="86">
        <v>3.4119548487055882</v>
      </c>
      <c r="S322" s="89"/>
      <c r="T322" s="88">
        <v>2.5</v>
      </c>
      <c r="V322" s="90">
        <f t="shared" si="40"/>
        <v>49.7045915722166</v>
      </c>
      <c r="W322" s="66">
        <f t="shared" si="42"/>
        <v>52.004591572216597</v>
      </c>
      <c r="X322" s="66">
        <f t="shared" si="43"/>
        <v>52.2045915722166</v>
      </c>
      <c r="Y322" s="66">
        <f t="shared" si="44"/>
        <v>49.7045915722166</v>
      </c>
      <c r="Z322" s="66">
        <f t="shared" si="45"/>
        <v>52.004591572216597</v>
      </c>
      <c r="AA322" s="66">
        <f t="shared" si="46"/>
        <v>52.2045915722166</v>
      </c>
    </row>
    <row r="323" spans="1:27" x14ac:dyDescent="0.25">
      <c r="A323" s="86" t="s">
        <v>639</v>
      </c>
      <c r="B323" s="86" t="s">
        <v>635</v>
      </c>
      <c r="C323" s="86">
        <v>12</v>
      </c>
      <c r="D323" s="86" t="s">
        <v>634</v>
      </c>
      <c r="E323" s="86">
        <v>67</v>
      </c>
      <c r="F323" s="86" t="s">
        <v>35</v>
      </c>
      <c r="G323" s="86">
        <v>30.853488584474885</v>
      </c>
      <c r="H323" s="86">
        <v>0</v>
      </c>
      <c r="I323" s="86">
        <v>0</v>
      </c>
      <c r="J323" s="86">
        <v>9.8405938594779183</v>
      </c>
      <c r="K323" s="86">
        <v>0</v>
      </c>
      <c r="L323" s="86">
        <v>0.77703000000000011</v>
      </c>
      <c r="M323" s="86">
        <v>0.85241135141200453</v>
      </c>
      <c r="N323" s="86">
        <v>0.12004500000000001</v>
      </c>
      <c r="O323" s="86">
        <v>1.1000000000000003</v>
      </c>
      <c r="P323" s="86">
        <v>3.4600065299094807</v>
      </c>
      <c r="S323" s="89"/>
      <c r="T323" s="88">
        <v>2.5</v>
      </c>
      <c r="V323" s="90">
        <f t="shared" si="40"/>
        <v>49.503575325274284</v>
      </c>
      <c r="W323" s="66">
        <f t="shared" si="42"/>
        <v>51.803575325274281</v>
      </c>
      <c r="X323" s="66">
        <f t="shared" si="43"/>
        <v>52.003575325274284</v>
      </c>
      <c r="Y323" s="66">
        <f t="shared" si="44"/>
        <v>49.503575325274284</v>
      </c>
      <c r="Z323" s="66">
        <f t="shared" si="45"/>
        <v>51.803575325274281</v>
      </c>
      <c r="AA323" s="66">
        <f t="shared" si="46"/>
        <v>52.003575325274284</v>
      </c>
    </row>
    <row r="324" spans="1:27" x14ac:dyDescent="0.25">
      <c r="A324" s="86" t="s">
        <v>639</v>
      </c>
      <c r="B324" s="86" t="s">
        <v>519</v>
      </c>
      <c r="C324" s="86">
        <v>18</v>
      </c>
      <c r="D324" s="86" t="s">
        <v>634</v>
      </c>
      <c r="E324" s="86">
        <v>67</v>
      </c>
      <c r="F324" s="86" t="s">
        <v>35</v>
      </c>
      <c r="G324" s="86">
        <v>31.422295482295482</v>
      </c>
      <c r="H324" s="86">
        <v>0</v>
      </c>
      <c r="I324" s="86">
        <v>0</v>
      </c>
      <c r="J324" s="86">
        <v>10.470233633815413</v>
      </c>
      <c r="K324" s="86">
        <v>0</v>
      </c>
      <c r="L324" s="86">
        <v>0.77703000000000011</v>
      </c>
      <c r="M324" s="86">
        <v>0.91019600338310014</v>
      </c>
      <c r="N324" s="86">
        <v>0.13417725159139132</v>
      </c>
      <c r="O324" s="86">
        <v>1.1000000000000001</v>
      </c>
      <c r="P324" s="86">
        <v>3.5331197815678537</v>
      </c>
      <c r="S324" s="89"/>
      <c r="T324" s="88">
        <v>2.5</v>
      </c>
      <c r="V324" s="90">
        <f t="shared" ref="V324:V387" si="47">SUM(I324:U324,G324)</f>
        <v>50.847052152653241</v>
      </c>
      <c r="W324" s="66">
        <f t="shared" si="42"/>
        <v>53.147052152653238</v>
      </c>
      <c r="X324" s="66">
        <f t="shared" si="43"/>
        <v>53.347052152653241</v>
      </c>
      <c r="Y324" s="66">
        <f t="shared" si="44"/>
        <v>50.847052152653241</v>
      </c>
      <c r="Z324" s="66">
        <f t="shared" si="45"/>
        <v>53.147052152653238</v>
      </c>
      <c r="AA324" s="66">
        <f t="shared" si="46"/>
        <v>53.347052152653241</v>
      </c>
    </row>
    <row r="325" spans="1:27" x14ac:dyDescent="0.25">
      <c r="A325" s="86" t="s">
        <v>639</v>
      </c>
      <c r="B325" s="86" t="s">
        <v>640</v>
      </c>
      <c r="C325" s="86">
        <v>24</v>
      </c>
      <c r="D325" s="86" t="s">
        <v>634</v>
      </c>
      <c r="E325" s="86">
        <v>67</v>
      </c>
      <c r="F325" s="86" t="s">
        <v>35</v>
      </c>
      <c r="G325" s="86">
        <v>30.427301369863017</v>
      </c>
      <c r="H325" s="86">
        <v>0</v>
      </c>
      <c r="I325" s="86">
        <v>0</v>
      </c>
      <c r="J325" s="86">
        <v>10.967912800483747</v>
      </c>
      <c r="K325" s="86">
        <v>0</v>
      </c>
      <c r="L325" s="86">
        <v>0.77703000000000011</v>
      </c>
      <c r="M325" s="86">
        <v>0.93256430306502058</v>
      </c>
      <c r="N325" s="86">
        <v>0.14158950000000001</v>
      </c>
      <c r="O325" s="86">
        <v>1.1000000000000003</v>
      </c>
      <c r="P325" s="86">
        <v>3.4240307075524701</v>
      </c>
      <c r="S325" s="89"/>
      <c r="T325" s="88">
        <v>2.5</v>
      </c>
      <c r="V325" s="90">
        <f t="shared" si="47"/>
        <v>50.270428680964258</v>
      </c>
      <c r="W325" s="66">
        <f t="shared" si="42"/>
        <v>52.570428680964255</v>
      </c>
      <c r="X325" s="66">
        <f t="shared" si="43"/>
        <v>52.770428680964258</v>
      </c>
      <c r="Y325" s="66">
        <f t="shared" si="44"/>
        <v>50.270428680964258</v>
      </c>
      <c r="Z325" s="66">
        <f t="shared" si="45"/>
        <v>52.570428680964255</v>
      </c>
      <c r="AA325" s="66">
        <f t="shared" si="46"/>
        <v>52.770428680964258</v>
      </c>
    </row>
    <row r="326" spans="1:27" x14ac:dyDescent="0.25">
      <c r="A326" s="86" t="s">
        <v>639</v>
      </c>
      <c r="B326" s="86" t="s">
        <v>521</v>
      </c>
      <c r="C326" s="86">
        <v>30</v>
      </c>
      <c r="D326" s="86" t="s">
        <v>634</v>
      </c>
      <c r="E326" s="86">
        <v>67</v>
      </c>
      <c r="F326" s="86" t="s">
        <v>35</v>
      </c>
      <c r="G326" s="86">
        <v>30.809670691547755</v>
      </c>
      <c r="H326" s="86">
        <v>0</v>
      </c>
      <c r="I326" s="86">
        <v>0</v>
      </c>
      <c r="J326" s="86">
        <v>11.16092458666194</v>
      </c>
      <c r="K326" s="86">
        <v>0</v>
      </c>
      <c r="L326" s="86">
        <v>0.77703000000000011</v>
      </c>
      <c r="M326" s="86">
        <v>0.9582857440187641</v>
      </c>
      <c r="N326" s="86">
        <v>0.14901549981870924</v>
      </c>
      <c r="O326" s="86">
        <v>1.1000000000000003</v>
      </c>
      <c r="P326" s="86">
        <v>3.4706743312116122</v>
      </c>
      <c r="S326" s="89"/>
      <c r="T326" s="88">
        <v>2.5</v>
      </c>
      <c r="V326" s="90">
        <f t="shared" si="47"/>
        <v>50.925600853258786</v>
      </c>
      <c r="W326" s="66">
        <f t="shared" si="42"/>
        <v>53.225600853258783</v>
      </c>
      <c r="X326" s="66">
        <f t="shared" si="43"/>
        <v>53.425600853258786</v>
      </c>
      <c r="Y326" s="66">
        <f t="shared" si="44"/>
        <v>50.925600853258786</v>
      </c>
      <c r="Z326" s="66">
        <f t="shared" si="45"/>
        <v>53.225600853258783</v>
      </c>
      <c r="AA326" s="66">
        <f t="shared" si="46"/>
        <v>53.425600853258786</v>
      </c>
    </row>
    <row r="327" spans="1:27" x14ac:dyDescent="0.25">
      <c r="A327" s="86" t="s">
        <v>639</v>
      </c>
      <c r="B327" s="86" t="s">
        <v>641</v>
      </c>
      <c r="C327" s="86">
        <v>36</v>
      </c>
      <c r="D327" s="86" t="s">
        <v>634</v>
      </c>
      <c r="E327" s="86">
        <v>67</v>
      </c>
      <c r="F327" s="86" t="s">
        <v>35</v>
      </c>
      <c r="G327" s="86">
        <v>30.177555555555564</v>
      </c>
      <c r="H327" s="86">
        <v>0</v>
      </c>
      <c r="I327" s="86">
        <v>0</v>
      </c>
      <c r="J327" s="86">
        <v>10.518376504920523</v>
      </c>
      <c r="K327" s="86">
        <v>0</v>
      </c>
      <c r="L327" s="86">
        <v>0.77702999999999989</v>
      </c>
      <c r="M327" s="86">
        <v>0.95959199858638</v>
      </c>
      <c r="N327" s="86">
        <v>0.15420866666666663</v>
      </c>
      <c r="O327" s="86">
        <v>1.1000000000000003</v>
      </c>
      <c r="P327" s="86">
        <v>3.40018931212889</v>
      </c>
      <c r="S327" s="89"/>
      <c r="T327" s="88">
        <v>2.5</v>
      </c>
      <c r="V327" s="90">
        <f t="shared" si="47"/>
        <v>49.586952037858026</v>
      </c>
      <c r="W327" s="66">
        <f t="shared" si="42"/>
        <v>51.886952037858023</v>
      </c>
      <c r="X327" s="66">
        <f t="shared" si="43"/>
        <v>52.086952037858026</v>
      </c>
      <c r="Y327" s="66">
        <f t="shared" si="44"/>
        <v>49.586952037858026</v>
      </c>
      <c r="Z327" s="66">
        <f t="shared" si="45"/>
        <v>51.886952037858023</v>
      </c>
      <c r="AA327" s="66">
        <f t="shared" si="46"/>
        <v>52.086952037858026</v>
      </c>
    </row>
    <row r="328" spans="1:27" x14ac:dyDescent="0.25">
      <c r="A328" s="86" t="s">
        <v>642</v>
      </c>
      <c r="B328" s="86" t="s">
        <v>636</v>
      </c>
      <c r="C328" s="86">
        <v>12</v>
      </c>
      <c r="D328" s="86" t="s">
        <v>634</v>
      </c>
      <c r="E328" s="86">
        <v>67</v>
      </c>
      <c r="F328" s="86" t="s">
        <v>35</v>
      </c>
      <c r="G328" s="86">
        <v>31.099936073059361</v>
      </c>
      <c r="H328" s="86">
        <v>0</v>
      </c>
      <c r="I328" s="86">
        <v>0</v>
      </c>
      <c r="J328" s="86">
        <v>10.15438338408085</v>
      </c>
      <c r="K328" s="86">
        <v>0</v>
      </c>
      <c r="L328" s="86">
        <v>0.77703000000000011</v>
      </c>
      <c r="M328" s="86">
        <v>0.91398413822017388</v>
      </c>
      <c r="N328" s="86">
        <v>0.12429170568335587</v>
      </c>
      <c r="O328" s="86">
        <v>1.0999999999999999</v>
      </c>
      <c r="P328" s="86">
        <v>3.4957467747326691</v>
      </c>
      <c r="S328" s="89"/>
      <c r="T328" s="88">
        <v>2.5</v>
      </c>
      <c r="V328" s="90">
        <f t="shared" si="47"/>
        <v>50.165372075776411</v>
      </c>
      <c r="W328" s="66">
        <f t="shared" si="42"/>
        <v>52.465372075776408</v>
      </c>
      <c r="X328" s="66">
        <f t="shared" si="43"/>
        <v>52.665372075776411</v>
      </c>
      <c r="Y328" s="66">
        <f t="shared" si="44"/>
        <v>50.165372075776411</v>
      </c>
      <c r="Z328" s="66">
        <f t="shared" si="45"/>
        <v>52.465372075776408</v>
      </c>
      <c r="AA328" s="66">
        <f t="shared" si="46"/>
        <v>52.665372075776411</v>
      </c>
    </row>
    <row r="329" spans="1:27" x14ac:dyDescent="0.25">
      <c r="A329" s="86" t="s">
        <v>642</v>
      </c>
      <c r="B329" s="86" t="s">
        <v>40</v>
      </c>
      <c r="C329" s="86">
        <v>18</v>
      </c>
      <c r="D329" s="86" t="s">
        <v>634</v>
      </c>
      <c r="E329" s="86">
        <v>67</v>
      </c>
      <c r="F329" s="86" t="s">
        <v>35</v>
      </c>
      <c r="G329" s="86">
        <v>30.793064713064712</v>
      </c>
      <c r="H329" s="86">
        <v>0</v>
      </c>
      <c r="I329" s="86">
        <v>0</v>
      </c>
      <c r="J329" s="86">
        <v>10.797621810567204</v>
      </c>
      <c r="K329" s="86">
        <v>0</v>
      </c>
      <c r="L329" s="86">
        <v>0.77703000000000022</v>
      </c>
      <c r="M329" s="86">
        <v>0.94103162389675621</v>
      </c>
      <c r="N329" s="86">
        <v>0.13691988538812785</v>
      </c>
      <c r="O329" s="86">
        <v>1.1000000000000001</v>
      </c>
      <c r="P329" s="86">
        <v>3.4707351581037535</v>
      </c>
      <c r="S329" s="89"/>
      <c r="T329" s="88">
        <v>2.5</v>
      </c>
      <c r="V329" s="90">
        <f t="shared" si="47"/>
        <v>50.516403191020558</v>
      </c>
      <c r="W329" s="66">
        <f t="shared" si="42"/>
        <v>52.816403191020555</v>
      </c>
      <c r="X329" s="66">
        <f t="shared" si="43"/>
        <v>53.016403191020558</v>
      </c>
      <c r="Y329" s="66">
        <f t="shared" si="44"/>
        <v>50.516403191020558</v>
      </c>
      <c r="Z329" s="66">
        <f t="shared" si="45"/>
        <v>52.816403191020555</v>
      </c>
      <c r="AA329" s="66">
        <f t="shared" si="46"/>
        <v>53.016403191020558</v>
      </c>
    </row>
    <row r="330" spans="1:27" x14ac:dyDescent="0.25">
      <c r="A330" s="86" t="s">
        <v>642</v>
      </c>
      <c r="B330" s="86" t="s">
        <v>643</v>
      </c>
      <c r="C330" s="86">
        <v>24</v>
      </c>
      <c r="D330" s="86" t="s">
        <v>634</v>
      </c>
      <c r="E330" s="86">
        <v>67</v>
      </c>
      <c r="F330" s="86" t="s">
        <v>35</v>
      </c>
      <c r="G330" s="86">
        <v>30.542310502283108</v>
      </c>
      <c r="H330" s="86">
        <v>0</v>
      </c>
      <c r="I330" s="86">
        <v>0</v>
      </c>
      <c r="J330" s="86">
        <v>11.177404656540631</v>
      </c>
      <c r="K330" s="86">
        <v>0</v>
      </c>
      <c r="L330" s="86">
        <v>0.77703000000000011</v>
      </c>
      <c r="M330" s="86">
        <v>0.96815484983011746</v>
      </c>
      <c r="N330" s="86">
        <v>0.14451672981506539</v>
      </c>
      <c r="O330" s="86">
        <v>1.1000000000000001</v>
      </c>
      <c r="P330" s="86">
        <v>3.4418498719767747</v>
      </c>
      <c r="S330" s="89"/>
      <c r="T330" s="88">
        <v>2.5</v>
      </c>
      <c r="V330" s="90">
        <f t="shared" si="47"/>
        <v>50.651266610445695</v>
      </c>
      <c r="W330" s="66">
        <f t="shared" si="42"/>
        <v>52.951266610445693</v>
      </c>
      <c r="X330" s="66">
        <f t="shared" si="43"/>
        <v>53.151266610445695</v>
      </c>
      <c r="Y330" s="66">
        <f t="shared" si="44"/>
        <v>50.651266610445695</v>
      </c>
      <c r="Z330" s="66">
        <f t="shared" si="45"/>
        <v>52.951266610445693</v>
      </c>
      <c r="AA330" s="66">
        <f t="shared" si="46"/>
        <v>53.151266610445695</v>
      </c>
    </row>
    <row r="331" spans="1:27" x14ac:dyDescent="0.25">
      <c r="A331" s="86" t="s">
        <v>642</v>
      </c>
      <c r="B331" s="86" t="s">
        <v>41</v>
      </c>
      <c r="C331" s="86">
        <v>30</v>
      </c>
      <c r="D331" s="86" t="s">
        <v>634</v>
      </c>
      <c r="E331" s="86">
        <v>67</v>
      </c>
      <c r="F331" s="86" t="s">
        <v>35</v>
      </c>
      <c r="G331" s="86">
        <v>30.454222466154413</v>
      </c>
      <c r="H331" s="86">
        <v>0</v>
      </c>
      <c r="I331" s="86">
        <v>0</v>
      </c>
      <c r="J331" s="86">
        <v>11.183721131406079</v>
      </c>
      <c r="K331" s="86">
        <v>0</v>
      </c>
      <c r="L331" s="86">
        <v>0.77703</v>
      </c>
      <c r="M331" s="86">
        <v>0.9769173356598353</v>
      </c>
      <c r="N331" s="86">
        <v>0.15129708760450744</v>
      </c>
      <c r="O331" s="86">
        <v>1.0999999999999999</v>
      </c>
      <c r="P331" s="86">
        <v>3.4347152809898893</v>
      </c>
      <c r="S331" s="89"/>
      <c r="T331" s="88">
        <v>2.5</v>
      </c>
      <c r="V331" s="90">
        <f t="shared" si="47"/>
        <v>50.577903301814729</v>
      </c>
      <c r="W331" s="66">
        <f t="shared" si="42"/>
        <v>52.877903301814726</v>
      </c>
      <c r="X331" s="66">
        <f t="shared" si="43"/>
        <v>53.077903301814729</v>
      </c>
      <c r="Y331" s="66">
        <f t="shared" si="44"/>
        <v>50.577903301814729</v>
      </c>
      <c r="Z331" s="66">
        <f t="shared" si="45"/>
        <v>52.877903301814726</v>
      </c>
      <c r="AA331" s="66">
        <f t="shared" si="46"/>
        <v>53.077903301814729</v>
      </c>
    </row>
    <row r="332" spans="1:27" x14ac:dyDescent="0.25">
      <c r="A332" s="86" t="s">
        <v>642</v>
      </c>
      <c r="B332" s="86" t="s">
        <v>644</v>
      </c>
      <c r="C332" s="86">
        <v>36</v>
      </c>
      <c r="D332" s="86" t="s">
        <v>634</v>
      </c>
      <c r="E332" s="86">
        <v>67</v>
      </c>
      <c r="F332" s="86" t="s">
        <v>35</v>
      </c>
      <c r="G332" s="86">
        <v>30.192745814307468</v>
      </c>
      <c r="H332" s="86">
        <v>0</v>
      </c>
      <c r="I332" s="86">
        <v>0</v>
      </c>
      <c r="J332" s="86">
        <v>10.513741659779789</v>
      </c>
      <c r="K332" s="86">
        <v>0</v>
      </c>
      <c r="L332" s="86">
        <v>0.77702999999999989</v>
      </c>
      <c r="M332" s="86">
        <v>0.97840905419758784</v>
      </c>
      <c r="N332" s="86">
        <v>0.15616015321004359</v>
      </c>
      <c r="O332" s="86">
        <v>1.1000000000000001</v>
      </c>
      <c r="P332" s="86">
        <v>3.4049098251309209</v>
      </c>
      <c r="S332" s="89"/>
      <c r="T332" s="88">
        <v>2.5</v>
      </c>
      <c r="V332" s="90">
        <f t="shared" si="47"/>
        <v>49.62299650662581</v>
      </c>
      <c r="W332" s="66">
        <f t="shared" si="42"/>
        <v>51.922996506625807</v>
      </c>
      <c r="X332" s="66">
        <f t="shared" si="43"/>
        <v>52.12299650662581</v>
      </c>
      <c r="Y332" s="66">
        <f t="shared" si="44"/>
        <v>49.62299650662581</v>
      </c>
      <c r="Z332" s="66">
        <f t="shared" si="45"/>
        <v>51.922996506625807</v>
      </c>
      <c r="AA332" s="66">
        <f t="shared" si="46"/>
        <v>52.12299650662581</v>
      </c>
    </row>
    <row r="333" spans="1:27" x14ac:dyDescent="0.25">
      <c r="A333" s="86" t="s">
        <v>645</v>
      </c>
      <c r="B333" s="86" t="s">
        <v>637</v>
      </c>
      <c r="C333" s="86">
        <v>12</v>
      </c>
      <c r="D333" s="86" t="s">
        <v>634</v>
      </c>
      <c r="E333" s="86">
        <v>67</v>
      </c>
      <c r="F333" s="86" t="s">
        <v>35</v>
      </c>
      <c r="G333" s="86">
        <v>31.174493150684931</v>
      </c>
      <c r="H333" s="86">
        <v>0</v>
      </c>
      <c r="I333" s="86">
        <v>0</v>
      </c>
      <c r="J333" s="86">
        <v>10.437806180496406</v>
      </c>
      <c r="K333" s="86">
        <v>0</v>
      </c>
      <c r="L333" s="86">
        <v>0.77703000000000011</v>
      </c>
      <c r="M333" s="86">
        <v>0.95317098345978712</v>
      </c>
      <c r="N333" s="86">
        <v>0.12796505751014883</v>
      </c>
      <c r="O333" s="86">
        <v>1.0999999999999999</v>
      </c>
      <c r="P333" s="86">
        <v>3.5077233906374423</v>
      </c>
      <c r="S333" s="89"/>
      <c r="T333" s="88">
        <v>2.5</v>
      </c>
      <c r="V333" s="90">
        <f t="shared" si="47"/>
        <v>50.578188762788713</v>
      </c>
      <c r="W333" s="66">
        <f t="shared" si="42"/>
        <v>52.87818876278871</v>
      </c>
      <c r="X333" s="66">
        <f t="shared" si="43"/>
        <v>53.078188762788713</v>
      </c>
      <c r="Y333" s="66">
        <f t="shared" si="44"/>
        <v>50.578188762788713</v>
      </c>
      <c r="Z333" s="66">
        <f t="shared" si="45"/>
        <v>52.87818876278871</v>
      </c>
      <c r="AA333" s="66">
        <f t="shared" si="46"/>
        <v>53.078188762788713</v>
      </c>
    </row>
    <row r="334" spans="1:27" x14ac:dyDescent="0.25">
      <c r="A334" s="86" t="s">
        <v>645</v>
      </c>
      <c r="B334" s="86" t="s">
        <v>44</v>
      </c>
      <c r="C334" s="86">
        <v>18</v>
      </c>
      <c r="D334" s="86" t="s">
        <v>634</v>
      </c>
      <c r="E334" s="86">
        <v>67</v>
      </c>
      <c r="F334" s="86" t="s">
        <v>35</v>
      </c>
      <c r="G334" s="86">
        <v>30.248961748633882</v>
      </c>
      <c r="H334" s="86">
        <v>0</v>
      </c>
      <c r="I334" s="86">
        <v>0</v>
      </c>
      <c r="J334" s="86">
        <v>11.121265390808505</v>
      </c>
      <c r="K334" s="86">
        <v>0</v>
      </c>
      <c r="L334" s="86">
        <v>0.77703000000000011</v>
      </c>
      <c r="M334" s="86">
        <v>0.95874078442125699</v>
      </c>
      <c r="N334" s="86">
        <v>0.13940259062547558</v>
      </c>
      <c r="O334" s="86">
        <v>1.1000000000000001</v>
      </c>
      <c r="P334" s="86">
        <v>3.4124316694293575</v>
      </c>
      <c r="S334" s="89"/>
      <c r="T334" s="88">
        <v>2.5</v>
      </c>
      <c r="V334" s="90">
        <f t="shared" si="47"/>
        <v>50.257832183918481</v>
      </c>
      <c r="W334" s="66">
        <f t="shared" si="42"/>
        <v>52.557832183918478</v>
      </c>
      <c r="X334" s="66">
        <f t="shared" si="43"/>
        <v>52.757832183918481</v>
      </c>
      <c r="Y334" s="66">
        <f t="shared" si="44"/>
        <v>50.257832183918481</v>
      </c>
      <c r="Z334" s="66">
        <f t="shared" si="45"/>
        <v>52.557832183918478</v>
      </c>
      <c r="AA334" s="66">
        <f t="shared" si="46"/>
        <v>52.757832183918481</v>
      </c>
    </row>
    <row r="335" spans="1:27" x14ac:dyDescent="0.25">
      <c r="A335" s="86" t="s">
        <v>645</v>
      </c>
      <c r="B335" s="86" t="s">
        <v>646</v>
      </c>
      <c r="C335" s="86">
        <v>24</v>
      </c>
      <c r="D335" s="86" t="s">
        <v>634</v>
      </c>
      <c r="E335" s="86">
        <v>67</v>
      </c>
      <c r="F335" s="86" t="s">
        <v>35</v>
      </c>
      <c r="G335" s="86">
        <v>30.588630136986303</v>
      </c>
      <c r="H335" s="86">
        <v>0</v>
      </c>
      <c r="I335" s="86">
        <v>0</v>
      </c>
      <c r="J335" s="86">
        <v>11.366623107172659</v>
      </c>
      <c r="K335" s="86">
        <v>0</v>
      </c>
      <c r="L335" s="86">
        <v>0.77703000000000022</v>
      </c>
      <c r="M335" s="86">
        <v>0.99096992786327009</v>
      </c>
      <c r="N335" s="86">
        <v>0.14704875011276503</v>
      </c>
      <c r="O335" s="86">
        <v>1.1000000000000005</v>
      </c>
      <c r="P335" s="86">
        <v>3.4491866576050696</v>
      </c>
      <c r="S335" s="89"/>
      <c r="T335" s="88">
        <v>2.5</v>
      </c>
      <c r="V335" s="90">
        <f t="shared" si="47"/>
        <v>50.919488579740062</v>
      </c>
      <c r="W335" s="66">
        <f t="shared" si="42"/>
        <v>53.219488579740059</v>
      </c>
      <c r="X335" s="66">
        <f t="shared" si="43"/>
        <v>53.419488579740062</v>
      </c>
      <c r="Y335" s="66">
        <f t="shared" si="44"/>
        <v>50.919488579740062</v>
      </c>
      <c r="Z335" s="66">
        <f t="shared" si="45"/>
        <v>53.219488579740059</v>
      </c>
      <c r="AA335" s="66">
        <f t="shared" si="46"/>
        <v>53.419488579740062</v>
      </c>
    </row>
    <row r="336" spans="1:27" x14ac:dyDescent="0.25">
      <c r="A336" s="86" t="s">
        <v>645</v>
      </c>
      <c r="B336" s="86" t="s">
        <v>45</v>
      </c>
      <c r="C336" s="86">
        <v>30</v>
      </c>
      <c r="D336" s="86" t="s">
        <v>634</v>
      </c>
      <c r="E336" s="86">
        <v>67</v>
      </c>
      <c r="F336" s="86" t="s">
        <v>35</v>
      </c>
      <c r="G336" s="86">
        <v>30.131177972283012</v>
      </c>
      <c r="H336" s="86">
        <v>0</v>
      </c>
      <c r="I336" s="86">
        <v>0</v>
      </c>
      <c r="J336" s="86">
        <v>11.202517076601017</v>
      </c>
      <c r="K336" s="86">
        <v>0</v>
      </c>
      <c r="L336" s="86">
        <v>0.77703000000000011</v>
      </c>
      <c r="M336" s="86">
        <v>0.98708266479612994</v>
      </c>
      <c r="N336" s="86">
        <v>0.15333998682417088</v>
      </c>
      <c r="O336" s="86">
        <v>1.1000000000000001</v>
      </c>
      <c r="P336" s="86">
        <v>3.4007617394558354</v>
      </c>
      <c r="S336" s="89"/>
      <c r="T336" s="88">
        <v>2.5</v>
      </c>
      <c r="V336" s="90">
        <f t="shared" si="47"/>
        <v>50.251909439960166</v>
      </c>
      <c r="W336" s="66">
        <f t="shared" si="42"/>
        <v>52.551909439960163</v>
      </c>
      <c r="X336" s="66">
        <f t="shared" si="43"/>
        <v>52.751909439960166</v>
      </c>
      <c r="Y336" s="66">
        <f t="shared" si="44"/>
        <v>50.251909439960166</v>
      </c>
      <c r="Z336" s="66">
        <f t="shared" si="45"/>
        <v>52.551909439960163</v>
      </c>
      <c r="AA336" s="66">
        <f t="shared" si="46"/>
        <v>52.751909439960166</v>
      </c>
    </row>
    <row r="337" spans="1:27" x14ac:dyDescent="0.25">
      <c r="A337" s="86" t="s">
        <v>645</v>
      </c>
      <c r="B337" s="86" t="s">
        <v>647</v>
      </c>
      <c r="C337" s="86">
        <v>36</v>
      </c>
      <c r="D337" s="86" t="s">
        <v>634</v>
      </c>
      <c r="E337" s="86">
        <v>67</v>
      </c>
      <c r="F337" s="86" t="s">
        <v>35</v>
      </c>
      <c r="G337" s="86">
        <v>30.226189172749397</v>
      </c>
      <c r="H337" s="86">
        <v>0</v>
      </c>
      <c r="I337" s="86">
        <v>0</v>
      </c>
      <c r="J337" s="86">
        <v>10.516414452354098</v>
      </c>
      <c r="K337" s="86">
        <v>0</v>
      </c>
      <c r="L337" s="86">
        <v>0.77703</v>
      </c>
      <c r="M337" s="86">
        <v>0.99051416056952524</v>
      </c>
      <c r="N337" s="86">
        <v>0.15784816674184335</v>
      </c>
      <c r="O337" s="86">
        <v>1.1000000000000003</v>
      </c>
      <c r="P337" s="86">
        <v>3.408746167126437</v>
      </c>
      <c r="S337" s="89"/>
      <c r="T337" s="88">
        <v>2.5</v>
      </c>
      <c r="V337" s="90">
        <f t="shared" si="47"/>
        <v>49.676742119541302</v>
      </c>
      <c r="W337" s="66">
        <f t="shared" si="42"/>
        <v>51.976742119541299</v>
      </c>
      <c r="X337" s="66">
        <f t="shared" si="43"/>
        <v>52.176742119541302</v>
      </c>
      <c r="Y337" s="66">
        <f t="shared" si="44"/>
        <v>49.676742119541302</v>
      </c>
      <c r="Z337" s="66">
        <f t="shared" si="45"/>
        <v>51.976742119541299</v>
      </c>
      <c r="AA337" s="66">
        <f t="shared" si="46"/>
        <v>52.176742119541302</v>
      </c>
    </row>
    <row r="338" spans="1:27" x14ac:dyDescent="0.25">
      <c r="A338" s="86" t="s">
        <v>648</v>
      </c>
      <c r="B338" s="86" t="s">
        <v>638</v>
      </c>
      <c r="C338" s="86">
        <v>12</v>
      </c>
      <c r="D338" s="86" t="s">
        <v>634</v>
      </c>
      <c r="E338" s="86">
        <v>67</v>
      </c>
      <c r="F338" s="86" t="s">
        <v>35</v>
      </c>
      <c r="G338" s="86">
        <v>31.066374429223746</v>
      </c>
      <c r="H338" s="86">
        <v>0</v>
      </c>
      <c r="I338" s="86">
        <v>0</v>
      </c>
      <c r="J338" s="86">
        <v>10.751595705099339</v>
      </c>
      <c r="K338" s="86">
        <v>0</v>
      </c>
      <c r="L338" s="86">
        <v>0.77703000000000011</v>
      </c>
      <c r="M338" s="86">
        <v>1.0102476694688716</v>
      </c>
      <c r="N338" s="86">
        <v>0.13139546278755074</v>
      </c>
      <c r="O338" s="86">
        <v>1.0999999999999999</v>
      </c>
      <c r="P338" s="86">
        <v>3.5050277719682827</v>
      </c>
      <c r="S338" s="89"/>
      <c r="T338" s="88">
        <v>2.5</v>
      </c>
      <c r="V338" s="90">
        <f t="shared" si="47"/>
        <v>50.841671038547787</v>
      </c>
      <c r="W338" s="66">
        <f t="shared" si="42"/>
        <v>53.141671038547784</v>
      </c>
      <c r="X338" s="66">
        <f t="shared" si="43"/>
        <v>53.341671038547787</v>
      </c>
      <c r="Y338" s="66">
        <f t="shared" si="44"/>
        <v>50.841671038547787</v>
      </c>
      <c r="Z338" s="66">
        <f t="shared" si="45"/>
        <v>53.141671038547784</v>
      </c>
      <c r="AA338" s="66">
        <f t="shared" si="46"/>
        <v>53.341671038547787</v>
      </c>
    </row>
    <row r="339" spans="1:27" x14ac:dyDescent="0.25">
      <c r="A339" s="86" t="s">
        <v>648</v>
      </c>
      <c r="B339" s="86" t="s">
        <v>391</v>
      </c>
      <c r="C339" s="86">
        <v>18</v>
      </c>
      <c r="D339" s="86" t="s">
        <v>634</v>
      </c>
      <c r="E339" s="86">
        <v>67</v>
      </c>
      <c r="F339" s="86" t="s">
        <v>35</v>
      </c>
      <c r="G339" s="86">
        <v>29.807804136253043</v>
      </c>
      <c r="H339" s="86">
        <v>0</v>
      </c>
      <c r="I339" s="86">
        <v>0</v>
      </c>
      <c r="J339" s="86">
        <v>11.411941381564375</v>
      </c>
      <c r="K339" s="86">
        <v>0</v>
      </c>
      <c r="L339" s="86">
        <v>0.77703</v>
      </c>
      <c r="M339" s="86">
        <v>1.0232805678382582</v>
      </c>
      <c r="N339" s="86">
        <v>0.14165854234701664</v>
      </c>
      <c r="O339" s="86">
        <v>1.1000000000000001</v>
      </c>
      <c r="P339" s="86">
        <v>3.3818228006428828</v>
      </c>
      <c r="S339" s="89"/>
      <c r="T339" s="88">
        <v>2.5</v>
      </c>
      <c r="V339" s="90">
        <f t="shared" si="47"/>
        <v>50.143537428645573</v>
      </c>
      <c r="W339" s="66">
        <f t="shared" si="42"/>
        <v>52.44353742864557</v>
      </c>
      <c r="X339" s="66">
        <f t="shared" si="43"/>
        <v>52.643537428645573</v>
      </c>
      <c r="Y339" s="66">
        <f t="shared" si="44"/>
        <v>50.143537428645573</v>
      </c>
      <c r="Z339" s="66">
        <f t="shared" si="45"/>
        <v>52.44353742864557</v>
      </c>
      <c r="AA339" s="66">
        <f t="shared" si="46"/>
        <v>52.643537428645573</v>
      </c>
    </row>
    <row r="340" spans="1:27" x14ac:dyDescent="0.25">
      <c r="A340" s="86" t="s">
        <v>648</v>
      </c>
      <c r="B340" s="86" t="s">
        <v>649</v>
      </c>
      <c r="C340" s="86">
        <v>24</v>
      </c>
      <c r="D340" s="86" t="s">
        <v>634</v>
      </c>
      <c r="E340" s="86">
        <v>67</v>
      </c>
      <c r="F340" s="86" t="s">
        <v>35</v>
      </c>
      <c r="G340" s="86">
        <v>30.513566210045671</v>
      </c>
      <c r="H340" s="86">
        <v>0</v>
      </c>
      <c r="I340" s="86">
        <v>0</v>
      </c>
      <c r="J340" s="86">
        <v>11.576114963229543</v>
      </c>
      <c r="K340" s="86">
        <v>0</v>
      </c>
      <c r="L340" s="86">
        <v>0.77703000000000011</v>
      </c>
      <c r="M340" s="86">
        <v>1.05656151583742</v>
      </c>
      <c r="N340" s="86">
        <v>0.14941330875056383</v>
      </c>
      <c r="O340" s="86">
        <v>1.1000000000000003</v>
      </c>
      <c r="P340" s="86">
        <v>3.4501295657413436</v>
      </c>
      <c r="S340" s="89"/>
      <c r="T340" s="88">
        <v>2.5</v>
      </c>
      <c r="V340" s="90">
        <f t="shared" si="47"/>
        <v>51.12281556360454</v>
      </c>
      <c r="W340" s="66">
        <f t="shared" si="42"/>
        <v>53.422815563604537</v>
      </c>
      <c r="X340" s="66">
        <f t="shared" si="43"/>
        <v>53.62281556360454</v>
      </c>
      <c r="Y340" s="66">
        <f t="shared" si="44"/>
        <v>51.12281556360454</v>
      </c>
      <c r="Z340" s="66">
        <f t="shared" si="45"/>
        <v>53.422815563604537</v>
      </c>
      <c r="AA340" s="66">
        <f t="shared" si="46"/>
        <v>53.62281556360454</v>
      </c>
    </row>
    <row r="341" spans="1:27" x14ac:dyDescent="0.25">
      <c r="A341" s="86" t="s">
        <v>648</v>
      </c>
      <c r="B341" s="86" t="s">
        <v>394</v>
      </c>
      <c r="C341" s="86">
        <v>30</v>
      </c>
      <c r="D341" s="86" t="s">
        <v>634</v>
      </c>
      <c r="E341" s="86">
        <v>67</v>
      </c>
      <c r="F341" s="86" t="s">
        <v>35</v>
      </c>
      <c r="G341" s="86">
        <v>29.864797371303411</v>
      </c>
      <c r="H341" s="86">
        <v>0</v>
      </c>
      <c r="I341" s="86">
        <v>0</v>
      </c>
      <c r="J341" s="86">
        <v>11.206954392677076</v>
      </c>
      <c r="K341" s="86">
        <v>0</v>
      </c>
      <c r="L341" s="86">
        <v>0.77703</v>
      </c>
      <c r="M341" s="86">
        <v>1.0559079718511002</v>
      </c>
      <c r="N341" s="86">
        <v>0.15520573541458088</v>
      </c>
      <c r="O341" s="86">
        <v>1.0999999999999999</v>
      </c>
      <c r="P341" s="86">
        <v>3.3848291266764181</v>
      </c>
      <c r="S341" s="89"/>
      <c r="T341" s="88">
        <v>2.5</v>
      </c>
      <c r="V341" s="90">
        <f t="shared" si="47"/>
        <v>50.044724597922581</v>
      </c>
      <c r="W341" s="66">
        <f t="shared" si="42"/>
        <v>52.344724597922578</v>
      </c>
      <c r="X341" s="66">
        <f t="shared" si="43"/>
        <v>52.544724597922581</v>
      </c>
      <c r="Y341" s="66">
        <f t="shared" si="44"/>
        <v>50.044724597922581</v>
      </c>
      <c r="Z341" s="66">
        <f t="shared" si="45"/>
        <v>52.344724597922578</v>
      </c>
      <c r="AA341" s="66">
        <f t="shared" si="46"/>
        <v>52.544724597922581</v>
      </c>
    </row>
    <row r="342" spans="1:27" x14ac:dyDescent="0.25">
      <c r="A342" s="86" t="s">
        <v>648</v>
      </c>
      <c r="B342" s="86" t="s">
        <v>650</v>
      </c>
      <c r="C342" s="86">
        <v>36</v>
      </c>
      <c r="D342" s="86" t="s">
        <v>634</v>
      </c>
      <c r="E342" s="86">
        <v>67</v>
      </c>
      <c r="F342" s="86" t="s">
        <v>35</v>
      </c>
      <c r="G342" s="86">
        <v>30.179236618004879</v>
      </c>
      <c r="H342" s="86">
        <v>0</v>
      </c>
      <c r="I342" s="86">
        <v>0</v>
      </c>
      <c r="J342" s="86">
        <v>10.511779607213368</v>
      </c>
      <c r="K342" s="86">
        <v>0</v>
      </c>
      <c r="L342" s="86">
        <v>0.77703</v>
      </c>
      <c r="M342" s="86">
        <v>1.0579283585875201</v>
      </c>
      <c r="N342" s="86">
        <v>0.15942453916704255</v>
      </c>
      <c r="O342" s="86">
        <v>1.1000000000000001</v>
      </c>
      <c r="P342" s="86">
        <v>3.4115033491924556</v>
      </c>
      <c r="S342" s="89"/>
      <c r="T342" s="88">
        <v>2.5</v>
      </c>
      <c r="V342" s="90">
        <f t="shared" si="47"/>
        <v>49.696902472165263</v>
      </c>
      <c r="W342" s="66">
        <f t="shared" si="42"/>
        <v>51.99690247216526</v>
      </c>
      <c r="X342" s="66">
        <f t="shared" si="43"/>
        <v>52.196902472165263</v>
      </c>
      <c r="Y342" s="66">
        <f t="shared" si="44"/>
        <v>49.696902472165263</v>
      </c>
      <c r="Z342" s="66">
        <f t="shared" si="45"/>
        <v>51.99690247216526</v>
      </c>
      <c r="AA342" s="66">
        <f t="shared" si="46"/>
        <v>52.196902472165263</v>
      </c>
    </row>
    <row r="343" spans="1:27" x14ac:dyDescent="0.25">
      <c r="A343" s="86" t="s">
        <v>651</v>
      </c>
      <c r="B343" s="86" t="s">
        <v>511</v>
      </c>
      <c r="C343" s="86">
        <v>12</v>
      </c>
      <c r="D343" s="86" t="s">
        <v>634</v>
      </c>
      <c r="E343" s="86">
        <v>67</v>
      </c>
      <c r="F343" s="86" t="s">
        <v>35</v>
      </c>
      <c r="G343" s="86">
        <v>30.935561643835619</v>
      </c>
      <c r="H343" s="86">
        <v>0</v>
      </c>
      <c r="I343" s="86">
        <v>0</v>
      </c>
      <c r="J343" s="86">
        <v>11.055262986973146</v>
      </c>
      <c r="K343" s="86">
        <v>0</v>
      </c>
      <c r="L343" s="86">
        <v>0.77703</v>
      </c>
      <c r="M343" s="86">
        <v>1.0167594854675184</v>
      </c>
      <c r="N343" s="86">
        <v>0.13444687144790254</v>
      </c>
      <c r="O343" s="86">
        <v>1.0999999999999999</v>
      </c>
      <c r="P343" s="86">
        <v>3.4934127106203587</v>
      </c>
      <c r="S343" s="89"/>
      <c r="T343" s="88">
        <v>2.5</v>
      </c>
      <c r="V343" s="90">
        <f t="shared" si="47"/>
        <v>51.01247369834455</v>
      </c>
      <c r="W343" s="66">
        <f t="shared" si="42"/>
        <v>53.312473698344547</v>
      </c>
      <c r="X343" s="66">
        <f t="shared" si="43"/>
        <v>53.51247369834455</v>
      </c>
      <c r="Y343" s="66">
        <f t="shared" si="44"/>
        <v>51.01247369834455</v>
      </c>
      <c r="Z343" s="66">
        <f t="shared" si="45"/>
        <v>53.312473698344547</v>
      </c>
      <c r="AA343" s="66">
        <f t="shared" si="46"/>
        <v>53.51247369834455</v>
      </c>
    </row>
    <row r="344" spans="1:27" x14ac:dyDescent="0.25">
      <c r="A344" s="86" t="s">
        <v>651</v>
      </c>
      <c r="B344" s="86" t="s">
        <v>538</v>
      </c>
      <c r="C344" s="86">
        <v>18</v>
      </c>
      <c r="D344" s="86" t="s">
        <v>634</v>
      </c>
      <c r="E344" s="86">
        <v>67</v>
      </c>
      <c r="F344" s="86" t="s">
        <v>35</v>
      </c>
      <c r="G344" s="86">
        <v>29.642355798421377</v>
      </c>
      <c r="H344" s="86">
        <v>0</v>
      </c>
      <c r="I344" s="86">
        <v>0</v>
      </c>
      <c r="J344" s="86">
        <v>11.635095414039684</v>
      </c>
      <c r="K344" s="86">
        <v>0</v>
      </c>
      <c r="L344" s="86">
        <v>0.77703</v>
      </c>
      <c r="M344" s="86">
        <v>1.025660879435659</v>
      </c>
      <c r="N344" s="86">
        <v>0.14384685398028807</v>
      </c>
      <c r="O344" s="86">
        <v>1.1000000000000003</v>
      </c>
      <c r="P344" s="86">
        <v>3.3631743781728733</v>
      </c>
      <c r="S344" s="89"/>
      <c r="T344" s="88">
        <v>2.5</v>
      </c>
      <c r="V344" s="90">
        <f t="shared" si="47"/>
        <v>50.187163324049877</v>
      </c>
      <c r="W344" s="66">
        <f t="shared" si="42"/>
        <v>52.487163324049874</v>
      </c>
      <c r="X344" s="66">
        <f t="shared" si="43"/>
        <v>52.687163324049877</v>
      </c>
      <c r="Y344" s="66">
        <f t="shared" si="44"/>
        <v>50.187163324049877</v>
      </c>
      <c r="Z344" s="66">
        <f t="shared" si="45"/>
        <v>52.487163324049874</v>
      </c>
      <c r="AA344" s="66">
        <f t="shared" si="46"/>
        <v>52.687163324049877</v>
      </c>
    </row>
    <row r="345" spans="1:27" x14ac:dyDescent="0.25">
      <c r="A345" s="86" t="s">
        <v>651</v>
      </c>
      <c r="B345" s="86" t="s">
        <v>512</v>
      </c>
      <c r="C345" s="86">
        <v>24</v>
      </c>
      <c r="D345" s="86" t="s">
        <v>634</v>
      </c>
      <c r="E345" s="86">
        <v>67</v>
      </c>
      <c r="F345" s="86" t="s">
        <v>35</v>
      </c>
      <c r="G345" s="86">
        <v>30.449438356164393</v>
      </c>
      <c r="H345" s="86">
        <v>0</v>
      </c>
      <c r="I345" s="86">
        <v>0</v>
      </c>
      <c r="J345" s="86">
        <v>11.778849017478144</v>
      </c>
      <c r="K345" s="86">
        <v>0</v>
      </c>
      <c r="L345" s="86">
        <v>0.77703</v>
      </c>
      <c r="M345" s="86">
        <v>1.0608040638952378</v>
      </c>
      <c r="N345" s="86">
        <v>0.15151662719891745</v>
      </c>
      <c r="O345" s="86">
        <v>1.1000000000000003</v>
      </c>
      <c r="P345" s="86">
        <v>3.4440027285209345</v>
      </c>
      <c r="S345" s="89"/>
      <c r="T345" s="88">
        <v>2.5</v>
      </c>
      <c r="V345" s="90">
        <f t="shared" si="47"/>
        <v>51.261640793257627</v>
      </c>
      <c r="W345" s="66">
        <f t="shared" si="42"/>
        <v>53.561640793257624</v>
      </c>
      <c r="X345" s="66">
        <f t="shared" si="43"/>
        <v>53.761640793257627</v>
      </c>
      <c r="Y345" s="66">
        <f t="shared" si="44"/>
        <v>51.261640793257627</v>
      </c>
      <c r="Z345" s="66">
        <f t="shared" si="45"/>
        <v>53.561640793257624</v>
      </c>
      <c r="AA345" s="66">
        <f t="shared" si="46"/>
        <v>53.761640793257627</v>
      </c>
    </row>
    <row r="346" spans="1:27" x14ac:dyDescent="0.25">
      <c r="A346" s="86" t="s">
        <v>651</v>
      </c>
      <c r="B346" s="86" t="s">
        <v>540</v>
      </c>
      <c r="C346" s="86">
        <v>30</v>
      </c>
      <c r="D346" s="86" t="s">
        <v>634</v>
      </c>
      <c r="E346" s="86">
        <v>67</v>
      </c>
      <c r="F346" s="86" t="s">
        <v>35</v>
      </c>
      <c r="G346" s="86">
        <v>29.729868708971566</v>
      </c>
      <c r="H346" s="86">
        <v>0</v>
      </c>
      <c r="I346" s="86">
        <v>0</v>
      </c>
      <c r="J346" s="86">
        <v>11.167139704866166</v>
      </c>
      <c r="K346" s="86">
        <v>0</v>
      </c>
      <c r="L346" s="86">
        <v>0.77702999999999989</v>
      </c>
      <c r="M346" s="86">
        <v>1.055533343569266</v>
      </c>
      <c r="N346" s="86">
        <v>0.15698924807326139</v>
      </c>
      <c r="O346" s="86">
        <v>1.1000000000000001</v>
      </c>
      <c r="P346" s="86">
        <v>3.370047944742721</v>
      </c>
      <c r="S346" s="89"/>
      <c r="T346" s="88">
        <v>2.5</v>
      </c>
      <c r="V346" s="90">
        <f t="shared" si="47"/>
        <v>49.856608950222977</v>
      </c>
      <c r="W346" s="66">
        <f t="shared" si="42"/>
        <v>52.156608950222974</v>
      </c>
      <c r="X346" s="66">
        <f t="shared" si="43"/>
        <v>52.356608950222977</v>
      </c>
      <c r="Y346" s="66">
        <f t="shared" si="44"/>
        <v>49.856608950222977</v>
      </c>
      <c r="Z346" s="66">
        <f t="shared" si="45"/>
        <v>52.156608950222974</v>
      </c>
      <c r="AA346" s="66">
        <f t="shared" si="46"/>
        <v>52.356608950222977</v>
      </c>
    </row>
    <row r="347" spans="1:27" x14ac:dyDescent="0.25">
      <c r="A347" s="86" t="s">
        <v>651</v>
      </c>
      <c r="B347" s="86" t="s">
        <v>652</v>
      </c>
      <c r="C347" s="86">
        <v>36</v>
      </c>
      <c r="D347" s="86" t="s">
        <v>634</v>
      </c>
      <c r="E347" s="86">
        <v>67</v>
      </c>
      <c r="F347" s="86" t="s">
        <v>35</v>
      </c>
      <c r="G347" s="86">
        <v>30.12446167883213</v>
      </c>
      <c r="H347" s="86">
        <v>0</v>
      </c>
      <c r="I347" s="86">
        <v>0</v>
      </c>
      <c r="J347" s="86">
        <v>10.50729427320621</v>
      </c>
      <c r="K347" s="86">
        <v>0</v>
      </c>
      <c r="L347" s="86">
        <v>0.77703</v>
      </c>
      <c r="M347" s="86">
        <v>1.0589736043116365</v>
      </c>
      <c r="N347" s="86">
        <v>0.16082675146594494</v>
      </c>
      <c r="O347" s="86">
        <v>1.1000000000000003</v>
      </c>
      <c r="P347" s="86">
        <v>3.4060774635705173</v>
      </c>
      <c r="S347" s="89"/>
      <c r="T347" s="88">
        <v>2.5</v>
      </c>
      <c r="V347" s="90">
        <f t="shared" si="47"/>
        <v>49.634663771386442</v>
      </c>
      <c r="W347" s="66">
        <f t="shared" si="42"/>
        <v>51.93466377138644</v>
      </c>
      <c r="X347" s="66">
        <f t="shared" si="43"/>
        <v>52.134663771386442</v>
      </c>
      <c r="Y347" s="66">
        <f t="shared" si="44"/>
        <v>49.634663771386442</v>
      </c>
      <c r="Z347" s="66">
        <f t="shared" si="45"/>
        <v>51.93466377138644</v>
      </c>
      <c r="AA347" s="66">
        <f t="shared" si="46"/>
        <v>52.134663771386442</v>
      </c>
    </row>
    <row r="348" spans="1:27" x14ac:dyDescent="0.25">
      <c r="A348" s="86" t="s">
        <v>656</v>
      </c>
      <c r="B348" s="86" t="s">
        <v>514</v>
      </c>
      <c r="C348" s="86">
        <v>12</v>
      </c>
      <c r="D348" s="86" t="s">
        <v>634</v>
      </c>
      <c r="E348" s="86">
        <v>67</v>
      </c>
      <c r="F348" s="86" t="s">
        <v>35</v>
      </c>
      <c r="G348" s="86">
        <v>30.82252054794521</v>
      </c>
      <c r="H348" s="86">
        <v>0</v>
      </c>
      <c r="I348" s="86">
        <v>0</v>
      </c>
      <c r="J348" s="86">
        <v>11.369052511576083</v>
      </c>
      <c r="K348" s="86">
        <v>0</v>
      </c>
      <c r="L348" s="86">
        <v>0.77703000000000011</v>
      </c>
      <c r="M348" s="86">
        <v>1.0240620829861264</v>
      </c>
      <c r="N348" s="86">
        <v>0.13780925169147495</v>
      </c>
      <c r="O348" s="86">
        <v>1.0999999999999999</v>
      </c>
      <c r="P348" s="86">
        <v>3.4841512357152338</v>
      </c>
      <c r="S348" s="89"/>
      <c r="T348" s="88">
        <v>2.5</v>
      </c>
      <c r="V348" s="90">
        <f t="shared" si="47"/>
        <v>51.214625629914124</v>
      </c>
      <c r="W348" s="66">
        <f t="shared" si="42"/>
        <v>53.514625629914121</v>
      </c>
      <c r="X348" s="66">
        <f t="shared" si="43"/>
        <v>53.714625629914124</v>
      </c>
      <c r="Y348" s="66">
        <f t="shared" si="44"/>
        <v>51.214625629914124</v>
      </c>
      <c r="Z348" s="66">
        <f t="shared" si="45"/>
        <v>53.514625629914121</v>
      </c>
      <c r="AA348" s="66">
        <f t="shared" si="46"/>
        <v>53.714625629914124</v>
      </c>
    </row>
    <row r="349" spans="1:27" x14ac:dyDescent="0.25">
      <c r="A349" s="86" t="s">
        <v>656</v>
      </c>
      <c r="B349" s="86" t="s">
        <v>544</v>
      </c>
      <c r="C349" s="86">
        <v>18</v>
      </c>
      <c r="D349" s="86" t="s">
        <v>634</v>
      </c>
      <c r="E349" s="86">
        <v>67</v>
      </c>
      <c r="F349" s="86" t="s">
        <v>35</v>
      </c>
      <c r="G349" s="86">
        <v>29.599951338199517</v>
      </c>
      <c r="H349" s="86">
        <v>0</v>
      </c>
      <c r="I349" s="86">
        <v>0</v>
      </c>
      <c r="J349" s="86">
        <v>11.85223198035364</v>
      </c>
      <c r="K349" s="86">
        <v>0</v>
      </c>
      <c r="L349" s="86">
        <v>0.77703000000000011</v>
      </c>
      <c r="M349" s="86">
        <v>1.0295464664434466</v>
      </c>
      <c r="N349" s="86">
        <v>0.14616664823209427</v>
      </c>
      <c r="O349" s="86">
        <v>1.1000000000000003</v>
      </c>
      <c r="P349" s="86">
        <v>3.3526829651202541</v>
      </c>
      <c r="S349" s="89"/>
      <c r="T349" s="88">
        <v>2.5</v>
      </c>
      <c r="V349" s="90">
        <f t="shared" si="47"/>
        <v>50.357609398348956</v>
      </c>
      <c r="W349" s="66">
        <f t="shared" si="42"/>
        <v>52.657609398348953</v>
      </c>
      <c r="X349" s="66">
        <f t="shared" si="43"/>
        <v>52.857609398348956</v>
      </c>
      <c r="Y349" s="66">
        <f t="shared" si="44"/>
        <v>50.357609398348956</v>
      </c>
      <c r="Z349" s="66">
        <f t="shared" si="45"/>
        <v>52.657609398348953</v>
      </c>
      <c r="AA349" s="66">
        <f t="shared" si="46"/>
        <v>52.857609398348956</v>
      </c>
    </row>
    <row r="350" spans="1:27" x14ac:dyDescent="0.25">
      <c r="A350" s="86" t="s">
        <v>656</v>
      </c>
      <c r="B350" s="86" t="s">
        <v>516</v>
      </c>
      <c r="C350" s="86">
        <v>24</v>
      </c>
      <c r="D350" s="86" t="s">
        <v>634</v>
      </c>
      <c r="E350" s="86">
        <v>67</v>
      </c>
      <c r="F350" s="86" t="s">
        <v>35</v>
      </c>
      <c r="G350" s="86">
        <v>30.384141552511416</v>
      </c>
      <c r="H350" s="86">
        <v>0</v>
      </c>
      <c r="I350" s="86">
        <v>0</v>
      </c>
      <c r="J350" s="86">
        <v>11.988340873535027</v>
      </c>
      <c r="K350" s="86">
        <v>0</v>
      </c>
      <c r="L350" s="86">
        <v>0.77703</v>
      </c>
      <c r="M350" s="86">
        <v>1.0644319557846551</v>
      </c>
      <c r="N350" s="86">
        <v>0.15383429657194408</v>
      </c>
      <c r="O350" s="86">
        <v>1.0999999999999999</v>
      </c>
      <c r="P350" s="86">
        <v>3.4371811853152341</v>
      </c>
      <c r="S350" s="89"/>
      <c r="T350" s="88">
        <v>2.5</v>
      </c>
      <c r="V350" s="90">
        <f t="shared" si="47"/>
        <v>51.404959863718275</v>
      </c>
      <c r="W350" s="66">
        <f t="shared" si="42"/>
        <v>53.704959863718273</v>
      </c>
      <c r="X350" s="66">
        <f t="shared" si="43"/>
        <v>53.904959863718275</v>
      </c>
      <c r="Y350" s="66">
        <f t="shared" si="44"/>
        <v>51.404959863718275</v>
      </c>
      <c r="Z350" s="66">
        <f t="shared" si="45"/>
        <v>53.704959863718273</v>
      </c>
      <c r="AA350" s="66">
        <f t="shared" si="46"/>
        <v>53.904959863718275</v>
      </c>
    </row>
    <row r="351" spans="1:27" x14ac:dyDescent="0.25">
      <c r="A351" s="86" t="s">
        <v>656</v>
      </c>
      <c r="B351" s="86" t="s">
        <v>545</v>
      </c>
      <c r="C351" s="86">
        <v>30</v>
      </c>
      <c r="D351" s="86" t="s">
        <v>634</v>
      </c>
      <c r="E351" s="86">
        <v>67</v>
      </c>
      <c r="F351" s="86" t="s">
        <v>35</v>
      </c>
      <c r="G351" s="86">
        <v>29.668922964585622</v>
      </c>
      <c r="H351" s="86">
        <v>0</v>
      </c>
      <c r="I351" s="86">
        <v>0</v>
      </c>
      <c r="J351" s="86">
        <v>11.130066168052641</v>
      </c>
      <c r="K351" s="86">
        <v>0</v>
      </c>
      <c r="L351" s="86">
        <v>0.77703</v>
      </c>
      <c r="M351" s="86">
        <v>1.0559025880037642</v>
      </c>
      <c r="N351" s="86">
        <v>0.15889565598986607</v>
      </c>
      <c r="O351" s="86">
        <v>1.1000000000000001</v>
      </c>
      <c r="P351" s="86">
        <v>3.3602732147668228</v>
      </c>
      <c r="S351" s="89"/>
      <c r="T351" s="88">
        <v>2.5</v>
      </c>
      <c r="V351" s="90">
        <f t="shared" si="47"/>
        <v>49.751090591398722</v>
      </c>
      <c r="W351" s="66">
        <f t="shared" si="42"/>
        <v>52.051090591398719</v>
      </c>
      <c r="X351" s="66">
        <f t="shared" si="43"/>
        <v>52.251090591398722</v>
      </c>
      <c r="Y351" s="66">
        <f t="shared" si="44"/>
        <v>49.751090591398722</v>
      </c>
      <c r="Z351" s="66">
        <f t="shared" si="45"/>
        <v>52.051090591398719</v>
      </c>
      <c r="AA351" s="66">
        <f t="shared" si="46"/>
        <v>52.251090591398722</v>
      </c>
    </row>
    <row r="352" spans="1:27" x14ac:dyDescent="0.25">
      <c r="A352" s="86" t="s">
        <v>656</v>
      </c>
      <c r="B352" s="86" t="s">
        <v>657</v>
      </c>
      <c r="C352" s="86">
        <v>36</v>
      </c>
      <c r="D352" s="86" t="s">
        <v>634</v>
      </c>
      <c r="E352" s="86">
        <v>67</v>
      </c>
      <c r="F352" s="86" t="s">
        <v>35</v>
      </c>
      <c r="G352" s="86">
        <v>30.093293795620443</v>
      </c>
      <c r="H352" s="86">
        <v>0</v>
      </c>
      <c r="I352" s="86">
        <v>0</v>
      </c>
      <c r="J352" s="86">
        <v>10.502659428065476</v>
      </c>
      <c r="K352" s="86">
        <v>0</v>
      </c>
      <c r="L352" s="86">
        <v>0.77703</v>
      </c>
      <c r="M352" s="86">
        <v>1.059953131597942</v>
      </c>
      <c r="N352" s="86">
        <v>0.162371864381296</v>
      </c>
      <c r="O352" s="86">
        <v>1.0999999999999999</v>
      </c>
      <c r="P352" s="86">
        <v>3.4024336818999763</v>
      </c>
      <c r="S352" s="89"/>
      <c r="T352" s="88">
        <v>2.5</v>
      </c>
      <c r="V352" s="90">
        <f t="shared" si="47"/>
        <v>49.597741901565129</v>
      </c>
      <c r="W352" s="66">
        <f t="shared" si="42"/>
        <v>51.897741901565126</v>
      </c>
      <c r="X352" s="66">
        <f t="shared" si="43"/>
        <v>52.097741901565129</v>
      </c>
      <c r="Y352" s="66">
        <f t="shared" si="44"/>
        <v>49.597741901565129</v>
      </c>
      <c r="Z352" s="66">
        <f t="shared" si="45"/>
        <v>51.897741901565126</v>
      </c>
      <c r="AA352" s="66">
        <f t="shared" si="46"/>
        <v>52.097741901565129</v>
      </c>
    </row>
    <row r="353" spans="1:41" x14ac:dyDescent="0.25">
      <c r="A353" s="86" t="s">
        <v>658</v>
      </c>
      <c r="B353" s="86" t="s">
        <v>519</v>
      </c>
      <c r="C353" s="86">
        <v>12</v>
      </c>
      <c r="D353" s="86" t="s">
        <v>634</v>
      </c>
      <c r="E353" s="86">
        <v>67</v>
      </c>
      <c r="F353" s="86" t="s">
        <v>35</v>
      </c>
      <c r="G353" s="86">
        <v>30.718831050228314</v>
      </c>
      <c r="H353" s="86">
        <v>0</v>
      </c>
      <c r="I353" s="86">
        <v>0</v>
      </c>
      <c r="J353" s="86">
        <v>11.47085333819947</v>
      </c>
      <c r="K353" s="86">
        <v>0</v>
      </c>
      <c r="L353" s="86">
        <v>0.77703</v>
      </c>
      <c r="M353" s="86">
        <v>1.0332711816891251</v>
      </c>
      <c r="N353" s="86">
        <v>0.14107445331529092</v>
      </c>
      <c r="O353" s="86">
        <v>1.1000000000000001</v>
      </c>
      <c r="P353" s="86">
        <v>3.4754257560058943</v>
      </c>
      <c r="S353" s="89"/>
      <c r="T353" s="88">
        <v>2.5</v>
      </c>
      <c r="V353" s="90">
        <f t="shared" si="47"/>
        <v>51.216485779438095</v>
      </c>
      <c r="W353" s="66">
        <f t="shared" si="42"/>
        <v>53.516485779438092</v>
      </c>
      <c r="X353" s="66">
        <f t="shared" si="43"/>
        <v>53.716485779438095</v>
      </c>
      <c r="Y353" s="66">
        <f t="shared" si="44"/>
        <v>51.216485779438095</v>
      </c>
      <c r="Z353" s="66">
        <f t="shared" si="45"/>
        <v>53.516485779438092</v>
      </c>
      <c r="AA353" s="66">
        <f t="shared" si="46"/>
        <v>53.716485779438095</v>
      </c>
    </row>
    <row r="354" spans="1:41" x14ac:dyDescent="0.25">
      <c r="A354" s="86" t="s">
        <v>658</v>
      </c>
      <c r="B354" s="86" t="s">
        <v>640</v>
      </c>
      <c r="C354" s="86">
        <v>18</v>
      </c>
      <c r="D354" s="86" t="s">
        <v>634</v>
      </c>
      <c r="E354" s="86">
        <v>67</v>
      </c>
      <c r="F354" s="86" t="s">
        <v>35</v>
      </c>
      <c r="G354" s="86">
        <v>29.631566484517311</v>
      </c>
      <c r="H354" s="86">
        <v>0</v>
      </c>
      <c r="I354" s="86">
        <v>0</v>
      </c>
      <c r="J354" s="86">
        <v>11.790365886090733</v>
      </c>
      <c r="K354" s="86">
        <v>0</v>
      </c>
      <c r="L354" s="86">
        <v>0.77703000000000022</v>
      </c>
      <c r="M354" s="86">
        <v>1.0445430940107385</v>
      </c>
      <c r="N354" s="86">
        <v>0.14854390005966589</v>
      </c>
      <c r="O354" s="86">
        <v>1.1000000000000003</v>
      </c>
      <c r="P354" s="86">
        <v>3.353059590807387</v>
      </c>
      <c r="S354" s="89"/>
      <c r="T354" s="88">
        <v>2.5</v>
      </c>
      <c r="V354" s="90">
        <f t="shared" si="47"/>
        <v>50.345108955485834</v>
      </c>
      <c r="W354" s="66">
        <f t="shared" si="42"/>
        <v>52.645108955485831</v>
      </c>
      <c r="X354" s="66">
        <f t="shared" si="43"/>
        <v>52.845108955485834</v>
      </c>
      <c r="Y354" s="66">
        <f t="shared" si="44"/>
        <v>50.345108955485834</v>
      </c>
      <c r="Z354" s="66">
        <f t="shared" si="45"/>
        <v>52.645108955485831</v>
      </c>
      <c r="AA354" s="66">
        <f t="shared" si="46"/>
        <v>52.845108955485834</v>
      </c>
    </row>
    <row r="355" spans="1:41" x14ac:dyDescent="0.25">
      <c r="A355" s="86" t="s">
        <v>658</v>
      </c>
      <c r="B355" s="86" t="s">
        <v>521</v>
      </c>
      <c r="C355" s="86">
        <v>24</v>
      </c>
      <c r="D355" s="86" t="s">
        <v>634</v>
      </c>
      <c r="E355" s="86">
        <v>67</v>
      </c>
      <c r="F355" s="86" t="s">
        <v>35</v>
      </c>
      <c r="G355" s="86">
        <v>30.306041095890414</v>
      </c>
      <c r="H355" s="86">
        <v>0</v>
      </c>
      <c r="I355" s="86">
        <v>0</v>
      </c>
      <c r="J355" s="86">
        <v>11.829779231587384</v>
      </c>
      <c r="K355" s="86">
        <v>0</v>
      </c>
      <c r="L355" s="86">
        <v>0.77703000000000022</v>
      </c>
      <c r="M355" s="86">
        <v>1.0687273433699735</v>
      </c>
      <c r="N355" s="86">
        <v>0.15608498128101042</v>
      </c>
      <c r="O355" s="86">
        <v>1.1000000000000001</v>
      </c>
      <c r="P355" s="86">
        <v>3.4304093551570221</v>
      </c>
      <c r="S355" s="89"/>
      <c r="T355" s="88">
        <v>2.5</v>
      </c>
      <c r="V355" s="90">
        <f t="shared" si="47"/>
        <v>51.168072007285801</v>
      </c>
      <c r="W355" s="66">
        <f t="shared" si="42"/>
        <v>53.468072007285798</v>
      </c>
      <c r="X355" s="66">
        <f t="shared" si="43"/>
        <v>53.668072007285801</v>
      </c>
      <c r="Y355" s="66">
        <f t="shared" si="44"/>
        <v>51.168072007285801</v>
      </c>
      <c r="Z355" s="66">
        <f t="shared" si="45"/>
        <v>53.468072007285798</v>
      </c>
      <c r="AA355" s="66">
        <f t="shared" si="46"/>
        <v>53.668072007285801</v>
      </c>
    </row>
    <row r="356" spans="1:41" x14ac:dyDescent="0.25">
      <c r="A356" s="86" t="s">
        <v>658</v>
      </c>
      <c r="B356" s="86" t="s">
        <v>641</v>
      </c>
      <c r="C356" s="86">
        <v>30</v>
      </c>
      <c r="D356" s="86" t="s">
        <v>634</v>
      </c>
      <c r="E356" s="86">
        <v>67</v>
      </c>
      <c r="F356" s="86" t="s">
        <v>35</v>
      </c>
      <c r="G356" s="86">
        <v>29.650134938001468</v>
      </c>
      <c r="H356" s="86">
        <v>0</v>
      </c>
      <c r="I356" s="86">
        <v>0</v>
      </c>
      <c r="J356" s="86">
        <v>10.92607348304141</v>
      </c>
      <c r="K356" s="86">
        <v>0</v>
      </c>
      <c r="L356" s="86">
        <v>0.77703000000000011</v>
      </c>
      <c r="M356" s="86">
        <v>1.0618166391114032</v>
      </c>
      <c r="N356" s="86">
        <v>0.16084631926737297</v>
      </c>
      <c r="O356" s="86">
        <v>1.0999999999999999</v>
      </c>
      <c r="P356" s="86">
        <v>3.3558789012367223</v>
      </c>
      <c r="S356" s="89"/>
      <c r="T356" s="88">
        <v>2.5</v>
      </c>
      <c r="V356" s="90">
        <f t="shared" si="47"/>
        <v>49.531780280658374</v>
      </c>
      <c r="W356" s="66">
        <f t="shared" si="42"/>
        <v>51.831780280658371</v>
      </c>
      <c r="X356" s="66">
        <f t="shared" si="43"/>
        <v>52.031780280658374</v>
      </c>
      <c r="Y356" s="66">
        <f t="shared" si="44"/>
        <v>49.531780280658374</v>
      </c>
      <c r="Z356" s="66">
        <f t="shared" si="45"/>
        <v>51.831780280658371</v>
      </c>
      <c r="AA356" s="66">
        <f t="shared" si="46"/>
        <v>52.031780280658374</v>
      </c>
    </row>
    <row r="357" spans="1:41" x14ac:dyDescent="0.25">
      <c r="A357" s="86" t="s">
        <v>658</v>
      </c>
      <c r="B357" s="86" t="s">
        <v>659</v>
      </c>
      <c r="C357" s="86">
        <v>36</v>
      </c>
      <c r="D357" s="86" t="s">
        <v>634</v>
      </c>
      <c r="E357" s="86">
        <v>67</v>
      </c>
      <c r="F357" s="86" t="s">
        <v>35</v>
      </c>
      <c r="G357" s="86">
        <v>30.033500608272512</v>
      </c>
      <c r="H357" s="86">
        <v>0</v>
      </c>
      <c r="I357" s="86">
        <v>0</v>
      </c>
      <c r="J357" s="86">
        <v>10.396951666767047</v>
      </c>
      <c r="K357" s="86">
        <v>0</v>
      </c>
      <c r="L357" s="86">
        <v>0.77703000000000011</v>
      </c>
      <c r="M357" s="86">
        <v>1.0604120936168637</v>
      </c>
      <c r="N357" s="86">
        <v>0.16387232085400691</v>
      </c>
      <c r="O357" s="86">
        <v>1.0999999999999999</v>
      </c>
      <c r="P357" s="86">
        <v>3.3958320518787581</v>
      </c>
      <c r="S357" s="89"/>
      <c r="T357" s="88">
        <v>2.5</v>
      </c>
      <c r="V357" s="90">
        <f t="shared" si="47"/>
        <v>49.42759874138919</v>
      </c>
      <c r="W357" s="66">
        <f t="shared" si="42"/>
        <v>51.727598741389187</v>
      </c>
      <c r="X357" s="66">
        <f t="shared" si="43"/>
        <v>51.92759874138919</v>
      </c>
      <c r="Y357" s="66">
        <f t="shared" si="44"/>
        <v>49.42759874138919</v>
      </c>
      <c r="Z357" s="66">
        <f t="shared" si="45"/>
        <v>51.727598741389187</v>
      </c>
      <c r="AA357" s="66">
        <f t="shared" si="46"/>
        <v>51.92759874138919</v>
      </c>
    </row>
    <row r="358" spans="1:41" x14ac:dyDescent="0.25">
      <c r="A358" s="86" t="s">
        <v>674</v>
      </c>
      <c r="B358" s="86" t="s">
        <v>40</v>
      </c>
      <c r="C358" s="86">
        <v>12</v>
      </c>
      <c r="D358" s="86" t="s">
        <v>634</v>
      </c>
      <c r="E358" s="86">
        <v>67</v>
      </c>
      <c r="F358" s="86" t="s">
        <v>35</v>
      </c>
      <c r="G358" s="86">
        <v>30.567680365296805</v>
      </c>
      <c r="H358" s="86">
        <v>0</v>
      </c>
      <c r="I358" s="86">
        <v>0</v>
      </c>
      <c r="J358" s="86">
        <v>11.576047525710305</v>
      </c>
      <c r="K358" s="86">
        <v>0</v>
      </c>
      <c r="L358" s="86">
        <v>0.77703</v>
      </c>
      <c r="M358" s="86">
        <v>1.0498204777279017</v>
      </c>
      <c r="N358" s="86">
        <v>0.14504905886332878</v>
      </c>
      <c r="O358" s="86">
        <v>1.1000000000000001</v>
      </c>
      <c r="P358" s="86">
        <v>3.4571042415408533</v>
      </c>
      <c r="S358" s="89"/>
      <c r="T358" s="88">
        <v>2.5</v>
      </c>
      <c r="V358" s="90">
        <f t="shared" si="47"/>
        <v>51.172731669139196</v>
      </c>
      <c r="W358" s="66">
        <f t="shared" si="42"/>
        <v>53.472731669139193</v>
      </c>
      <c r="X358" s="66">
        <f t="shared" si="43"/>
        <v>53.672731669139196</v>
      </c>
      <c r="Y358" s="66">
        <f t="shared" si="44"/>
        <v>51.172731669139196</v>
      </c>
      <c r="Z358" s="66">
        <f t="shared" si="45"/>
        <v>53.472731669139193</v>
      </c>
      <c r="AA358" s="66">
        <f t="shared" si="46"/>
        <v>53.672731669139196</v>
      </c>
    </row>
    <row r="359" spans="1:41" x14ac:dyDescent="0.25">
      <c r="A359" s="86" t="s">
        <v>674</v>
      </c>
      <c r="B359" s="86" t="s">
        <v>643</v>
      </c>
      <c r="C359" s="86">
        <v>18</v>
      </c>
      <c r="D359" s="86" t="s">
        <v>634</v>
      </c>
      <c r="E359" s="86">
        <v>67</v>
      </c>
      <c r="F359" s="86" t="s">
        <v>35</v>
      </c>
      <c r="G359" s="86">
        <v>30.309793564055866</v>
      </c>
      <c r="H359" s="86">
        <v>0</v>
      </c>
      <c r="I359" s="86">
        <v>0</v>
      </c>
      <c r="J359" s="86">
        <v>11.810612585825204</v>
      </c>
      <c r="K359" s="86">
        <v>0</v>
      </c>
      <c r="L359" s="86">
        <v>0.77703000000000011</v>
      </c>
      <c r="M359" s="86">
        <v>1.073643494279402</v>
      </c>
      <c r="N359" s="86">
        <v>0.15228137849079024</v>
      </c>
      <c r="O359" s="86">
        <v>1.1000000000000001</v>
      </c>
      <c r="P359" s="86">
        <v>3.4262999610975795</v>
      </c>
      <c r="S359" s="89"/>
      <c r="T359" s="88">
        <v>2.5</v>
      </c>
      <c r="V359" s="90">
        <f t="shared" si="47"/>
        <v>51.149660983748845</v>
      </c>
      <c r="W359" s="66">
        <f t="shared" si="42"/>
        <v>53.449660983748842</v>
      </c>
      <c r="X359" s="66">
        <f t="shared" si="43"/>
        <v>53.649660983748845</v>
      </c>
      <c r="Y359" s="66">
        <f t="shared" si="44"/>
        <v>51.149660983748845</v>
      </c>
      <c r="Z359" s="66">
        <f t="shared" si="45"/>
        <v>53.449660983748842</v>
      </c>
      <c r="AA359" s="66">
        <f t="shared" si="46"/>
        <v>53.649660983748845</v>
      </c>
    </row>
    <row r="360" spans="1:41" x14ac:dyDescent="0.25">
      <c r="A360" s="86" t="s">
        <v>674</v>
      </c>
      <c r="B360" s="86" t="s">
        <v>41</v>
      </c>
      <c r="C360" s="86">
        <v>24</v>
      </c>
      <c r="D360" s="86" t="s">
        <v>634</v>
      </c>
      <c r="E360" s="86">
        <v>67</v>
      </c>
      <c r="F360" s="86" t="s">
        <v>35</v>
      </c>
      <c r="G360" s="86">
        <v>30.257515981735164</v>
      </c>
      <c r="H360" s="86">
        <v>0</v>
      </c>
      <c r="I360" s="86">
        <v>0</v>
      </c>
      <c r="J360" s="86">
        <v>11.665932201574815</v>
      </c>
      <c r="K360" s="86">
        <v>0</v>
      </c>
      <c r="L360" s="86">
        <v>0.77703</v>
      </c>
      <c r="M360" s="86">
        <v>1.0779110631989</v>
      </c>
      <c r="N360" s="86">
        <v>0.15882465403698692</v>
      </c>
      <c r="O360" s="86">
        <v>1.0999999999999999</v>
      </c>
      <c r="P360" s="86">
        <v>3.4231249017441465</v>
      </c>
      <c r="S360" s="89"/>
      <c r="T360" s="88">
        <v>2.5</v>
      </c>
      <c r="V360" s="90">
        <f t="shared" si="47"/>
        <v>50.960338802290011</v>
      </c>
      <c r="W360" s="66">
        <f t="shared" si="42"/>
        <v>53.260338802290008</v>
      </c>
      <c r="X360" s="66">
        <f t="shared" si="43"/>
        <v>53.460338802290011</v>
      </c>
      <c r="Y360" s="66">
        <f t="shared" si="44"/>
        <v>50.960338802290011</v>
      </c>
      <c r="Z360" s="66">
        <f t="shared" si="45"/>
        <v>53.260338802290008</v>
      </c>
      <c r="AA360" s="66">
        <f t="shared" si="46"/>
        <v>53.460338802290011</v>
      </c>
    </row>
    <row r="361" spans="1:41" x14ac:dyDescent="0.25">
      <c r="A361" s="86" t="s">
        <v>674</v>
      </c>
      <c r="B361" s="86" t="s">
        <v>644</v>
      </c>
      <c r="C361" s="86">
        <v>30</v>
      </c>
      <c r="D361" s="86" t="s">
        <v>634</v>
      </c>
      <c r="E361" s="86">
        <v>67</v>
      </c>
      <c r="F361" s="86" t="s">
        <v>35</v>
      </c>
      <c r="G361" s="86">
        <v>29.983858497447127</v>
      </c>
      <c r="H361" s="86">
        <v>0</v>
      </c>
      <c r="I361" s="86">
        <v>0</v>
      </c>
      <c r="J361" s="86">
        <v>10.76854836037648</v>
      </c>
      <c r="K361" s="86">
        <v>0</v>
      </c>
      <c r="L361" s="86">
        <v>0.77702999999999989</v>
      </c>
      <c r="M361" s="86">
        <v>1.0739217489791761</v>
      </c>
      <c r="N361" s="86">
        <v>0.16306880154039047</v>
      </c>
      <c r="O361" s="86">
        <v>1.1000000000000001</v>
      </c>
      <c r="P361" s="86">
        <v>3.3915467315740138</v>
      </c>
      <c r="S361" s="89"/>
      <c r="T361" s="88">
        <v>2.5</v>
      </c>
      <c r="V361" s="90">
        <f t="shared" si="47"/>
        <v>49.757974139917181</v>
      </c>
      <c r="W361" s="66">
        <f t="shared" si="42"/>
        <v>52.057974139917178</v>
      </c>
      <c r="X361" s="66">
        <f t="shared" si="43"/>
        <v>52.257974139917181</v>
      </c>
      <c r="Y361" s="66">
        <f t="shared" si="44"/>
        <v>49.757974139917181</v>
      </c>
      <c r="Z361" s="66">
        <f t="shared" si="45"/>
        <v>52.057974139917178</v>
      </c>
      <c r="AA361" s="66">
        <f t="shared" si="46"/>
        <v>52.257974139917181</v>
      </c>
    </row>
    <row r="362" spans="1:41" x14ac:dyDescent="0.25">
      <c r="A362" s="86" t="s">
        <v>674</v>
      </c>
      <c r="B362" s="86" t="s">
        <v>675</v>
      </c>
      <c r="C362" s="86">
        <v>36</v>
      </c>
      <c r="D362" s="86" t="s">
        <v>634</v>
      </c>
      <c r="E362" s="86">
        <v>67</v>
      </c>
      <c r="F362" s="86" t="s">
        <v>35</v>
      </c>
      <c r="G362" s="86">
        <v>29.837478710462289</v>
      </c>
      <c r="H362" s="86">
        <v>0</v>
      </c>
      <c r="I362" s="86">
        <v>0</v>
      </c>
      <c r="J362" s="86">
        <v>10.287720313425336</v>
      </c>
      <c r="K362" s="86">
        <v>0</v>
      </c>
      <c r="L362" s="86">
        <v>0.77702999999999989</v>
      </c>
      <c r="M362" s="86">
        <v>1.0542055304038234</v>
      </c>
      <c r="N362" s="86">
        <v>0.16569876935799127</v>
      </c>
      <c r="O362" s="86">
        <v>1.0999999999999999</v>
      </c>
      <c r="P362" s="86">
        <v>3.3679699969473527</v>
      </c>
      <c r="S362" s="89"/>
      <c r="T362" s="88">
        <v>2.5</v>
      </c>
      <c r="V362" s="90">
        <f t="shared" si="47"/>
        <v>49.090103320596796</v>
      </c>
      <c r="W362" s="66">
        <f t="shared" si="42"/>
        <v>51.390103320596793</v>
      </c>
      <c r="X362" s="66">
        <f t="shared" si="43"/>
        <v>51.590103320596796</v>
      </c>
      <c r="Y362" s="66">
        <f t="shared" si="44"/>
        <v>49.090103320596796</v>
      </c>
      <c r="Z362" s="66">
        <f t="shared" si="45"/>
        <v>51.390103320596793</v>
      </c>
      <c r="AA362" s="66">
        <f t="shared" si="46"/>
        <v>51.590103320596796</v>
      </c>
    </row>
    <row r="363" spans="1:41" x14ac:dyDescent="0.25">
      <c r="A363" s="86" t="s">
        <v>527</v>
      </c>
      <c r="B363" s="86" t="s">
        <v>43</v>
      </c>
      <c r="C363" s="86">
        <v>12</v>
      </c>
      <c r="D363" s="86" t="s">
        <v>457</v>
      </c>
      <c r="E363" s="86">
        <v>63</v>
      </c>
      <c r="F363" s="86" t="s">
        <v>35</v>
      </c>
      <c r="G363" s="86">
        <v>31.514292237442923</v>
      </c>
      <c r="H363" s="86">
        <v>0</v>
      </c>
      <c r="I363" s="86">
        <v>0</v>
      </c>
      <c r="J363" s="86">
        <v>11.793793177507851</v>
      </c>
      <c r="K363" s="86">
        <v>0</v>
      </c>
      <c r="L363" s="86">
        <v>0.74150000000000005</v>
      </c>
      <c r="M363" s="86">
        <v>0.85231032716665356</v>
      </c>
      <c r="N363" s="86">
        <v>0.10979602537651208</v>
      </c>
      <c r="O363" s="86">
        <v>1.0999999999999999</v>
      </c>
      <c r="P363" s="86">
        <v>3.744849225788125</v>
      </c>
      <c r="S363" s="89"/>
      <c r="T363" s="88">
        <v>2.5</v>
      </c>
      <c r="V363" s="90">
        <f t="shared" si="47"/>
        <v>52.356540993282067</v>
      </c>
      <c r="W363" s="66">
        <f t="shared" si="1"/>
        <v>54.656540993282064</v>
      </c>
      <c r="X363" s="66">
        <f t="shared" si="2"/>
        <v>54.856540993282067</v>
      </c>
      <c r="Y363" s="66">
        <f t="shared" ref="Y363" si="48">+V363</f>
        <v>52.356540993282067</v>
      </c>
      <c r="Z363" s="66">
        <f t="shared" ref="Z363" si="49">+W363</f>
        <v>54.656540993282064</v>
      </c>
      <c r="AA363" s="66">
        <f t="shared" ref="AA363" si="50">+X363</f>
        <v>54.856540993282067</v>
      </c>
      <c r="AB363" t="s">
        <v>379</v>
      </c>
      <c r="AC363" t="s">
        <v>42</v>
      </c>
      <c r="AD363" t="s">
        <v>409</v>
      </c>
      <c r="AE363" t="s">
        <v>53</v>
      </c>
      <c r="AF363">
        <v>1236</v>
      </c>
      <c r="AG363" t="s">
        <v>37</v>
      </c>
      <c r="AH363" t="s">
        <v>410</v>
      </c>
      <c r="AI363">
        <v>87.048999999999992</v>
      </c>
      <c r="AJ363">
        <v>1.7885342465753424E-2</v>
      </c>
      <c r="AK363">
        <v>2.3149999999999997E-2</v>
      </c>
      <c r="AL363" t="s">
        <v>445</v>
      </c>
      <c r="AM363" t="s">
        <v>381</v>
      </c>
      <c r="AN363" t="s">
        <v>38</v>
      </c>
      <c r="AO363" t="s">
        <v>39</v>
      </c>
    </row>
    <row r="364" spans="1:41" x14ac:dyDescent="0.25">
      <c r="A364" s="86" t="s">
        <v>527</v>
      </c>
      <c r="B364" s="86" t="s">
        <v>637</v>
      </c>
      <c r="C364" s="86">
        <v>18</v>
      </c>
      <c r="D364" s="86" t="s">
        <v>457</v>
      </c>
      <c r="E364" s="86">
        <v>63</v>
      </c>
      <c r="F364" s="86" t="s">
        <v>35</v>
      </c>
      <c r="G364" s="86">
        <v>31.821532356532355</v>
      </c>
      <c r="H364" s="86">
        <v>0</v>
      </c>
      <c r="I364" s="86">
        <v>0</v>
      </c>
      <c r="J364" s="86">
        <v>12.17755295598533</v>
      </c>
      <c r="K364" s="86">
        <v>0</v>
      </c>
      <c r="L364" s="86">
        <v>0.74149999999999994</v>
      </c>
      <c r="M364" s="86">
        <v>0.92691576062794478</v>
      </c>
      <c r="N364" s="86">
        <v>0.11792231776671615</v>
      </c>
      <c r="O364" s="86">
        <v>1.0999999999999999</v>
      </c>
      <c r="P364" s="86">
        <v>3.7661551581879285</v>
      </c>
      <c r="S364" s="89"/>
      <c r="T364" s="88">
        <v>2.5</v>
      </c>
      <c r="V364" s="90">
        <f t="shared" si="47"/>
        <v>53.151578549100279</v>
      </c>
      <c r="W364" s="66">
        <f t="shared" ref="W364:W422" si="51">+V364+$W$1</f>
        <v>55.451578549100276</v>
      </c>
      <c r="X364" s="66">
        <f t="shared" ref="X364:X422" si="52">+V364+$X$1</f>
        <v>55.651578549100279</v>
      </c>
      <c r="Y364" s="66">
        <f t="shared" ref="Y364:Y422" si="53">+V364</f>
        <v>53.151578549100279</v>
      </c>
      <c r="Z364" s="66">
        <f t="shared" ref="Z364:Z422" si="54">+W364</f>
        <v>55.451578549100276</v>
      </c>
      <c r="AA364" s="66">
        <f t="shared" ref="AA364:AA422" si="55">+X364</f>
        <v>55.651578549100279</v>
      </c>
      <c r="AB364" t="s">
        <v>379</v>
      </c>
      <c r="AC364" t="s">
        <v>42</v>
      </c>
      <c r="AD364" t="s">
        <v>409</v>
      </c>
      <c r="AE364" t="s">
        <v>53</v>
      </c>
      <c r="AF364">
        <v>1236</v>
      </c>
      <c r="AG364" t="s">
        <v>37</v>
      </c>
      <c r="AH364" t="s">
        <v>410</v>
      </c>
      <c r="AI364">
        <v>131.16799999999998</v>
      </c>
      <c r="AJ364">
        <v>1.7885342465753424E-2</v>
      </c>
      <c r="AK364">
        <v>2.3149999999999997E-2</v>
      </c>
      <c r="AL364" t="s">
        <v>446</v>
      </c>
      <c r="AM364" t="s">
        <v>381</v>
      </c>
      <c r="AN364" t="s">
        <v>38</v>
      </c>
      <c r="AO364" t="s">
        <v>39</v>
      </c>
    </row>
    <row r="365" spans="1:41" x14ac:dyDescent="0.25">
      <c r="A365" s="86" t="s">
        <v>527</v>
      </c>
      <c r="B365" s="86" t="s">
        <v>44</v>
      </c>
      <c r="C365" s="86">
        <v>24</v>
      </c>
      <c r="D365" s="86" t="s">
        <v>457</v>
      </c>
      <c r="E365" s="86">
        <v>63</v>
      </c>
      <c r="F365" s="86" t="s">
        <v>35</v>
      </c>
      <c r="G365" s="86">
        <v>31.115155251141555</v>
      </c>
      <c r="H365" s="86">
        <v>0</v>
      </c>
      <c r="I365" s="86">
        <v>0</v>
      </c>
      <c r="J365" s="86">
        <v>12.511342109683616</v>
      </c>
      <c r="K365" s="86">
        <v>0</v>
      </c>
      <c r="L365" s="86">
        <v>0.74149999999999994</v>
      </c>
      <c r="M365" s="86">
        <v>0.96701575743360502</v>
      </c>
      <c r="N365" s="86">
        <v>0.1293796246194672</v>
      </c>
      <c r="O365" s="86">
        <v>1.1000000000000001</v>
      </c>
      <c r="P365" s="86">
        <v>3.7164274914339233</v>
      </c>
      <c r="S365" s="89"/>
      <c r="T365" s="88">
        <v>2.5</v>
      </c>
      <c r="V365" s="90">
        <f t="shared" si="47"/>
        <v>52.780820234312166</v>
      </c>
      <c r="W365" s="66">
        <f t="shared" si="51"/>
        <v>55.080820234312164</v>
      </c>
      <c r="X365" s="66">
        <f t="shared" si="52"/>
        <v>55.280820234312166</v>
      </c>
      <c r="Y365" s="66">
        <f t="shared" si="53"/>
        <v>52.780820234312166</v>
      </c>
      <c r="Z365" s="66">
        <f t="shared" si="54"/>
        <v>55.080820234312164</v>
      </c>
      <c r="AA365" s="66">
        <f t="shared" si="55"/>
        <v>55.280820234312166</v>
      </c>
      <c r="AB365" t="s">
        <v>379</v>
      </c>
      <c r="AC365" t="s">
        <v>42</v>
      </c>
      <c r="AD365" t="s">
        <v>409</v>
      </c>
      <c r="AE365" t="s">
        <v>53</v>
      </c>
      <c r="AF365">
        <v>1236</v>
      </c>
      <c r="AG365" t="s">
        <v>37</v>
      </c>
      <c r="AH365" t="s">
        <v>410</v>
      </c>
      <c r="AI365">
        <v>174.09799999999996</v>
      </c>
      <c r="AJ365">
        <v>1.7885342465753424E-2</v>
      </c>
      <c r="AK365">
        <v>2.3149999999999997E-2</v>
      </c>
      <c r="AL365" t="s">
        <v>447</v>
      </c>
      <c r="AM365" t="s">
        <v>381</v>
      </c>
      <c r="AN365" t="s">
        <v>38</v>
      </c>
      <c r="AO365" t="s">
        <v>39</v>
      </c>
    </row>
    <row r="366" spans="1:41" x14ac:dyDescent="0.25">
      <c r="A366" s="86" t="s">
        <v>527</v>
      </c>
      <c r="B366" s="86" t="s">
        <v>646</v>
      </c>
      <c r="C366" s="86">
        <v>30</v>
      </c>
      <c r="D366" s="86" t="s">
        <v>457</v>
      </c>
      <c r="E366" s="86">
        <v>63</v>
      </c>
      <c r="F366" s="86" t="s">
        <v>35</v>
      </c>
      <c r="G366" s="86">
        <v>31.187786315404317</v>
      </c>
      <c r="H366" s="86">
        <v>0</v>
      </c>
      <c r="I366" s="86">
        <v>0</v>
      </c>
      <c r="J366" s="86">
        <v>12.870892227920695</v>
      </c>
      <c r="K366" s="86">
        <v>0</v>
      </c>
      <c r="L366" s="86">
        <v>0.74150000000000016</v>
      </c>
      <c r="M366" s="86">
        <v>1.0018449593858001</v>
      </c>
      <c r="N366" s="86">
        <v>0.13713154539045658</v>
      </c>
      <c r="O366" s="86">
        <v>1.1000000000000003</v>
      </c>
      <c r="P366" s="86">
        <v>3.7146719043131062</v>
      </c>
      <c r="S366" s="89"/>
      <c r="T366" s="88">
        <v>2.5</v>
      </c>
      <c r="V366" s="90">
        <f t="shared" si="47"/>
        <v>53.253826952414371</v>
      </c>
      <c r="W366" s="66">
        <f t="shared" si="51"/>
        <v>55.553826952414369</v>
      </c>
      <c r="X366" s="66">
        <f t="shared" si="52"/>
        <v>55.753826952414371</v>
      </c>
      <c r="Y366" s="66">
        <f t="shared" si="53"/>
        <v>53.253826952414371</v>
      </c>
      <c r="Z366" s="66">
        <f t="shared" si="54"/>
        <v>55.553826952414369</v>
      </c>
      <c r="AA366" s="66">
        <f t="shared" si="55"/>
        <v>55.753826952414371</v>
      </c>
      <c r="AB366" t="s">
        <v>379</v>
      </c>
      <c r="AC366" t="s">
        <v>42</v>
      </c>
      <c r="AD366" t="s">
        <v>409</v>
      </c>
      <c r="AE366" t="s">
        <v>53</v>
      </c>
      <c r="AF366">
        <v>1236</v>
      </c>
      <c r="AG366" t="s">
        <v>37</v>
      </c>
      <c r="AH366" t="s">
        <v>410</v>
      </c>
      <c r="AI366">
        <v>218.21699999999996</v>
      </c>
      <c r="AJ366">
        <v>1.7885342465753424E-2</v>
      </c>
      <c r="AK366">
        <v>2.3149999999999997E-2</v>
      </c>
      <c r="AL366" t="s">
        <v>448</v>
      </c>
      <c r="AM366" t="s">
        <v>381</v>
      </c>
      <c r="AN366" t="s">
        <v>38</v>
      </c>
      <c r="AO366" t="s">
        <v>39</v>
      </c>
    </row>
    <row r="367" spans="1:41" x14ac:dyDescent="0.25">
      <c r="A367" s="86" t="s">
        <v>527</v>
      </c>
      <c r="B367" s="86" t="s">
        <v>45</v>
      </c>
      <c r="C367" s="86">
        <v>36</v>
      </c>
      <c r="D367" s="86" t="s">
        <v>457</v>
      </c>
      <c r="E367" s="86">
        <v>63</v>
      </c>
      <c r="F367" s="86" t="s">
        <v>35</v>
      </c>
      <c r="G367" s="86">
        <v>30.956027397260272</v>
      </c>
      <c r="H367" s="86">
        <v>0</v>
      </c>
      <c r="I367" s="86">
        <v>0</v>
      </c>
      <c r="J367" s="86">
        <v>12.607000680376865</v>
      </c>
      <c r="K367" s="86">
        <v>0</v>
      </c>
      <c r="L367" s="86">
        <v>0.74150000000000016</v>
      </c>
      <c r="M367" s="86">
        <v>1.0207235086295701</v>
      </c>
      <c r="N367" s="86">
        <v>0.14428045210551918</v>
      </c>
      <c r="O367" s="86">
        <v>1.1000000000000003</v>
      </c>
      <c r="P367" s="86">
        <v>3.7014989992944605</v>
      </c>
      <c r="S367" s="89"/>
      <c r="T367" s="88">
        <v>2.5</v>
      </c>
      <c r="V367" s="90">
        <f t="shared" si="47"/>
        <v>52.771031037666688</v>
      </c>
      <c r="W367" s="66">
        <f t="shared" si="51"/>
        <v>55.071031037666685</v>
      </c>
      <c r="X367" s="66">
        <f t="shared" si="52"/>
        <v>55.271031037666688</v>
      </c>
      <c r="Y367" s="66">
        <f t="shared" si="53"/>
        <v>52.771031037666688</v>
      </c>
      <c r="Z367" s="66">
        <f t="shared" si="54"/>
        <v>55.071031037666685</v>
      </c>
      <c r="AA367" s="66">
        <f t="shared" si="55"/>
        <v>55.271031037666688</v>
      </c>
      <c r="AB367" t="s">
        <v>379</v>
      </c>
      <c r="AC367" t="s">
        <v>42</v>
      </c>
      <c r="AD367" t="s">
        <v>409</v>
      </c>
      <c r="AE367" t="s">
        <v>53</v>
      </c>
      <c r="AF367">
        <v>1236</v>
      </c>
      <c r="AG367" t="s">
        <v>37</v>
      </c>
      <c r="AH367" t="s">
        <v>410</v>
      </c>
      <c r="AI367">
        <v>218.21699999999996</v>
      </c>
      <c r="AJ367">
        <v>1.7885342465753424E-2</v>
      </c>
      <c r="AK367">
        <v>2.3149999999999997E-2</v>
      </c>
      <c r="AL367" t="s">
        <v>449</v>
      </c>
      <c r="AM367" t="s">
        <v>381</v>
      </c>
      <c r="AN367" t="s">
        <v>38</v>
      </c>
      <c r="AO367" t="s">
        <v>39</v>
      </c>
    </row>
    <row r="368" spans="1:41" x14ac:dyDescent="0.25">
      <c r="A368" s="86" t="s">
        <v>531</v>
      </c>
      <c r="B368" s="86" t="s">
        <v>388</v>
      </c>
      <c r="C368" s="86">
        <v>12</v>
      </c>
      <c r="D368" s="86" t="s">
        <v>457</v>
      </c>
      <c r="E368" s="86">
        <v>63</v>
      </c>
      <c r="F368" s="86" t="s">
        <v>35</v>
      </c>
      <c r="G368" s="86">
        <v>31.430748858447487</v>
      </c>
      <c r="H368" s="86">
        <v>0</v>
      </c>
      <c r="I368" s="86">
        <v>0</v>
      </c>
      <c r="J368" s="86">
        <v>11.913666542048452</v>
      </c>
      <c r="K368" s="86">
        <v>0</v>
      </c>
      <c r="L368" s="86">
        <v>0.74150000000000005</v>
      </c>
      <c r="M368" s="86">
        <v>0.8742789562217822</v>
      </c>
      <c r="N368" s="86">
        <v>0.11232891260094888</v>
      </c>
      <c r="O368" s="86">
        <v>1.0999999999999999</v>
      </c>
      <c r="P368" s="86">
        <v>3.7320434797354833</v>
      </c>
      <c r="S368" s="89"/>
      <c r="T368" s="88">
        <v>2.5</v>
      </c>
      <c r="V368" s="90">
        <f t="shared" si="47"/>
        <v>52.404566749054155</v>
      </c>
      <c r="W368" s="66">
        <f t="shared" si="51"/>
        <v>54.704566749054152</v>
      </c>
      <c r="X368" s="66">
        <f t="shared" si="52"/>
        <v>54.904566749054155</v>
      </c>
      <c r="Y368" s="66">
        <f t="shared" si="53"/>
        <v>52.404566749054155</v>
      </c>
      <c r="Z368" s="66">
        <f t="shared" si="54"/>
        <v>54.704566749054152</v>
      </c>
      <c r="AA368" s="66">
        <f t="shared" si="55"/>
        <v>54.904566749054155</v>
      </c>
      <c r="AB368" t="s">
        <v>379</v>
      </c>
      <c r="AC368" t="s">
        <v>42</v>
      </c>
      <c r="AD368" t="s">
        <v>409</v>
      </c>
      <c r="AE368" t="s">
        <v>53</v>
      </c>
      <c r="AF368">
        <v>1236</v>
      </c>
      <c r="AG368" t="s">
        <v>37</v>
      </c>
      <c r="AH368" t="s">
        <v>410</v>
      </c>
      <c r="AI368">
        <v>7.2919999999999998</v>
      </c>
      <c r="AJ368">
        <v>1.7885342465753424E-2</v>
      </c>
      <c r="AK368">
        <v>2.3149999999999997E-2</v>
      </c>
      <c r="AL368" t="s">
        <v>450</v>
      </c>
      <c r="AM368" t="s">
        <v>381</v>
      </c>
      <c r="AN368" t="s">
        <v>38</v>
      </c>
      <c r="AO368" t="s">
        <v>39</v>
      </c>
    </row>
    <row r="369" spans="1:41" x14ac:dyDescent="0.25">
      <c r="A369" s="86" t="s">
        <v>531</v>
      </c>
      <c r="B369" s="86" t="s">
        <v>638</v>
      </c>
      <c r="C369" s="86">
        <v>18</v>
      </c>
      <c r="D369" s="86" t="s">
        <v>457</v>
      </c>
      <c r="E369" s="86">
        <v>63</v>
      </c>
      <c r="F369" s="86" t="s">
        <v>35</v>
      </c>
      <c r="G369" s="86">
        <v>32.085277269957338</v>
      </c>
      <c r="H369" s="86">
        <v>0</v>
      </c>
      <c r="I369" s="86">
        <v>0</v>
      </c>
      <c r="J369" s="86">
        <v>12.261005525931125</v>
      </c>
      <c r="K369" s="86">
        <v>0</v>
      </c>
      <c r="L369" s="86">
        <v>0.74150000000000005</v>
      </c>
      <c r="M369" s="86">
        <v>0.94113568837635508</v>
      </c>
      <c r="N369" s="86">
        <v>0.12203266608805187</v>
      </c>
      <c r="O369" s="86">
        <v>1.1000000000000001</v>
      </c>
      <c r="P369" s="86">
        <v>3.786191014706128</v>
      </c>
      <c r="S369" s="89"/>
      <c r="T369" s="88">
        <v>2.5</v>
      </c>
      <c r="V369" s="90">
        <f t="shared" si="47"/>
        <v>53.537142165058995</v>
      </c>
      <c r="W369" s="66">
        <f t="shared" si="51"/>
        <v>55.837142165058992</v>
      </c>
      <c r="X369" s="66">
        <f t="shared" si="52"/>
        <v>56.037142165058995</v>
      </c>
      <c r="Y369" s="66">
        <f t="shared" si="53"/>
        <v>53.537142165058995</v>
      </c>
      <c r="Z369" s="66">
        <f t="shared" si="54"/>
        <v>55.837142165058992</v>
      </c>
      <c r="AA369" s="66">
        <f t="shared" si="55"/>
        <v>56.037142165058995</v>
      </c>
      <c r="AB369" t="s">
        <v>379</v>
      </c>
      <c r="AC369" t="s">
        <v>42</v>
      </c>
      <c r="AD369" t="s">
        <v>409</v>
      </c>
      <c r="AE369" t="s">
        <v>53</v>
      </c>
      <c r="AF369">
        <v>1236</v>
      </c>
      <c r="AG369" t="s">
        <v>37</v>
      </c>
      <c r="AH369" t="s">
        <v>410</v>
      </c>
      <c r="AI369">
        <v>87.048999999999992</v>
      </c>
      <c r="AJ369">
        <v>1.7885342465753424E-2</v>
      </c>
      <c r="AK369">
        <v>2.3149999999999997E-2</v>
      </c>
      <c r="AL369" t="s">
        <v>451</v>
      </c>
      <c r="AM369" t="s">
        <v>381</v>
      </c>
      <c r="AN369" t="s">
        <v>38</v>
      </c>
      <c r="AO369" t="s">
        <v>39</v>
      </c>
    </row>
    <row r="370" spans="1:41" x14ac:dyDescent="0.25">
      <c r="A370" s="86" t="s">
        <v>531</v>
      </c>
      <c r="B370" s="86" t="s">
        <v>391</v>
      </c>
      <c r="C370" s="86">
        <v>24</v>
      </c>
      <c r="D370" s="86" t="s">
        <v>457</v>
      </c>
      <c r="E370" s="86">
        <v>63</v>
      </c>
      <c r="F370" s="86" t="s">
        <v>35</v>
      </c>
      <c r="G370" s="86">
        <v>31.023200913242007</v>
      </c>
      <c r="H370" s="86">
        <v>0</v>
      </c>
      <c r="I370" s="86">
        <v>0</v>
      </c>
      <c r="J370" s="86">
        <v>12.62740654962219</v>
      </c>
      <c r="K370" s="86">
        <v>0</v>
      </c>
      <c r="L370" s="86">
        <v>0.74150000000000016</v>
      </c>
      <c r="M370" s="86">
        <v>0.98224901794309627</v>
      </c>
      <c r="N370" s="86">
        <v>0.1323971203689876</v>
      </c>
      <c r="O370" s="86">
        <v>1.0999999999999999</v>
      </c>
      <c r="P370" s="86">
        <v>3.7050822622871813</v>
      </c>
      <c r="S370" s="89"/>
      <c r="T370" s="88">
        <v>2.5</v>
      </c>
      <c r="V370" s="90">
        <f t="shared" si="47"/>
        <v>52.811835863463457</v>
      </c>
      <c r="W370" s="66">
        <f t="shared" si="51"/>
        <v>55.111835863463455</v>
      </c>
      <c r="X370" s="66">
        <f t="shared" si="52"/>
        <v>55.311835863463457</v>
      </c>
      <c r="Y370" s="66">
        <f t="shared" si="53"/>
        <v>52.811835863463457</v>
      </c>
      <c r="Z370" s="66">
        <f t="shared" si="54"/>
        <v>55.111835863463455</v>
      </c>
      <c r="AA370" s="66">
        <f t="shared" si="55"/>
        <v>55.311835863463457</v>
      </c>
      <c r="AB370" t="s">
        <v>379</v>
      </c>
      <c r="AC370" t="s">
        <v>42</v>
      </c>
      <c r="AD370" t="s">
        <v>409</v>
      </c>
      <c r="AE370" t="s">
        <v>53</v>
      </c>
      <c r="AF370">
        <v>1236</v>
      </c>
      <c r="AG370" t="s">
        <v>37</v>
      </c>
      <c r="AH370" t="s">
        <v>410</v>
      </c>
      <c r="AI370">
        <v>130.95099999999999</v>
      </c>
      <c r="AJ370">
        <v>1.7885342465753424E-2</v>
      </c>
      <c r="AK370">
        <v>2.3149999999999997E-2</v>
      </c>
      <c r="AL370" t="s">
        <v>452</v>
      </c>
      <c r="AM370" t="s">
        <v>381</v>
      </c>
      <c r="AN370" t="s">
        <v>38</v>
      </c>
      <c r="AO370" t="s">
        <v>39</v>
      </c>
    </row>
    <row r="371" spans="1:41" x14ac:dyDescent="0.25">
      <c r="A371" s="86" t="s">
        <v>531</v>
      </c>
      <c r="B371" s="86" t="s">
        <v>649</v>
      </c>
      <c r="C371" s="86">
        <v>30</v>
      </c>
      <c r="D371" s="86" t="s">
        <v>457</v>
      </c>
      <c r="E371" s="86">
        <v>63</v>
      </c>
      <c r="F371" s="86" t="s">
        <v>35</v>
      </c>
      <c r="G371" s="86">
        <v>31.33819444444444</v>
      </c>
      <c r="H371" s="86">
        <v>0</v>
      </c>
      <c r="I371" s="86">
        <v>0</v>
      </c>
      <c r="J371" s="86">
        <v>12.966692779713989</v>
      </c>
      <c r="K371" s="86">
        <v>0</v>
      </c>
      <c r="L371" s="86">
        <v>0.74150000000000016</v>
      </c>
      <c r="M371" s="86">
        <v>1.0111014756209054</v>
      </c>
      <c r="N371" s="86">
        <v>0.14012326857695231</v>
      </c>
      <c r="O371" s="86">
        <v>1.1000000000000001</v>
      </c>
      <c r="P371" s="86">
        <v>3.7252267601861404</v>
      </c>
      <c r="S371" s="89"/>
      <c r="T371" s="88">
        <v>2.5</v>
      </c>
      <c r="V371" s="90">
        <f t="shared" si="47"/>
        <v>53.522838728542425</v>
      </c>
      <c r="W371" s="66">
        <f t="shared" si="51"/>
        <v>55.822838728542422</v>
      </c>
      <c r="X371" s="66">
        <f t="shared" si="52"/>
        <v>56.022838728542425</v>
      </c>
      <c r="Y371" s="66">
        <f t="shared" si="53"/>
        <v>53.522838728542425</v>
      </c>
      <c r="Z371" s="66">
        <f t="shared" si="54"/>
        <v>55.822838728542422</v>
      </c>
      <c r="AA371" s="66">
        <f t="shared" si="55"/>
        <v>56.022838728542425</v>
      </c>
      <c r="AB371" t="s">
        <v>379</v>
      </c>
      <c r="AC371" t="s">
        <v>42</v>
      </c>
      <c r="AD371" t="s">
        <v>409</v>
      </c>
      <c r="AE371" t="s">
        <v>53</v>
      </c>
      <c r="AF371">
        <v>1236</v>
      </c>
      <c r="AG371" t="s">
        <v>37</v>
      </c>
      <c r="AH371" t="s">
        <v>410</v>
      </c>
      <c r="AI371">
        <v>174.09799999999998</v>
      </c>
      <c r="AJ371">
        <v>1.7885342465753424E-2</v>
      </c>
      <c r="AK371">
        <v>2.3149999999999997E-2</v>
      </c>
      <c r="AL371" t="s">
        <v>453</v>
      </c>
      <c r="AM371" t="s">
        <v>381</v>
      </c>
      <c r="AN371" t="s">
        <v>38</v>
      </c>
      <c r="AO371" t="s">
        <v>39</v>
      </c>
    </row>
    <row r="372" spans="1:41" x14ac:dyDescent="0.25">
      <c r="A372" s="86" t="s">
        <v>531</v>
      </c>
      <c r="B372" s="86" t="s">
        <v>394</v>
      </c>
      <c r="C372" s="86">
        <v>36</v>
      </c>
      <c r="D372" s="86" t="s">
        <v>457</v>
      </c>
      <c r="E372" s="86">
        <v>63</v>
      </c>
      <c r="F372" s="86" t="s">
        <v>35</v>
      </c>
      <c r="G372" s="86">
        <v>30.939686453576858</v>
      </c>
      <c r="H372" s="86">
        <v>0</v>
      </c>
      <c r="I372" s="86">
        <v>0</v>
      </c>
      <c r="J372" s="86">
        <v>12.526540190010703</v>
      </c>
      <c r="K372" s="86">
        <v>0</v>
      </c>
      <c r="L372" s="86">
        <v>0.74150000000000016</v>
      </c>
      <c r="M372" s="86">
        <v>1.0316670831997525</v>
      </c>
      <c r="N372" s="86">
        <v>0.14673406807660055</v>
      </c>
      <c r="O372" s="86">
        <v>1.1000000000000003</v>
      </c>
      <c r="P372" s="86">
        <v>3.6985603715919244</v>
      </c>
      <c r="S372" s="89"/>
      <c r="T372" s="88">
        <v>2.5</v>
      </c>
      <c r="V372" s="90">
        <f t="shared" si="47"/>
        <v>52.684688166455842</v>
      </c>
      <c r="W372" s="66">
        <f t="shared" si="51"/>
        <v>54.98468816645584</v>
      </c>
      <c r="X372" s="66">
        <f t="shared" si="52"/>
        <v>55.184688166455842</v>
      </c>
      <c r="Y372" s="66">
        <f t="shared" si="53"/>
        <v>52.684688166455842</v>
      </c>
      <c r="Z372" s="66">
        <f t="shared" si="54"/>
        <v>54.98468816645584</v>
      </c>
      <c r="AA372" s="66">
        <f t="shared" si="55"/>
        <v>55.184688166455842</v>
      </c>
      <c r="AB372" t="s">
        <v>379</v>
      </c>
      <c r="AC372" t="s">
        <v>42</v>
      </c>
      <c r="AD372" t="s">
        <v>409</v>
      </c>
      <c r="AE372" t="s">
        <v>53</v>
      </c>
      <c r="AF372">
        <v>1236</v>
      </c>
      <c r="AG372" t="s">
        <v>37</v>
      </c>
      <c r="AH372" t="s">
        <v>410</v>
      </c>
      <c r="AI372">
        <v>217.99999999999997</v>
      </c>
      <c r="AJ372">
        <v>1.7885342465753424E-2</v>
      </c>
      <c r="AK372">
        <v>2.3149999999999997E-2</v>
      </c>
      <c r="AL372" t="s">
        <v>454</v>
      </c>
      <c r="AM372" t="s">
        <v>381</v>
      </c>
      <c r="AN372" t="s">
        <v>38</v>
      </c>
      <c r="AO372" t="s">
        <v>39</v>
      </c>
    </row>
    <row r="373" spans="1:41" x14ac:dyDescent="0.25">
      <c r="A373" s="86" t="s">
        <v>535</v>
      </c>
      <c r="B373" s="86" t="s">
        <v>536</v>
      </c>
      <c r="C373" s="86">
        <v>12</v>
      </c>
      <c r="D373" s="86" t="s">
        <v>457</v>
      </c>
      <c r="E373" s="86">
        <v>63</v>
      </c>
      <c r="F373" s="86" t="s">
        <v>35</v>
      </c>
      <c r="G373" s="86">
        <v>31.362840182648398</v>
      </c>
      <c r="H373" s="86">
        <v>0</v>
      </c>
      <c r="I373" s="86">
        <v>0</v>
      </c>
      <c r="J373" s="86">
        <v>12.03753568540707</v>
      </c>
      <c r="K373" s="86">
        <v>0</v>
      </c>
      <c r="L373" s="86">
        <v>0.74150000000000005</v>
      </c>
      <c r="M373" s="86">
        <v>0.87490893326641483</v>
      </c>
      <c r="N373" s="86">
        <v>0.11497779353008075</v>
      </c>
      <c r="O373" s="86">
        <v>1.0999999999999999</v>
      </c>
      <c r="P373" s="86">
        <v>3.7219019749143203</v>
      </c>
      <c r="S373" s="89"/>
      <c r="T373" s="88">
        <v>2.5</v>
      </c>
      <c r="V373" s="90">
        <f t="shared" si="47"/>
        <v>52.453664569766282</v>
      </c>
      <c r="W373" s="66">
        <f t="shared" si="51"/>
        <v>54.753664569766279</v>
      </c>
      <c r="X373" s="66">
        <f t="shared" si="52"/>
        <v>54.953664569766282</v>
      </c>
      <c r="Y373" s="66">
        <f t="shared" si="53"/>
        <v>52.453664569766282</v>
      </c>
      <c r="Z373" s="66">
        <f t="shared" si="54"/>
        <v>54.753664569766279</v>
      </c>
      <c r="AA373" s="66">
        <f t="shared" si="55"/>
        <v>54.953664569766282</v>
      </c>
      <c r="AB373" t="s">
        <v>379</v>
      </c>
      <c r="AC373" t="s">
        <v>42</v>
      </c>
      <c r="AD373" t="s">
        <v>409</v>
      </c>
      <c r="AE373" t="s">
        <v>53</v>
      </c>
      <c r="AF373">
        <v>1236</v>
      </c>
      <c r="AG373" t="s">
        <v>37</v>
      </c>
      <c r="AH373" t="s">
        <v>410</v>
      </c>
      <c r="AI373">
        <v>217.99999999999997</v>
      </c>
      <c r="AJ373">
        <v>1.7885342465753424E-2</v>
      </c>
      <c r="AK373">
        <v>2.3149999999999997E-2</v>
      </c>
      <c r="AL373" t="s">
        <v>455</v>
      </c>
      <c r="AM373" t="s">
        <v>381</v>
      </c>
      <c r="AN373" t="s">
        <v>38</v>
      </c>
      <c r="AO373" t="s">
        <v>39</v>
      </c>
    </row>
    <row r="374" spans="1:41" x14ac:dyDescent="0.25">
      <c r="A374" s="86" t="s">
        <v>535</v>
      </c>
      <c r="B374" s="86" t="s">
        <v>511</v>
      </c>
      <c r="C374" s="86">
        <v>18</v>
      </c>
      <c r="D374" s="86" t="s">
        <v>457</v>
      </c>
      <c r="E374" s="86">
        <v>63</v>
      </c>
      <c r="F374" s="86" t="s">
        <v>35</v>
      </c>
      <c r="G374" s="86">
        <v>32.033369963369964</v>
      </c>
      <c r="H374" s="86">
        <v>0</v>
      </c>
      <c r="I374" s="86">
        <v>0</v>
      </c>
      <c r="J374" s="86">
        <v>12.345920317384158</v>
      </c>
      <c r="K374" s="86">
        <v>0</v>
      </c>
      <c r="L374" s="86">
        <v>0.74149999999999994</v>
      </c>
      <c r="M374" s="86">
        <v>0.94554293852668803</v>
      </c>
      <c r="N374" s="86">
        <v>0.12617551377333075</v>
      </c>
      <c r="O374" s="86">
        <v>1.0999999999999999</v>
      </c>
      <c r="P374" s="86">
        <v>3.7802532770874264</v>
      </c>
      <c r="S374" s="89"/>
      <c r="T374" s="88">
        <v>2.5</v>
      </c>
      <c r="V374" s="90">
        <f t="shared" si="47"/>
        <v>53.572762010141567</v>
      </c>
      <c r="W374" s="66">
        <f t="shared" si="51"/>
        <v>55.872762010141564</v>
      </c>
      <c r="X374" s="66">
        <f t="shared" si="52"/>
        <v>56.072762010141567</v>
      </c>
      <c r="Y374" s="66">
        <f t="shared" si="53"/>
        <v>53.572762010141567</v>
      </c>
      <c r="Z374" s="66">
        <f t="shared" si="54"/>
        <v>55.872762010141564</v>
      </c>
      <c r="AA374" s="66">
        <f t="shared" si="55"/>
        <v>56.072762010141567</v>
      </c>
      <c r="AB374" t="s">
        <v>379</v>
      </c>
      <c r="AC374" t="s">
        <v>42</v>
      </c>
      <c r="AD374" t="s">
        <v>409</v>
      </c>
      <c r="AE374" t="s">
        <v>53</v>
      </c>
      <c r="AF374">
        <v>1236</v>
      </c>
      <c r="AG374" t="s">
        <v>37</v>
      </c>
      <c r="AH374" t="s">
        <v>410</v>
      </c>
      <c r="AI374">
        <v>7.1280000000000001</v>
      </c>
      <c r="AJ374">
        <v>1.7885342465753424E-2</v>
      </c>
      <c r="AK374">
        <v>2.3149999999999997E-2</v>
      </c>
      <c r="AL374" t="s">
        <v>456</v>
      </c>
      <c r="AM374" t="s">
        <v>381</v>
      </c>
      <c r="AN374" t="s">
        <v>38</v>
      </c>
      <c r="AO374" t="s">
        <v>39</v>
      </c>
    </row>
    <row r="375" spans="1:41" x14ac:dyDescent="0.25">
      <c r="A375" s="86" t="s">
        <v>535</v>
      </c>
      <c r="B375" s="86" t="s">
        <v>538</v>
      </c>
      <c r="C375" s="86">
        <v>24</v>
      </c>
      <c r="D375" s="86" t="s">
        <v>457</v>
      </c>
      <c r="E375" s="86">
        <v>63</v>
      </c>
      <c r="F375" s="86" t="s">
        <v>35</v>
      </c>
      <c r="G375" s="86">
        <v>30.946840182648398</v>
      </c>
      <c r="H375" s="86">
        <v>0</v>
      </c>
      <c r="I375" s="86">
        <v>0</v>
      </c>
      <c r="J375" s="86">
        <v>12.747339804225382</v>
      </c>
      <c r="K375" s="86">
        <v>0</v>
      </c>
      <c r="L375" s="86">
        <v>0.74150000000000016</v>
      </c>
      <c r="M375" s="86">
        <v>0.98525659340256144</v>
      </c>
      <c r="N375" s="86">
        <v>0.1355528024962952</v>
      </c>
      <c r="O375" s="86">
        <v>1.1000000000000001</v>
      </c>
      <c r="P375" s="86">
        <v>3.6953056014661483</v>
      </c>
      <c r="S375" s="89"/>
      <c r="T375" s="88">
        <v>2.5</v>
      </c>
      <c r="V375" s="90">
        <f t="shared" si="47"/>
        <v>52.851794984238779</v>
      </c>
      <c r="W375" s="66">
        <f t="shared" si="51"/>
        <v>55.151794984238776</v>
      </c>
      <c r="X375" s="66">
        <f t="shared" si="52"/>
        <v>55.351794984238779</v>
      </c>
      <c r="Y375" s="66">
        <f t="shared" si="53"/>
        <v>52.851794984238779</v>
      </c>
      <c r="Z375" s="66">
        <f t="shared" si="54"/>
        <v>55.151794984238776</v>
      </c>
      <c r="AA375" s="66">
        <f t="shared" si="55"/>
        <v>55.351794984238779</v>
      </c>
    </row>
    <row r="376" spans="1:41" x14ac:dyDescent="0.25">
      <c r="A376" s="86" t="s">
        <v>535</v>
      </c>
      <c r="B376" s="86" t="s">
        <v>512</v>
      </c>
      <c r="C376" s="86">
        <v>30</v>
      </c>
      <c r="D376" s="86" t="s">
        <v>457</v>
      </c>
      <c r="E376" s="86">
        <v>63</v>
      </c>
      <c r="F376" s="86" t="s">
        <v>35</v>
      </c>
      <c r="G376" s="86">
        <v>31.312133186974016</v>
      </c>
      <c r="H376" s="86">
        <v>0</v>
      </c>
      <c r="I376" s="86">
        <v>0</v>
      </c>
      <c r="J376" s="86">
        <v>13.063457949180567</v>
      </c>
      <c r="K376" s="86">
        <v>0</v>
      </c>
      <c r="L376" s="86">
        <v>0.74150000000000016</v>
      </c>
      <c r="M376" s="86">
        <v>1.0144477175128377</v>
      </c>
      <c r="N376" s="86">
        <v>0.14316253181948069</v>
      </c>
      <c r="O376" s="86">
        <v>1.1000000000000001</v>
      </c>
      <c r="P376" s="86">
        <v>3.7214284395124126</v>
      </c>
      <c r="S376" s="89"/>
      <c r="T376" s="88">
        <v>2.5</v>
      </c>
      <c r="V376" s="90">
        <f t="shared" si="47"/>
        <v>53.596129824999309</v>
      </c>
      <c r="W376" s="66">
        <f t="shared" si="51"/>
        <v>55.896129824999306</v>
      </c>
      <c r="X376" s="66">
        <f t="shared" si="52"/>
        <v>56.096129824999309</v>
      </c>
      <c r="Y376" s="66">
        <f t="shared" si="53"/>
        <v>53.596129824999309</v>
      </c>
      <c r="Z376" s="66">
        <f t="shared" si="54"/>
        <v>55.896129824999306</v>
      </c>
      <c r="AA376" s="66">
        <f t="shared" si="55"/>
        <v>56.096129824999309</v>
      </c>
    </row>
    <row r="377" spans="1:41" x14ac:dyDescent="0.25">
      <c r="A377" s="86" t="s">
        <v>535</v>
      </c>
      <c r="B377" s="86" t="s">
        <v>540</v>
      </c>
      <c r="C377" s="86">
        <v>36</v>
      </c>
      <c r="D377" s="86" t="s">
        <v>457</v>
      </c>
      <c r="E377" s="86">
        <v>63</v>
      </c>
      <c r="F377" s="86" t="s">
        <v>35</v>
      </c>
      <c r="G377" s="86">
        <v>30.910030441400302</v>
      </c>
      <c r="H377" s="86">
        <v>0</v>
      </c>
      <c r="I377" s="86">
        <v>0</v>
      </c>
      <c r="J377" s="86">
        <v>12.443397683299004</v>
      </c>
      <c r="K377" s="86">
        <v>0</v>
      </c>
      <c r="L377" s="86">
        <v>0.74150000000000027</v>
      </c>
      <c r="M377" s="86">
        <v>1.0336343896778413</v>
      </c>
      <c r="N377" s="86">
        <v>0.14930004752112797</v>
      </c>
      <c r="O377" s="86">
        <v>1.1000000000000003</v>
      </c>
      <c r="P377" s="86">
        <v>3.6949550056759493</v>
      </c>
      <c r="S377" s="89"/>
      <c r="T377" s="88">
        <v>2.5</v>
      </c>
      <c r="V377" s="90">
        <f t="shared" si="47"/>
        <v>52.572817567574226</v>
      </c>
      <c r="W377" s="66">
        <f t="shared" si="51"/>
        <v>54.872817567574224</v>
      </c>
      <c r="X377" s="66">
        <f t="shared" si="52"/>
        <v>55.072817567574226</v>
      </c>
      <c r="Y377" s="66">
        <f t="shared" si="53"/>
        <v>52.572817567574226</v>
      </c>
      <c r="Z377" s="66">
        <f t="shared" si="54"/>
        <v>54.872817567574224</v>
      </c>
      <c r="AA377" s="66">
        <f t="shared" si="55"/>
        <v>55.072817567574226</v>
      </c>
    </row>
    <row r="378" spans="1:41" x14ac:dyDescent="0.25">
      <c r="A378" s="86" t="s">
        <v>542</v>
      </c>
      <c r="B378" s="86" t="s">
        <v>543</v>
      </c>
      <c r="C378" s="86">
        <v>12</v>
      </c>
      <c r="D378" s="86" t="s">
        <v>457</v>
      </c>
      <c r="E378" s="86">
        <v>63</v>
      </c>
      <c r="F378" s="86" t="s">
        <v>35</v>
      </c>
      <c r="G378" s="86">
        <v>31.304867579908677</v>
      </c>
      <c r="H378" s="86">
        <v>0</v>
      </c>
      <c r="I378" s="86">
        <v>0</v>
      </c>
      <c r="J378" s="86">
        <v>12.15740904994767</v>
      </c>
      <c r="K378" s="86">
        <v>0</v>
      </c>
      <c r="L378" s="86">
        <v>0.74150000000000016</v>
      </c>
      <c r="M378" s="86">
        <v>0.87604973499405714</v>
      </c>
      <c r="N378" s="86">
        <v>0.11737070069730841</v>
      </c>
      <c r="O378" s="86">
        <v>1.0999999999999999</v>
      </c>
      <c r="P378" s="86">
        <v>3.7142889134251007</v>
      </c>
      <c r="S378" s="89"/>
      <c r="T378" s="88">
        <v>2.5</v>
      </c>
      <c r="V378" s="90">
        <f t="shared" si="47"/>
        <v>52.511485978972814</v>
      </c>
      <c r="W378" s="66">
        <f t="shared" si="51"/>
        <v>54.811485978972811</v>
      </c>
      <c r="X378" s="66">
        <f t="shared" si="52"/>
        <v>55.011485978972814</v>
      </c>
      <c r="Y378" s="66">
        <f t="shared" si="53"/>
        <v>52.511485978972814</v>
      </c>
      <c r="Z378" s="66">
        <f t="shared" si="54"/>
        <v>54.811485978972811</v>
      </c>
      <c r="AA378" s="66">
        <f t="shared" si="55"/>
        <v>55.011485978972814</v>
      </c>
    </row>
    <row r="379" spans="1:41" x14ac:dyDescent="0.25">
      <c r="A379" s="86" t="s">
        <v>542</v>
      </c>
      <c r="B379" s="86" t="s">
        <v>514</v>
      </c>
      <c r="C379" s="86">
        <v>18</v>
      </c>
      <c r="D379" s="86" t="s">
        <v>457</v>
      </c>
      <c r="E379" s="86">
        <v>63</v>
      </c>
      <c r="F379" s="86" t="s">
        <v>35</v>
      </c>
      <c r="G379" s="86">
        <v>31.85642900670323</v>
      </c>
      <c r="H379" s="86">
        <v>0</v>
      </c>
      <c r="I379" s="86">
        <v>0</v>
      </c>
      <c r="J379" s="86">
        <v>12.408436832318809</v>
      </c>
      <c r="K379" s="86">
        <v>0</v>
      </c>
      <c r="L379" s="86">
        <v>0.74150000000000005</v>
      </c>
      <c r="M379" s="86">
        <v>0.94810777590146023</v>
      </c>
      <c r="N379" s="86">
        <v>0.13010579119968704</v>
      </c>
      <c r="O379" s="86">
        <v>1.1000000000000001</v>
      </c>
      <c r="P379" s="86">
        <v>3.7679408108759795</v>
      </c>
      <c r="S379" s="89"/>
      <c r="T379" s="88">
        <v>2.5</v>
      </c>
      <c r="V379" s="90">
        <f t="shared" si="47"/>
        <v>53.452520216999169</v>
      </c>
      <c r="W379" s="66">
        <f t="shared" si="51"/>
        <v>55.752520216999166</v>
      </c>
      <c r="X379" s="66">
        <f t="shared" si="52"/>
        <v>55.952520216999169</v>
      </c>
      <c r="Y379" s="66">
        <f t="shared" si="53"/>
        <v>53.452520216999169</v>
      </c>
      <c r="Z379" s="66">
        <f t="shared" si="54"/>
        <v>55.752520216999166</v>
      </c>
      <c r="AA379" s="66">
        <f t="shared" si="55"/>
        <v>55.952520216999169</v>
      </c>
    </row>
    <row r="380" spans="1:41" x14ac:dyDescent="0.25">
      <c r="A380" s="86" t="s">
        <v>542</v>
      </c>
      <c r="B380" s="86" t="s">
        <v>544</v>
      </c>
      <c r="C380" s="86">
        <v>24</v>
      </c>
      <c r="D380" s="86" t="s">
        <v>457</v>
      </c>
      <c r="E380" s="86">
        <v>63</v>
      </c>
      <c r="F380" s="86" t="s">
        <v>35</v>
      </c>
      <c r="G380" s="86">
        <v>30.865881278538811</v>
      </c>
      <c r="H380" s="86">
        <v>0</v>
      </c>
      <c r="I380" s="86">
        <v>0</v>
      </c>
      <c r="J380" s="86">
        <v>12.863404244163954</v>
      </c>
      <c r="K380" s="86">
        <v>0</v>
      </c>
      <c r="L380" s="86">
        <v>0.74150000000000016</v>
      </c>
      <c r="M380" s="86">
        <v>0.98728928782773295</v>
      </c>
      <c r="N380" s="86">
        <v>0.1384035362899057</v>
      </c>
      <c r="O380" s="86">
        <v>1.1000000000000001</v>
      </c>
      <c r="P380" s="86">
        <v>3.6859928084410098</v>
      </c>
      <c r="S380" s="89"/>
      <c r="T380" s="88">
        <v>2.5</v>
      </c>
      <c r="V380" s="90">
        <f t="shared" si="47"/>
        <v>52.882471155261413</v>
      </c>
      <c r="W380" s="66">
        <f t="shared" si="51"/>
        <v>55.18247115526141</v>
      </c>
      <c r="X380" s="66">
        <f t="shared" si="52"/>
        <v>55.382471155261413</v>
      </c>
      <c r="Y380" s="66">
        <f t="shared" si="53"/>
        <v>52.882471155261413</v>
      </c>
      <c r="Z380" s="66">
        <f t="shared" si="54"/>
        <v>55.18247115526141</v>
      </c>
      <c r="AA380" s="66">
        <f t="shared" si="55"/>
        <v>55.382471155261413</v>
      </c>
    </row>
    <row r="381" spans="1:41" x14ac:dyDescent="0.25">
      <c r="A381" s="86" t="s">
        <v>542</v>
      </c>
      <c r="B381" s="86" t="s">
        <v>516</v>
      </c>
      <c r="C381" s="86">
        <v>30</v>
      </c>
      <c r="D381" s="86" t="s">
        <v>457</v>
      </c>
      <c r="E381" s="86">
        <v>63</v>
      </c>
      <c r="F381" s="86" t="s">
        <v>35</v>
      </c>
      <c r="G381" s="86">
        <v>31.207028508771927</v>
      </c>
      <c r="H381" s="86">
        <v>0</v>
      </c>
      <c r="I381" s="86">
        <v>0</v>
      </c>
      <c r="J381" s="86">
        <v>13.145955528560577</v>
      </c>
      <c r="K381" s="86">
        <v>0</v>
      </c>
      <c r="L381" s="86">
        <v>0.74150000000000027</v>
      </c>
      <c r="M381" s="86">
        <v>1.01505272526963</v>
      </c>
      <c r="N381" s="86">
        <v>0.1460193291921181</v>
      </c>
      <c r="O381" s="86">
        <v>1.1000000000000003</v>
      </c>
      <c r="P381" s="86">
        <v>3.7105692241175414</v>
      </c>
      <c r="S381" s="89"/>
      <c r="T381" s="88">
        <v>2.5</v>
      </c>
      <c r="V381" s="90">
        <f t="shared" si="47"/>
        <v>53.56612531591179</v>
      </c>
      <c r="W381" s="66">
        <f t="shared" si="51"/>
        <v>55.866125315911788</v>
      </c>
      <c r="X381" s="66">
        <f t="shared" si="52"/>
        <v>56.06612531591179</v>
      </c>
      <c r="Y381" s="66">
        <f t="shared" si="53"/>
        <v>53.56612531591179</v>
      </c>
      <c r="Z381" s="66">
        <f t="shared" si="54"/>
        <v>55.866125315911788</v>
      </c>
      <c r="AA381" s="66">
        <f t="shared" si="55"/>
        <v>56.06612531591179</v>
      </c>
    </row>
    <row r="382" spans="1:41" x14ac:dyDescent="0.25">
      <c r="A382" s="86" t="s">
        <v>542</v>
      </c>
      <c r="B382" s="86" t="s">
        <v>545</v>
      </c>
      <c r="C382" s="86">
        <v>36</v>
      </c>
      <c r="D382" s="86" t="s">
        <v>457</v>
      </c>
      <c r="E382" s="86">
        <v>63</v>
      </c>
      <c r="F382" s="86" t="s">
        <v>35</v>
      </c>
      <c r="G382" s="86">
        <v>30.876191780821916</v>
      </c>
      <c r="H382" s="86">
        <v>0</v>
      </c>
      <c r="I382" s="86">
        <v>0</v>
      </c>
      <c r="J382" s="86">
        <v>12.362937192932845</v>
      </c>
      <c r="K382" s="86">
        <v>0</v>
      </c>
      <c r="L382" s="86">
        <v>0.74150000000000027</v>
      </c>
      <c r="M382" s="86">
        <v>1.0348327345970623</v>
      </c>
      <c r="N382" s="86">
        <v>0.15161806436221748</v>
      </c>
      <c r="O382" s="86">
        <v>1.1000000000000003</v>
      </c>
      <c r="P382" s="86">
        <v>3.691559986725383</v>
      </c>
      <c r="S382" s="89"/>
      <c r="T382" s="88">
        <v>2.5</v>
      </c>
      <c r="V382" s="90">
        <f t="shared" si="47"/>
        <v>52.458639759439421</v>
      </c>
      <c r="W382" s="66">
        <f t="shared" si="51"/>
        <v>54.758639759439419</v>
      </c>
      <c r="X382" s="66">
        <f t="shared" si="52"/>
        <v>54.958639759439421</v>
      </c>
      <c r="Y382" s="66">
        <f t="shared" si="53"/>
        <v>52.458639759439421</v>
      </c>
      <c r="Z382" s="66">
        <f t="shared" si="54"/>
        <v>54.758639759439419</v>
      </c>
      <c r="AA382" s="66">
        <f t="shared" si="55"/>
        <v>54.958639759439421</v>
      </c>
    </row>
    <row r="383" spans="1:41" x14ac:dyDescent="0.25">
      <c r="A383" s="86" t="s">
        <v>639</v>
      </c>
      <c r="B383" s="86" t="s">
        <v>635</v>
      </c>
      <c r="C383" s="86">
        <v>12</v>
      </c>
      <c r="D383" s="86" t="s">
        <v>457</v>
      </c>
      <c r="E383" s="86">
        <v>63</v>
      </c>
      <c r="F383" s="86" t="s">
        <v>35</v>
      </c>
      <c r="G383" s="86">
        <v>31.319936073059363</v>
      </c>
      <c r="H383" s="86">
        <v>0</v>
      </c>
      <c r="I383" s="86">
        <v>0</v>
      </c>
      <c r="J383" s="86">
        <v>12.281278193306289</v>
      </c>
      <c r="K383" s="86">
        <v>0</v>
      </c>
      <c r="L383" s="86">
        <v>0.74150000000000016</v>
      </c>
      <c r="M383" s="86">
        <v>0.89941913603892487</v>
      </c>
      <c r="N383" s="86">
        <v>0.120045</v>
      </c>
      <c r="O383" s="86">
        <v>1.1000000000000001</v>
      </c>
      <c r="P383" s="86">
        <v>3.7204839889244092</v>
      </c>
      <c r="S383" s="89"/>
      <c r="T383" s="88">
        <v>2.5</v>
      </c>
      <c r="V383" s="90">
        <f t="shared" si="47"/>
        <v>52.682662391328989</v>
      </c>
      <c r="W383" s="66">
        <f t="shared" si="51"/>
        <v>54.982662391328986</v>
      </c>
      <c r="X383" s="66">
        <f t="shared" si="52"/>
        <v>55.182662391328989</v>
      </c>
      <c r="Y383" s="66">
        <f t="shared" si="53"/>
        <v>52.682662391328989</v>
      </c>
      <c r="Z383" s="66">
        <f t="shared" si="54"/>
        <v>54.982662391328986</v>
      </c>
      <c r="AA383" s="66">
        <f t="shared" si="55"/>
        <v>55.182662391328989</v>
      </c>
    </row>
    <row r="384" spans="1:41" x14ac:dyDescent="0.25">
      <c r="A384" s="86" t="s">
        <v>639</v>
      </c>
      <c r="B384" s="86" t="s">
        <v>519</v>
      </c>
      <c r="C384" s="86">
        <v>18</v>
      </c>
      <c r="D384" s="86" t="s">
        <v>457</v>
      </c>
      <c r="E384" s="86">
        <v>63</v>
      </c>
      <c r="F384" s="86" t="s">
        <v>35</v>
      </c>
      <c r="G384" s="86">
        <v>31.659725274725272</v>
      </c>
      <c r="H384" s="86">
        <v>0</v>
      </c>
      <c r="I384" s="86">
        <v>0</v>
      </c>
      <c r="J384" s="86">
        <v>12.566157132674322</v>
      </c>
      <c r="K384" s="86">
        <v>0</v>
      </c>
      <c r="L384" s="86">
        <v>0.74150000000000005</v>
      </c>
      <c r="M384" s="86">
        <v>0.95632556126844215</v>
      </c>
      <c r="N384" s="86">
        <v>0.13430655359915153</v>
      </c>
      <c r="O384" s="86">
        <v>1.1000000000000001</v>
      </c>
      <c r="P384" s="86">
        <v>3.7571061108227659</v>
      </c>
      <c r="S384" s="89"/>
      <c r="T384" s="88">
        <v>2.5</v>
      </c>
      <c r="V384" s="90">
        <f t="shared" si="47"/>
        <v>53.415120633089956</v>
      </c>
      <c r="W384" s="66">
        <f t="shared" si="51"/>
        <v>55.715120633089953</v>
      </c>
      <c r="X384" s="66">
        <f t="shared" si="52"/>
        <v>55.915120633089956</v>
      </c>
      <c r="Y384" s="66">
        <f t="shared" si="53"/>
        <v>53.415120633089956</v>
      </c>
      <c r="Z384" s="66">
        <f t="shared" si="54"/>
        <v>55.715120633089953</v>
      </c>
      <c r="AA384" s="66">
        <f t="shared" si="55"/>
        <v>55.915120633089956</v>
      </c>
    </row>
    <row r="385" spans="1:27" x14ac:dyDescent="0.25">
      <c r="A385" s="86" t="s">
        <v>639</v>
      </c>
      <c r="B385" s="86" t="s">
        <v>640</v>
      </c>
      <c r="C385" s="86">
        <v>24</v>
      </c>
      <c r="D385" s="86" t="s">
        <v>457</v>
      </c>
      <c r="E385" s="86">
        <v>63</v>
      </c>
      <c r="F385" s="86" t="s">
        <v>35</v>
      </c>
      <c r="G385" s="86">
        <v>30.746547945205482</v>
      </c>
      <c r="H385" s="86">
        <v>0</v>
      </c>
      <c r="I385" s="86">
        <v>0</v>
      </c>
      <c r="J385" s="86">
        <v>12.983337498767145</v>
      </c>
      <c r="K385" s="86">
        <v>0</v>
      </c>
      <c r="L385" s="86">
        <v>0.74150000000000016</v>
      </c>
      <c r="M385" s="86">
        <v>0.99804882414512364</v>
      </c>
      <c r="N385" s="86">
        <v>0.14158950000000003</v>
      </c>
      <c r="O385" s="86">
        <v>1.1000000000000003</v>
      </c>
      <c r="P385" s="86">
        <v>3.6747038534320065</v>
      </c>
      <c r="S385" s="89"/>
      <c r="T385" s="88">
        <v>2.5</v>
      </c>
      <c r="V385" s="90">
        <f t="shared" si="47"/>
        <v>52.885727621549762</v>
      </c>
      <c r="W385" s="66">
        <f t="shared" si="51"/>
        <v>55.185727621549759</v>
      </c>
      <c r="X385" s="66">
        <f t="shared" si="52"/>
        <v>55.385727621549762</v>
      </c>
      <c r="Y385" s="66">
        <f t="shared" si="53"/>
        <v>52.885727621549762</v>
      </c>
      <c r="Z385" s="66">
        <f t="shared" si="54"/>
        <v>55.185727621549759</v>
      </c>
      <c r="AA385" s="66">
        <f t="shared" si="55"/>
        <v>55.385727621549762</v>
      </c>
    </row>
    <row r="386" spans="1:27" x14ac:dyDescent="0.25">
      <c r="A386" s="86" t="s">
        <v>639</v>
      </c>
      <c r="B386" s="86" t="s">
        <v>521</v>
      </c>
      <c r="C386" s="86">
        <v>30</v>
      </c>
      <c r="D386" s="86" t="s">
        <v>457</v>
      </c>
      <c r="E386" s="86">
        <v>63</v>
      </c>
      <c r="F386" s="86" t="s">
        <v>35</v>
      </c>
      <c r="G386" s="86">
        <v>31.118316867910714</v>
      </c>
      <c r="H386" s="86">
        <v>0</v>
      </c>
      <c r="I386" s="86">
        <v>0</v>
      </c>
      <c r="J386" s="86">
        <v>13.051481371816374</v>
      </c>
      <c r="K386" s="86">
        <v>0</v>
      </c>
      <c r="L386" s="86">
        <v>0.74150000000000016</v>
      </c>
      <c r="M386" s="86">
        <v>1.0210997919578058</v>
      </c>
      <c r="N386" s="86">
        <v>0.14909691718202459</v>
      </c>
      <c r="O386" s="86">
        <v>1.1000000000000003</v>
      </c>
      <c r="P386" s="86">
        <v>3.7076284099219285</v>
      </c>
      <c r="S386" s="89"/>
      <c r="T386" s="88">
        <v>2.5</v>
      </c>
      <c r="V386" s="90">
        <f t="shared" si="47"/>
        <v>53.389123358788851</v>
      </c>
      <c r="W386" s="66">
        <f t="shared" si="51"/>
        <v>55.689123358788848</v>
      </c>
      <c r="X386" s="66">
        <f t="shared" si="52"/>
        <v>55.889123358788851</v>
      </c>
      <c r="Y386" s="66">
        <f t="shared" si="53"/>
        <v>53.389123358788851</v>
      </c>
      <c r="Z386" s="66">
        <f t="shared" si="54"/>
        <v>55.689123358788848</v>
      </c>
      <c r="AA386" s="66">
        <f t="shared" si="55"/>
        <v>55.889123358788851</v>
      </c>
    </row>
    <row r="387" spans="1:27" x14ac:dyDescent="0.25">
      <c r="A387" s="86" t="s">
        <v>639</v>
      </c>
      <c r="B387" s="86" t="s">
        <v>641</v>
      </c>
      <c r="C387" s="86">
        <v>36</v>
      </c>
      <c r="D387" s="86" t="s">
        <v>457</v>
      </c>
      <c r="E387" s="86">
        <v>63</v>
      </c>
      <c r="F387" s="86" t="s">
        <v>35</v>
      </c>
      <c r="G387" s="86">
        <v>30.816444444444443</v>
      </c>
      <c r="H387" s="86">
        <v>0</v>
      </c>
      <c r="I387" s="86">
        <v>0</v>
      </c>
      <c r="J387" s="86">
        <v>12.279794686221141</v>
      </c>
      <c r="K387" s="86">
        <v>0</v>
      </c>
      <c r="L387" s="86">
        <v>0.74150000000000016</v>
      </c>
      <c r="M387" s="86">
        <v>1.0418509296609935</v>
      </c>
      <c r="N387" s="86">
        <v>0.15420866666666666</v>
      </c>
      <c r="O387" s="86">
        <v>1.0999999999999999</v>
      </c>
      <c r="P387" s="86">
        <v>3.6880912412751106</v>
      </c>
      <c r="S387" s="89"/>
      <c r="T387" s="88">
        <v>2.5</v>
      </c>
      <c r="V387" s="90">
        <f t="shared" si="47"/>
        <v>52.321889968268351</v>
      </c>
      <c r="W387" s="66">
        <f t="shared" si="51"/>
        <v>54.621889968268349</v>
      </c>
      <c r="X387" s="66">
        <f t="shared" si="52"/>
        <v>54.821889968268351</v>
      </c>
      <c r="Y387" s="66">
        <f t="shared" si="53"/>
        <v>52.321889968268351</v>
      </c>
      <c r="Z387" s="66">
        <f t="shared" si="54"/>
        <v>54.621889968268349</v>
      </c>
      <c r="AA387" s="66">
        <f t="shared" si="55"/>
        <v>54.821889968268351</v>
      </c>
    </row>
    <row r="388" spans="1:27" x14ac:dyDescent="0.25">
      <c r="A388" s="86" t="s">
        <v>642</v>
      </c>
      <c r="B388" s="86" t="s">
        <v>636</v>
      </c>
      <c r="C388" s="86">
        <v>12</v>
      </c>
      <c r="D388" s="86" t="s">
        <v>457</v>
      </c>
      <c r="E388" s="86">
        <v>63</v>
      </c>
      <c r="F388" s="86" t="s">
        <v>35</v>
      </c>
      <c r="G388" s="86">
        <v>31.552073059360726</v>
      </c>
      <c r="H388" s="86">
        <v>0</v>
      </c>
      <c r="I388" s="86">
        <v>0</v>
      </c>
      <c r="J388" s="86">
        <v>12.405147336664912</v>
      </c>
      <c r="K388" s="86">
        <v>0</v>
      </c>
      <c r="L388" s="86">
        <v>0.74150000000000016</v>
      </c>
      <c r="M388" s="86">
        <v>0.95915896494288955</v>
      </c>
      <c r="N388" s="86">
        <v>0.12375104306769755</v>
      </c>
      <c r="O388" s="86">
        <v>1.1000000000000003</v>
      </c>
      <c r="P388" s="86">
        <v>3.760631637695655</v>
      </c>
      <c r="S388" s="89"/>
      <c r="T388" s="88">
        <v>2.5</v>
      </c>
      <c r="V388" s="90">
        <f t="shared" ref="V388:V451" si="56">SUM(I388:U388,G388)</f>
        <v>53.142262041731883</v>
      </c>
      <c r="W388" s="66">
        <f t="shared" si="51"/>
        <v>55.44226204173188</v>
      </c>
      <c r="X388" s="66">
        <f t="shared" si="52"/>
        <v>55.642262041731883</v>
      </c>
      <c r="Y388" s="66">
        <f t="shared" si="53"/>
        <v>53.142262041731883</v>
      </c>
      <c r="Z388" s="66">
        <f t="shared" si="54"/>
        <v>55.44226204173188</v>
      </c>
      <c r="AA388" s="66">
        <f t="shared" si="55"/>
        <v>55.642262041731883</v>
      </c>
    </row>
    <row r="389" spans="1:27" x14ac:dyDescent="0.25">
      <c r="A389" s="86" t="s">
        <v>642</v>
      </c>
      <c r="B389" s="86" t="s">
        <v>40</v>
      </c>
      <c r="C389" s="86">
        <v>18</v>
      </c>
      <c r="D389" s="86" t="s">
        <v>457</v>
      </c>
      <c r="E389" s="86">
        <v>63</v>
      </c>
      <c r="F389" s="86" t="s">
        <v>35</v>
      </c>
      <c r="G389" s="86">
        <v>31.17365079365079</v>
      </c>
      <c r="H389" s="86">
        <v>0</v>
      </c>
      <c r="I389" s="86">
        <v>0</v>
      </c>
      <c r="J389" s="86">
        <v>12.693658272166727</v>
      </c>
      <c r="K389" s="86">
        <v>0</v>
      </c>
      <c r="L389" s="86">
        <v>0.74150000000000016</v>
      </c>
      <c r="M389" s="86">
        <v>1.0005853135641807</v>
      </c>
      <c r="N389" s="86">
        <v>0.13685424179008376</v>
      </c>
      <c r="O389" s="86">
        <v>1.1000000000000003</v>
      </c>
      <c r="P389" s="86">
        <v>3.7384248015570058</v>
      </c>
      <c r="S389" s="89"/>
      <c r="T389" s="88">
        <v>2.5</v>
      </c>
      <c r="V389" s="90">
        <f t="shared" si="56"/>
        <v>53.084673422728784</v>
      </c>
      <c r="W389" s="66">
        <f t="shared" si="51"/>
        <v>55.384673422728781</v>
      </c>
      <c r="X389" s="66">
        <f t="shared" si="52"/>
        <v>55.584673422728784</v>
      </c>
      <c r="Y389" s="66">
        <f t="shared" si="53"/>
        <v>53.084673422728784</v>
      </c>
      <c r="Z389" s="66">
        <f t="shared" si="54"/>
        <v>55.384673422728781</v>
      </c>
      <c r="AA389" s="66">
        <f t="shared" si="55"/>
        <v>55.584673422728784</v>
      </c>
    </row>
    <row r="390" spans="1:27" x14ac:dyDescent="0.25">
      <c r="A390" s="86" t="s">
        <v>642</v>
      </c>
      <c r="B390" s="86" t="s">
        <v>643</v>
      </c>
      <c r="C390" s="86">
        <v>24</v>
      </c>
      <c r="D390" s="86" t="s">
        <v>457</v>
      </c>
      <c r="E390" s="86">
        <v>63</v>
      </c>
      <c r="F390" s="86" t="s">
        <v>35</v>
      </c>
      <c r="G390" s="86">
        <v>30.871136986301366</v>
      </c>
      <c r="H390" s="86">
        <v>0</v>
      </c>
      <c r="I390" s="86">
        <v>0</v>
      </c>
      <c r="J390" s="86">
        <v>13.103270753370342</v>
      </c>
      <c r="K390" s="86">
        <v>0</v>
      </c>
      <c r="L390" s="86">
        <v>0.74150000000000027</v>
      </c>
      <c r="M390" s="86">
        <v>1.0330545934380952</v>
      </c>
      <c r="N390" s="86">
        <v>0.14414405418212739</v>
      </c>
      <c r="O390" s="86">
        <v>1.1000000000000005</v>
      </c>
      <c r="P390" s="86">
        <v>3.6968793428216218</v>
      </c>
      <c r="S390" s="89"/>
      <c r="T390" s="88">
        <v>2.5</v>
      </c>
      <c r="V390" s="90">
        <f t="shared" si="56"/>
        <v>53.189985730113548</v>
      </c>
      <c r="W390" s="66">
        <f t="shared" si="51"/>
        <v>55.489985730113546</v>
      </c>
      <c r="X390" s="66">
        <f t="shared" si="52"/>
        <v>55.689985730113548</v>
      </c>
      <c r="Y390" s="66">
        <f t="shared" si="53"/>
        <v>53.189985730113548</v>
      </c>
      <c r="Z390" s="66">
        <f t="shared" si="54"/>
        <v>55.489985730113546</v>
      </c>
      <c r="AA390" s="66">
        <f t="shared" si="55"/>
        <v>55.689985730113548</v>
      </c>
    </row>
    <row r="391" spans="1:27" x14ac:dyDescent="0.25">
      <c r="A391" s="86" t="s">
        <v>642</v>
      </c>
      <c r="B391" s="86" t="s">
        <v>41</v>
      </c>
      <c r="C391" s="86">
        <v>30</v>
      </c>
      <c r="D391" s="86" t="s">
        <v>457</v>
      </c>
      <c r="E391" s="86">
        <v>63</v>
      </c>
      <c r="F391" s="86" t="s">
        <v>35</v>
      </c>
      <c r="G391" s="86">
        <v>30.907475301866072</v>
      </c>
      <c r="H391" s="86">
        <v>0</v>
      </c>
      <c r="I391" s="86">
        <v>0</v>
      </c>
      <c r="J391" s="86">
        <v>12.931372421034936</v>
      </c>
      <c r="K391" s="86">
        <v>0</v>
      </c>
      <c r="L391" s="86">
        <v>0.74150000000000027</v>
      </c>
      <c r="M391" s="86">
        <v>1.0499835371246351</v>
      </c>
      <c r="N391" s="86">
        <v>0.15118886665348674</v>
      </c>
      <c r="O391" s="86">
        <v>1.1000000000000003</v>
      </c>
      <c r="P391" s="86">
        <v>3.7046608365066582</v>
      </c>
      <c r="S391" s="89"/>
      <c r="T391" s="88">
        <v>2.5</v>
      </c>
      <c r="V391" s="90">
        <f t="shared" si="56"/>
        <v>53.086180963185789</v>
      </c>
      <c r="W391" s="66">
        <f t="shared" si="51"/>
        <v>55.386180963185787</v>
      </c>
      <c r="X391" s="66">
        <f t="shared" si="52"/>
        <v>55.586180963185789</v>
      </c>
      <c r="Y391" s="66">
        <f t="shared" si="53"/>
        <v>53.086180963185789</v>
      </c>
      <c r="Z391" s="66">
        <f t="shared" si="54"/>
        <v>55.386180963185787</v>
      </c>
      <c r="AA391" s="66">
        <f t="shared" si="55"/>
        <v>55.586180963185789</v>
      </c>
    </row>
    <row r="392" spans="1:27" x14ac:dyDescent="0.25">
      <c r="A392" s="86" t="s">
        <v>642</v>
      </c>
      <c r="B392" s="86" t="s">
        <v>644</v>
      </c>
      <c r="C392" s="86">
        <v>36</v>
      </c>
      <c r="D392" s="86" t="s">
        <v>457</v>
      </c>
      <c r="E392" s="86">
        <v>63</v>
      </c>
      <c r="F392" s="86" t="s">
        <v>35</v>
      </c>
      <c r="G392" s="86">
        <v>30.830410958904103</v>
      </c>
      <c r="H392" s="86">
        <v>0</v>
      </c>
      <c r="I392" s="86">
        <v>0</v>
      </c>
      <c r="J392" s="86">
        <v>12.196652179509444</v>
      </c>
      <c r="K392" s="86">
        <v>0</v>
      </c>
      <c r="L392" s="86">
        <v>0.74150000000000027</v>
      </c>
      <c r="M392" s="86">
        <v>1.0601927583608248</v>
      </c>
      <c r="N392" s="86">
        <v>0.15591170278808492</v>
      </c>
      <c r="O392" s="86">
        <v>1.1000000000000001</v>
      </c>
      <c r="P392" s="86">
        <v>3.6956084615897344</v>
      </c>
      <c r="S392" s="89"/>
      <c r="T392" s="88">
        <v>2.5</v>
      </c>
      <c r="V392" s="90">
        <f t="shared" si="56"/>
        <v>52.280276061152193</v>
      </c>
      <c r="W392" s="66">
        <f t="shared" si="51"/>
        <v>54.58027606115219</v>
      </c>
      <c r="X392" s="66">
        <f t="shared" si="52"/>
        <v>54.780276061152193</v>
      </c>
      <c r="Y392" s="66">
        <f t="shared" si="53"/>
        <v>52.280276061152193</v>
      </c>
      <c r="Z392" s="66">
        <f t="shared" si="54"/>
        <v>54.58027606115219</v>
      </c>
      <c r="AA392" s="66">
        <f t="shared" si="55"/>
        <v>54.780276061152193</v>
      </c>
    </row>
    <row r="393" spans="1:27" x14ac:dyDescent="0.25">
      <c r="A393" s="86" t="s">
        <v>645</v>
      </c>
      <c r="B393" s="86" t="s">
        <v>637</v>
      </c>
      <c r="C393" s="86">
        <v>12</v>
      </c>
      <c r="D393" s="86" t="s">
        <v>457</v>
      </c>
      <c r="E393" s="86">
        <v>63</v>
      </c>
      <c r="F393" s="86" t="s">
        <v>35</v>
      </c>
      <c r="G393" s="86">
        <v>31.605260273972611</v>
      </c>
      <c r="H393" s="86">
        <v>0</v>
      </c>
      <c r="I393" s="86">
        <v>0</v>
      </c>
      <c r="J393" s="86">
        <v>12.517029143569468</v>
      </c>
      <c r="K393" s="86">
        <v>0</v>
      </c>
      <c r="L393" s="86">
        <v>0.74150000000000027</v>
      </c>
      <c r="M393" s="86">
        <v>0.99728533199072977</v>
      </c>
      <c r="N393" s="86">
        <v>0.12712444810394147</v>
      </c>
      <c r="O393" s="86">
        <v>1.1000000000000003</v>
      </c>
      <c r="P393" s="86">
        <v>3.7718636814254811</v>
      </c>
      <c r="S393" s="89"/>
      <c r="T393" s="88">
        <v>2.5</v>
      </c>
      <c r="V393" s="90">
        <f t="shared" si="56"/>
        <v>53.360062879062234</v>
      </c>
      <c r="W393" s="66">
        <f t="shared" si="51"/>
        <v>55.660062879062231</v>
      </c>
      <c r="X393" s="66">
        <f t="shared" si="52"/>
        <v>55.860062879062234</v>
      </c>
      <c r="Y393" s="66">
        <f t="shared" si="53"/>
        <v>53.360062879062234</v>
      </c>
      <c r="Z393" s="66">
        <f t="shared" si="54"/>
        <v>55.660062879062231</v>
      </c>
      <c r="AA393" s="66">
        <f t="shared" si="55"/>
        <v>55.860062879062234</v>
      </c>
    </row>
    <row r="394" spans="1:27" x14ac:dyDescent="0.25">
      <c r="A394" s="86" t="s">
        <v>645</v>
      </c>
      <c r="B394" s="86" t="s">
        <v>44</v>
      </c>
      <c r="C394" s="86">
        <v>18</v>
      </c>
      <c r="D394" s="86" t="s">
        <v>457</v>
      </c>
      <c r="E394" s="86">
        <v>63</v>
      </c>
      <c r="F394" s="86" t="s">
        <v>35</v>
      </c>
      <c r="G394" s="86">
        <v>30.738482088646027</v>
      </c>
      <c r="H394" s="86">
        <v>0</v>
      </c>
      <c r="I394" s="86">
        <v>0</v>
      </c>
      <c r="J394" s="86">
        <v>12.845879733351575</v>
      </c>
      <c r="K394" s="86">
        <v>0</v>
      </c>
      <c r="L394" s="86">
        <v>0.74150000000000027</v>
      </c>
      <c r="M394" s="86">
        <v>1.026840514084816</v>
      </c>
      <c r="N394" s="86">
        <v>0.13923643746188094</v>
      </c>
      <c r="O394" s="86">
        <v>1.1000000000000003</v>
      </c>
      <c r="P394" s="86">
        <v>3.7039405472520817</v>
      </c>
      <c r="S394" s="89"/>
      <c r="T394" s="88">
        <v>2.5</v>
      </c>
      <c r="V394" s="90">
        <f t="shared" si="56"/>
        <v>52.795879320796381</v>
      </c>
      <c r="W394" s="66">
        <f t="shared" si="51"/>
        <v>55.095879320796378</v>
      </c>
      <c r="X394" s="66">
        <f t="shared" si="52"/>
        <v>55.295879320796381</v>
      </c>
      <c r="Y394" s="66">
        <f t="shared" si="53"/>
        <v>52.795879320796381</v>
      </c>
      <c r="Z394" s="66">
        <f t="shared" si="54"/>
        <v>55.095879320796378</v>
      </c>
      <c r="AA394" s="66">
        <f t="shared" si="55"/>
        <v>55.295879320796381</v>
      </c>
    </row>
    <row r="395" spans="1:27" x14ac:dyDescent="0.25">
      <c r="A395" s="86" t="s">
        <v>645</v>
      </c>
      <c r="B395" s="86" t="s">
        <v>646</v>
      </c>
      <c r="C395" s="86">
        <v>24</v>
      </c>
      <c r="D395" s="86" t="s">
        <v>457</v>
      </c>
      <c r="E395" s="86">
        <v>63</v>
      </c>
      <c r="F395" s="86" t="s">
        <v>35</v>
      </c>
      <c r="G395" s="86">
        <v>30.922515981735167</v>
      </c>
      <c r="H395" s="86">
        <v>0</v>
      </c>
      <c r="I395" s="86">
        <v>0</v>
      </c>
      <c r="J395" s="86">
        <v>13.211597563979677</v>
      </c>
      <c r="K395" s="86">
        <v>0</v>
      </c>
      <c r="L395" s="86">
        <v>0.74150000000000027</v>
      </c>
      <c r="M395" s="86">
        <v>1.0555061807682042</v>
      </c>
      <c r="N395" s="86">
        <v>0.14646932288136569</v>
      </c>
      <c r="O395" s="86">
        <v>1.1000000000000005</v>
      </c>
      <c r="P395" s="86">
        <v>3.7048311545656052</v>
      </c>
      <c r="S395" s="89"/>
      <c r="T395" s="88">
        <v>2.5</v>
      </c>
      <c r="V395" s="90">
        <f t="shared" si="56"/>
        <v>53.382420203930018</v>
      </c>
      <c r="W395" s="66">
        <f t="shared" si="51"/>
        <v>55.682420203930015</v>
      </c>
      <c r="X395" s="66">
        <f t="shared" si="52"/>
        <v>55.882420203930018</v>
      </c>
      <c r="Y395" s="66">
        <f t="shared" si="53"/>
        <v>53.382420203930018</v>
      </c>
      <c r="Z395" s="66">
        <f t="shared" si="54"/>
        <v>55.682420203930015</v>
      </c>
      <c r="AA395" s="66">
        <f t="shared" si="55"/>
        <v>55.882420203930018</v>
      </c>
    </row>
    <row r="396" spans="1:27" x14ac:dyDescent="0.25">
      <c r="A396" s="86" t="s">
        <v>645</v>
      </c>
      <c r="B396" s="86" t="s">
        <v>45</v>
      </c>
      <c r="C396" s="86">
        <v>30</v>
      </c>
      <c r="D396" s="86" t="s">
        <v>457</v>
      </c>
      <c r="E396" s="86">
        <v>63</v>
      </c>
      <c r="F396" s="86" t="s">
        <v>35</v>
      </c>
      <c r="G396" s="86">
        <v>30.698264040846102</v>
      </c>
      <c r="H396" s="86">
        <v>0</v>
      </c>
      <c r="I396" s="86">
        <v>0</v>
      </c>
      <c r="J396" s="86">
        <v>12.826906798878813</v>
      </c>
      <c r="K396" s="86">
        <v>0</v>
      </c>
      <c r="L396" s="86">
        <v>0.74150000000000016</v>
      </c>
      <c r="M396" s="86">
        <v>1.0672495237396156</v>
      </c>
      <c r="N396" s="86">
        <v>0.15313673255520885</v>
      </c>
      <c r="O396" s="86">
        <v>1.1000000000000003</v>
      </c>
      <c r="P396" s="86">
        <v>3.6910563313905347</v>
      </c>
      <c r="S396" s="89"/>
      <c r="T396" s="88">
        <v>2.5</v>
      </c>
      <c r="V396" s="90">
        <f t="shared" si="56"/>
        <v>52.778113427410275</v>
      </c>
      <c r="W396" s="66">
        <f t="shared" si="51"/>
        <v>55.078113427410273</v>
      </c>
      <c r="X396" s="66">
        <f t="shared" si="52"/>
        <v>55.278113427410275</v>
      </c>
      <c r="Y396" s="66">
        <f t="shared" si="53"/>
        <v>52.778113427410275</v>
      </c>
      <c r="Z396" s="66">
        <f t="shared" si="54"/>
        <v>55.078113427410273</v>
      </c>
      <c r="AA396" s="66">
        <f t="shared" si="55"/>
        <v>55.278113427410275</v>
      </c>
    </row>
    <row r="397" spans="1:27" x14ac:dyDescent="0.25">
      <c r="A397" s="86" t="s">
        <v>645</v>
      </c>
      <c r="B397" s="86" t="s">
        <v>647</v>
      </c>
      <c r="C397" s="86">
        <v>36</v>
      </c>
      <c r="D397" s="86" t="s">
        <v>457</v>
      </c>
      <c r="E397" s="86">
        <v>63</v>
      </c>
      <c r="F397" s="86" t="s">
        <v>35</v>
      </c>
      <c r="G397" s="86">
        <v>30.880726885644773</v>
      </c>
      <c r="H397" s="86">
        <v>0</v>
      </c>
      <c r="I397" s="86">
        <v>0</v>
      </c>
      <c r="J397" s="86">
        <v>12.129308574462566</v>
      </c>
      <c r="K397" s="86">
        <v>0</v>
      </c>
      <c r="L397" s="86">
        <v>0.74150000000000027</v>
      </c>
      <c r="M397" s="86">
        <v>1.0734838572525733</v>
      </c>
      <c r="N397" s="86">
        <v>0.15746188192091048</v>
      </c>
      <c r="O397" s="86">
        <v>1.1000000000000005</v>
      </c>
      <c r="P397" s="86">
        <v>3.7035512241159938</v>
      </c>
      <c r="S397" s="89"/>
      <c r="T397" s="88">
        <v>2.5</v>
      </c>
      <c r="V397" s="90">
        <f t="shared" si="56"/>
        <v>52.286032423396819</v>
      </c>
      <c r="W397" s="66">
        <f t="shared" si="51"/>
        <v>54.586032423396816</v>
      </c>
      <c r="X397" s="66">
        <f t="shared" si="52"/>
        <v>54.786032423396819</v>
      </c>
      <c r="Y397" s="66">
        <f t="shared" si="53"/>
        <v>52.286032423396819</v>
      </c>
      <c r="Z397" s="66">
        <f t="shared" si="54"/>
        <v>54.586032423396816</v>
      </c>
      <c r="AA397" s="66">
        <f t="shared" si="55"/>
        <v>54.786032423396819</v>
      </c>
    </row>
    <row r="398" spans="1:27" x14ac:dyDescent="0.25">
      <c r="A398" s="86" t="s">
        <v>648</v>
      </c>
      <c r="B398" s="86" t="s">
        <v>638</v>
      </c>
      <c r="C398" s="86">
        <v>12</v>
      </c>
      <c r="D398" s="86" t="s">
        <v>457</v>
      </c>
      <c r="E398" s="86">
        <v>63</v>
      </c>
      <c r="F398" s="86" t="s">
        <v>35</v>
      </c>
      <c r="G398" s="86">
        <v>31.344228310502292</v>
      </c>
      <c r="H398" s="86">
        <v>0</v>
      </c>
      <c r="I398" s="86">
        <v>0</v>
      </c>
      <c r="J398" s="86">
        <v>12.640898286928087</v>
      </c>
      <c r="K398" s="86">
        <v>0</v>
      </c>
      <c r="L398" s="86">
        <v>0.74150000000000016</v>
      </c>
      <c r="M398" s="86">
        <v>1.0728002093046438</v>
      </c>
      <c r="N398" s="86">
        <v>0.13073396674286897</v>
      </c>
      <c r="O398" s="86">
        <v>1.0999999999999999</v>
      </c>
      <c r="P398" s="86">
        <v>3.7555805061324299</v>
      </c>
      <c r="S398" s="89"/>
      <c r="T398" s="88">
        <v>2.5</v>
      </c>
      <c r="V398" s="90">
        <f t="shared" si="56"/>
        <v>53.28574127961032</v>
      </c>
      <c r="W398" s="66">
        <f t="shared" si="51"/>
        <v>55.585741279610318</v>
      </c>
      <c r="X398" s="66">
        <f t="shared" si="52"/>
        <v>55.78574127961032</v>
      </c>
      <c r="Y398" s="66">
        <f t="shared" si="53"/>
        <v>53.28574127961032</v>
      </c>
      <c r="Z398" s="66">
        <f t="shared" si="54"/>
        <v>55.585741279610318</v>
      </c>
      <c r="AA398" s="66">
        <f t="shared" si="55"/>
        <v>55.78574127961032</v>
      </c>
    </row>
    <row r="399" spans="1:27" x14ac:dyDescent="0.25">
      <c r="A399" s="86" t="s">
        <v>648</v>
      </c>
      <c r="B399" s="86" t="s">
        <v>391</v>
      </c>
      <c r="C399" s="86">
        <v>18</v>
      </c>
      <c r="D399" s="86" t="s">
        <v>457</v>
      </c>
      <c r="E399" s="86">
        <v>63</v>
      </c>
      <c r="F399" s="86" t="s">
        <v>35</v>
      </c>
      <c r="G399" s="86">
        <v>30.176885644768859</v>
      </c>
      <c r="H399" s="86">
        <v>0</v>
      </c>
      <c r="I399" s="86">
        <v>0</v>
      </c>
      <c r="J399" s="86">
        <v>13.000663645186354</v>
      </c>
      <c r="K399" s="86">
        <v>0</v>
      </c>
      <c r="L399" s="86">
        <v>0.74150000000000005</v>
      </c>
      <c r="M399" s="86">
        <v>1.1080403397927259</v>
      </c>
      <c r="N399" s="86">
        <v>0.14159624545822483</v>
      </c>
      <c r="O399" s="86">
        <v>1.1000000000000001</v>
      </c>
      <c r="P399" s="86">
        <v>3.6606004495522169</v>
      </c>
      <c r="S399" s="89"/>
      <c r="T399" s="88">
        <v>2.5</v>
      </c>
      <c r="V399" s="90">
        <f t="shared" si="56"/>
        <v>52.42928632475838</v>
      </c>
      <c r="W399" s="66">
        <f t="shared" si="51"/>
        <v>54.729286324758377</v>
      </c>
      <c r="X399" s="66">
        <f t="shared" si="52"/>
        <v>54.92928632475838</v>
      </c>
      <c r="Y399" s="66">
        <f t="shared" si="53"/>
        <v>52.42928632475838</v>
      </c>
      <c r="Z399" s="66">
        <f t="shared" si="54"/>
        <v>54.729286324758377</v>
      </c>
      <c r="AA399" s="66">
        <f t="shared" si="55"/>
        <v>54.92928632475838</v>
      </c>
    </row>
    <row r="400" spans="1:27" x14ac:dyDescent="0.25">
      <c r="A400" s="86" t="s">
        <v>648</v>
      </c>
      <c r="B400" s="86" t="s">
        <v>649</v>
      </c>
      <c r="C400" s="86">
        <v>24</v>
      </c>
      <c r="D400" s="86" t="s">
        <v>457</v>
      </c>
      <c r="E400" s="86">
        <v>63</v>
      </c>
      <c r="F400" s="86" t="s">
        <v>35</v>
      </c>
      <c r="G400" s="86">
        <v>30.781410958904114</v>
      </c>
      <c r="H400" s="86">
        <v>0</v>
      </c>
      <c r="I400" s="86">
        <v>0</v>
      </c>
      <c r="J400" s="86">
        <v>13.331530818582864</v>
      </c>
      <c r="K400" s="86">
        <v>0</v>
      </c>
      <c r="L400" s="86">
        <v>0.74150000000000016</v>
      </c>
      <c r="M400" s="86">
        <v>1.1331717617154626</v>
      </c>
      <c r="N400" s="86">
        <v>0.14895734332961896</v>
      </c>
      <c r="O400" s="86">
        <v>1.1000000000000001</v>
      </c>
      <c r="P400" s="86">
        <v>3.6988892297647848</v>
      </c>
      <c r="S400" s="89"/>
      <c r="T400" s="88">
        <v>2.5</v>
      </c>
      <c r="V400" s="90">
        <f t="shared" si="56"/>
        <v>53.435460112296845</v>
      </c>
      <c r="W400" s="66">
        <f t="shared" si="51"/>
        <v>55.735460112296842</v>
      </c>
      <c r="X400" s="66">
        <f t="shared" si="52"/>
        <v>55.935460112296845</v>
      </c>
      <c r="Y400" s="66">
        <f t="shared" si="53"/>
        <v>53.435460112296845</v>
      </c>
      <c r="Z400" s="66">
        <f t="shared" si="54"/>
        <v>55.735460112296842</v>
      </c>
      <c r="AA400" s="66">
        <f t="shared" si="55"/>
        <v>55.935460112296845</v>
      </c>
    </row>
    <row r="401" spans="1:27" x14ac:dyDescent="0.25">
      <c r="A401" s="86" t="s">
        <v>648</v>
      </c>
      <c r="B401" s="86" t="s">
        <v>394</v>
      </c>
      <c r="C401" s="86">
        <v>30</v>
      </c>
      <c r="D401" s="86" t="s">
        <v>457</v>
      </c>
      <c r="E401" s="86">
        <v>63</v>
      </c>
      <c r="F401" s="86" t="s">
        <v>35</v>
      </c>
      <c r="G401" s="86">
        <v>30.415063891931361</v>
      </c>
      <c r="H401" s="86">
        <v>0</v>
      </c>
      <c r="I401" s="86">
        <v>0</v>
      </c>
      <c r="J401" s="86">
        <v>12.730789314336695</v>
      </c>
      <c r="K401" s="86">
        <v>0</v>
      </c>
      <c r="L401" s="86">
        <v>0.74150000000000016</v>
      </c>
      <c r="M401" s="86">
        <v>1.1514666881166817</v>
      </c>
      <c r="N401" s="86">
        <v>0.15509751262844038</v>
      </c>
      <c r="O401" s="86">
        <v>1.1000000000000001</v>
      </c>
      <c r="P401" s="86">
        <v>3.6741607661665134</v>
      </c>
      <c r="S401" s="89"/>
      <c r="T401" s="88">
        <v>2.5</v>
      </c>
      <c r="V401" s="90">
        <f t="shared" si="56"/>
        <v>52.468078173179691</v>
      </c>
      <c r="W401" s="66">
        <f t="shared" si="51"/>
        <v>54.768078173179688</v>
      </c>
      <c r="X401" s="66">
        <f t="shared" si="52"/>
        <v>54.968078173179691</v>
      </c>
      <c r="Y401" s="66">
        <f t="shared" si="53"/>
        <v>52.468078173179691</v>
      </c>
      <c r="Z401" s="66">
        <f t="shared" si="54"/>
        <v>54.768078173179688</v>
      </c>
      <c r="AA401" s="66">
        <f t="shared" si="55"/>
        <v>54.968078173179691</v>
      </c>
    </row>
    <row r="402" spans="1:27" x14ac:dyDescent="0.25">
      <c r="A402" s="86" t="s">
        <v>648</v>
      </c>
      <c r="B402" s="86" t="s">
        <v>650</v>
      </c>
      <c r="C402" s="86">
        <v>36</v>
      </c>
      <c r="D402" s="86" t="s">
        <v>457</v>
      </c>
      <c r="E402" s="86">
        <v>63</v>
      </c>
      <c r="F402" s="86" t="s">
        <v>35</v>
      </c>
      <c r="G402" s="86">
        <v>30.701189172749391</v>
      </c>
      <c r="H402" s="86">
        <v>0</v>
      </c>
      <c r="I402" s="86">
        <v>0</v>
      </c>
      <c r="J402" s="86">
        <v>12.046166067750866</v>
      </c>
      <c r="K402" s="86">
        <v>0</v>
      </c>
      <c r="L402" s="86">
        <v>0.74150000000000027</v>
      </c>
      <c r="M402" s="86">
        <v>1.1511822133425347</v>
      </c>
      <c r="N402" s="86">
        <v>0.15912056221974599</v>
      </c>
      <c r="O402" s="86">
        <v>1.1000000000000005</v>
      </c>
      <c r="P402" s="86">
        <v>3.6925927584881024</v>
      </c>
      <c r="S402" s="89"/>
      <c r="T402" s="88">
        <v>2.5</v>
      </c>
      <c r="V402" s="90">
        <f t="shared" si="56"/>
        <v>52.091750774550647</v>
      </c>
      <c r="W402" s="66">
        <f t="shared" si="51"/>
        <v>54.391750774550644</v>
      </c>
      <c r="X402" s="66">
        <f t="shared" si="52"/>
        <v>54.591750774550647</v>
      </c>
      <c r="Y402" s="66">
        <f t="shared" si="53"/>
        <v>52.091750774550647</v>
      </c>
      <c r="Z402" s="66">
        <f t="shared" si="54"/>
        <v>54.391750774550644</v>
      </c>
      <c r="AA402" s="66">
        <f t="shared" si="55"/>
        <v>54.591750774550647</v>
      </c>
    </row>
    <row r="403" spans="1:27" x14ac:dyDescent="0.25">
      <c r="A403" s="86" t="s">
        <v>651</v>
      </c>
      <c r="B403" s="86" t="s">
        <v>511</v>
      </c>
      <c r="C403" s="86">
        <v>12</v>
      </c>
      <c r="D403" s="86" t="s">
        <v>457</v>
      </c>
      <c r="E403" s="86">
        <v>63</v>
      </c>
      <c r="F403" s="86" t="s">
        <v>35</v>
      </c>
      <c r="G403" s="86">
        <v>31.179808219178089</v>
      </c>
      <c r="H403" s="86">
        <v>0</v>
      </c>
      <c r="I403" s="86">
        <v>0</v>
      </c>
      <c r="J403" s="86">
        <v>12.760771651468689</v>
      </c>
      <c r="K403" s="86">
        <v>0</v>
      </c>
      <c r="L403" s="86">
        <v>0.74150000000000016</v>
      </c>
      <c r="M403" s="86">
        <v>1.0831286363002071</v>
      </c>
      <c r="N403" s="86">
        <v>0.13426230586221552</v>
      </c>
      <c r="O403" s="86">
        <v>1.1000000000000003</v>
      </c>
      <c r="P403" s="86">
        <v>3.7369855617194805</v>
      </c>
      <c r="S403" s="89"/>
      <c r="T403" s="88">
        <v>2.5</v>
      </c>
      <c r="V403" s="90">
        <f t="shared" si="56"/>
        <v>53.236456374528686</v>
      </c>
      <c r="W403" s="66">
        <f t="shared" si="51"/>
        <v>55.536456374528683</v>
      </c>
      <c r="X403" s="66">
        <f t="shared" si="52"/>
        <v>55.736456374528686</v>
      </c>
      <c r="Y403" s="66">
        <f t="shared" si="53"/>
        <v>53.236456374528686</v>
      </c>
      <c r="Z403" s="66">
        <f t="shared" si="54"/>
        <v>55.536456374528683</v>
      </c>
      <c r="AA403" s="66">
        <f t="shared" si="55"/>
        <v>55.736456374528686</v>
      </c>
    </row>
    <row r="404" spans="1:27" x14ac:dyDescent="0.25">
      <c r="A404" s="86" t="s">
        <v>651</v>
      </c>
      <c r="B404" s="86" t="s">
        <v>538</v>
      </c>
      <c r="C404" s="86">
        <v>18</v>
      </c>
      <c r="D404" s="86" t="s">
        <v>457</v>
      </c>
      <c r="E404" s="86">
        <v>63</v>
      </c>
      <c r="F404" s="86" t="s">
        <v>35</v>
      </c>
      <c r="G404" s="86">
        <v>30.021135397692778</v>
      </c>
      <c r="H404" s="86">
        <v>0</v>
      </c>
      <c r="I404" s="86">
        <v>0</v>
      </c>
      <c r="J404" s="86">
        <v>13.153701966808855</v>
      </c>
      <c r="K404" s="86">
        <v>0</v>
      </c>
      <c r="L404" s="86">
        <v>0.74150000000000016</v>
      </c>
      <c r="M404" s="86">
        <v>1.1145197039942074</v>
      </c>
      <c r="N404" s="86">
        <v>0.14398132664492236</v>
      </c>
      <c r="O404" s="86">
        <v>1.1000000000000003</v>
      </c>
      <c r="P404" s="86">
        <v>3.6414686250618828</v>
      </c>
      <c r="S404" s="89"/>
      <c r="T404" s="88">
        <v>2.5</v>
      </c>
      <c r="V404" s="90">
        <f t="shared" si="56"/>
        <v>52.416307020202652</v>
      </c>
      <c r="W404" s="66">
        <f t="shared" si="51"/>
        <v>54.716307020202649</v>
      </c>
      <c r="X404" s="66">
        <f t="shared" si="52"/>
        <v>54.916307020202652</v>
      </c>
      <c r="Y404" s="66">
        <f t="shared" si="53"/>
        <v>52.416307020202652</v>
      </c>
      <c r="Z404" s="66">
        <f t="shared" si="54"/>
        <v>54.716307020202649</v>
      </c>
      <c r="AA404" s="66">
        <f t="shared" si="55"/>
        <v>54.916307020202652</v>
      </c>
    </row>
    <row r="405" spans="1:27" x14ac:dyDescent="0.25">
      <c r="A405" s="86" t="s">
        <v>651</v>
      </c>
      <c r="B405" s="86" t="s">
        <v>512</v>
      </c>
      <c r="C405" s="86">
        <v>24</v>
      </c>
      <c r="D405" s="86" t="s">
        <v>457</v>
      </c>
      <c r="E405" s="86">
        <v>63</v>
      </c>
      <c r="F405" s="86" t="s">
        <v>35</v>
      </c>
      <c r="G405" s="86">
        <v>30.706525114155255</v>
      </c>
      <c r="H405" s="86">
        <v>0</v>
      </c>
      <c r="I405" s="86">
        <v>0</v>
      </c>
      <c r="J405" s="86">
        <v>13.44759525852144</v>
      </c>
      <c r="K405" s="86">
        <v>0</v>
      </c>
      <c r="L405" s="86">
        <v>0.74150000000000027</v>
      </c>
      <c r="M405" s="86">
        <v>1.1395666782336951</v>
      </c>
      <c r="N405" s="86">
        <v>0.15138940720169106</v>
      </c>
      <c r="O405" s="86">
        <v>1.1000000000000005</v>
      </c>
      <c r="P405" s="86">
        <v>3.6894321173467057</v>
      </c>
      <c r="S405" s="89"/>
      <c r="T405" s="88">
        <v>2.5</v>
      </c>
      <c r="V405" s="90">
        <f t="shared" si="56"/>
        <v>53.476008575458792</v>
      </c>
      <c r="W405" s="66">
        <f t="shared" si="51"/>
        <v>55.776008575458789</v>
      </c>
      <c r="X405" s="66">
        <f t="shared" si="52"/>
        <v>55.976008575458792</v>
      </c>
      <c r="Y405" s="66">
        <f t="shared" si="53"/>
        <v>53.476008575458792</v>
      </c>
      <c r="Z405" s="66">
        <f t="shared" si="54"/>
        <v>55.776008575458789</v>
      </c>
      <c r="AA405" s="66">
        <f t="shared" si="55"/>
        <v>55.976008575458792</v>
      </c>
    </row>
    <row r="406" spans="1:27" x14ac:dyDescent="0.25">
      <c r="A406" s="86" t="s">
        <v>651</v>
      </c>
      <c r="B406" s="86" t="s">
        <v>540</v>
      </c>
      <c r="C406" s="86">
        <v>30</v>
      </c>
      <c r="D406" s="86" t="s">
        <v>457</v>
      </c>
      <c r="E406" s="86">
        <v>63</v>
      </c>
      <c r="F406" s="86" t="s">
        <v>35</v>
      </c>
      <c r="G406" s="86">
        <v>30.346710430342817</v>
      </c>
      <c r="H406" s="86">
        <v>0</v>
      </c>
      <c r="I406" s="86">
        <v>0</v>
      </c>
      <c r="J406" s="86">
        <v>12.627993132633499</v>
      </c>
      <c r="K406" s="86">
        <v>0</v>
      </c>
      <c r="L406" s="86">
        <v>0.74150000000000027</v>
      </c>
      <c r="M406" s="86">
        <v>1.1556689219130822</v>
      </c>
      <c r="N406" s="86">
        <v>0.15706761478162473</v>
      </c>
      <c r="O406" s="86">
        <v>1.1000000000000005</v>
      </c>
      <c r="P406" s="86">
        <v>3.6661691527916265</v>
      </c>
      <c r="S406" s="89"/>
      <c r="T406" s="88">
        <v>2.5</v>
      </c>
      <c r="V406" s="90">
        <f t="shared" si="56"/>
        <v>52.295109252462652</v>
      </c>
      <c r="W406" s="66">
        <f t="shared" si="51"/>
        <v>54.595109252462649</v>
      </c>
      <c r="X406" s="66">
        <f t="shared" si="52"/>
        <v>54.795109252462652</v>
      </c>
      <c r="Y406" s="66">
        <f t="shared" si="53"/>
        <v>52.295109252462652</v>
      </c>
      <c r="Z406" s="66">
        <f t="shared" si="54"/>
        <v>54.595109252462649</v>
      </c>
      <c r="AA406" s="66">
        <f t="shared" si="55"/>
        <v>54.795109252462652</v>
      </c>
    </row>
    <row r="407" spans="1:27" x14ac:dyDescent="0.25">
      <c r="A407" s="86" t="s">
        <v>651</v>
      </c>
      <c r="B407" s="86" t="s">
        <v>652</v>
      </c>
      <c r="C407" s="86">
        <v>36</v>
      </c>
      <c r="D407" s="86" t="s">
        <v>457</v>
      </c>
      <c r="E407" s="86">
        <v>63</v>
      </c>
      <c r="F407" s="86" t="s">
        <v>35</v>
      </c>
      <c r="G407" s="86">
        <v>30.617916666666662</v>
      </c>
      <c r="H407" s="86">
        <v>0</v>
      </c>
      <c r="I407" s="86">
        <v>0</v>
      </c>
      <c r="J407" s="86">
        <v>11.965705577384705</v>
      </c>
      <c r="K407" s="86">
        <v>0</v>
      </c>
      <c r="L407" s="86">
        <v>0.74150000000000027</v>
      </c>
      <c r="M407" s="86">
        <v>1.1529256778726156</v>
      </c>
      <c r="N407" s="86">
        <v>0.16074193813446069</v>
      </c>
      <c r="O407" s="86">
        <v>1.1000000000000005</v>
      </c>
      <c r="P407" s="86">
        <v>3.6831358054983618</v>
      </c>
      <c r="S407" s="89"/>
      <c r="T407" s="88">
        <v>2.5</v>
      </c>
      <c r="V407" s="90">
        <f t="shared" si="56"/>
        <v>51.921925665556813</v>
      </c>
      <c r="W407" s="66">
        <f t="shared" si="51"/>
        <v>54.22192566555681</v>
      </c>
      <c r="X407" s="66">
        <f t="shared" si="52"/>
        <v>54.421925665556813</v>
      </c>
      <c r="Y407" s="66">
        <f t="shared" si="53"/>
        <v>51.921925665556813</v>
      </c>
      <c r="Z407" s="66">
        <f t="shared" si="54"/>
        <v>54.22192566555681</v>
      </c>
      <c r="AA407" s="66">
        <f t="shared" si="55"/>
        <v>54.421925665556813</v>
      </c>
    </row>
    <row r="408" spans="1:27" x14ac:dyDescent="0.25">
      <c r="A408" s="86" t="s">
        <v>656</v>
      </c>
      <c r="B408" s="86" t="s">
        <v>514</v>
      </c>
      <c r="C408" s="86">
        <v>12</v>
      </c>
      <c r="D408" s="86" t="s">
        <v>457</v>
      </c>
      <c r="E408" s="86">
        <v>63</v>
      </c>
      <c r="F408" s="86" t="s">
        <v>35</v>
      </c>
      <c r="G408" s="86">
        <v>30.961771689497716</v>
      </c>
      <c r="H408" s="86">
        <v>0</v>
      </c>
      <c r="I408" s="86">
        <v>0</v>
      </c>
      <c r="J408" s="86">
        <v>12.884640794827304</v>
      </c>
      <c r="K408" s="86">
        <v>0</v>
      </c>
      <c r="L408" s="86">
        <v>0.74150000000000027</v>
      </c>
      <c r="M408" s="86">
        <v>1.0922601539787302</v>
      </c>
      <c r="N408" s="86">
        <v>0.13778569501085594</v>
      </c>
      <c r="O408" s="86">
        <v>1.1000000000000003</v>
      </c>
      <c r="P408" s="86">
        <v>3.7126972862294179</v>
      </c>
      <c r="S408" s="89"/>
      <c r="T408" s="88">
        <v>2.5</v>
      </c>
      <c r="V408" s="90">
        <f t="shared" si="56"/>
        <v>53.130655619544022</v>
      </c>
      <c r="W408" s="66">
        <f t="shared" si="51"/>
        <v>55.430655619544019</v>
      </c>
      <c r="X408" s="66">
        <f t="shared" si="52"/>
        <v>55.630655619544022</v>
      </c>
      <c r="Y408" s="66">
        <f t="shared" si="53"/>
        <v>53.130655619544022</v>
      </c>
      <c r="Z408" s="66">
        <f t="shared" si="54"/>
        <v>55.430655619544019</v>
      </c>
      <c r="AA408" s="66">
        <f t="shared" si="55"/>
        <v>55.630655619544022</v>
      </c>
    </row>
    <row r="409" spans="1:27" x14ac:dyDescent="0.25">
      <c r="A409" s="86" t="s">
        <v>656</v>
      </c>
      <c r="B409" s="86" t="s">
        <v>544</v>
      </c>
      <c r="C409" s="86">
        <v>18</v>
      </c>
      <c r="D409" s="86" t="s">
        <v>457</v>
      </c>
      <c r="E409" s="86">
        <v>63</v>
      </c>
      <c r="F409" s="86" t="s">
        <v>35</v>
      </c>
      <c r="G409" s="86">
        <v>29.941009732360094</v>
      </c>
      <c r="H409" s="86">
        <v>0</v>
      </c>
      <c r="I409" s="86">
        <v>0</v>
      </c>
      <c r="J409" s="86">
        <v>13.331013790448131</v>
      </c>
      <c r="K409" s="86">
        <v>0</v>
      </c>
      <c r="L409" s="86">
        <v>0.74150000000000005</v>
      </c>
      <c r="M409" s="86">
        <v>1.1213397766869164</v>
      </c>
      <c r="N409" s="86">
        <v>0.14626284514634369</v>
      </c>
      <c r="O409" s="86">
        <v>1.1000000000000001</v>
      </c>
      <c r="P409" s="86">
        <v>3.6247212304937571</v>
      </c>
      <c r="S409" s="89"/>
      <c r="T409" s="88">
        <v>2.5</v>
      </c>
      <c r="V409" s="90">
        <f t="shared" si="56"/>
        <v>52.505847375135247</v>
      </c>
      <c r="W409" s="66">
        <f t="shared" si="51"/>
        <v>54.805847375135244</v>
      </c>
      <c r="X409" s="66">
        <f t="shared" si="52"/>
        <v>55.005847375135247</v>
      </c>
      <c r="Y409" s="66">
        <f t="shared" si="53"/>
        <v>52.505847375135247</v>
      </c>
      <c r="Z409" s="66">
        <f t="shared" si="54"/>
        <v>54.805847375135244</v>
      </c>
      <c r="AA409" s="66">
        <f t="shared" si="55"/>
        <v>55.005847375135247</v>
      </c>
    </row>
    <row r="410" spans="1:27" x14ac:dyDescent="0.25">
      <c r="A410" s="86" t="s">
        <v>656</v>
      </c>
      <c r="B410" s="86" t="s">
        <v>516</v>
      </c>
      <c r="C410" s="86">
        <v>24</v>
      </c>
      <c r="D410" s="86" t="s">
        <v>457</v>
      </c>
      <c r="E410" s="86">
        <v>63</v>
      </c>
      <c r="F410" s="86" t="s">
        <v>35</v>
      </c>
      <c r="G410" s="86">
        <v>30.597794520547939</v>
      </c>
      <c r="H410" s="86">
        <v>0</v>
      </c>
      <c r="I410" s="86">
        <v>0</v>
      </c>
      <c r="J410" s="86">
        <v>13.567528513124628</v>
      </c>
      <c r="K410" s="86">
        <v>0</v>
      </c>
      <c r="L410" s="86">
        <v>0.74150000000000005</v>
      </c>
      <c r="M410" s="86">
        <v>1.1434689857839528</v>
      </c>
      <c r="N410" s="86">
        <v>0.15381805908741056</v>
      </c>
      <c r="O410" s="86">
        <v>1.1000000000000001</v>
      </c>
      <c r="P410" s="86">
        <v>3.6728344346127924</v>
      </c>
      <c r="S410" s="89"/>
      <c r="T410" s="88">
        <v>2.5</v>
      </c>
      <c r="V410" s="90">
        <f t="shared" si="56"/>
        <v>53.476944513156724</v>
      </c>
      <c r="W410" s="66">
        <f t="shared" si="51"/>
        <v>55.776944513156721</v>
      </c>
      <c r="X410" s="66">
        <f t="shared" si="52"/>
        <v>55.976944513156724</v>
      </c>
      <c r="Y410" s="66">
        <f t="shared" si="53"/>
        <v>53.476944513156724</v>
      </c>
      <c r="Z410" s="66">
        <f t="shared" si="54"/>
        <v>55.776944513156721</v>
      </c>
      <c r="AA410" s="66">
        <f t="shared" si="55"/>
        <v>55.976944513156724</v>
      </c>
    </row>
    <row r="411" spans="1:27" x14ac:dyDescent="0.25">
      <c r="A411" s="86" t="s">
        <v>656</v>
      </c>
      <c r="B411" s="86" t="s">
        <v>545</v>
      </c>
      <c r="C411" s="86">
        <v>30</v>
      </c>
      <c r="D411" s="86" t="s">
        <v>457</v>
      </c>
      <c r="E411" s="86">
        <v>63</v>
      </c>
      <c r="F411" s="86" t="s">
        <v>35</v>
      </c>
      <c r="G411" s="86">
        <v>30.323121577217957</v>
      </c>
      <c r="H411" s="86">
        <v>0</v>
      </c>
      <c r="I411" s="86">
        <v>0</v>
      </c>
      <c r="J411" s="86">
        <v>12.544185049589863</v>
      </c>
      <c r="K411" s="86">
        <v>0</v>
      </c>
      <c r="L411" s="86">
        <v>0.74150000000000005</v>
      </c>
      <c r="M411" s="86">
        <v>1.1600183449512573</v>
      </c>
      <c r="N411" s="86">
        <v>0.15896403633909759</v>
      </c>
      <c r="O411" s="86">
        <v>1.1000000000000001</v>
      </c>
      <c r="P411" s="86">
        <v>3.6595740166074382</v>
      </c>
      <c r="S411" s="89"/>
      <c r="T411" s="88">
        <v>2.5</v>
      </c>
      <c r="V411" s="90">
        <f t="shared" si="56"/>
        <v>52.187363024705618</v>
      </c>
      <c r="W411" s="66">
        <f t="shared" si="51"/>
        <v>54.487363024705616</v>
      </c>
      <c r="X411" s="66">
        <f t="shared" si="52"/>
        <v>54.687363024705618</v>
      </c>
      <c r="Y411" s="66">
        <f t="shared" si="53"/>
        <v>52.187363024705618</v>
      </c>
      <c r="Z411" s="66">
        <f t="shared" si="54"/>
        <v>54.487363024705616</v>
      </c>
      <c r="AA411" s="66">
        <f t="shared" si="55"/>
        <v>54.687363024705618</v>
      </c>
    </row>
    <row r="412" spans="1:27" x14ac:dyDescent="0.25">
      <c r="A412" s="86" t="s">
        <v>656</v>
      </c>
      <c r="B412" s="86" t="s">
        <v>657</v>
      </c>
      <c r="C412" s="86">
        <v>36</v>
      </c>
      <c r="D412" s="86" t="s">
        <v>457</v>
      </c>
      <c r="E412" s="86">
        <v>63</v>
      </c>
      <c r="F412" s="86" t="s">
        <v>35</v>
      </c>
      <c r="G412" s="86">
        <v>30.527043795620429</v>
      </c>
      <c r="H412" s="86">
        <v>0</v>
      </c>
      <c r="I412" s="86">
        <v>0</v>
      </c>
      <c r="J412" s="86">
        <v>11.882563070673003</v>
      </c>
      <c r="K412" s="86">
        <v>0</v>
      </c>
      <c r="L412" s="86">
        <v>0.74150000000000016</v>
      </c>
      <c r="M412" s="86">
        <v>1.1538119683008914</v>
      </c>
      <c r="N412" s="86">
        <v>0.16236103939160704</v>
      </c>
      <c r="O412" s="86">
        <v>1.1000000000000003</v>
      </c>
      <c r="P412" s="86">
        <v>3.671891055608234</v>
      </c>
      <c r="S412" s="89"/>
      <c r="T412" s="88">
        <v>2.5</v>
      </c>
      <c r="V412" s="90">
        <f t="shared" si="56"/>
        <v>51.739170929594167</v>
      </c>
      <c r="W412" s="66">
        <f t="shared" si="51"/>
        <v>54.039170929594164</v>
      </c>
      <c r="X412" s="66">
        <f t="shared" si="52"/>
        <v>54.239170929594167</v>
      </c>
      <c r="Y412" s="66">
        <f t="shared" si="53"/>
        <v>51.739170929594167</v>
      </c>
      <c r="Z412" s="66">
        <f t="shared" si="54"/>
        <v>54.039170929594164</v>
      </c>
      <c r="AA412" s="66">
        <f t="shared" si="55"/>
        <v>54.239170929594167</v>
      </c>
    </row>
    <row r="413" spans="1:27" x14ac:dyDescent="0.25">
      <c r="A413" s="86" t="s">
        <v>658</v>
      </c>
      <c r="B413" s="86" t="s">
        <v>519</v>
      </c>
      <c r="C413" s="86">
        <v>12</v>
      </c>
      <c r="D413" s="86" t="s">
        <v>457</v>
      </c>
      <c r="E413" s="86">
        <v>63</v>
      </c>
      <c r="F413" s="86" t="s">
        <v>35</v>
      </c>
      <c r="G413" s="86">
        <v>30.80783561643835</v>
      </c>
      <c r="H413" s="86">
        <v>0</v>
      </c>
      <c r="I413" s="86">
        <v>0</v>
      </c>
      <c r="J413" s="86">
        <v>12.99689631016385</v>
      </c>
      <c r="K413" s="86">
        <v>0</v>
      </c>
      <c r="L413" s="86">
        <v>0.74150000000000027</v>
      </c>
      <c r="M413" s="86">
        <v>1.1041051348858801</v>
      </c>
      <c r="N413" s="86">
        <v>0.14136204884605219</v>
      </c>
      <c r="O413" s="86">
        <v>1.1000000000000005</v>
      </c>
      <c r="P413" s="86">
        <v>3.6952958455926681</v>
      </c>
      <c r="S413" s="89"/>
      <c r="T413" s="88">
        <v>2.5</v>
      </c>
      <c r="V413" s="90">
        <f t="shared" si="56"/>
        <v>53.086994955926798</v>
      </c>
      <c r="W413" s="66">
        <f t="shared" si="51"/>
        <v>55.386994955926795</v>
      </c>
      <c r="X413" s="66">
        <f t="shared" si="52"/>
        <v>55.586994955926798</v>
      </c>
      <c r="Y413" s="66">
        <f t="shared" si="53"/>
        <v>53.086994955926798</v>
      </c>
      <c r="Z413" s="66">
        <f t="shared" si="54"/>
        <v>55.386994955926795</v>
      </c>
      <c r="AA413" s="66">
        <f t="shared" si="55"/>
        <v>55.586994955926798</v>
      </c>
    </row>
    <row r="414" spans="1:27" x14ac:dyDescent="0.25">
      <c r="A414" s="86" t="s">
        <v>658</v>
      </c>
      <c r="B414" s="86" t="s">
        <v>640</v>
      </c>
      <c r="C414" s="86">
        <v>18</v>
      </c>
      <c r="D414" s="86" t="s">
        <v>457</v>
      </c>
      <c r="E414" s="86">
        <v>63</v>
      </c>
      <c r="F414" s="86" t="s">
        <v>35</v>
      </c>
      <c r="G414" s="86">
        <v>29.879107468123856</v>
      </c>
      <c r="H414" s="86">
        <v>0</v>
      </c>
      <c r="I414" s="86">
        <v>0</v>
      </c>
      <c r="J414" s="86">
        <v>13.406599479543537</v>
      </c>
      <c r="K414" s="86">
        <v>0</v>
      </c>
      <c r="L414" s="86">
        <v>0.74150000000000005</v>
      </c>
      <c r="M414" s="86">
        <v>1.1358688054944792</v>
      </c>
      <c r="N414" s="86">
        <v>0.14867026509352604</v>
      </c>
      <c r="O414" s="86">
        <v>1.1000000000000001</v>
      </c>
      <c r="P414" s="86">
        <v>3.6092772032053122</v>
      </c>
      <c r="S414" s="89"/>
      <c r="T414" s="88">
        <v>2.5</v>
      </c>
      <c r="V414" s="90">
        <f t="shared" si="56"/>
        <v>52.521023221460709</v>
      </c>
      <c r="W414" s="66">
        <f t="shared" si="51"/>
        <v>54.821023221460706</v>
      </c>
      <c r="X414" s="66">
        <f t="shared" si="52"/>
        <v>55.021023221460709</v>
      </c>
      <c r="Y414" s="66">
        <f t="shared" si="53"/>
        <v>52.521023221460709</v>
      </c>
      <c r="Z414" s="66">
        <f t="shared" si="54"/>
        <v>54.821023221460706</v>
      </c>
      <c r="AA414" s="66">
        <f t="shared" si="55"/>
        <v>55.021023221460709</v>
      </c>
    </row>
    <row r="415" spans="1:27" x14ac:dyDescent="0.25">
      <c r="A415" s="86" t="s">
        <v>658</v>
      </c>
      <c r="B415" s="86" t="s">
        <v>521</v>
      </c>
      <c r="C415" s="86">
        <v>24</v>
      </c>
      <c r="D415" s="86" t="s">
        <v>457</v>
      </c>
      <c r="E415" s="86">
        <v>63</v>
      </c>
      <c r="F415" s="86" t="s">
        <v>35</v>
      </c>
      <c r="G415" s="86">
        <v>30.558132420091315</v>
      </c>
      <c r="H415" s="86">
        <v>0</v>
      </c>
      <c r="I415" s="86">
        <v>0</v>
      </c>
      <c r="J415" s="86">
        <v>13.38690109530509</v>
      </c>
      <c r="K415" s="86">
        <v>0</v>
      </c>
      <c r="L415" s="86">
        <v>0.74150000000000016</v>
      </c>
      <c r="M415" s="86">
        <v>1.1512720205962323</v>
      </c>
      <c r="N415" s="86">
        <v>0.156283219227102</v>
      </c>
      <c r="O415" s="86">
        <v>1.1000000000000003</v>
      </c>
      <c r="P415" s="86">
        <v>3.6687037301873398</v>
      </c>
      <c r="S415" s="89"/>
      <c r="T415" s="88">
        <v>2.5</v>
      </c>
      <c r="V415" s="90">
        <f t="shared" si="56"/>
        <v>53.262792485407076</v>
      </c>
      <c r="W415" s="66">
        <f t="shared" si="51"/>
        <v>55.562792485407073</v>
      </c>
      <c r="X415" s="66">
        <f t="shared" si="52"/>
        <v>55.762792485407076</v>
      </c>
      <c r="Y415" s="66">
        <f t="shared" si="53"/>
        <v>53.262792485407076</v>
      </c>
      <c r="Z415" s="66">
        <f t="shared" si="54"/>
        <v>55.562792485407073</v>
      </c>
      <c r="AA415" s="66">
        <f t="shared" si="55"/>
        <v>55.762792485407076</v>
      </c>
    </row>
    <row r="416" spans="1:27" x14ac:dyDescent="0.25">
      <c r="A416" s="86" t="s">
        <v>658</v>
      </c>
      <c r="B416" s="86" t="s">
        <v>641</v>
      </c>
      <c r="C416" s="86">
        <v>30</v>
      </c>
      <c r="D416" s="86" t="s">
        <v>457</v>
      </c>
      <c r="E416" s="86">
        <v>63</v>
      </c>
      <c r="F416" s="86" t="s">
        <v>35</v>
      </c>
      <c r="G416" s="86">
        <v>30.309252370532452</v>
      </c>
      <c r="H416" s="86">
        <v>0</v>
      </c>
      <c r="I416" s="86">
        <v>0</v>
      </c>
      <c r="J416" s="86">
        <v>12.395178880720366</v>
      </c>
      <c r="K416" s="86">
        <v>0</v>
      </c>
      <c r="L416" s="86">
        <v>0.74150000000000016</v>
      </c>
      <c r="M416" s="86">
        <v>1.1690465722784908</v>
      </c>
      <c r="N416" s="86">
        <v>0.16095502035472897</v>
      </c>
      <c r="O416" s="86">
        <v>1.1000000000000003</v>
      </c>
      <c r="P416" s="86">
        <v>3.6551691149479182</v>
      </c>
      <c r="S416" s="89"/>
      <c r="T416" s="88">
        <v>2.5</v>
      </c>
      <c r="V416" s="90">
        <f t="shared" si="56"/>
        <v>52.031101958833958</v>
      </c>
      <c r="W416" s="66">
        <f t="shared" si="51"/>
        <v>54.331101958833955</v>
      </c>
      <c r="X416" s="66">
        <f t="shared" si="52"/>
        <v>54.531101958833958</v>
      </c>
      <c r="Y416" s="66">
        <f t="shared" si="53"/>
        <v>52.031101958833958</v>
      </c>
      <c r="Z416" s="66">
        <f t="shared" si="54"/>
        <v>54.331101958833955</v>
      </c>
      <c r="AA416" s="66">
        <f t="shared" si="55"/>
        <v>54.531101958833958</v>
      </c>
    </row>
    <row r="417" spans="1:41" x14ac:dyDescent="0.25">
      <c r="A417" s="86" t="s">
        <v>658</v>
      </c>
      <c r="B417" s="86" t="s">
        <v>659</v>
      </c>
      <c r="C417" s="86">
        <v>36</v>
      </c>
      <c r="D417" s="86" t="s">
        <v>457</v>
      </c>
      <c r="E417" s="86">
        <v>63</v>
      </c>
      <c r="F417" s="86" t="s">
        <v>35</v>
      </c>
      <c r="G417" s="86">
        <v>30.429817518248168</v>
      </c>
      <c r="H417" s="86">
        <v>0</v>
      </c>
      <c r="I417" s="86">
        <v>0</v>
      </c>
      <c r="J417" s="86">
        <v>11.762144792126641</v>
      </c>
      <c r="K417" s="86">
        <v>0</v>
      </c>
      <c r="L417" s="86">
        <v>0.74150000000000016</v>
      </c>
      <c r="M417" s="86">
        <v>1.1541268189922593</v>
      </c>
      <c r="N417" s="86">
        <v>0.16400447948473465</v>
      </c>
      <c r="O417" s="86">
        <v>1.1000000000000001</v>
      </c>
      <c r="P417" s="86">
        <v>3.65949168657473</v>
      </c>
      <c r="S417" s="89"/>
      <c r="T417" s="88">
        <v>2.5</v>
      </c>
      <c r="V417" s="90">
        <f t="shared" si="56"/>
        <v>51.511085295426533</v>
      </c>
      <c r="W417" s="66">
        <f t="shared" si="51"/>
        <v>53.81108529542653</v>
      </c>
      <c r="X417" s="66">
        <f t="shared" si="52"/>
        <v>54.011085295426533</v>
      </c>
      <c r="Y417" s="66">
        <f t="shared" si="53"/>
        <v>51.511085295426533</v>
      </c>
      <c r="Z417" s="66">
        <f t="shared" si="54"/>
        <v>53.81108529542653</v>
      </c>
      <c r="AA417" s="66">
        <f t="shared" si="55"/>
        <v>54.011085295426533</v>
      </c>
    </row>
    <row r="418" spans="1:41" x14ac:dyDescent="0.25">
      <c r="A418" s="86" t="s">
        <v>674</v>
      </c>
      <c r="B418" s="86" t="s">
        <v>40</v>
      </c>
      <c r="C418" s="86">
        <v>12</v>
      </c>
      <c r="D418" s="86" t="s">
        <v>457</v>
      </c>
      <c r="E418" s="86">
        <v>63</v>
      </c>
      <c r="F418" s="86" t="s">
        <v>35</v>
      </c>
      <c r="G418" s="86">
        <v>30.773022831050227</v>
      </c>
      <c r="H418" s="86">
        <v>0</v>
      </c>
      <c r="I418" s="86">
        <v>0</v>
      </c>
      <c r="J418" s="86">
        <v>13.112893676011616</v>
      </c>
      <c r="K418" s="86">
        <v>0</v>
      </c>
      <c r="L418" s="86">
        <v>0.74150000000000016</v>
      </c>
      <c r="M418" s="86">
        <v>1.1330765147867179</v>
      </c>
      <c r="N418" s="86">
        <v>0.14523540092361772</v>
      </c>
      <c r="O418" s="86">
        <v>1.1000000000000003</v>
      </c>
      <c r="P418" s="86">
        <v>3.6998668067480245</v>
      </c>
      <c r="S418" s="89"/>
      <c r="T418" s="88">
        <v>2.5</v>
      </c>
      <c r="V418" s="90">
        <f t="shared" si="56"/>
        <v>53.205595229520199</v>
      </c>
      <c r="W418" s="66">
        <f t="shared" si="51"/>
        <v>55.505595229520196</v>
      </c>
      <c r="X418" s="66">
        <f t="shared" si="52"/>
        <v>55.705595229520199</v>
      </c>
      <c r="Y418" s="66">
        <f t="shared" si="53"/>
        <v>53.205595229520199</v>
      </c>
      <c r="Z418" s="66">
        <f t="shared" si="54"/>
        <v>55.505595229520196</v>
      </c>
      <c r="AA418" s="66">
        <f t="shared" si="55"/>
        <v>55.705595229520199</v>
      </c>
    </row>
    <row r="419" spans="1:41" x14ac:dyDescent="0.25">
      <c r="A419" s="86" t="s">
        <v>674</v>
      </c>
      <c r="B419" s="86" t="s">
        <v>643</v>
      </c>
      <c r="C419" s="86">
        <v>18</v>
      </c>
      <c r="D419" s="86" t="s">
        <v>457</v>
      </c>
      <c r="E419" s="86">
        <v>63</v>
      </c>
      <c r="F419" s="86" t="s">
        <v>35</v>
      </c>
      <c r="G419" s="86">
        <v>30.505045537340617</v>
      </c>
      <c r="H419" s="86">
        <v>0</v>
      </c>
      <c r="I419" s="86">
        <v>0</v>
      </c>
      <c r="J419" s="86">
        <v>13.518530963714838</v>
      </c>
      <c r="K419" s="86">
        <v>0</v>
      </c>
      <c r="L419" s="86">
        <v>0.74150000000000005</v>
      </c>
      <c r="M419" s="86">
        <v>1.1586487972011419</v>
      </c>
      <c r="N419" s="86">
        <v>0.15214720081104866</v>
      </c>
      <c r="O419" s="86">
        <v>1.1000000000000003</v>
      </c>
      <c r="P419" s="86">
        <v>3.6601850763348671</v>
      </c>
      <c r="S419" s="89"/>
      <c r="T419" s="88">
        <v>2.5</v>
      </c>
      <c r="V419" s="90">
        <f t="shared" si="56"/>
        <v>53.336057575402513</v>
      </c>
      <c r="W419" s="66">
        <f t="shared" si="51"/>
        <v>55.636057575402511</v>
      </c>
      <c r="X419" s="66">
        <f t="shared" si="52"/>
        <v>55.836057575402513</v>
      </c>
      <c r="Y419" s="66">
        <f t="shared" si="53"/>
        <v>53.336057575402513</v>
      </c>
      <c r="Z419" s="66">
        <f t="shared" si="54"/>
        <v>55.636057575402511</v>
      </c>
      <c r="AA419" s="66">
        <f t="shared" si="55"/>
        <v>55.836057575402513</v>
      </c>
    </row>
    <row r="420" spans="1:41" x14ac:dyDescent="0.25">
      <c r="A420" s="86" t="s">
        <v>674</v>
      </c>
      <c r="B420" s="86" t="s">
        <v>41</v>
      </c>
      <c r="C420" s="86">
        <v>24</v>
      </c>
      <c r="D420" s="86" t="s">
        <v>457</v>
      </c>
      <c r="E420" s="86">
        <v>63</v>
      </c>
      <c r="F420" s="86" t="s">
        <v>35</v>
      </c>
      <c r="G420" s="86">
        <v>30.641164383561641</v>
      </c>
      <c r="H420" s="86">
        <v>0</v>
      </c>
      <c r="I420" s="86">
        <v>0</v>
      </c>
      <c r="J420" s="86">
        <v>13.200252763558229</v>
      </c>
      <c r="K420" s="86">
        <v>0</v>
      </c>
      <c r="L420" s="86">
        <v>0.74149999999999994</v>
      </c>
      <c r="M420" s="86">
        <v>1.1699865413709467</v>
      </c>
      <c r="N420" s="86">
        <v>0.15895309854794429</v>
      </c>
      <c r="O420" s="86">
        <v>1.1000000000000003</v>
      </c>
      <c r="P420" s="86">
        <v>3.6813076272700518</v>
      </c>
      <c r="S420" s="89"/>
      <c r="T420" s="88">
        <v>2.5</v>
      </c>
      <c r="V420" s="90">
        <f t="shared" si="56"/>
        <v>53.193164414308811</v>
      </c>
      <c r="W420" s="66">
        <f t="shared" si="51"/>
        <v>55.493164414308808</v>
      </c>
      <c r="X420" s="66">
        <f t="shared" si="52"/>
        <v>55.693164414308811</v>
      </c>
      <c r="Y420" s="66">
        <f t="shared" si="53"/>
        <v>53.193164414308811</v>
      </c>
      <c r="Z420" s="66">
        <f t="shared" si="54"/>
        <v>55.493164414308808</v>
      </c>
      <c r="AA420" s="66">
        <f t="shared" si="55"/>
        <v>55.693164414308811</v>
      </c>
    </row>
    <row r="421" spans="1:41" x14ac:dyDescent="0.25">
      <c r="A421" s="86" t="s">
        <v>674</v>
      </c>
      <c r="B421" s="86" t="s">
        <v>644</v>
      </c>
      <c r="C421" s="86">
        <v>30</v>
      </c>
      <c r="D421" s="86" t="s">
        <v>457</v>
      </c>
      <c r="E421" s="86">
        <v>63</v>
      </c>
      <c r="F421" s="86" t="s">
        <v>35</v>
      </c>
      <c r="G421" s="86">
        <v>30.602450765864333</v>
      </c>
      <c r="H421" s="86">
        <v>0</v>
      </c>
      <c r="I421" s="86">
        <v>0</v>
      </c>
      <c r="J421" s="86">
        <v>12.265184342185291</v>
      </c>
      <c r="K421" s="86">
        <v>0</v>
      </c>
      <c r="L421" s="86">
        <v>0.74150000000000016</v>
      </c>
      <c r="M421" s="86">
        <v>1.1771839483939872</v>
      </c>
      <c r="N421" s="86">
        <v>0.1630610272292233</v>
      </c>
      <c r="O421" s="86">
        <v>1.1000000000000003</v>
      </c>
      <c r="P421" s="86">
        <v>3.6771239032827165</v>
      </c>
      <c r="S421" s="89"/>
      <c r="T421" s="88">
        <v>2.5</v>
      </c>
      <c r="V421" s="90">
        <f t="shared" si="56"/>
        <v>52.226503986955549</v>
      </c>
      <c r="W421" s="66">
        <f t="shared" si="51"/>
        <v>54.526503986955547</v>
      </c>
      <c r="X421" s="66">
        <f t="shared" si="52"/>
        <v>54.726503986955549</v>
      </c>
      <c r="Y421" s="66">
        <f t="shared" si="53"/>
        <v>52.226503986955549</v>
      </c>
      <c r="Z421" s="66">
        <f t="shared" si="54"/>
        <v>54.526503986955547</v>
      </c>
      <c r="AA421" s="66">
        <f t="shared" si="55"/>
        <v>54.726503986955549</v>
      </c>
    </row>
    <row r="422" spans="1:41" x14ac:dyDescent="0.25">
      <c r="A422" s="86" t="s">
        <v>674</v>
      </c>
      <c r="B422" s="86" t="s">
        <v>675</v>
      </c>
      <c r="C422" s="86">
        <v>36</v>
      </c>
      <c r="D422" s="86" t="s">
        <v>457</v>
      </c>
      <c r="E422" s="86">
        <v>63</v>
      </c>
      <c r="F422" s="86" t="s">
        <v>35</v>
      </c>
      <c r="G422" s="86">
        <v>30.16915145985401</v>
      </c>
      <c r="H422" s="86">
        <v>0</v>
      </c>
      <c r="I422" s="86">
        <v>0</v>
      </c>
      <c r="J422" s="86">
        <v>11.637712570962069</v>
      </c>
      <c r="K422" s="86">
        <v>0</v>
      </c>
      <c r="L422" s="86">
        <v>0.74150000000000005</v>
      </c>
      <c r="M422" s="86">
        <v>1.1448892874095746</v>
      </c>
      <c r="N422" s="86">
        <v>0.16578439903196285</v>
      </c>
      <c r="O422" s="86">
        <v>1.1000000000000001</v>
      </c>
      <c r="P422" s="86">
        <v>3.6209074349861448</v>
      </c>
      <c r="S422" s="89"/>
      <c r="T422" s="88">
        <v>2.5</v>
      </c>
      <c r="V422" s="90">
        <f t="shared" si="56"/>
        <v>51.079945152243766</v>
      </c>
      <c r="W422" s="66">
        <f t="shared" si="51"/>
        <v>53.379945152243764</v>
      </c>
      <c r="X422" s="66">
        <f t="shared" si="52"/>
        <v>53.579945152243766</v>
      </c>
      <c r="Y422" s="66">
        <f t="shared" si="53"/>
        <v>51.079945152243766</v>
      </c>
      <c r="Z422" s="66">
        <f t="shared" si="54"/>
        <v>53.379945152243764</v>
      </c>
      <c r="AA422" s="66">
        <f t="shared" si="55"/>
        <v>53.579945152243766</v>
      </c>
    </row>
    <row r="423" spans="1:41" x14ac:dyDescent="0.25">
      <c r="A423" s="86" t="s">
        <v>527</v>
      </c>
      <c r="B423" s="86" t="s">
        <v>43</v>
      </c>
      <c r="C423" s="86">
        <v>12</v>
      </c>
      <c r="D423" s="86" t="s">
        <v>655</v>
      </c>
      <c r="E423" s="86">
        <v>11</v>
      </c>
      <c r="F423" s="86" t="s">
        <v>35</v>
      </c>
      <c r="G423" s="86">
        <v>40.640430410574176</v>
      </c>
      <c r="H423" s="86">
        <v>1.8426952507568259</v>
      </c>
      <c r="I423" s="86">
        <v>0</v>
      </c>
      <c r="J423" s="86">
        <v>21.038591132985449</v>
      </c>
      <c r="K423" s="86">
        <v>0</v>
      </c>
      <c r="L423" s="86">
        <v>2.6</v>
      </c>
      <c r="M423" s="86">
        <v>0.94057623031520632</v>
      </c>
      <c r="N423" s="86">
        <v>0</v>
      </c>
      <c r="O423" s="86">
        <v>1.1000000000000005</v>
      </c>
      <c r="P423" s="86">
        <v>2.8144899565908617</v>
      </c>
      <c r="S423" s="89"/>
      <c r="T423" s="88">
        <v>3.5</v>
      </c>
      <c r="V423" s="90">
        <f t="shared" si="56"/>
        <v>72.634087730465694</v>
      </c>
      <c r="W423" s="66">
        <f t="shared" ref="W423:W483" si="57">+V423+$W$1</f>
        <v>74.934087730465691</v>
      </c>
      <c r="X423" s="66">
        <f t="shared" ref="X423:X483" si="58">+V423+$X$1</f>
        <v>75.134087730465694</v>
      </c>
      <c r="Y423" s="66">
        <f t="shared" ref="Y423:Y483" si="59">+V423</f>
        <v>72.634087730465694</v>
      </c>
      <c r="Z423" s="66">
        <f t="shared" ref="Z423:Z483" si="60">+W423</f>
        <v>74.934087730465691</v>
      </c>
      <c r="AA423" s="66">
        <f t="shared" ref="AA423:AA483" si="61">+X423</f>
        <v>75.134087730465694</v>
      </c>
      <c r="AB423" t="s">
        <v>379</v>
      </c>
      <c r="AC423" t="s">
        <v>42</v>
      </c>
      <c r="AD423" t="s">
        <v>60</v>
      </c>
      <c r="AE423" t="s">
        <v>36</v>
      </c>
      <c r="AF423">
        <v>15</v>
      </c>
      <c r="AG423" t="s">
        <v>37</v>
      </c>
      <c r="AH423" t="s">
        <v>61</v>
      </c>
      <c r="AI423">
        <v>203.66600000000003</v>
      </c>
      <c r="AJ423">
        <v>0</v>
      </c>
      <c r="AK423">
        <v>0</v>
      </c>
      <c r="AL423" t="s">
        <v>482</v>
      </c>
      <c r="AM423" t="s">
        <v>381</v>
      </c>
      <c r="AN423" t="s">
        <v>38</v>
      </c>
      <c r="AO423" t="s">
        <v>39</v>
      </c>
    </row>
    <row r="424" spans="1:41" x14ac:dyDescent="0.25">
      <c r="A424" s="86" t="s">
        <v>527</v>
      </c>
      <c r="B424" s="86" t="s">
        <v>637</v>
      </c>
      <c r="C424" s="86">
        <v>18</v>
      </c>
      <c r="D424" s="86" t="s">
        <v>655</v>
      </c>
      <c r="E424" s="86">
        <v>11</v>
      </c>
      <c r="F424" s="86" t="s">
        <v>35</v>
      </c>
      <c r="G424" s="86">
        <v>43.296224831487997</v>
      </c>
      <c r="H424" s="86">
        <v>1.8937706190337735</v>
      </c>
      <c r="I424" s="86">
        <v>0</v>
      </c>
      <c r="J424" s="86">
        <v>20.516882873773003</v>
      </c>
      <c r="K424" s="86">
        <v>0</v>
      </c>
      <c r="L424" s="86">
        <v>2.600000000000001</v>
      </c>
      <c r="M424" s="86">
        <v>1.1087291882436829</v>
      </c>
      <c r="N424" s="86">
        <v>0</v>
      </c>
      <c r="O424" s="86">
        <v>1.1000000000000003</v>
      </c>
      <c r="P424" s="86">
        <v>2.8063034523084291</v>
      </c>
      <c r="S424" s="89"/>
      <c r="T424" s="88">
        <v>3.5</v>
      </c>
      <c r="V424" s="90">
        <f t="shared" si="56"/>
        <v>74.928140345813119</v>
      </c>
      <c r="W424" s="66">
        <f t="shared" ref="W424:W482" si="62">+V424+$W$1</f>
        <v>77.228140345813117</v>
      </c>
      <c r="X424" s="66">
        <f t="shared" ref="X424:X482" si="63">+V424+$X$1</f>
        <v>77.428140345813119</v>
      </c>
      <c r="Y424" s="66">
        <f t="shared" ref="Y424:Y482" si="64">+V424</f>
        <v>74.928140345813119</v>
      </c>
      <c r="Z424" s="66">
        <f t="shared" ref="Z424:Z482" si="65">+W424</f>
        <v>77.228140345813117</v>
      </c>
      <c r="AA424" s="66">
        <f t="shared" ref="AA424:AA482" si="66">+X424</f>
        <v>77.428140345813119</v>
      </c>
      <c r="AB424" t="s">
        <v>379</v>
      </c>
      <c r="AC424" t="s">
        <v>42</v>
      </c>
      <c r="AD424" t="s">
        <v>60</v>
      </c>
      <c r="AE424" t="s">
        <v>36</v>
      </c>
      <c r="AF424">
        <v>15</v>
      </c>
      <c r="AG424" t="s">
        <v>37</v>
      </c>
      <c r="AH424" t="s">
        <v>61</v>
      </c>
      <c r="AI424">
        <v>310.87100000000009</v>
      </c>
      <c r="AJ424">
        <v>0</v>
      </c>
      <c r="AK424">
        <v>0</v>
      </c>
      <c r="AL424" t="s">
        <v>483</v>
      </c>
      <c r="AM424" t="s">
        <v>381</v>
      </c>
      <c r="AN424" t="s">
        <v>38</v>
      </c>
      <c r="AO424" t="s">
        <v>39</v>
      </c>
    </row>
    <row r="425" spans="1:41" x14ac:dyDescent="0.25">
      <c r="A425" s="86" t="s">
        <v>527</v>
      </c>
      <c r="B425" s="86" t="s">
        <v>44</v>
      </c>
      <c r="C425" s="86">
        <v>24</v>
      </c>
      <c r="D425" s="86" t="s">
        <v>655</v>
      </c>
      <c r="E425" s="86">
        <v>11</v>
      </c>
      <c r="F425" s="86" t="s">
        <v>35</v>
      </c>
      <c r="G425" s="86">
        <v>41.288089273614645</v>
      </c>
      <c r="H425" s="86">
        <v>1.801993383203687</v>
      </c>
      <c r="I425" s="86">
        <v>0</v>
      </c>
      <c r="J425" s="86">
        <v>22.495536110919275</v>
      </c>
      <c r="K425" s="86">
        <v>0</v>
      </c>
      <c r="L425" s="86">
        <v>2.6000000000000005</v>
      </c>
      <c r="M425" s="86">
        <v>1.1183198992252352</v>
      </c>
      <c r="N425" s="86">
        <v>0</v>
      </c>
      <c r="O425" s="86">
        <v>1.1000000000000003</v>
      </c>
      <c r="P425" s="86">
        <v>2.8791153636563034</v>
      </c>
      <c r="S425" s="89"/>
      <c r="T425" s="88">
        <v>3.5</v>
      </c>
      <c r="V425" s="90">
        <f t="shared" si="56"/>
        <v>74.981060647415461</v>
      </c>
      <c r="W425" s="66">
        <f t="shared" si="62"/>
        <v>77.281060647415458</v>
      </c>
      <c r="X425" s="66">
        <f t="shared" si="63"/>
        <v>77.481060647415461</v>
      </c>
      <c r="Y425" s="66">
        <f t="shared" si="64"/>
        <v>74.981060647415461</v>
      </c>
      <c r="Z425" s="66">
        <f t="shared" si="65"/>
        <v>77.281060647415458</v>
      </c>
      <c r="AA425" s="66">
        <f t="shared" si="66"/>
        <v>77.481060647415461</v>
      </c>
      <c r="AB425" t="s">
        <v>379</v>
      </c>
      <c r="AC425" t="s">
        <v>42</v>
      </c>
      <c r="AD425" t="s">
        <v>60</v>
      </c>
      <c r="AE425" t="s">
        <v>36</v>
      </c>
      <c r="AF425">
        <v>15</v>
      </c>
      <c r="AG425" t="s">
        <v>37</v>
      </c>
      <c r="AH425" t="s">
        <v>61</v>
      </c>
      <c r="AI425">
        <v>407.33199999999999</v>
      </c>
      <c r="AJ425">
        <v>0</v>
      </c>
      <c r="AK425">
        <v>0</v>
      </c>
      <c r="AL425" t="s">
        <v>484</v>
      </c>
      <c r="AM425" t="s">
        <v>381</v>
      </c>
      <c r="AN425" t="s">
        <v>38</v>
      </c>
      <c r="AO425" t="s">
        <v>39</v>
      </c>
    </row>
    <row r="426" spans="1:41" x14ac:dyDescent="0.25">
      <c r="A426" s="86" t="s">
        <v>527</v>
      </c>
      <c r="B426" s="86" t="s">
        <v>646</v>
      </c>
      <c r="C426" s="86">
        <v>30</v>
      </c>
      <c r="D426" s="86" t="s">
        <v>655</v>
      </c>
      <c r="E426" s="86">
        <v>11</v>
      </c>
      <c r="F426" s="86" t="s">
        <v>35</v>
      </c>
      <c r="G426" s="86">
        <v>42.538235684100407</v>
      </c>
      <c r="H426" s="86">
        <v>1.7896407334966682</v>
      </c>
      <c r="I426" s="86">
        <v>0</v>
      </c>
      <c r="J426" s="86">
        <v>22.201414431667555</v>
      </c>
      <c r="K426" s="86">
        <v>0</v>
      </c>
      <c r="L426" s="86">
        <v>2.600000000000001</v>
      </c>
      <c r="M426" s="86">
        <v>1.202438545693354</v>
      </c>
      <c r="N426" s="86">
        <v>0</v>
      </c>
      <c r="O426" s="86">
        <v>1.1000000000000005</v>
      </c>
      <c r="P426" s="86">
        <v>2.8553273272219957</v>
      </c>
      <c r="S426" s="89"/>
      <c r="T426" s="88">
        <v>3.5</v>
      </c>
      <c r="V426" s="90">
        <f t="shared" si="56"/>
        <v>75.997415988683315</v>
      </c>
      <c r="W426" s="66">
        <f t="shared" si="62"/>
        <v>78.297415988683312</v>
      </c>
      <c r="X426" s="66">
        <f t="shared" si="63"/>
        <v>78.497415988683315</v>
      </c>
      <c r="Y426" s="66">
        <f t="shared" si="64"/>
        <v>75.997415988683315</v>
      </c>
      <c r="Z426" s="66">
        <f t="shared" si="65"/>
        <v>78.297415988683312</v>
      </c>
      <c r="AA426" s="66">
        <f t="shared" si="66"/>
        <v>78.497415988683315</v>
      </c>
      <c r="AB426" t="s">
        <v>379</v>
      </c>
      <c r="AC426" t="s">
        <v>42</v>
      </c>
      <c r="AD426" t="s">
        <v>60</v>
      </c>
      <c r="AE426" t="s">
        <v>36</v>
      </c>
      <c r="AF426">
        <v>15</v>
      </c>
      <c r="AG426" t="s">
        <v>37</v>
      </c>
      <c r="AH426" t="s">
        <v>61</v>
      </c>
      <c r="AI426">
        <v>514.53700000000003</v>
      </c>
      <c r="AJ426">
        <v>0</v>
      </c>
      <c r="AK426">
        <v>0</v>
      </c>
      <c r="AL426" t="s">
        <v>485</v>
      </c>
      <c r="AM426" t="s">
        <v>381</v>
      </c>
      <c r="AN426" t="s">
        <v>38</v>
      </c>
      <c r="AO426" t="s">
        <v>39</v>
      </c>
    </row>
    <row r="427" spans="1:41" x14ac:dyDescent="0.25">
      <c r="A427" s="86" t="s">
        <v>527</v>
      </c>
      <c r="B427" s="86" t="s">
        <v>45</v>
      </c>
      <c r="C427" s="86">
        <v>36</v>
      </c>
      <c r="D427" s="86" t="s">
        <v>655</v>
      </c>
      <c r="E427" s="86">
        <v>11</v>
      </c>
      <c r="F427" s="86" t="s">
        <v>35</v>
      </c>
      <c r="G427" s="86">
        <v>41.481517991875585</v>
      </c>
      <c r="H427" s="86">
        <v>1.8029091638694865</v>
      </c>
      <c r="I427" s="86">
        <v>0</v>
      </c>
      <c r="J427" s="86">
        <v>23.435044828204724</v>
      </c>
      <c r="K427" s="86">
        <v>0</v>
      </c>
      <c r="L427" s="86">
        <v>2.6000000000000014</v>
      </c>
      <c r="M427" s="86">
        <v>1.1977549276240376</v>
      </c>
      <c r="N427" s="86">
        <v>0</v>
      </c>
      <c r="O427" s="86">
        <v>1.1000000000000008</v>
      </c>
      <c r="P427" s="86">
        <v>2.9087388914487557</v>
      </c>
      <c r="S427" s="89"/>
      <c r="T427" s="88">
        <v>3.5</v>
      </c>
      <c r="V427" s="90">
        <f t="shared" si="56"/>
        <v>76.2230566391531</v>
      </c>
      <c r="W427" s="66">
        <f t="shared" si="62"/>
        <v>78.523056639153097</v>
      </c>
      <c r="X427" s="66">
        <f t="shared" si="63"/>
        <v>78.7230566391531</v>
      </c>
      <c r="Y427" s="66">
        <f t="shared" si="64"/>
        <v>76.2230566391531</v>
      </c>
      <c r="Z427" s="66">
        <f t="shared" si="65"/>
        <v>78.523056639153097</v>
      </c>
      <c r="AA427" s="66">
        <f t="shared" si="66"/>
        <v>78.7230566391531</v>
      </c>
      <c r="AB427" t="s">
        <v>379</v>
      </c>
      <c r="AC427" t="s">
        <v>42</v>
      </c>
      <c r="AD427" t="s">
        <v>60</v>
      </c>
      <c r="AE427" t="s">
        <v>36</v>
      </c>
      <c r="AF427">
        <v>15</v>
      </c>
      <c r="AG427" t="s">
        <v>37</v>
      </c>
      <c r="AH427" t="s">
        <v>61</v>
      </c>
      <c r="AI427">
        <v>514.53700000000003</v>
      </c>
      <c r="AJ427">
        <v>0</v>
      </c>
      <c r="AK427">
        <v>0</v>
      </c>
      <c r="AL427" t="s">
        <v>486</v>
      </c>
      <c r="AM427" t="s">
        <v>381</v>
      </c>
      <c r="AN427" t="s">
        <v>38</v>
      </c>
      <c r="AO427" t="s">
        <v>39</v>
      </c>
    </row>
    <row r="428" spans="1:41" x14ac:dyDescent="0.25">
      <c r="A428" s="86" t="s">
        <v>531</v>
      </c>
      <c r="B428" s="86" t="s">
        <v>388</v>
      </c>
      <c r="C428" s="86">
        <v>12</v>
      </c>
      <c r="D428" s="86" t="s">
        <v>655</v>
      </c>
      <c r="E428" s="86">
        <v>11</v>
      </c>
      <c r="F428" s="86" t="s">
        <v>35</v>
      </c>
      <c r="G428" s="86">
        <v>40.6357800516532</v>
      </c>
      <c r="H428" s="86">
        <v>1.8460996863564034</v>
      </c>
      <c r="I428" s="86">
        <v>0</v>
      </c>
      <c r="J428" s="86">
        <v>21.421261150964632</v>
      </c>
      <c r="K428" s="86">
        <v>0</v>
      </c>
      <c r="L428" s="86">
        <v>2.5999999999999996</v>
      </c>
      <c r="M428" s="86">
        <v>0.9618887345021937</v>
      </c>
      <c r="N428" s="86">
        <v>0</v>
      </c>
      <c r="O428" s="86">
        <v>1.1000000000000001</v>
      </c>
      <c r="P428" s="86">
        <v>2.8217617320694681</v>
      </c>
      <c r="S428" s="89"/>
      <c r="T428" s="88">
        <v>3.5</v>
      </c>
      <c r="V428" s="90">
        <f t="shared" si="56"/>
        <v>73.040691669189499</v>
      </c>
      <c r="W428" s="66">
        <f t="shared" si="62"/>
        <v>75.340691669189496</v>
      </c>
      <c r="X428" s="66">
        <f t="shared" si="63"/>
        <v>75.540691669189499</v>
      </c>
      <c r="Y428" s="66">
        <f t="shared" si="64"/>
        <v>73.040691669189499</v>
      </c>
      <c r="Z428" s="66">
        <f t="shared" si="65"/>
        <v>75.340691669189496</v>
      </c>
      <c r="AA428" s="66">
        <f t="shared" si="66"/>
        <v>75.540691669189499</v>
      </c>
      <c r="AB428" t="s">
        <v>379</v>
      </c>
      <c r="AC428" t="s">
        <v>42</v>
      </c>
      <c r="AD428" t="s">
        <v>60</v>
      </c>
      <c r="AE428" t="s">
        <v>36</v>
      </c>
      <c r="AF428">
        <v>15</v>
      </c>
      <c r="AG428" t="s">
        <v>37</v>
      </c>
      <c r="AH428" t="s">
        <v>61</v>
      </c>
      <c r="AI428">
        <v>15.75</v>
      </c>
      <c r="AJ428">
        <v>0</v>
      </c>
      <c r="AK428">
        <v>0</v>
      </c>
      <c r="AL428" t="s">
        <v>487</v>
      </c>
      <c r="AM428" t="s">
        <v>381</v>
      </c>
      <c r="AN428" t="s">
        <v>38</v>
      </c>
      <c r="AO428" t="s">
        <v>39</v>
      </c>
    </row>
    <row r="429" spans="1:41" x14ac:dyDescent="0.25">
      <c r="A429" s="86" t="s">
        <v>531</v>
      </c>
      <c r="B429" s="86" t="s">
        <v>638</v>
      </c>
      <c r="C429" s="86">
        <v>18</v>
      </c>
      <c r="D429" s="86" t="s">
        <v>655</v>
      </c>
      <c r="E429" s="86">
        <v>11</v>
      </c>
      <c r="F429" s="86" t="s">
        <v>35</v>
      </c>
      <c r="G429" s="86">
        <v>43.970222474856719</v>
      </c>
      <c r="H429" s="86">
        <v>1.8921725053259379</v>
      </c>
      <c r="I429" s="86">
        <v>0</v>
      </c>
      <c r="J429" s="86">
        <v>19.683781288574302</v>
      </c>
      <c r="K429" s="86">
        <v>0</v>
      </c>
      <c r="L429" s="86">
        <v>2.600000000000001</v>
      </c>
      <c r="M429" s="86">
        <v>1.1340776463387514</v>
      </c>
      <c r="N429" s="86">
        <v>0</v>
      </c>
      <c r="O429" s="86">
        <v>1.1000000000000001</v>
      </c>
      <c r="P429" s="86">
        <v>2.8169179745485735</v>
      </c>
      <c r="S429" s="89"/>
      <c r="T429" s="88">
        <v>3.5</v>
      </c>
      <c r="V429" s="90">
        <f t="shared" si="56"/>
        <v>74.80499938431835</v>
      </c>
      <c r="W429" s="66">
        <f t="shared" si="62"/>
        <v>77.104999384318347</v>
      </c>
      <c r="X429" s="66">
        <f t="shared" si="63"/>
        <v>77.30499938431835</v>
      </c>
      <c r="Y429" s="66">
        <f t="shared" si="64"/>
        <v>74.80499938431835</v>
      </c>
      <c r="Z429" s="66">
        <f t="shared" si="65"/>
        <v>77.104999384318347</v>
      </c>
      <c r="AA429" s="66">
        <f t="shared" si="66"/>
        <v>77.30499938431835</v>
      </c>
      <c r="AB429" t="s">
        <v>379</v>
      </c>
      <c r="AC429" t="s">
        <v>42</v>
      </c>
      <c r="AD429" t="s">
        <v>60</v>
      </c>
      <c r="AE429" t="s">
        <v>36</v>
      </c>
      <c r="AF429">
        <v>15</v>
      </c>
      <c r="AG429" t="s">
        <v>37</v>
      </c>
      <c r="AH429" t="s">
        <v>61</v>
      </c>
      <c r="AI429">
        <v>203.66600000000003</v>
      </c>
      <c r="AJ429">
        <v>0</v>
      </c>
      <c r="AK429">
        <v>0</v>
      </c>
      <c r="AL429" t="s">
        <v>488</v>
      </c>
      <c r="AM429" t="s">
        <v>381</v>
      </c>
      <c r="AN429" t="s">
        <v>38</v>
      </c>
      <c r="AO429" t="s">
        <v>39</v>
      </c>
    </row>
    <row r="430" spans="1:41" x14ac:dyDescent="0.25">
      <c r="A430" s="86" t="s">
        <v>531</v>
      </c>
      <c r="B430" s="86" t="s">
        <v>391</v>
      </c>
      <c r="C430" s="86">
        <v>24</v>
      </c>
      <c r="D430" s="86" t="s">
        <v>655</v>
      </c>
      <c r="E430" s="86">
        <v>11</v>
      </c>
      <c r="F430" s="86" t="s">
        <v>35</v>
      </c>
      <c r="G430" s="86">
        <v>41.064530653128159</v>
      </c>
      <c r="H430" s="86">
        <v>1.7744895572377501</v>
      </c>
      <c r="I430" s="86">
        <v>0</v>
      </c>
      <c r="J430" s="86">
        <v>22.827634471557868</v>
      </c>
      <c r="K430" s="86">
        <v>0</v>
      </c>
      <c r="L430" s="86">
        <v>2.600000000000001</v>
      </c>
      <c r="M430" s="86">
        <v>1.1277907250467298</v>
      </c>
      <c r="N430" s="86">
        <v>0</v>
      </c>
      <c r="O430" s="86">
        <v>1.1000000000000003</v>
      </c>
      <c r="P430" s="86">
        <v>2.8739027140847386</v>
      </c>
      <c r="S430" s="89"/>
      <c r="T430" s="88">
        <v>3.5</v>
      </c>
      <c r="V430" s="90">
        <f t="shared" si="56"/>
        <v>75.093858563817491</v>
      </c>
      <c r="W430" s="66">
        <f t="shared" si="62"/>
        <v>77.393858563817489</v>
      </c>
      <c r="X430" s="66">
        <f t="shared" si="63"/>
        <v>77.593858563817491</v>
      </c>
      <c r="Y430" s="66">
        <f t="shared" si="64"/>
        <v>75.093858563817491</v>
      </c>
      <c r="Z430" s="66">
        <f t="shared" si="65"/>
        <v>77.393858563817489</v>
      </c>
      <c r="AA430" s="66">
        <f t="shared" si="66"/>
        <v>77.593858563817491</v>
      </c>
      <c r="AB430" t="s">
        <v>379</v>
      </c>
      <c r="AC430" t="s">
        <v>42</v>
      </c>
      <c r="AD430" t="s">
        <v>60</v>
      </c>
      <c r="AE430" t="s">
        <v>36</v>
      </c>
      <c r="AF430">
        <v>15</v>
      </c>
      <c r="AG430" t="s">
        <v>37</v>
      </c>
      <c r="AH430" t="s">
        <v>61</v>
      </c>
      <c r="AI430">
        <v>312.80699999999996</v>
      </c>
      <c r="AJ430">
        <v>0</v>
      </c>
      <c r="AK430">
        <v>0</v>
      </c>
      <c r="AL430" t="s">
        <v>489</v>
      </c>
      <c r="AM430" t="s">
        <v>381</v>
      </c>
      <c r="AN430" t="s">
        <v>38</v>
      </c>
      <c r="AO430" t="s">
        <v>39</v>
      </c>
    </row>
    <row r="431" spans="1:41" x14ac:dyDescent="0.25">
      <c r="A431" s="86" t="s">
        <v>531</v>
      </c>
      <c r="B431" s="86" t="s">
        <v>649</v>
      </c>
      <c r="C431" s="86">
        <v>30</v>
      </c>
      <c r="D431" s="86" t="s">
        <v>655</v>
      </c>
      <c r="E431" s="86">
        <v>11</v>
      </c>
      <c r="F431" s="86" t="s">
        <v>35</v>
      </c>
      <c r="G431" s="86">
        <v>42.950357591903668</v>
      </c>
      <c r="H431" s="86">
        <v>1.7890527673422554</v>
      </c>
      <c r="I431" s="86">
        <v>0</v>
      </c>
      <c r="J431" s="86">
        <v>21.732704852567853</v>
      </c>
      <c r="K431" s="86">
        <v>0</v>
      </c>
      <c r="L431" s="86">
        <v>2.600000000000001</v>
      </c>
      <c r="M431" s="86">
        <v>1.2196029551843439</v>
      </c>
      <c r="N431" s="86">
        <v>0</v>
      </c>
      <c r="O431" s="86">
        <v>1.1000000000000005</v>
      </c>
      <c r="P431" s="86">
        <v>2.8628881298900257</v>
      </c>
      <c r="S431" s="89"/>
      <c r="T431" s="88">
        <v>3.5</v>
      </c>
      <c r="V431" s="90">
        <f t="shared" si="56"/>
        <v>75.9655535295459</v>
      </c>
      <c r="W431" s="66">
        <f t="shared" si="62"/>
        <v>78.265553529545898</v>
      </c>
      <c r="X431" s="66">
        <f t="shared" si="63"/>
        <v>78.4655535295459</v>
      </c>
      <c r="Y431" s="66">
        <f t="shared" si="64"/>
        <v>75.9655535295459</v>
      </c>
      <c r="Z431" s="66">
        <f t="shared" si="65"/>
        <v>78.265553529545898</v>
      </c>
      <c r="AA431" s="66">
        <f t="shared" si="66"/>
        <v>78.4655535295459</v>
      </c>
      <c r="AB431" t="s">
        <v>379</v>
      </c>
      <c r="AC431" t="s">
        <v>42</v>
      </c>
      <c r="AD431" t="s">
        <v>60</v>
      </c>
      <c r="AE431" t="s">
        <v>36</v>
      </c>
      <c r="AF431">
        <v>15</v>
      </c>
      <c r="AG431" t="s">
        <v>37</v>
      </c>
      <c r="AH431" t="s">
        <v>61</v>
      </c>
      <c r="AI431">
        <v>407.33199999999988</v>
      </c>
      <c r="AJ431">
        <v>0</v>
      </c>
      <c r="AK431">
        <v>0</v>
      </c>
      <c r="AL431" t="s">
        <v>490</v>
      </c>
      <c r="AM431" t="s">
        <v>381</v>
      </c>
      <c r="AN431" t="s">
        <v>38</v>
      </c>
      <c r="AO431" t="s">
        <v>39</v>
      </c>
    </row>
    <row r="432" spans="1:41" x14ac:dyDescent="0.25">
      <c r="A432" s="86" t="s">
        <v>531</v>
      </c>
      <c r="B432" s="86" t="s">
        <v>394</v>
      </c>
      <c r="C432" s="86">
        <v>36</v>
      </c>
      <c r="D432" s="86" t="s">
        <v>655</v>
      </c>
      <c r="E432" s="86">
        <v>11</v>
      </c>
      <c r="F432" s="86" t="s">
        <v>35</v>
      </c>
      <c r="G432" s="86">
        <v>41.329207575147542</v>
      </c>
      <c r="H432" s="86">
        <v>1.7796154899116061</v>
      </c>
      <c r="I432" s="86">
        <v>0</v>
      </c>
      <c r="J432" s="86">
        <v>23.6728046317725</v>
      </c>
      <c r="K432" s="86">
        <v>0</v>
      </c>
      <c r="L432" s="86">
        <v>2.6000000000000014</v>
      </c>
      <c r="M432" s="86">
        <v>1.2030064771777713</v>
      </c>
      <c r="N432" s="86">
        <v>0</v>
      </c>
      <c r="O432" s="86">
        <v>1.1000000000000005</v>
      </c>
      <c r="P432" s="86">
        <v>2.9058986067222654</v>
      </c>
      <c r="S432" s="89"/>
      <c r="T432" s="88">
        <v>3.5</v>
      </c>
      <c r="V432" s="90">
        <f t="shared" si="56"/>
        <v>76.310917290820072</v>
      </c>
      <c r="W432" s="66">
        <f t="shared" si="62"/>
        <v>78.610917290820069</v>
      </c>
      <c r="X432" s="66">
        <f t="shared" si="63"/>
        <v>78.810917290820072</v>
      </c>
      <c r="Y432" s="66">
        <f t="shared" si="64"/>
        <v>76.310917290820072</v>
      </c>
      <c r="Z432" s="66">
        <f t="shared" si="65"/>
        <v>78.610917290820069</v>
      </c>
      <c r="AA432" s="66">
        <f t="shared" si="66"/>
        <v>78.810917290820072</v>
      </c>
      <c r="AB432" t="s">
        <v>379</v>
      </c>
      <c r="AC432" t="s">
        <v>42</v>
      </c>
      <c r="AD432" t="s">
        <v>60</v>
      </c>
      <c r="AE432" t="s">
        <v>36</v>
      </c>
      <c r="AF432">
        <v>15</v>
      </c>
      <c r="AG432" t="s">
        <v>37</v>
      </c>
      <c r="AH432" t="s">
        <v>61</v>
      </c>
      <c r="AI432">
        <v>516.47299999999996</v>
      </c>
      <c r="AJ432">
        <v>0</v>
      </c>
      <c r="AK432">
        <v>0</v>
      </c>
      <c r="AL432" t="s">
        <v>491</v>
      </c>
      <c r="AM432" t="s">
        <v>381</v>
      </c>
      <c r="AN432" t="s">
        <v>38</v>
      </c>
      <c r="AO432" t="s">
        <v>39</v>
      </c>
    </row>
    <row r="433" spans="1:41" x14ac:dyDescent="0.25">
      <c r="A433" s="86" t="s">
        <v>535</v>
      </c>
      <c r="B433" s="86" t="s">
        <v>536</v>
      </c>
      <c r="C433" s="86">
        <v>12</v>
      </c>
      <c r="D433" s="86" t="s">
        <v>655</v>
      </c>
      <c r="E433" s="86">
        <v>11</v>
      </c>
      <c r="F433" s="86" t="s">
        <v>35</v>
      </c>
      <c r="G433" s="86">
        <v>40.968784529572929</v>
      </c>
      <c r="H433" s="86">
        <v>1.9018164930432633</v>
      </c>
      <c r="I433" s="86">
        <v>0</v>
      </c>
      <c r="J433" s="86">
        <v>21.760262343328364</v>
      </c>
      <c r="K433" s="86">
        <v>0</v>
      </c>
      <c r="L433" s="86">
        <v>2.5999999999999996</v>
      </c>
      <c r="M433" s="86">
        <v>0.96655600377913697</v>
      </c>
      <c r="N433" s="86">
        <v>0</v>
      </c>
      <c r="O433" s="86">
        <v>1.1000000000000001</v>
      </c>
      <c r="P433" s="86">
        <v>2.8324599844064089</v>
      </c>
      <c r="S433" s="89"/>
      <c r="T433" s="88">
        <v>3.5</v>
      </c>
      <c r="V433" s="90">
        <f t="shared" si="56"/>
        <v>73.72806286108684</v>
      </c>
      <c r="W433" s="66">
        <f t="shared" si="62"/>
        <v>76.028062861086838</v>
      </c>
      <c r="X433" s="66">
        <f t="shared" si="63"/>
        <v>76.22806286108684</v>
      </c>
      <c r="Y433" s="66">
        <f t="shared" si="64"/>
        <v>73.72806286108684</v>
      </c>
      <c r="Z433" s="66">
        <f t="shared" si="65"/>
        <v>76.028062861086838</v>
      </c>
      <c r="AA433" s="66">
        <f t="shared" si="66"/>
        <v>76.22806286108684</v>
      </c>
      <c r="AB433" t="s">
        <v>379</v>
      </c>
      <c r="AC433" t="s">
        <v>42</v>
      </c>
      <c r="AD433" t="s">
        <v>60</v>
      </c>
      <c r="AE433" t="s">
        <v>36</v>
      </c>
      <c r="AF433">
        <v>15</v>
      </c>
      <c r="AG433" t="s">
        <v>37</v>
      </c>
      <c r="AH433" t="s">
        <v>61</v>
      </c>
      <c r="AI433">
        <v>516.47299999999996</v>
      </c>
      <c r="AJ433">
        <v>0</v>
      </c>
      <c r="AK433">
        <v>0</v>
      </c>
      <c r="AL433" t="s">
        <v>492</v>
      </c>
      <c r="AM433" t="s">
        <v>381</v>
      </c>
      <c r="AN433" t="s">
        <v>38</v>
      </c>
      <c r="AO433" t="s">
        <v>39</v>
      </c>
    </row>
    <row r="434" spans="1:41" x14ac:dyDescent="0.25">
      <c r="A434" s="86" t="s">
        <v>535</v>
      </c>
      <c r="B434" s="86" t="s">
        <v>511</v>
      </c>
      <c r="C434" s="86">
        <v>18</v>
      </c>
      <c r="D434" s="86" t="s">
        <v>655</v>
      </c>
      <c r="E434" s="86">
        <v>11</v>
      </c>
      <c r="F434" s="86" t="s">
        <v>35</v>
      </c>
      <c r="G434" s="86">
        <v>44.226467157951411</v>
      </c>
      <c r="H434" s="86">
        <v>1.8940556805399282</v>
      </c>
      <c r="I434" s="86">
        <v>0</v>
      </c>
      <c r="J434" s="86">
        <v>18.964823479189594</v>
      </c>
      <c r="K434" s="86">
        <v>0</v>
      </c>
      <c r="L434" s="86">
        <v>2.6000000000000005</v>
      </c>
      <c r="M434" s="86">
        <v>1.1434499686160233</v>
      </c>
      <c r="N434" s="86">
        <v>0</v>
      </c>
      <c r="O434" s="86">
        <v>1.1000000000000001</v>
      </c>
      <c r="P434" s="86">
        <v>2.8662247000114585</v>
      </c>
      <c r="S434" s="89"/>
      <c r="T434" s="88">
        <v>3.5</v>
      </c>
      <c r="V434" s="90">
        <f t="shared" si="56"/>
        <v>74.400965305768494</v>
      </c>
      <c r="W434" s="66">
        <f t="shared" si="62"/>
        <v>76.700965305768491</v>
      </c>
      <c r="X434" s="66">
        <f t="shared" si="63"/>
        <v>76.900965305768494</v>
      </c>
      <c r="Y434" s="66">
        <f t="shared" si="64"/>
        <v>74.400965305768494</v>
      </c>
      <c r="Z434" s="66">
        <f t="shared" si="65"/>
        <v>76.700965305768491</v>
      </c>
      <c r="AA434" s="66">
        <f t="shared" si="66"/>
        <v>76.900965305768494</v>
      </c>
      <c r="AB434" t="s">
        <v>379</v>
      </c>
      <c r="AC434" t="s">
        <v>42</v>
      </c>
      <c r="AD434" t="s">
        <v>60</v>
      </c>
      <c r="AE434" t="s">
        <v>36</v>
      </c>
      <c r="AF434">
        <v>15</v>
      </c>
      <c r="AG434" t="s">
        <v>37</v>
      </c>
      <c r="AH434" t="s">
        <v>61</v>
      </c>
      <c r="AI434">
        <v>15.179</v>
      </c>
      <c r="AJ434">
        <v>0</v>
      </c>
      <c r="AK434">
        <v>0</v>
      </c>
      <c r="AL434" t="s">
        <v>493</v>
      </c>
      <c r="AM434" t="s">
        <v>381</v>
      </c>
      <c r="AN434" t="s">
        <v>38</v>
      </c>
      <c r="AO434" t="s">
        <v>39</v>
      </c>
    </row>
    <row r="435" spans="1:41" x14ac:dyDescent="0.25">
      <c r="A435" s="86" t="s">
        <v>535</v>
      </c>
      <c r="B435" s="86" t="s">
        <v>538</v>
      </c>
      <c r="C435" s="86">
        <v>24</v>
      </c>
      <c r="D435" s="86" t="s">
        <v>655</v>
      </c>
      <c r="E435" s="86">
        <v>11</v>
      </c>
      <c r="F435" s="86" t="s">
        <v>35</v>
      </c>
      <c r="G435" s="86">
        <v>41.231353171368809</v>
      </c>
      <c r="H435" s="86">
        <v>1.7763805686290794</v>
      </c>
      <c r="I435" s="86">
        <v>0</v>
      </c>
      <c r="J435" s="86">
        <v>23.12183504894578</v>
      </c>
      <c r="K435" s="86">
        <v>0</v>
      </c>
      <c r="L435" s="86">
        <v>2.6000000000000005</v>
      </c>
      <c r="M435" s="86">
        <v>1.1342699422752709</v>
      </c>
      <c r="N435" s="86">
        <v>0</v>
      </c>
      <c r="O435" s="86">
        <v>1.1000000000000003</v>
      </c>
      <c r="P435" s="86">
        <v>2.8803681686492428</v>
      </c>
      <c r="S435" s="89"/>
      <c r="T435" s="88">
        <v>3.5</v>
      </c>
      <c r="V435" s="90">
        <f t="shared" si="56"/>
        <v>75.567826331239104</v>
      </c>
      <c r="W435" s="66">
        <f t="shared" si="62"/>
        <v>77.867826331239101</v>
      </c>
      <c r="X435" s="66">
        <f t="shared" si="63"/>
        <v>78.067826331239104</v>
      </c>
      <c r="Y435" s="66">
        <f t="shared" si="64"/>
        <v>75.567826331239104</v>
      </c>
      <c r="Z435" s="66">
        <f t="shared" si="65"/>
        <v>77.867826331239101</v>
      </c>
      <c r="AA435" s="66">
        <f t="shared" si="66"/>
        <v>78.067826331239104</v>
      </c>
    </row>
    <row r="436" spans="1:41" x14ac:dyDescent="0.25">
      <c r="A436" s="86" t="s">
        <v>535</v>
      </c>
      <c r="B436" s="86" t="s">
        <v>512</v>
      </c>
      <c r="C436" s="86">
        <v>30</v>
      </c>
      <c r="D436" s="86" t="s">
        <v>655</v>
      </c>
      <c r="E436" s="86">
        <v>11</v>
      </c>
      <c r="F436" s="86" t="s">
        <v>35</v>
      </c>
      <c r="G436" s="86">
        <v>43.126322282697672</v>
      </c>
      <c r="H436" s="86">
        <v>1.7929962673299329</v>
      </c>
      <c r="I436" s="86">
        <v>0</v>
      </c>
      <c r="J436" s="86">
        <v>21.330001242451143</v>
      </c>
      <c r="K436" s="86">
        <v>0</v>
      </c>
      <c r="L436" s="86">
        <v>2.600000000000001</v>
      </c>
      <c r="M436" s="86">
        <v>1.2261238993681056</v>
      </c>
      <c r="N436" s="86">
        <v>0</v>
      </c>
      <c r="O436" s="86">
        <v>1.1000000000000005</v>
      </c>
      <c r="P436" s="86">
        <v>2.8937359710745287</v>
      </c>
      <c r="S436" s="89"/>
      <c r="T436" s="88">
        <v>3.5</v>
      </c>
      <c r="V436" s="90">
        <f t="shared" si="56"/>
        <v>75.77618339559146</v>
      </c>
      <c r="W436" s="66">
        <f t="shared" si="62"/>
        <v>78.076183395591457</v>
      </c>
      <c r="X436" s="66">
        <f t="shared" si="63"/>
        <v>78.27618339559146</v>
      </c>
      <c r="Y436" s="66">
        <f t="shared" si="64"/>
        <v>75.77618339559146</v>
      </c>
      <c r="Z436" s="66">
        <f t="shared" si="65"/>
        <v>78.076183395591457</v>
      </c>
      <c r="AA436" s="66">
        <f t="shared" si="66"/>
        <v>78.27618339559146</v>
      </c>
    </row>
    <row r="437" spans="1:41" x14ac:dyDescent="0.25">
      <c r="A437" s="86" t="s">
        <v>535</v>
      </c>
      <c r="B437" s="86" t="s">
        <v>540</v>
      </c>
      <c r="C437" s="86">
        <v>36</v>
      </c>
      <c r="D437" s="86" t="s">
        <v>655</v>
      </c>
      <c r="E437" s="86">
        <v>11</v>
      </c>
      <c r="F437" s="86" t="s">
        <v>35</v>
      </c>
      <c r="G437" s="86">
        <v>41.413188144642042</v>
      </c>
      <c r="H437" s="86">
        <v>1.7842018432721645</v>
      </c>
      <c r="I437" s="86">
        <v>0</v>
      </c>
      <c r="J437" s="86">
        <v>23.913915265254587</v>
      </c>
      <c r="K437" s="86">
        <v>0</v>
      </c>
      <c r="L437" s="86">
        <v>2.600000000000001</v>
      </c>
      <c r="M437" s="86">
        <v>1.2055339386210013</v>
      </c>
      <c r="N437" s="86">
        <v>0</v>
      </c>
      <c r="O437" s="86">
        <v>1.1000000000000003</v>
      </c>
      <c r="P437" s="86">
        <v>2.9098903032529515</v>
      </c>
      <c r="S437" s="89"/>
      <c r="T437" s="88">
        <v>3.5</v>
      </c>
      <c r="V437" s="90">
        <f t="shared" si="56"/>
        <v>76.642527651770592</v>
      </c>
      <c r="W437" s="66">
        <f t="shared" si="62"/>
        <v>78.94252765177059</v>
      </c>
      <c r="X437" s="66">
        <f t="shared" si="63"/>
        <v>79.142527651770592</v>
      </c>
      <c r="Y437" s="66">
        <f t="shared" si="64"/>
        <v>76.642527651770592</v>
      </c>
      <c r="Z437" s="66">
        <f t="shared" si="65"/>
        <v>78.94252765177059</v>
      </c>
      <c r="AA437" s="66">
        <f t="shared" si="66"/>
        <v>79.142527651770592</v>
      </c>
    </row>
    <row r="438" spans="1:41" x14ac:dyDescent="0.25">
      <c r="A438" s="86" t="s">
        <v>542</v>
      </c>
      <c r="B438" s="86" t="s">
        <v>543</v>
      </c>
      <c r="C438" s="86">
        <v>12</v>
      </c>
      <c r="D438" s="86" t="s">
        <v>655</v>
      </c>
      <c r="E438" s="86">
        <v>11</v>
      </c>
      <c r="F438" s="86" t="s">
        <v>35</v>
      </c>
      <c r="G438" s="86">
        <v>41.150572555065651</v>
      </c>
      <c r="H438" s="86">
        <v>1.9138510938784421</v>
      </c>
      <c r="I438" s="86">
        <v>0</v>
      </c>
      <c r="J438" s="86">
        <v>21.910354275256473</v>
      </c>
      <c r="K438" s="86">
        <v>0</v>
      </c>
      <c r="L438" s="86">
        <v>2.6</v>
      </c>
      <c r="M438" s="86">
        <v>0.97771317796678936</v>
      </c>
      <c r="N438" s="86">
        <v>0</v>
      </c>
      <c r="O438" s="86">
        <v>1.1000000000000001</v>
      </c>
      <c r="P438" s="86">
        <v>2.8439091929480278</v>
      </c>
      <c r="S438" s="89"/>
      <c r="T438" s="88">
        <v>3.5</v>
      </c>
      <c r="V438" s="90">
        <f t="shared" si="56"/>
        <v>74.082549201236944</v>
      </c>
      <c r="W438" s="66">
        <f t="shared" si="62"/>
        <v>76.382549201236941</v>
      </c>
      <c r="X438" s="66">
        <f t="shared" si="63"/>
        <v>76.582549201236944</v>
      </c>
      <c r="Y438" s="66">
        <f t="shared" si="64"/>
        <v>74.082549201236944</v>
      </c>
      <c r="Z438" s="66">
        <f t="shared" si="65"/>
        <v>76.382549201236941</v>
      </c>
      <c r="AA438" s="66">
        <f t="shared" si="66"/>
        <v>76.582549201236944</v>
      </c>
    </row>
    <row r="439" spans="1:41" x14ac:dyDescent="0.25">
      <c r="A439" s="86" t="s">
        <v>542</v>
      </c>
      <c r="B439" s="86" t="s">
        <v>514</v>
      </c>
      <c r="C439" s="86">
        <v>18</v>
      </c>
      <c r="D439" s="86" t="s">
        <v>655</v>
      </c>
      <c r="E439" s="86">
        <v>11</v>
      </c>
      <c r="F439" s="86" t="s">
        <v>35</v>
      </c>
      <c r="G439" s="86">
        <v>43.931755303671352</v>
      </c>
      <c r="H439" s="86">
        <v>1.873065480392853</v>
      </c>
      <c r="I439" s="86">
        <v>0</v>
      </c>
      <c r="J439" s="86">
        <v>20.213368498730365</v>
      </c>
      <c r="K439" s="86">
        <v>0</v>
      </c>
      <c r="L439" s="86">
        <v>2.6000000000000005</v>
      </c>
      <c r="M439" s="86">
        <v>1.1436997497459662</v>
      </c>
      <c r="N439" s="86">
        <v>0</v>
      </c>
      <c r="O439" s="86">
        <v>1.1000000000000001</v>
      </c>
      <c r="P439" s="86">
        <v>2.8764401051860076</v>
      </c>
      <c r="S439" s="89"/>
      <c r="T439" s="88">
        <v>3.5</v>
      </c>
      <c r="V439" s="90">
        <f t="shared" si="56"/>
        <v>75.365263657333685</v>
      </c>
      <c r="W439" s="66">
        <f t="shared" si="62"/>
        <v>77.665263657333682</v>
      </c>
      <c r="X439" s="66">
        <f t="shared" si="63"/>
        <v>77.865263657333685</v>
      </c>
      <c r="Y439" s="66">
        <f t="shared" si="64"/>
        <v>75.365263657333685</v>
      </c>
      <c r="Z439" s="66">
        <f t="shared" si="65"/>
        <v>77.665263657333682</v>
      </c>
      <c r="AA439" s="66">
        <f t="shared" si="66"/>
        <v>77.865263657333685</v>
      </c>
    </row>
    <row r="440" spans="1:41" x14ac:dyDescent="0.25">
      <c r="A440" s="86" t="s">
        <v>542</v>
      </c>
      <c r="B440" s="86" t="s">
        <v>544</v>
      </c>
      <c r="C440" s="86">
        <v>24</v>
      </c>
      <c r="D440" s="86" t="s">
        <v>655</v>
      </c>
      <c r="E440" s="86">
        <v>11</v>
      </c>
      <c r="F440" s="86" t="s">
        <v>35</v>
      </c>
      <c r="G440" s="86">
        <v>41.283985053960905</v>
      </c>
      <c r="H440" s="86">
        <v>1.7909576567006198</v>
      </c>
      <c r="I440" s="86">
        <v>0</v>
      </c>
      <c r="J440" s="86">
        <v>23.220909827500297</v>
      </c>
      <c r="K440" s="86">
        <v>0</v>
      </c>
      <c r="L440" s="86">
        <v>2.600000000000001</v>
      </c>
      <c r="M440" s="86">
        <v>1.1420415312809915</v>
      </c>
      <c r="N440" s="86">
        <v>0</v>
      </c>
      <c r="O440" s="86">
        <v>1.1000000000000005</v>
      </c>
      <c r="P440" s="86">
        <v>2.8847706116790293</v>
      </c>
      <c r="S440" s="89"/>
      <c r="T440" s="88">
        <v>3.5</v>
      </c>
      <c r="V440" s="90">
        <f t="shared" si="56"/>
        <v>75.731707024421226</v>
      </c>
      <c r="W440" s="66">
        <f t="shared" si="62"/>
        <v>78.031707024421223</v>
      </c>
      <c r="X440" s="66">
        <f t="shared" si="63"/>
        <v>78.231707024421226</v>
      </c>
      <c r="Y440" s="66">
        <f t="shared" si="64"/>
        <v>75.731707024421226</v>
      </c>
      <c r="Z440" s="66">
        <f t="shared" si="65"/>
        <v>78.031707024421223</v>
      </c>
      <c r="AA440" s="66">
        <f t="shared" si="66"/>
        <v>78.231707024421226</v>
      </c>
    </row>
    <row r="441" spans="1:41" x14ac:dyDescent="0.25">
      <c r="A441" s="86" t="s">
        <v>542</v>
      </c>
      <c r="B441" s="86" t="s">
        <v>516</v>
      </c>
      <c r="C441" s="86">
        <v>30</v>
      </c>
      <c r="D441" s="86" t="s">
        <v>655</v>
      </c>
      <c r="E441" s="86">
        <v>11</v>
      </c>
      <c r="F441" s="86" t="s">
        <v>35</v>
      </c>
      <c r="G441" s="86">
        <v>42.974697795912519</v>
      </c>
      <c r="H441" s="86">
        <v>1.7986232345089945</v>
      </c>
      <c r="I441" s="86">
        <v>0</v>
      </c>
      <c r="J441" s="86">
        <v>22.120952805665237</v>
      </c>
      <c r="K441" s="86">
        <v>0</v>
      </c>
      <c r="L441" s="86">
        <v>2.6000000000000014</v>
      </c>
      <c r="M441" s="86">
        <v>1.2265122849486212</v>
      </c>
      <c r="N441" s="86">
        <v>0</v>
      </c>
      <c r="O441" s="86">
        <v>1.1000000000000005</v>
      </c>
      <c r="P441" s="86">
        <v>2.9016770138272023</v>
      </c>
      <c r="S441" s="89"/>
      <c r="T441" s="88">
        <v>3.5</v>
      </c>
      <c r="V441" s="90">
        <f t="shared" si="56"/>
        <v>76.423839900353585</v>
      </c>
      <c r="W441" s="66">
        <f t="shared" si="62"/>
        <v>78.723839900353582</v>
      </c>
      <c r="X441" s="66">
        <f t="shared" si="63"/>
        <v>78.923839900353585</v>
      </c>
      <c r="Y441" s="66">
        <f t="shared" si="64"/>
        <v>76.423839900353585</v>
      </c>
      <c r="Z441" s="66">
        <f t="shared" si="65"/>
        <v>78.723839900353582</v>
      </c>
      <c r="AA441" s="66">
        <f t="shared" si="66"/>
        <v>78.923839900353585</v>
      </c>
    </row>
    <row r="442" spans="1:41" x14ac:dyDescent="0.25">
      <c r="A442" s="86" t="s">
        <v>542</v>
      </c>
      <c r="B442" s="86" t="s">
        <v>545</v>
      </c>
      <c r="C442" s="86">
        <v>36</v>
      </c>
      <c r="D442" s="86" t="s">
        <v>655</v>
      </c>
      <c r="E442" s="86">
        <v>11</v>
      </c>
      <c r="F442" s="86" t="s">
        <v>35</v>
      </c>
      <c r="G442" s="86">
        <v>41.434728558849621</v>
      </c>
      <c r="H442" s="86">
        <v>1.8050664583929787</v>
      </c>
      <c r="I442" s="86">
        <v>0</v>
      </c>
      <c r="J442" s="86">
        <v>24.522134887287169</v>
      </c>
      <c r="K442" s="86">
        <v>0</v>
      </c>
      <c r="L442" s="86">
        <v>2.6000000000000005</v>
      </c>
      <c r="M442" s="86">
        <v>1.2093535946133256</v>
      </c>
      <c r="N442" s="86">
        <v>0</v>
      </c>
      <c r="O442" s="86">
        <v>1.1000000000000001</v>
      </c>
      <c r="P442" s="86">
        <v>2.9210976216772284</v>
      </c>
      <c r="S442" s="89"/>
      <c r="T442" s="88">
        <v>3.5</v>
      </c>
      <c r="V442" s="90">
        <f t="shared" si="56"/>
        <v>77.287314662427349</v>
      </c>
      <c r="W442" s="66">
        <f t="shared" si="62"/>
        <v>79.587314662427346</v>
      </c>
      <c r="X442" s="66">
        <f t="shared" si="63"/>
        <v>79.787314662427349</v>
      </c>
      <c r="Y442" s="66">
        <f t="shared" si="64"/>
        <v>77.287314662427349</v>
      </c>
      <c r="Z442" s="66">
        <f t="shared" si="65"/>
        <v>79.587314662427346</v>
      </c>
      <c r="AA442" s="66">
        <f t="shared" si="66"/>
        <v>79.787314662427349</v>
      </c>
    </row>
    <row r="443" spans="1:41" x14ac:dyDescent="0.25">
      <c r="A443" s="86" t="s">
        <v>639</v>
      </c>
      <c r="B443" s="86" t="s">
        <v>635</v>
      </c>
      <c r="C443" s="86">
        <v>12</v>
      </c>
      <c r="D443" s="86" t="s">
        <v>655</v>
      </c>
      <c r="E443" s="86">
        <v>11</v>
      </c>
      <c r="F443" s="86" t="s">
        <v>35</v>
      </c>
      <c r="G443" s="86">
        <v>40.999128131352315</v>
      </c>
      <c r="H443" s="86">
        <v>1.8286167158272093</v>
      </c>
      <c r="I443" s="86">
        <v>0</v>
      </c>
      <c r="J443" s="86">
        <v>22.062996205585435</v>
      </c>
      <c r="K443" s="86">
        <v>0</v>
      </c>
      <c r="L443" s="86">
        <v>2.6</v>
      </c>
      <c r="M443" s="86">
        <v>1.0266814339223567</v>
      </c>
      <c r="N443" s="86">
        <v>0</v>
      </c>
      <c r="O443" s="86">
        <v>1.1000000000000001</v>
      </c>
      <c r="P443" s="86">
        <v>2.8410609151833865</v>
      </c>
      <c r="S443" s="89"/>
      <c r="T443" s="88">
        <v>3.5</v>
      </c>
      <c r="V443" s="90">
        <f t="shared" si="56"/>
        <v>74.129866686043499</v>
      </c>
      <c r="W443" s="66">
        <f t="shared" si="62"/>
        <v>76.429866686043496</v>
      </c>
      <c r="X443" s="66">
        <f t="shared" si="63"/>
        <v>76.629866686043499</v>
      </c>
      <c r="Y443" s="66">
        <f t="shared" si="64"/>
        <v>74.129866686043499</v>
      </c>
      <c r="Z443" s="66">
        <f t="shared" si="65"/>
        <v>76.429866686043496</v>
      </c>
      <c r="AA443" s="66">
        <f t="shared" si="66"/>
        <v>76.629866686043499</v>
      </c>
    </row>
    <row r="444" spans="1:41" x14ac:dyDescent="0.25">
      <c r="A444" s="86" t="s">
        <v>639</v>
      </c>
      <c r="B444" s="86" t="s">
        <v>519</v>
      </c>
      <c r="C444" s="86">
        <v>18</v>
      </c>
      <c r="D444" s="86" t="s">
        <v>655</v>
      </c>
      <c r="E444" s="86">
        <v>11</v>
      </c>
      <c r="F444" s="86" t="s">
        <v>35</v>
      </c>
      <c r="G444" s="86">
        <v>43.051991408854981</v>
      </c>
      <c r="H444" s="86">
        <v>1.8011000779636532</v>
      </c>
      <c r="I444" s="86">
        <v>0</v>
      </c>
      <c r="J444" s="86">
        <v>21.630567012452317</v>
      </c>
      <c r="K444" s="86">
        <v>0</v>
      </c>
      <c r="L444" s="86">
        <v>2.6</v>
      </c>
      <c r="M444" s="86">
        <v>1.1493587919445896</v>
      </c>
      <c r="N444" s="86">
        <v>0</v>
      </c>
      <c r="O444" s="86">
        <v>1.0999999999999999</v>
      </c>
      <c r="P444" s="86">
        <v>2.9507185363426669</v>
      </c>
      <c r="S444" s="89"/>
      <c r="T444" s="88">
        <v>3.5</v>
      </c>
      <c r="V444" s="90">
        <f t="shared" si="56"/>
        <v>75.98263574959455</v>
      </c>
      <c r="W444" s="66">
        <f t="shared" si="62"/>
        <v>78.282635749594547</v>
      </c>
      <c r="X444" s="66">
        <f t="shared" si="63"/>
        <v>78.48263574959455</v>
      </c>
      <c r="Y444" s="66">
        <f t="shared" si="64"/>
        <v>75.98263574959455</v>
      </c>
      <c r="Z444" s="66">
        <f t="shared" si="65"/>
        <v>78.282635749594547</v>
      </c>
      <c r="AA444" s="66">
        <f t="shared" si="66"/>
        <v>78.48263574959455</v>
      </c>
    </row>
    <row r="445" spans="1:41" x14ac:dyDescent="0.25">
      <c r="A445" s="86" t="s">
        <v>639</v>
      </c>
      <c r="B445" s="86" t="s">
        <v>640</v>
      </c>
      <c r="C445" s="86">
        <v>24</v>
      </c>
      <c r="D445" s="86" t="s">
        <v>655</v>
      </c>
      <c r="E445" s="86">
        <v>11</v>
      </c>
      <c r="F445" s="86" t="s">
        <v>35</v>
      </c>
      <c r="G445" s="86">
        <v>41.082440957253546</v>
      </c>
      <c r="H445" s="86">
        <v>1.7801989481211251</v>
      </c>
      <c r="I445" s="86">
        <v>0</v>
      </c>
      <c r="J445" s="86">
        <v>23.321667844611571</v>
      </c>
      <c r="K445" s="86">
        <v>0</v>
      </c>
      <c r="L445" s="86">
        <v>2.6000000000000005</v>
      </c>
      <c r="M445" s="86">
        <v>1.166577264902845</v>
      </c>
      <c r="N445" s="86">
        <v>0</v>
      </c>
      <c r="O445" s="86">
        <v>1.1000000000000001</v>
      </c>
      <c r="P445" s="86">
        <v>2.876647691080735</v>
      </c>
      <c r="S445" s="89"/>
      <c r="T445" s="88">
        <v>3.5</v>
      </c>
      <c r="V445" s="90">
        <f t="shared" si="56"/>
        <v>75.647333757848699</v>
      </c>
      <c r="W445" s="66">
        <f t="shared" si="62"/>
        <v>77.947333757848696</v>
      </c>
      <c r="X445" s="66">
        <f t="shared" si="63"/>
        <v>78.147333757848699</v>
      </c>
      <c r="Y445" s="66">
        <f t="shared" si="64"/>
        <v>75.647333757848699</v>
      </c>
      <c r="Z445" s="66">
        <f t="shared" si="65"/>
        <v>77.947333757848696</v>
      </c>
      <c r="AA445" s="66">
        <f t="shared" si="66"/>
        <v>78.147333757848699</v>
      </c>
    </row>
    <row r="446" spans="1:41" x14ac:dyDescent="0.25">
      <c r="A446" s="86" t="s">
        <v>639</v>
      </c>
      <c r="B446" s="86" t="s">
        <v>521</v>
      </c>
      <c r="C446" s="86">
        <v>30</v>
      </c>
      <c r="D446" s="86" t="s">
        <v>655</v>
      </c>
      <c r="E446" s="86">
        <v>11</v>
      </c>
      <c r="F446" s="86" t="s">
        <v>35</v>
      </c>
      <c r="G446" s="86">
        <v>42.383459511013676</v>
      </c>
      <c r="H446" s="86">
        <v>1.7521642311014816</v>
      </c>
      <c r="I446" s="86">
        <v>0</v>
      </c>
      <c r="J446" s="86">
        <v>22.977451079142334</v>
      </c>
      <c r="K446" s="86">
        <v>0</v>
      </c>
      <c r="L446" s="86">
        <v>2.600000000000001</v>
      </c>
      <c r="M446" s="86">
        <v>1.2278504437949325</v>
      </c>
      <c r="N446" s="86">
        <v>0</v>
      </c>
      <c r="O446" s="86">
        <v>1.0999999999999999</v>
      </c>
      <c r="P446" s="86">
        <v>2.941236395626952</v>
      </c>
      <c r="S446" s="89"/>
      <c r="T446" s="88">
        <v>3.5</v>
      </c>
      <c r="V446" s="90">
        <f t="shared" si="56"/>
        <v>76.729997429577907</v>
      </c>
      <c r="W446" s="66">
        <f t="shared" si="62"/>
        <v>79.029997429577904</v>
      </c>
      <c r="X446" s="66">
        <f t="shared" si="63"/>
        <v>79.229997429577907</v>
      </c>
      <c r="Y446" s="66">
        <f t="shared" si="64"/>
        <v>76.729997429577907</v>
      </c>
      <c r="Z446" s="66">
        <f t="shared" si="65"/>
        <v>79.029997429577904</v>
      </c>
      <c r="AA446" s="66">
        <f t="shared" si="66"/>
        <v>79.229997429577907</v>
      </c>
    </row>
    <row r="447" spans="1:41" x14ac:dyDescent="0.25">
      <c r="A447" s="86" t="s">
        <v>639</v>
      </c>
      <c r="B447" s="86" t="s">
        <v>641</v>
      </c>
      <c r="C447" s="86">
        <v>36</v>
      </c>
      <c r="D447" s="86" t="s">
        <v>655</v>
      </c>
      <c r="E447" s="86">
        <v>11</v>
      </c>
      <c r="F447" s="86" t="s">
        <v>35</v>
      </c>
      <c r="G447" s="86">
        <v>41.296967813315263</v>
      </c>
      <c r="H447" s="86">
        <v>1.8062250431478262</v>
      </c>
      <c r="I447" s="86">
        <v>0</v>
      </c>
      <c r="J447" s="86">
        <v>25.170393354499499</v>
      </c>
      <c r="K447" s="86">
        <v>0</v>
      </c>
      <c r="L447" s="86">
        <v>2.6</v>
      </c>
      <c r="M447" s="86">
        <v>1.2234428301304943</v>
      </c>
      <c r="N447" s="86">
        <v>0</v>
      </c>
      <c r="O447" s="86">
        <v>1.0999999999999996</v>
      </c>
      <c r="P447" s="86">
        <v>2.9267845052748234</v>
      </c>
      <c r="S447" s="89"/>
      <c r="T447" s="88">
        <v>3.5</v>
      </c>
      <c r="V447" s="90">
        <f t="shared" si="56"/>
        <v>77.81758850322008</v>
      </c>
      <c r="W447" s="66">
        <f t="shared" si="62"/>
        <v>80.117588503220077</v>
      </c>
      <c r="X447" s="66">
        <f t="shared" si="63"/>
        <v>80.31758850322008</v>
      </c>
      <c r="Y447" s="66">
        <f t="shared" si="64"/>
        <v>77.81758850322008</v>
      </c>
      <c r="Z447" s="66">
        <f t="shared" si="65"/>
        <v>80.117588503220077</v>
      </c>
      <c r="AA447" s="66">
        <f t="shared" si="66"/>
        <v>80.31758850322008</v>
      </c>
    </row>
    <row r="448" spans="1:41" x14ac:dyDescent="0.25">
      <c r="A448" s="86" t="s">
        <v>642</v>
      </c>
      <c r="B448" s="86" t="s">
        <v>636</v>
      </c>
      <c r="C448" s="86">
        <v>12</v>
      </c>
      <c r="D448" s="86" t="s">
        <v>655</v>
      </c>
      <c r="E448" s="86">
        <v>11</v>
      </c>
      <c r="F448" s="86" t="s">
        <v>35</v>
      </c>
      <c r="G448" s="86">
        <v>41.719963125902218</v>
      </c>
      <c r="H448" s="86">
        <v>1.8551503405141005</v>
      </c>
      <c r="I448" s="86">
        <v>0</v>
      </c>
      <c r="J448" s="86">
        <v>22.226454747317565</v>
      </c>
      <c r="K448" s="86">
        <v>0</v>
      </c>
      <c r="L448" s="86">
        <v>2.5999999999999996</v>
      </c>
      <c r="M448" s="86">
        <v>1.1196913258998855</v>
      </c>
      <c r="N448" s="86">
        <v>0</v>
      </c>
      <c r="O448" s="86">
        <v>1.0999999999999999</v>
      </c>
      <c r="P448" s="86">
        <v>2.8907311714135511</v>
      </c>
      <c r="S448" s="89"/>
      <c r="T448" s="88">
        <v>3.5</v>
      </c>
      <c r="V448" s="90">
        <f t="shared" si="56"/>
        <v>75.156840370533217</v>
      </c>
      <c r="W448" s="66">
        <f t="shared" si="62"/>
        <v>77.456840370533214</v>
      </c>
      <c r="X448" s="66">
        <f t="shared" si="63"/>
        <v>77.656840370533217</v>
      </c>
      <c r="Y448" s="66">
        <f t="shared" si="64"/>
        <v>75.156840370533217</v>
      </c>
      <c r="Z448" s="66">
        <f t="shared" si="65"/>
        <v>77.456840370533214</v>
      </c>
      <c r="AA448" s="66">
        <f t="shared" si="66"/>
        <v>77.656840370533217</v>
      </c>
    </row>
    <row r="449" spans="1:27" x14ac:dyDescent="0.25">
      <c r="A449" s="86" t="s">
        <v>642</v>
      </c>
      <c r="B449" s="86" t="s">
        <v>40</v>
      </c>
      <c r="C449" s="86">
        <v>18</v>
      </c>
      <c r="D449" s="86" t="s">
        <v>655</v>
      </c>
      <c r="E449" s="86">
        <v>11</v>
      </c>
      <c r="F449" s="86" t="s">
        <v>35</v>
      </c>
      <c r="G449" s="86">
        <v>41.417832532326926</v>
      </c>
      <c r="H449" s="86">
        <v>1.7986506031450062</v>
      </c>
      <c r="I449" s="86">
        <v>0</v>
      </c>
      <c r="J449" s="86">
        <v>23.069029652298489</v>
      </c>
      <c r="K449" s="86">
        <v>0</v>
      </c>
      <c r="L449" s="86">
        <v>2.6</v>
      </c>
      <c r="M449" s="86">
        <v>1.1667256763997518</v>
      </c>
      <c r="N449" s="86">
        <v>0</v>
      </c>
      <c r="O449" s="86">
        <v>1.0999999999999999</v>
      </c>
      <c r="P449" s="86">
        <v>2.9580518396429292</v>
      </c>
      <c r="S449" s="89"/>
      <c r="T449" s="88">
        <v>3.5</v>
      </c>
      <c r="V449" s="90">
        <f t="shared" si="56"/>
        <v>75.811639700668096</v>
      </c>
      <c r="W449" s="66">
        <f t="shared" si="62"/>
        <v>78.111639700668093</v>
      </c>
      <c r="X449" s="66">
        <f t="shared" si="63"/>
        <v>78.311639700668096</v>
      </c>
      <c r="Y449" s="66">
        <f t="shared" si="64"/>
        <v>75.811639700668096</v>
      </c>
      <c r="Z449" s="66">
        <f t="shared" si="65"/>
        <v>78.111639700668093</v>
      </c>
      <c r="AA449" s="66">
        <f t="shared" si="66"/>
        <v>78.311639700668096</v>
      </c>
    </row>
    <row r="450" spans="1:27" x14ac:dyDescent="0.25">
      <c r="A450" s="86" t="s">
        <v>642</v>
      </c>
      <c r="B450" s="86" t="s">
        <v>643</v>
      </c>
      <c r="C450" s="86">
        <v>24</v>
      </c>
      <c r="D450" s="86" t="s">
        <v>655</v>
      </c>
      <c r="E450" s="86">
        <v>11</v>
      </c>
      <c r="F450" s="86" t="s">
        <v>35</v>
      </c>
      <c r="G450" s="86">
        <v>41.49703779717774</v>
      </c>
      <c r="H450" s="86">
        <v>1.7694852857622152</v>
      </c>
      <c r="I450" s="86">
        <v>0</v>
      </c>
      <c r="J450" s="86">
        <v>23.429565841638563</v>
      </c>
      <c r="K450" s="86">
        <v>0</v>
      </c>
      <c r="L450" s="86">
        <v>2.6000000000000005</v>
      </c>
      <c r="M450" s="86">
        <v>1.2226343814196741</v>
      </c>
      <c r="N450" s="86">
        <v>0</v>
      </c>
      <c r="O450" s="86">
        <v>1.1000000000000001</v>
      </c>
      <c r="P450" s="86">
        <v>2.9056353136252229</v>
      </c>
      <c r="S450" s="89"/>
      <c r="T450" s="88">
        <v>3.5</v>
      </c>
      <c r="V450" s="90">
        <f t="shared" si="56"/>
        <v>76.254873333861198</v>
      </c>
      <c r="W450" s="66">
        <f t="shared" si="62"/>
        <v>78.554873333861195</v>
      </c>
      <c r="X450" s="66">
        <f t="shared" si="63"/>
        <v>78.754873333861198</v>
      </c>
      <c r="Y450" s="66">
        <f t="shared" si="64"/>
        <v>76.254873333861198</v>
      </c>
      <c r="Z450" s="66">
        <f t="shared" si="65"/>
        <v>78.554873333861195</v>
      </c>
      <c r="AA450" s="66">
        <f t="shared" si="66"/>
        <v>78.754873333861198</v>
      </c>
    </row>
    <row r="451" spans="1:27" x14ac:dyDescent="0.25">
      <c r="A451" s="86" t="s">
        <v>642</v>
      </c>
      <c r="B451" s="86" t="s">
        <v>41</v>
      </c>
      <c r="C451" s="86">
        <v>30</v>
      </c>
      <c r="D451" s="86" t="s">
        <v>655</v>
      </c>
      <c r="E451" s="86">
        <v>11</v>
      </c>
      <c r="F451" s="86" t="s">
        <v>35</v>
      </c>
      <c r="G451" s="86">
        <v>41.504763286808789</v>
      </c>
      <c r="H451" s="86">
        <v>1.7762927416203453</v>
      </c>
      <c r="I451" s="86">
        <v>0</v>
      </c>
      <c r="J451" s="86">
        <v>23.899022789366857</v>
      </c>
      <c r="K451" s="86">
        <v>0</v>
      </c>
      <c r="L451" s="86">
        <v>2.6000000000000005</v>
      </c>
      <c r="M451" s="86">
        <v>1.2400366605379669</v>
      </c>
      <c r="N451" s="86">
        <v>0</v>
      </c>
      <c r="O451" s="86">
        <v>1.0999999999999999</v>
      </c>
      <c r="P451" s="86">
        <v>2.9549295112207603</v>
      </c>
      <c r="S451" s="89"/>
      <c r="T451" s="88">
        <v>3.5</v>
      </c>
      <c r="V451" s="90">
        <f t="shared" si="56"/>
        <v>76.798752247934374</v>
      </c>
      <c r="W451" s="66">
        <f t="shared" si="62"/>
        <v>79.098752247934371</v>
      </c>
      <c r="X451" s="66">
        <f t="shared" si="63"/>
        <v>79.298752247934374</v>
      </c>
      <c r="Y451" s="66">
        <f t="shared" si="64"/>
        <v>76.798752247934374</v>
      </c>
      <c r="Z451" s="66">
        <f t="shared" si="65"/>
        <v>79.098752247934371</v>
      </c>
      <c r="AA451" s="66">
        <f t="shared" si="66"/>
        <v>79.298752247934374</v>
      </c>
    </row>
    <row r="452" spans="1:27" x14ac:dyDescent="0.25">
      <c r="A452" s="86" t="s">
        <v>642</v>
      </c>
      <c r="B452" s="86" t="s">
        <v>644</v>
      </c>
      <c r="C452" s="86">
        <v>36</v>
      </c>
      <c r="D452" s="86" t="s">
        <v>655</v>
      </c>
      <c r="E452" s="86">
        <v>11</v>
      </c>
      <c r="F452" s="86" t="s">
        <v>35</v>
      </c>
      <c r="G452" s="86">
        <v>41.494809001011454</v>
      </c>
      <c r="H452" s="86">
        <v>1.7724589249079372</v>
      </c>
      <c r="I452" s="86">
        <v>0</v>
      </c>
      <c r="J452" s="86">
        <v>25.864589133389796</v>
      </c>
      <c r="K452" s="86">
        <v>0</v>
      </c>
      <c r="L452" s="86">
        <v>2.5999999999999996</v>
      </c>
      <c r="M452" s="86">
        <v>1.2544888222450241</v>
      </c>
      <c r="N452" s="86">
        <v>0</v>
      </c>
      <c r="O452" s="86">
        <v>1.0999999999999996</v>
      </c>
      <c r="P452" s="86">
        <v>2.9534995441028506</v>
      </c>
      <c r="S452" s="89"/>
      <c r="T452" s="88">
        <v>3.5</v>
      </c>
      <c r="V452" s="90">
        <f t="shared" ref="V452:V515" si="67">SUM(I452:U452,G452)</f>
        <v>78.767386500749126</v>
      </c>
      <c r="W452" s="66">
        <f t="shared" si="62"/>
        <v>81.067386500749123</v>
      </c>
      <c r="X452" s="66">
        <f t="shared" si="63"/>
        <v>81.267386500749126</v>
      </c>
      <c r="Y452" s="66">
        <f t="shared" si="64"/>
        <v>78.767386500749126</v>
      </c>
      <c r="Z452" s="66">
        <f t="shared" si="65"/>
        <v>81.067386500749123</v>
      </c>
      <c r="AA452" s="66">
        <f t="shared" si="66"/>
        <v>81.267386500749126</v>
      </c>
    </row>
    <row r="453" spans="1:27" x14ac:dyDescent="0.25">
      <c r="A453" s="86" t="s">
        <v>645</v>
      </c>
      <c r="B453" s="86" t="s">
        <v>637</v>
      </c>
      <c r="C453" s="86">
        <v>12</v>
      </c>
      <c r="D453" s="86" t="s">
        <v>655</v>
      </c>
      <c r="E453" s="86">
        <v>11</v>
      </c>
      <c r="F453" s="86" t="s">
        <v>35</v>
      </c>
      <c r="G453" s="86">
        <v>42.222315506761078</v>
      </c>
      <c r="H453" s="86">
        <v>1.8674935889528683</v>
      </c>
      <c r="I453" s="86">
        <v>0</v>
      </c>
      <c r="J453" s="86">
        <v>22.375475590010588</v>
      </c>
      <c r="K453" s="86">
        <v>0</v>
      </c>
      <c r="L453" s="86">
        <v>2.5999999999999996</v>
      </c>
      <c r="M453" s="86">
        <v>1.1872699911398812</v>
      </c>
      <c r="N453" s="86">
        <v>0</v>
      </c>
      <c r="O453" s="86">
        <v>1.0999999999999999</v>
      </c>
      <c r="P453" s="86">
        <v>2.9150754548679023</v>
      </c>
      <c r="S453" s="89"/>
      <c r="T453" s="88">
        <v>3.5</v>
      </c>
      <c r="V453" s="90">
        <f t="shared" si="67"/>
        <v>75.90013654277945</v>
      </c>
      <c r="W453" s="66">
        <f t="shared" si="62"/>
        <v>78.200136542779447</v>
      </c>
      <c r="X453" s="66">
        <f t="shared" si="63"/>
        <v>78.40013654277945</v>
      </c>
      <c r="Y453" s="66">
        <f t="shared" si="64"/>
        <v>75.90013654277945</v>
      </c>
      <c r="Z453" s="66">
        <f t="shared" si="65"/>
        <v>78.200136542779447</v>
      </c>
      <c r="AA453" s="66">
        <f t="shared" si="66"/>
        <v>78.40013654277945</v>
      </c>
    </row>
    <row r="454" spans="1:27" x14ac:dyDescent="0.25">
      <c r="A454" s="86" t="s">
        <v>645</v>
      </c>
      <c r="B454" s="86" t="s">
        <v>44</v>
      </c>
      <c r="C454" s="86">
        <v>18</v>
      </c>
      <c r="D454" s="86" t="s">
        <v>655</v>
      </c>
      <c r="E454" s="86">
        <v>11</v>
      </c>
      <c r="F454" s="86" t="s">
        <v>35</v>
      </c>
      <c r="G454" s="86">
        <v>39.961411710966942</v>
      </c>
      <c r="H454" s="86">
        <v>1.8036339331891682</v>
      </c>
      <c r="I454" s="86">
        <v>0</v>
      </c>
      <c r="J454" s="86">
        <v>24.327147982253717</v>
      </c>
      <c r="K454" s="86">
        <v>0</v>
      </c>
      <c r="L454" s="86">
        <v>2.5999999999999996</v>
      </c>
      <c r="M454" s="86">
        <v>1.1727515468689478</v>
      </c>
      <c r="N454" s="86">
        <v>0</v>
      </c>
      <c r="O454" s="86">
        <v>1.0999999999999999</v>
      </c>
      <c r="P454" s="86">
        <v>2.9729699478851468</v>
      </c>
      <c r="S454" s="89"/>
      <c r="T454" s="88">
        <v>3.5</v>
      </c>
      <c r="V454" s="90">
        <f t="shared" si="67"/>
        <v>75.63428118797475</v>
      </c>
      <c r="W454" s="66">
        <f t="shared" si="62"/>
        <v>77.934281187974747</v>
      </c>
      <c r="X454" s="66">
        <f t="shared" si="63"/>
        <v>78.13428118797475</v>
      </c>
      <c r="Y454" s="66">
        <f t="shared" si="64"/>
        <v>75.63428118797475</v>
      </c>
      <c r="Z454" s="66">
        <f t="shared" si="65"/>
        <v>77.934281187974747</v>
      </c>
      <c r="AA454" s="66">
        <f t="shared" si="66"/>
        <v>78.13428118797475</v>
      </c>
    </row>
    <row r="455" spans="1:27" x14ac:dyDescent="0.25">
      <c r="A455" s="86" t="s">
        <v>645</v>
      </c>
      <c r="B455" s="86" t="s">
        <v>646</v>
      </c>
      <c r="C455" s="86">
        <v>24</v>
      </c>
      <c r="D455" s="86" t="s">
        <v>655</v>
      </c>
      <c r="E455" s="86">
        <v>11</v>
      </c>
      <c r="F455" s="86" t="s">
        <v>35</v>
      </c>
      <c r="G455" s="86">
        <v>41.82178029224319</v>
      </c>
      <c r="H455" s="86">
        <v>1.7591227579966144</v>
      </c>
      <c r="I455" s="86">
        <v>0</v>
      </c>
      <c r="J455" s="86">
        <v>23.529627640429229</v>
      </c>
      <c r="K455" s="86">
        <v>0</v>
      </c>
      <c r="L455" s="86">
        <v>2.6000000000000005</v>
      </c>
      <c r="M455" s="86">
        <v>1.2639004232075435</v>
      </c>
      <c r="N455" s="86">
        <v>0</v>
      </c>
      <c r="O455" s="86">
        <v>1.1000000000000001</v>
      </c>
      <c r="P455" s="86">
        <v>2.9213227576603482</v>
      </c>
      <c r="S455" s="89"/>
      <c r="T455" s="88">
        <v>3.5</v>
      </c>
      <c r="V455" s="90">
        <f t="shared" si="67"/>
        <v>76.736631113540312</v>
      </c>
      <c r="W455" s="66">
        <f t="shared" si="62"/>
        <v>79.036631113540309</v>
      </c>
      <c r="X455" s="66">
        <f t="shared" si="63"/>
        <v>79.236631113540312</v>
      </c>
      <c r="Y455" s="66">
        <f t="shared" si="64"/>
        <v>76.736631113540312</v>
      </c>
      <c r="Z455" s="66">
        <f t="shared" si="65"/>
        <v>79.036631113540309</v>
      </c>
      <c r="AA455" s="66">
        <f t="shared" si="66"/>
        <v>79.236631113540312</v>
      </c>
    </row>
    <row r="456" spans="1:27" x14ac:dyDescent="0.25">
      <c r="A456" s="86" t="s">
        <v>645</v>
      </c>
      <c r="B456" s="86" t="s">
        <v>45</v>
      </c>
      <c r="C456" s="86">
        <v>30</v>
      </c>
      <c r="D456" s="86" t="s">
        <v>655</v>
      </c>
      <c r="E456" s="86">
        <v>11</v>
      </c>
      <c r="F456" s="86" t="s">
        <v>35</v>
      </c>
      <c r="G456" s="86">
        <v>40.716233370972347</v>
      </c>
      <c r="H456" s="86">
        <v>1.7973639326061885</v>
      </c>
      <c r="I456" s="86">
        <v>0</v>
      </c>
      <c r="J456" s="86">
        <v>24.717792161111156</v>
      </c>
      <c r="K456" s="86">
        <v>0</v>
      </c>
      <c r="L456" s="86">
        <v>2.6</v>
      </c>
      <c r="M456" s="86">
        <v>1.2455330330062067</v>
      </c>
      <c r="N456" s="86">
        <v>0</v>
      </c>
      <c r="O456" s="86">
        <v>1.0999999999999999</v>
      </c>
      <c r="P456" s="86">
        <v>2.9709971616376674</v>
      </c>
      <c r="S456" s="89"/>
      <c r="T456" s="88">
        <v>3.5</v>
      </c>
      <c r="V456" s="90">
        <f t="shared" si="67"/>
        <v>76.850555726727379</v>
      </c>
      <c r="W456" s="66">
        <f t="shared" si="62"/>
        <v>79.150555726727376</v>
      </c>
      <c r="X456" s="66">
        <f t="shared" si="63"/>
        <v>79.350555726727379</v>
      </c>
      <c r="Y456" s="66">
        <f t="shared" si="64"/>
        <v>76.850555726727379</v>
      </c>
      <c r="Z456" s="66">
        <f t="shared" si="65"/>
        <v>79.150555726727376</v>
      </c>
      <c r="AA456" s="66">
        <f t="shared" si="66"/>
        <v>79.350555726727379</v>
      </c>
    </row>
    <row r="457" spans="1:27" x14ac:dyDescent="0.25">
      <c r="A457" s="86" t="s">
        <v>645</v>
      </c>
      <c r="B457" s="86" t="s">
        <v>647</v>
      </c>
      <c r="C457" s="86">
        <v>36</v>
      </c>
      <c r="D457" s="86" t="s">
        <v>655</v>
      </c>
      <c r="E457" s="86">
        <v>11</v>
      </c>
      <c r="F457" s="86" t="s">
        <v>35</v>
      </c>
      <c r="G457" s="86">
        <v>40.864905216927411</v>
      </c>
      <c r="H457" s="86">
        <v>1.7809939392016858</v>
      </c>
      <c r="I457" s="86">
        <v>0</v>
      </c>
      <c r="J457" s="86">
        <v>26.215315832523171</v>
      </c>
      <c r="K457" s="86">
        <v>0</v>
      </c>
      <c r="L457" s="86">
        <v>2.5999999999999992</v>
      </c>
      <c r="M457" s="86">
        <v>1.2519006916275348</v>
      </c>
      <c r="N457" s="86">
        <v>0</v>
      </c>
      <c r="O457" s="86">
        <v>1.0999999999999996</v>
      </c>
      <c r="P457" s="86">
        <v>2.9539294987503948</v>
      </c>
      <c r="S457" s="89"/>
      <c r="T457" s="88">
        <v>3.5</v>
      </c>
      <c r="V457" s="90">
        <f t="shared" si="67"/>
        <v>78.486051239828512</v>
      </c>
      <c r="W457" s="66">
        <f t="shared" si="62"/>
        <v>80.78605123982851</v>
      </c>
      <c r="X457" s="66">
        <f t="shared" si="63"/>
        <v>80.986051239828512</v>
      </c>
      <c r="Y457" s="66">
        <f t="shared" si="64"/>
        <v>78.486051239828512</v>
      </c>
      <c r="Z457" s="66">
        <f t="shared" si="65"/>
        <v>80.78605123982851</v>
      </c>
      <c r="AA457" s="66">
        <f t="shared" si="66"/>
        <v>80.986051239828512</v>
      </c>
    </row>
    <row r="458" spans="1:27" x14ac:dyDescent="0.25">
      <c r="A458" s="86" t="s">
        <v>648</v>
      </c>
      <c r="B458" s="86" t="s">
        <v>638</v>
      </c>
      <c r="C458" s="86">
        <v>12</v>
      </c>
      <c r="D458" s="86" t="s">
        <v>655</v>
      </c>
      <c r="E458" s="86">
        <v>11</v>
      </c>
      <c r="F458" s="86" t="s">
        <v>35</v>
      </c>
      <c r="G458" s="86">
        <v>41.987975017921507</v>
      </c>
      <c r="H458" s="86">
        <v>1.8725777576475409</v>
      </c>
      <c r="I458" s="86">
        <v>0</v>
      </c>
      <c r="J458" s="86">
        <v>22.57213723963428</v>
      </c>
      <c r="K458" s="86">
        <v>0</v>
      </c>
      <c r="L458" s="86">
        <v>2.5999999999999996</v>
      </c>
      <c r="M458" s="86">
        <v>1.2745978135723437</v>
      </c>
      <c r="N458" s="86">
        <v>0</v>
      </c>
      <c r="O458" s="86">
        <v>1.0999999999999999</v>
      </c>
      <c r="P458" s="86">
        <v>2.9111147713772834</v>
      </c>
      <c r="S458" s="89"/>
      <c r="T458" s="88">
        <v>3.5</v>
      </c>
      <c r="V458" s="90">
        <f t="shared" si="67"/>
        <v>75.945824842505417</v>
      </c>
      <c r="W458" s="66">
        <f t="shared" si="62"/>
        <v>78.245824842505414</v>
      </c>
      <c r="X458" s="66">
        <f t="shared" si="63"/>
        <v>78.445824842505417</v>
      </c>
      <c r="Y458" s="66">
        <f t="shared" si="64"/>
        <v>75.945824842505417</v>
      </c>
      <c r="Z458" s="66">
        <f t="shared" si="65"/>
        <v>78.245824842505414</v>
      </c>
      <c r="AA458" s="66">
        <f t="shared" si="66"/>
        <v>78.445824842505417</v>
      </c>
    </row>
    <row r="459" spans="1:27" x14ac:dyDescent="0.25">
      <c r="A459" s="86" t="s">
        <v>648</v>
      </c>
      <c r="B459" s="86" t="s">
        <v>391</v>
      </c>
      <c r="C459" s="86">
        <v>18</v>
      </c>
      <c r="D459" s="86" t="s">
        <v>655</v>
      </c>
      <c r="E459" s="86">
        <v>11</v>
      </c>
      <c r="F459" s="86" t="s">
        <v>35</v>
      </c>
      <c r="G459" s="86">
        <v>38.895854984063668</v>
      </c>
      <c r="H459" s="86">
        <v>1.8389997529201167</v>
      </c>
      <c r="I459" s="86">
        <v>0</v>
      </c>
      <c r="J459" s="86">
        <v>25.65823808736603</v>
      </c>
      <c r="K459" s="86">
        <v>0</v>
      </c>
      <c r="L459" s="86">
        <v>2.600000000000001</v>
      </c>
      <c r="M459" s="86">
        <v>1.2432831162541274</v>
      </c>
      <c r="N459" s="86">
        <v>0</v>
      </c>
      <c r="O459" s="86">
        <v>1.1000000000000005</v>
      </c>
      <c r="P459" s="86">
        <v>2.954105074360716</v>
      </c>
      <c r="S459" s="89"/>
      <c r="T459" s="88">
        <v>3.5</v>
      </c>
      <c r="V459" s="90">
        <f t="shared" si="67"/>
        <v>75.951481262044553</v>
      </c>
      <c r="W459" s="66">
        <f t="shared" si="62"/>
        <v>78.25148126204455</v>
      </c>
      <c r="X459" s="66">
        <f t="shared" si="63"/>
        <v>78.451481262044553</v>
      </c>
      <c r="Y459" s="66">
        <f t="shared" si="64"/>
        <v>75.951481262044553</v>
      </c>
      <c r="Z459" s="66">
        <f t="shared" si="65"/>
        <v>78.25148126204455</v>
      </c>
      <c r="AA459" s="66">
        <f t="shared" si="66"/>
        <v>78.451481262044553</v>
      </c>
    </row>
    <row r="460" spans="1:27" x14ac:dyDescent="0.25">
      <c r="A460" s="86" t="s">
        <v>648</v>
      </c>
      <c r="B460" s="86" t="s">
        <v>649</v>
      </c>
      <c r="C460" s="86">
        <v>24</v>
      </c>
      <c r="D460" s="86" t="s">
        <v>655</v>
      </c>
      <c r="E460" s="86">
        <v>11</v>
      </c>
      <c r="F460" s="86" t="s">
        <v>35</v>
      </c>
      <c r="G460" s="86">
        <v>41.7225651802461</v>
      </c>
      <c r="H460" s="86">
        <v>1.7711450889218909</v>
      </c>
      <c r="I460" s="86">
        <v>0</v>
      </c>
      <c r="J460" s="86">
        <v>23.652353696790925</v>
      </c>
      <c r="K460" s="86">
        <v>0</v>
      </c>
      <c r="L460" s="86">
        <v>2.6000000000000014</v>
      </c>
      <c r="M460" s="86">
        <v>1.3568899167116848</v>
      </c>
      <c r="N460" s="86">
        <v>0</v>
      </c>
      <c r="O460" s="86">
        <v>1.1000000000000005</v>
      </c>
      <c r="P460" s="86">
        <v>2.9232124332213001</v>
      </c>
      <c r="S460" s="89"/>
      <c r="T460" s="88">
        <v>3.5</v>
      </c>
      <c r="V460" s="90">
        <f t="shared" si="67"/>
        <v>76.85502122697001</v>
      </c>
      <c r="W460" s="66">
        <f t="shared" si="62"/>
        <v>79.155021226970007</v>
      </c>
      <c r="X460" s="66">
        <f t="shared" si="63"/>
        <v>79.35502122697001</v>
      </c>
      <c r="Y460" s="66">
        <f t="shared" si="64"/>
        <v>76.85502122697001</v>
      </c>
      <c r="Z460" s="66">
        <f t="shared" si="65"/>
        <v>79.155021226970007</v>
      </c>
      <c r="AA460" s="66">
        <f t="shared" si="66"/>
        <v>79.35502122697001</v>
      </c>
    </row>
    <row r="461" spans="1:27" x14ac:dyDescent="0.25">
      <c r="A461" s="86" t="s">
        <v>648</v>
      </c>
      <c r="B461" s="86" t="s">
        <v>394</v>
      </c>
      <c r="C461" s="86">
        <v>30</v>
      </c>
      <c r="D461" s="86" t="s">
        <v>655</v>
      </c>
      <c r="E461" s="86">
        <v>11</v>
      </c>
      <c r="F461" s="86" t="s">
        <v>35</v>
      </c>
      <c r="G461" s="86">
        <v>40.064168852970042</v>
      </c>
      <c r="H461" s="86">
        <v>1.8032378562558975</v>
      </c>
      <c r="I461" s="86">
        <v>0</v>
      </c>
      <c r="J461" s="86">
        <v>25.5418710392021</v>
      </c>
      <c r="K461" s="86">
        <v>0</v>
      </c>
      <c r="L461" s="86">
        <v>2.6000000000000005</v>
      </c>
      <c r="M461" s="86">
        <v>1.3272830603051844</v>
      </c>
      <c r="N461" s="86">
        <v>0</v>
      </c>
      <c r="O461" s="86">
        <v>1.1000000000000001</v>
      </c>
      <c r="P461" s="86">
        <v>2.9625587428158</v>
      </c>
      <c r="S461" s="89"/>
      <c r="T461" s="88">
        <v>3.5</v>
      </c>
      <c r="V461" s="90">
        <f t="shared" si="67"/>
        <v>77.09588169529313</v>
      </c>
      <c r="W461" s="66">
        <f t="shared" si="62"/>
        <v>79.395881695293127</v>
      </c>
      <c r="X461" s="66">
        <f t="shared" si="63"/>
        <v>79.59588169529313</v>
      </c>
      <c r="Y461" s="66">
        <f t="shared" si="64"/>
        <v>77.09588169529313</v>
      </c>
      <c r="Z461" s="66">
        <f t="shared" si="65"/>
        <v>79.395881695293127</v>
      </c>
      <c r="AA461" s="66">
        <f t="shared" si="66"/>
        <v>79.59588169529313</v>
      </c>
    </row>
    <row r="462" spans="1:27" x14ac:dyDescent="0.25">
      <c r="A462" s="86" t="s">
        <v>648</v>
      </c>
      <c r="B462" s="86" t="s">
        <v>650</v>
      </c>
      <c r="C462" s="86">
        <v>36</v>
      </c>
      <c r="D462" s="86" t="s">
        <v>655</v>
      </c>
      <c r="E462" s="86">
        <v>11</v>
      </c>
      <c r="F462" s="86" t="s">
        <v>35</v>
      </c>
      <c r="G462" s="86">
        <v>42.452320956860731</v>
      </c>
      <c r="H462" s="86">
        <v>1.6703775262037794</v>
      </c>
      <c r="I462" s="86">
        <v>0</v>
      </c>
      <c r="J462" s="86">
        <v>27.107610239365609</v>
      </c>
      <c r="K462" s="86">
        <v>0</v>
      </c>
      <c r="L462" s="86">
        <v>2.6</v>
      </c>
      <c r="M462" s="86">
        <v>1.3983164511841191</v>
      </c>
      <c r="N462" s="86">
        <v>0</v>
      </c>
      <c r="O462" s="86">
        <v>1.1000000000000001</v>
      </c>
      <c r="P462" s="86">
        <v>3.0219947247576266</v>
      </c>
      <c r="S462" s="89"/>
      <c r="T462" s="88">
        <v>3.5</v>
      </c>
      <c r="V462" s="90">
        <f t="shared" si="67"/>
        <v>81.180242372168095</v>
      </c>
      <c r="W462" s="66">
        <f t="shared" si="62"/>
        <v>83.480242372168092</v>
      </c>
      <c r="X462" s="66">
        <f t="shared" si="63"/>
        <v>83.680242372168095</v>
      </c>
      <c r="Y462" s="66">
        <f t="shared" si="64"/>
        <v>81.180242372168095</v>
      </c>
      <c r="Z462" s="66">
        <f t="shared" si="65"/>
        <v>83.480242372168092</v>
      </c>
      <c r="AA462" s="66">
        <f t="shared" si="66"/>
        <v>83.680242372168095</v>
      </c>
    </row>
    <row r="463" spans="1:27" x14ac:dyDescent="0.25">
      <c r="A463" s="86" t="s">
        <v>651</v>
      </c>
      <c r="B463" s="86" t="s">
        <v>511</v>
      </c>
      <c r="C463" s="86">
        <v>12</v>
      </c>
      <c r="D463" s="86" t="s">
        <v>655</v>
      </c>
      <c r="E463" s="86">
        <v>11</v>
      </c>
      <c r="F463" s="86" t="s">
        <v>35</v>
      </c>
      <c r="G463" s="86">
        <v>42.034971178301724</v>
      </c>
      <c r="H463" s="86">
        <v>1.8515191235072024</v>
      </c>
      <c r="I463" s="86">
        <v>0</v>
      </c>
      <c r="J463" s="86">
        <v>22.767986853536456</v>
      </c>
      <c r="K463" s="86">
        <v>0</v>
      </c>
      <c r="L463" s="86">
        <v>2.5999999999999996</v>
      </c>
      <c r="M463" s="86">
        <v>1.290731575316785</v>
      </c>
      <c r="N463" s="86">
        <v>0</v>
      </c>
      <c r="O463" s="86">
        <v>1.0999999999999996</v>
      </c>
      <c r="P463" s="86">
        <v>2.9162242489994852</v>
      </c>
      <c r="S463" s="89"/>
      <c r="T463" s="88">
        <v>3.5</v>
      </c>
      <c r="V463" s="90">
        <f t="shared" si="67"/>
        <v>76.209913856154458</v>
      </c>
      <c r="W463" s="66">
        <f t="shared" si="62"/>
        <v>78.509913856154455</v>
      </c>
      <c r="X463" s="66">
        <f t="shared" si="63"/>
        <v>78.709913856154458</v>
      </c>
      <c r="Y463" s="66">
        <f t="shared" si="64"/>
        <v>76.209913856154458</v>
      </c>
      <c r="Z463" s="66">
        <f t="shared" si="65"/>
        <v>78.509913856154455</v>
      </c>
      <c r="AA463" s="66">
        <f t="shared" si="66"/>
        <v>78.709913856154458</v>
      </c>
    </row>
    <row r="464" spans="1:27" x14ac:dyDescent="0.25">
      <c r="A464" s="86" t="s">
        <v>651</v>
      </c>
      <c r="B464" s="86" t="s">
        <v>538</v>
      </c>
      <c r="C464" s="86">
        <v>18</v>
      </c>
      <c r="D464" s="86" t="s">
        <v>655</v>
      </c>
      <c r="E464" s="86">
        <v>11</v>
      </c>
      <c r="F464" s="86" t="s">
        <v>35</v>
      </c>
      <c r="G464" s="86">
        <v>38.916577379245297</v>
      </c>
      <c r="H464" s="86">
        <v>1.8389938941208257</v>
      </c>
      <c r="I464" s="86">
        <v>0</v>
      </c>
      <c r="J464" s="86">
        <v>26.828804858624988</v>
      </c>
      <c r="K464" s="86">
        <v>0</v>
      </c>
      <c r="L464" s="86">
        <v>2.6000000000000005</v>
      </c>
      <c r="M464" s="86">
        <v>1.2533901450039464</v>
      </c>
      <c r="N464" s="86">
        <v>0</v>
      </c>
      <c r="O464" s="86">
        <v>1.1000000000000003</v>
      </c>
      <c r="P464" s="86">
        <v>2.9186287181056172</v>
      </c>
      <c r="S464" s="89"/>
      <c r="T464" s="88">
        <v>3.5</v>
      </c>
      <c r="V464" s="90">
        <f t="shared" si="67"/>
        <v>77.117401100979862</v>
      </c>
      <c r="W464" s="66">
        <f t="shared" si="62"/>
        <v>79.417401100979859</v>
      </c>
      <c r="X464" s="66">
        <f t="shared" si="63"/>
        <v>79.617401100979862</v>
      </c>
      <c r="Y464" s="66">
        <f t="shared" si="64"/>
        <v>77.117401100979862</v>
      </c>
      <c r="Z464" s="66">
        <f t="shared" si="65"/>
        <v>79.417401100979859</v>
      </c>
      <c r="AA464" s="66">
        <f t="shared" si="66"/>
        <v>79.617401100979862</v>
      </c>
    </row>
    <row r="465" spans="1:27" x14ac:dyDescent="0.25">
      <c r="A465" s="86" t="s">
        <v>651</v>
      </c>
      <c r="B465" s="86" t="s">
        <v>512</v>
      </c>
      <c r="C465" s="86">
        <v>24</v>
      </c>
      <c r="D465" s="86" t="s">
        <v>655</v>
      </c>
      <c r="E465" s="86">
        <v>11</v>
      </c>
      <c r="F465" s="86" t="s">
        <v>35</v>
      </c>
      <c r="G465" s="86">
        <v>41.778006491019624</v>
      </c>
      <c r="H465" s="86">
        <v>1.7668786371383405</v>
      </c>
      <c r="I465" s="86">
        <v>0</v>
      </c>
      <c r="J465" s="86">
        <v>23.774573004928364</v>
      </c>
      <c r="K465" s="86">
        <v>0</v>
      </c>
      <c r="L465" s="86">
        <v>2.6000000000000014</v>
      </c>
      <c r="M465" s="86">
        <v>1.3663991002820488</v>
      </c>
      <c r="N465" s="86">
        <v>0</v>
      </c>
      <c r="O465" s="86">
        <v>1.1000000000000005</v>
      </c>
      <c r="P465" s="86">
        <v>2.9276311356866604</v>
      </c>
      <c r="S465" s="89"/>
      <c r="T465" s="88">
        <v>3.5</v>
      </c>
      <c r="V465" s="90">
        <f t="shared" si="67"/>
        <v>77.046609731916703</v>
      </c>
      <c r="W465" s="66">
        <f t="shared" si="62"/>
        <v>79.346609731916701</v>
      </c>
      <c r="X465" s="66">
        <f t="shared" si="63"/>
        <v>79.546609731916703</v>
      </c>
      <c r="Y465" s="66">
        <f t="shared" si="64"/>
        <v>77.046609731916703</v>
      </c>
      <c r="Z465" s="66">
        <f t="shared" si="65"/>
        <v>79.346609731916701</v>
      </c>
      <c r="AA465" s="66">
        <f t="shared" si="66"/>
        <v>79.546609731916703</v>
      </c>
    </row>
    <row r="466" spans="1:27" x14ac:dyDescent="0.25">
      <c r="A466" s="86" t="s">
        <v>651</v>
      </c>
      <c r="B466" s="86" t="s">
        <v>540</v>
      </c>
      <c r="C466" s="86">
        <v>30</v>
      </c>
      <c r="D466" s="86" t="s">
        <v>655</v>
      </c>
      <c r="E466" s="86">
        <v>11</v>
      </c>
      <c r="F466" s="86" t="s">
        <v>35</v>
      </c>
      <c r="G466" s="86">
        <v>40.042297075851621</v>
      </c>
      <c r="H466" s="86">
        <v>1.8068448511980719</v>
      </c>
      <c r="I466" s="86">
        <v>0</v>
      </c>
      <c r="J466" s="86">
        <v>26.305070240252483</v>
      </c>
      <c r="K466" s="86">
        <v>0</v>
      </c>
      <c r="L466" s="86">
        <v>2.600000000000001</v>
      </c>
      <c r="M466" s="86">
        <v>1.3313743123793405</v>
      </c>
      <c r="N466" s="86">
        <v>0</v>
      </c>
      <c r="O466" s="86">
        <v>1.1000000000000003</v>
      </c>
      <c r="P466" s="86">
        <v>2.9406578036319626</v>
      </c>
      <c r="S466" s="89"/>
      <c r="T466" s="88">
        <v>3.5</v>
      </c>
      <c r="V466" s="90">
        <f t="shared" si="67"/>
        <v>77.819399432115404</v>
      </c>
      <c r="W466" s="66">
        <f t="shared" si="62"/>
        <v>80.119399432115401</v>
      </c>
      <c r="X466" s="66">
        <f t="shared" si="63"/>
        <v>80.319399432115404</v>
      </c>
      <c r="Y466" s="66">
        <f t="shared" si="64"/>
        <v>77.819399432115404</v>
      </c>
      <c r="Z466" s="66">
        <f t="shared" si="65"/>
        <v>80.119399432115401</v>
      </c>
      <c r="AA466" s="66">
        <f t="shared" si="66"/>
        <v>80.319399432115404</v>
      </c>
    </row>
    <row r="467" spans="1:27" x14ac:dyDescent="0.25">
      <c r="A467" s="86" t="s">
        <v>651</v>
      </c>
      <c r="B467" s="86" t="s">
        <v>652</v>
      </c>
      <c r="C467" s="86">
        <v>36</v>
      </c>
      <c r="D467" s="86" t="s">
        <v>655</v>
      </c>
      <c r="E467" s="86">
        <v>11</v>
      </c>
      <c r="F467" s="86" t="s">
        <v>35</v>
      </c>
      <c r="G467" s="86">
        <v>43.529308197408163</v>
      </c>
      <c r="H467" s="86">
        <v>1.5707893409604594</v>
      </c>
      <c r="I467" s="86">
        <v>0</v>
      </c>
      <c r="J467" s="86">
        <v>27.737254364396691</v>
      </c>
      <c r="K467" s="86">
        <v>0</v>
      </c>
      <c r="L467" s="86">
        <v>2.6000000000000005</v>
      </c>
      <c r="M467" s="86">
        <v>1.4338828811479511</v>
      </c>
      <c r="N467" s="86">
        <v>0</v>
      </c>
      <c r="O467" s="86">
        <v>1.1000000000000005</v>
      </c>
      <c r="P467" s="86">
        <v>3.0816369944165256</v>
      </c>
      <c r="S467" s="89"/>
      <c r="T467" s="88">
        <v>3.5</v>
      </c>
      <c r="V467" s="90">
        <f t="shared" si="67"/>
        <v>82.982082437369343</v>
      </c>
      <c r="W467" s="66">
        <f t="shared" si="62"/>
        <v>85.28208243736934</v>
      </c>
      <c r="X467" s="66">
        <f t="shared" si="63"/>
        <v>85.482082437369343</v>
      </c>
      <c r="Y467" s="66">
        <f t="shared" si="64"/>
        <v>82.982082437369343</v>
      </c>
      <c r="Z467" s="66">
        <f t="shared" si="65"/>
        <v>85.28208243736934</v>
      </c>
      <c r="AA467" s="66">
        <f t="shared" si="66"/>
        <v>85.482082437369343</v>
      </c>
    </row>
    <row r="468" spans="1:27" x14ac:dyDescent="0.25">
      <c r="A468" s="86" t="s">
        <v>656</v>
      </c>
      <c r="B468" s="86" t="s">
        <v>514</v>
      </c>
      <c r="C468" s="86">
        <v>12</v>
      </c>
      <c r="D468" s="86" t="s">
        <v>655</v>
      </c>
      <c r="E468" s="86">
        <v>11</v>
      </c>
      <c r="F468" s="86" t="s">
        <v>35</v>
      </c>
      <c r="G468" s="86">
        <v>41.832774444433539</v>
      </c>
      <c r="H468" s="86">
        <v>1.7944000152097956</v>
      </c>
      <c r="I468" s="86">
        <v>0</v>
      </c>
      <c r="J468" s="86">
        <v>23.027153312314791</v>
      </c>
      <c r="K468" s="86">
        <v>0</v>
      </c>
      <c r="L468" s="86">
        <v>2.5999999999999996</v>
      </c>
      <c r="M468" s="86">
        <v>1.2988946267085588</v>
      </c>
      <c r="N468" s="86">
        <v>0</v>
      </c>
      <c r="O468" s="86">
        <v>1.0999999999999999</v>
      </c>
      <c r="P468" s="86">
        <v>2.9110576081941342</v>
      </c>
      <c r="S468" s="89"/>
      <c r="T468" s="88">
        <v>3.5</v>
      </c>
      <c r="V468" s="90">
        <f t="shared" si="67"/>
        <v>76.269879991651024</v>
      </c>
      <c r="W468" s="66">
        <f t="shared" si="62"/>
        <v>78.569879991651021</v>
      </c>
      <c r="X468" s="66">
        <f t="shared" si="63"/>
        <v>78.769879991651024</v>
      </c>
      <c r="Y468" s="66">
        <f t="shared" si="64"/>
        <v>76.269879991651024</v>
      </c>
      <c r="Z468" s="66">
        <f t="shared" si="65"/>
        <v>78.569879991651021</v>
      </c>
      <c r="AA468" s="66">
        <f t="shared" si="66"/>
        <v>78.769879991651024</v>
      </c>
    </row>
    <row r="469" spans="1:27" x14ac:dyDescent="0.25">
      <c r="A469" s="86" t="s">
        <v>656</v>
      </c>
      <c r="B469" s="86" t="s">
        <v>544</v>
      </c>
      <c r="C469" s="86">
        <v>18</v>
      </c>
      <c r="D469" s="86" t="s">
        <v>655</v>
      </c>
      <c r="E469" s="86">
        <v>11</v>
      </c>
      <c r="F469" s="86" t="s">
        <v>35</v>
      </c>
      <c r="G469" s="86">
        <v>39.104900178521639</v>
      </c>
      <c r="H469" s="86">
        <v>1.8096203731688476</v>
      </c>
      <c r="I469" s="86">
        <v>0</v>
      </c>
      <c r="J469" s="86">
        <v>25.976508820498786</v>
      </c>
      <c r="K469" s="86">
        <v>0</v>
      </c>
      <c r="L469" s="86">
        <v>2.600000000000001</v>
      </c>
      <c r="M469" s="86">
        <v>1.2697308367167195</v>
      </c>
      <c r="N469" s="86">
        <v>0</v>
      </c>
      <c r="O469" s="86">
        <v>1.1000000000000003</v>
      </c>
      <c r="P469" s="86">
        <v>2.9115344052942254</v>
      </c>
      <c r="S469" s="89"/>
      <c r="T469" s="88">
        <v>3.5</v>
      </c>
      <c r="V469" s="90">
        <f t="shared" si="67"/>
        <v>76.46267424103138</v>
      </c>
      <c r="W469" s="66">
        <f t="shared" si="62"/>
        <v>78.762674241031377</v>
      </c>
      <c r="X469" s="66">
        <f t="shared" si="63"/>
        <v>78.96267424103138</v>
      </c>
      <c r="Y469" s="66">
        <f t="shared" si="64"/>
        <v>76.46267424103138</v>
      </c>
      <c r="Z469" s="66">
        <f t="shared" si="65"/>
        <v>78.762674241031377</v>
      </c>
      <c r="AA469" s="66">
        <f t="shared" si="66"/>
        <v>78.96267424103138</v>
      </c>
    </row>
    <row r="470" spans="1:27" x14ac:dyDescent="0.25">
      <c r="A470" s="86" t="s">
        <v>656</v>
      </c>
      <c r="B470" s="86" t="s">
        <v>516</v>
      </c>
      <c r="C470" s="86">
        <v>24</v>
      </c>
      <c r="D470" s="86" t="s">
        <v>655</v>
      </c>
      <c r="E470" s="86">
        <v>11</v>
      </c>
      <c r="F470" s="86" t="s">
        <v>35</v>
      </c>
      <c r="G470" s="86">
        <v>41.701234030225962</v>
      </c>
      <c r="H470" s="86">
        <v>1.7553664503172826</v>
      </c>
      <c r="I470" s="86">
        <v>0</v>
      </c>
      <c r="J470" s="86">
        <v>23.974263549486128</v>
      </c>
      <c r="K470" s="86">
        <v>0</v>
      </c>
      <c r="L470" s="86">
        <v>2.6000000000000019</v>
      </c>
      <c r="M470" s="86">
        <v>1.3715993090275325</v>
      </c>
      <c r="N470" s="86">
        <v>0</v>
      </c>
      <c r="O470" s="86">
        <v>1.1000000000000003</v>
      </c>
      <c r="P470" s="86">
        <v>2.9274936665663325</v>
      </c>
      <c r="S470" s="89"/>
      <c r="T470" s="88">
        <v>3.5</v>
      </c>
      <c r="V470" s="90">
        <f t="shared" si="67"/>
        <v>77.174590555305954</v>
      </c>
      <c r="W470" s="66">
        <f t="shared" si="62"/>
        <v>79.474590555305952</v>
      </c>
      <c r="X470" s="66">
        <f t="shared" si="63"/>
        <v>79.674590555305954</v>
      </c>
      <c r="Y470" s="66">
        <f t="shared" si="64"/>
        <v>77.174590555305954</v>
      </c>
      <c r="Z470" s="66">
        <f t="shared" si="65"/>
        <v>79.474590555305952</v>
      </c>
      <c r="AA470" s="66">
        <f t="shared" si="66"/>
        <v>79.674590555305954</v>
      </c>
    </row>
    <row r="471" spans="1:27" x14ac:dyDescent="0.25">
      <c r="A471" s="86" t="s">
        <v>656</v>
      </c>
      <c r="B471" s="86" t="s">
        <v>545</v>
      </c>
      <c r="C471" s="86">
        <v>30</v>
      </c>
      <c r="D471" s="86" t="s">
        <v>655</v>
      </c>
      <c r="E471" s="86">
        <v>11</v>
      </c>
      <c r="F471" s="86" t="s">
        <v>35</v>
      </c>
      <c r="G471" s="86">
        <v>40.144143032503152</v>
      </c>
      <c r="H471" s="86">
        <v>1.8063737736495398</v>
      </c>
      <c r="I471" s="86">
        <v>0</v>
      </c>
      <c r="J471" s="86">
        <v>26.429943622343426</v>
      </c>
      <c r="K471" s="86">
        <v>0</v>
      </c>
      <c r="L471" s="86">
        <v>2.6000000000000005</v>
      </c>
      <c r="M471" s="86">
        <v>1.340211098817585</v>
      </c>
      <c r="N471" s="86">
        <v>0</v>
      </c>
      <c r="O471" s="86">
        <v>1.1000000000000003</v>
      </c>
      <c r="P471" s="86">
        <v>2.9462579354048604</v>
      </c>
      <c r="S471" s="89"/>
      <c r="T471" s="88">
        <v>3.5</v>
      </c>
      <c r="V471" s="90">
        <f t="shared" si="67"/>
        <v>78.06055568906902</v>
      </c>
      <c r="W471" s="66">
        <f t="shared" si="62"/>
        <v>80.360555689069017</v>
      </c>
      <c r="X471" s="66">
        <f t="shared" si="63"/>
        <v>80.56055568906902</v>
      </c>
      <c r="Y471" s="66">
        <f t="shared" si="64"/>
        <v>78.06055568906902</v>
      </c>
      <c r="Z471" s="66">
        <f t="shared" si="65"/>
        <v>80.360555689069017</v>
      </c>
      <c r="AA471" s="66">
        <f t="shared" si="66"/>
        <v>80.56055568906902</v>
      </c>
    </row>
    <row r="472" spans="1:27" x14ac:dyDescent="0.25">
      <c r="A472" s="86" t="s">
        <v>656</v>
      </c>
      <c r="B472" s="86" t="s">
        <v>657</v>
      </c>
      <c r="C472" s="86">
        <v>36</v>
      </c>
      <c r="D472" s="86" t="s">
        <v>655</v>
      </c>
      <c r="E472" s="86">
        <v>11</v>
      </c>
      <c r="F472" s="86" t="s">
        <v>35</v>
      </c>
      <c r="G472" s="86">
        <v>44.758770094173791</v>
      </c>
      <c r="H472" s="86">
        <v>1.5550231355363024</v>
      </c>
      <c r="I472" s="86">
        <v>0</v>
      </c>
      <c r="J472" s="86">
        <v>27.870381394101873</v>
      </c>
      <c r="K472" s="86">
        <v>0</v>
      </c>
      <c r="L472" s="86">
        <v>2.600000000000001</v>
      </c>
      <c r="M472" s="86">
        <v>1.4734161581142828</v>
      </c>
      <c r="N472" s="86">
        <v>0</v>
      </c>
      <c r="O472" s="86">
        <v>1.1000000000000005</v>
      </c>
      <c r="P472" s="86">
        <v>3.1464827779231324</v>
      </c>
      <c r="S472" s="89"/>
      <c r="T472" s="88">
        <v>3.5</v>
      </c>
      <c r="V472" s="90">
        <f t="shared" si="67"/>
        <v>84.449050424313072</v>
      </c>
      <c r="W472" s="66">
        <f t="shared" si="62"/>
        <v>86.749050424313069</v>
      </c>
      <c r="X472" s="66">
        <f t="shared" si="63"/>
        <v>86.949050424313072</v>
      </c>
      <c r="Y472" s="66">
        <f t="shared" si="64"/>
        <v>84.449050424313072</v>
      </c>
      <c r="Z472" s="66">
        <f t="shared" si="65"/>
        <v>86.749050424313069</v>
      </c>
      <c r="AA472" s="66">
        <f t="shared" si="66"/>
        <v>86.949050424313072</v>
      </c>
    </row>
    <row r="473" spans="1:27" x14ac:dyDescent="0.25">
      <c r="A473" s="86" t="s">
        <v>658</v>
      </c>
      <c r="B473" s="86" t="s">
        <v>519</v>
      </c>
      <c r="C473" s="86">
        <v>12</v>
      </c>
      <c r="D473" s="86" t="s">
        <v>655</v>
      </c>
      <c r="E473" s="86">
        <v>11</v>
      </c>
      <c r="F473" s="86" t="s">
        <v>35</v>
      </c>
      <c r="G473" s="86">
        <v>41.794227411546366</v>
      </c>
      <c r="H473" s="86">
        <v>1.7860630279847172</v>
      </c>
      <c r="I473" s="86">
        <v>0</v>
      </c>
      <c r="J473" s="86">
        <v>23.321509967148359</v>
      </c>
      <c r="K473" s="86">
        <v>0</v>
      </c>
      <c r="L473" s="86">
        <v>2.6</v>
      </c>
      <c r="M473" s="86">
        <v>1.3181228350411045</v>
      </c>
      <c r="N473" s="86">
        <v>0</v>
      </c>
      <c r="O473" s="86">
        <v>1.1000000000000001</v>
      </c>
      <c r="P473" s="86">
        <v>2.9181903350221248</v>
      </c>
      <c r="S473" s="89"/>
      <c r="T473" s="88">
        <v>3.5</v>
      </c>
      <c r="V473" s="90">
        <f t="shared" si="67"/>
        <v>76.552050548757961</v>
      </c>
      <c r="W473" s="66">
        <f t="shared" si="62"/>
        <v>78.852050548757958</v>
      </c>
      <c r="X473" s="66">
        <f t="shared" si="63"/>
        <v>79.052050548757961</v>
      </c>
      <c r="Y473" s="66">
        <f t="shared" si="64"/>
        <v>76.552050548757961</v>
      </c>
      <c r="Z473" s="66">
        <f t="shared" si="65"/>
        <v>78.852050548757958</v>
      </c>
      <c r="AA473" s="66">
        <f t="shared" si="66"/>
        <v>79.052050548757961</v>
      </c>
    </row>
    <row r="474" spans="1:27" x14ac:dyDescent="0.25">
      <c r="A474" s="86" t="s">
        <v>658</v>
      </c>
      <c r="B474" s="86" t="s">
        <v>640</v>
      </c>
      <c r="C474" s="86">
        <v>18</v>
      </c>
      <c r="D474" s="86" t="s">
        <v>655</v>
      </c>
      <c r="E474" s="86">
        <v>11</v>
      </c>
      <c r="F474" s="86" t="s">
        <v>35</v>
      </c>
      <c r="G474" s="86">
        <v>39.629902616297876</v>
      </c>
      <c r="H474" s="86">
        <v>1.7963324887933254</v>
      </c>
      <c r="I474" s="86">
        <v>0</v>
      </c>
      <c r="J474" s="86">
        <v>24.971187112475</v>
      </c>
      <c r="K474" s="86">
        <v>0</v>
      </c>
      <c r="L474" s="86">
        <v>2.600000000000001</v>
      </c>
      <c r="M474" s="86">
        <v>1.3118039753463369</v>
      </c>
      <c r="N474" s="86">
        <v>0</v>
      </c>
      <c r="O474" s="86">
        <v>1.1000000000000003</v>
      </c>
      <c r="P474" s="86">
        <v>2.8333519308913044</v>
      </c>
      <c r="S474" s="89"/>
      <c r="T474" s="88">
        <v>3.5</v>
      </c>
      <c r="V474" s="90">
        <f t="shared" si="67"/>
        <v>75.946245635010513</v>
      </c>
      <c r="W474" s="66">
        <f t="shared" si="62"/>
        <v>78.24624563501051</v>
      </c>
      <c r="X474" s="66">
        <f t="shared" si="63"/>
        <v>78.446245635010513</v>
      </c>
      <c r="Y474" s="66">
        <f t="shared" si="64"/>
        <v>75.946245635010513</v>
      </c>
      <c r="Z474" s="66">
        <f t="shared" si="65"/>
        <v>78.24624563501051</v>
      </c>
      <c r="AA474" s="66">
        <f t="shared" si="66"/>
        <v>78.446245635010513</v>
      </c>
    </row>
    <row r="475" spans="1:27" x14ac:dyDescent="0.25">
      <c r="A475" s="86" t="s">
        <v>658</v>
      </c>
      <c r="B475" s="86" t="s">
        <v>521</v>
      </c>
      <c r="C475" s="86">
        <v>24</v>
      </c>
      <c r="D475" s="86" t="s">
        <v>655</v>
      </c>
      <c r="E475" s="86">
        <v>11</v>
      </c>
      <c r="F475" s="86" t="s">
        <v>35</v>
      </c>
      <c r="G475" s="86">
        <v>41.593669782879822</v>
      </c>
      <c r="H475" s="86">
        <v>1.7373638468067512</v>
      </c>
      <c r="I475" s="86">
        <v>0</v>
      </c>
      <c r="J475" s="86">
        <v>24.147101638659905</v>
      </c>
      <c r="K475" s="86">
        <v>0</v>
      </c>
      <c r="L475" s="86">
        <v>2.600000000000001</v>
      </c>
      <c r="M475" s="86">
        <v>1.379600413517492</v>
      </c>
      <c r="N475" s="86">
        <v>0</v>
      </c>
      <c r="O475" s="86">
        <v>1.1000000000000003</v>
      </c>
      <c r="P475" s="86">
        <v>2.9253251049932887</v>
      </c>
      <c r="S475" s="89"/>
      <c r="T475" s="88">
        <v>3.5</v>
      </c>
      <c r="V475" s="90">
        <f t="shared" si="67"/>
        <v>77.245696940050507</v>
      </c>
      <c r="W475" s="66">
        <f t="shared" si="62"/>
        <v>79.545696940050505</v>
      </c>
      <c r="X475" s="66">
        <f t="shared" si="63"/>
        <v>79.745696940050507</v>
      </c>
      <c r="Y475" s="66">
        <f t="shared" si="64"/>
        <v>77.245696940050507</v>
      </c>
      <c r="Z475" s="66">
        <f t="shared" si="65"/>
        <v>79.545696940050505</v>
      </c>
      <c r="AA475" s="66">
        <f t="shared" si="66"/>
        <v>79.745696940050507</v>
      </c>
    </row>
    <row r="476" spans="1:27" x14ac:dyDescent="0.25">
      <c r="A476" s="86" t="s">
        <v>658</v>
      </c>
      <c r="B476" s="86" t="s">
        <v>641</v>
      </c>
      <c r="C476" s="86">
        <v>30</v>
      </c>
      <c r="D476" s="86" t="s">
        <v>655</v>
      </c>
      <c r="E476" s="86">
        <v>11</v>
      </c>
      <c r="F476" s="86" t="s">
        <v>35</v>
      </c>
      <c r="G476" s="86">
        <v>40.462150390480303</v>
      </c>
      <c r="H476" s="86">
        <v>1.8162459411732073</v>
      </c>
      <c r="I476" s="86">
        <v>0</v>
      </c>
      <c r="J476" s="86">
        <v>26.518324690759844</v>
      </c>
      <c r="K476" s="86">
        <v>0</v>
      </c>
      <c r="L476" s="86">
        <v>2.600000000000001</v>
      </c>
      <c r="M476" s="86">
        <v>1.3636915569452017</v>
      </c>
      <c r="N476" s="86">
        <v>0</v>
      </c>
      <c r="O476" s="86">
        <v>1.1000000000000005</v>
      </c>
      <c r="P476" s="86">
        <v>2.9125502204899205</v>
      </c>
      <c r="S476" s="89"/>
      <c r="T476" s="88">
        <v>3.5</v>
      </c>
      <c r="V476" s="90">
        <f t="shared" si="67"/>
        <v>78.456716858675264</v>
      </c>
      <c r="W476" s="66">
        <f t="shared" si="62"/>
        <v>80.756716858675262</v>
      </c>
      <c r="X476" s="66">
        <f t="shared" si="63"/>
        <v>80.956716858675264</v>
      </c>
      <c r="Y476" s="66">
        <f t="shared" si="64"/>
        <v>78.456716858675264</v>
      </c>
      <c r="Z476" s="66">
        <f t="shared" si="65"/>
        <v>80.756716858675262</v>
      </c>
      <c r="AA476" s="66">
        <f t="shared" si="66"/>
        <v>80.956716858675264</v>
      </c>
    </row>
    <row r="477" spans="1:27" x14ac:dyDescent="0.25">
      <c r="A477" s="86" t="s">
        <v>658</v>
      </c>
      <c r="B477" s="86" t="s">
        <v>659</v>
      </c>
      <c r="C477" s="86">
        <v>36</v>
      </c>
      <c r="D477" s="86" t="s">
        <v>655</v>
      </c>
      <c r="E477" s="86">
        <v>11</v>
      </c>
      <c r="F477" s="86" t="s">
        <v>35</v>
      </c>
      <c r="G477" s="86">
        <v>46.053670110213119</v>
      </c>
      <c r="H477" s="86">
        <v>1.6829705968311117</v>
      </c>
      <c r="I477" s="86">
        <v>0</v>
      </c>
      <c r="J477" s="86">
        <v>27.9856067868844</v>
      </c>
      <c r="K477" s="86">
        <v>0</v>
      </c>
      <c r="L477" s="86">
        <v>2.6000000000000014</v>
      </c>
      <c r="M477" s="86">
        <v>1.5152636646736126</v>
      </c>
      <c r="N477" s="86">
        <v>0</v>
      </c>
      <c r="O477" s="86">
        <v>1.1000000000000008</v>
      </c>
      <c r="P477" s="86">
        <v>3.272037293705115</v>
      </c>
      <c r="S477" s="89"/>
      <c r="T477" s="88">
        <v>3.5</v>
      </c>
      <c r="V477" s="90">
        <f t="shared" si="67"/>
        <v>86.026577855476262</v>
      </c>
      <c r="W477" s="66">
        <f t="shared" si="62"/>
        <v>88.326577855476259</v>
      </c>
      <c r="X477" s="66">
        <f t="shared" si="63"/>
        <v>88.526577855476262</v>
      </c>
      <c r="Y477" s="66">
        <f t="shared" si="64"/>
        <v>86.026577855476262</v>
      </c>
      <c r="Z477" s="66">
        <f t="shared" si="65"/>
        <v>88.326577855476259</v>
      </c>
      <c r="AA477" s="66">
        <f t="shared" si="66"/>
        <v>88.526577855476262</v>
      </c>
    </row>
    <row r="478" spans="1:27" x14ac:dyDescent="0.25">
      <c r="A478" s="86" t="s">
        <v>674</v>
      </c>
      <c r="B478" s="86" t="s">
        <v>40</v>
      </c>
      <c r="C478" s="86">
        <v>12</v>
      </c>
      <c r="D478" s="86" t="s">
        <v>655</v>
      </c>
      <c r="E478" s="86">
        <v>11</v>
      </c>
      <c r="F478" s="86" t="s">
        <v>35</v>
      </c>
      <c r="G478" s="86">
        <v>41.978544332387351</v>
      </c>
      <c r="H478" s="86">
        <v>1.7960603141225135</v>
      </c>
      <c r="I478" s="86">
        <v>0</v>
      </c>
      <c r="J478" s="86">
        <v>23.636225299580676</v>
      </c>
      <c r="K478" s="86">
        <v>0</v>
      </c>
      <c r="L478" s="86">
        <v>2.5999999999999996</v>
      </c>
      <c r="M478" s="86">
        <v>1.3537753897525369</v>
      </c>
      <c r="N478" s="86">
        <v>0</v>
      </c>
      <c r="O478" s="86">
        <v>1.1000000000000001</v>
      </c>
      <c r="P478" s="86">
        <v>2.9429067697316933</v>
      </c>
      <c r="S478" s="89"/>
      <c r="T478" s="88">
        <v>3.5</v>
      </c>
      <c r="V478" s="90">
        <f t="shared" si="67"/>
        <v>77.111451791452254</v>
      </c>
      <c r="W478" s="66">
        <f t="shared" si="62"/>
        <v>79.411451791452251</v>
      </c>
      <c r="X478" s="66">
        <f t="shared" si="63"/>
        <v>79.611451791452254</v>
      </c>
      <c r="Y478" s="66">
        <f t="shared" si="64"/>
        <v>77.111451791452254</v>
      </c>
      <c r="Z478" s="66">
        <f t="shared" si="65"/>
        <v>79.411451791452251</v>
      </c>
      <c r="AA478" s="66">
        <f t="shared" si="66"/>
        <v>79.611451791452254</v>
      </c>
    </row>
    <row r="479" spans="1:27" x14ac:dyDescent="0.25">
      <c r="A479" s="86" t="s">
        <v>674</v>
      </c>
      <c r="B479" s="86" t="s">
        <v>643</v>
      </c>
      <c r="C479" s="86">
        <v>18</v>
      </c>
      <c r="D479" s="86" t="s">
        <v>655</v>
      </c>
      <c r="E479" s="86">
        <v>11</v>
      </c>
      <c r="F479" s="86" t="s">
        <v>35</v>
      </c>
      <c r="G479" s="86">
        <v>41.896842885036172</v>
      </c>
      <c r="H479" s="86">
        <v>1.7590529639675623</v>
      </c>
      <c r="I479" s="86">
        <v>0</v>
      </c>
      <c r="J479" s="86">
        <v>23.927150302931643</v>
      </c>
      <c r="K479" s="86">
        <v>0</v>
      </c>
      <c r="L479" s="86">
        <v>2.600000000000001</v>
      </c>
      <c r="M479" s="86">
        <v>1.3985970215072472</v>
      </c>
      <c r="N479" s="86">
        <v>0</v>
      </c>
      <c r="O479" s="86">
        <v>1.1000000000000001</v>
      </c>
      <c r="P479" s="86">
        <v>2.8798481116630312</v>
      </c>
      <c r="S479" s="89"/>
      <c r="T479" s="88">
        <v>3.5</v>
      </c>
      <c r="V479" s="90">
        <f t="shared" si="67"/>
        <v>77.302438321138084</v>
      </c>
      <c r="W479" s="66">
        <f t="shared" si="62"/>
        <v>79.602438321138081</v>
      </c>
      <c r="X479" s="66">
        <f t="shared" si="63"/>
        <v>79.802438321138084</v>
      </c>
      <c r="Y479" s="66">
        <f t="shared" si="64"/>
        <v>77.302438321138084</v>
      </c>
      <c r="Z479" s="66">
        <f t="shared" si="65"/>
        <v>79.602438321138081</v>
      </c>
      <c r="AA479" s="66">
        <f t="shared" si="66"/>
        <v>79.802438321138084</v>
      </c>
    </row>
    <row r="480" spans="1:27" x14ac:dyDescent="0.25">
      <c r="A480" s="86" t="s">
        <v>674</v>
      </c>
      <c r="B480" s="86" t="s">
        <v>41</v>
      </c>
      <c r="C480" s="86">
        <v>24</v>
      </c>
      <c r="D480" s="86" t="s">
        <v>655</v>
      </c>
      <c r="E480" s="86">
        <v>11</v>
      </c>
      <c r="F480" s="86" t="s">
        <v>35</v>
      </c>
      <c r="G480" s="86">
        <v>41.806796814392193</v>
      </c>
      <c r="H480" s="86">
        <v>1.7695776363099895</v>
      </c>
      <c r="I480" s="86">
        <v>0</v>
      </c>
      <c r="J480" s="86">
        <v>24.389593187953487</v>
      </c>
      <c r="K480" s="86">
        <v>0</v>
      </c>
      <c r="L480" s="86">
        <v>2.6000000000000005</v>
      </c>
      <c r="M480" s="86">
        <v>1.4015708363615096</v>
      </c>
      <c r="N480" s="86">
        <v>0</v>
      </c>
      <c r="O480" s="86">
        <v>1.1000000000000001</v>
      </c>
      <c r="P480" s="86">
        <v>2.9493076631088182</v>
      </c>
      <c r="S480" s="89"/>
      <c r="T480" s="88">
        <v>3.5</v>
      </c>
      <c r="V480" s="90">
        <f t="shared" si="67"/>
        <v>77.747268501816009</v>
      </c>
      <c r="W480" s="66">
        <f t="shared" si="62"/>
        <v>80.047268501816006</v>
      </c>
      <c r="X480" s="66">
        <f t="shared" si="63"/>
        <v>80.247268501816009</v>
      </c>
      <c r="Y480" s="66">
        <f t="shared" si="64"/>
        <v>77.747268501816009</v>
      </c>
      <c r="Z480" s="66">
        <f t="shared" si="65"/>
        <v>80.047268501816006</v>
      </c>
      <c r="AA480" s="66">
        <f t="shared" si="66"/>
        <v>80.247268501816009</v>
      </c>
    </row>
    <row r="481" spans="1:45" x14ac:dyDescent="0.25">
      <c r="A481" s="86" t="s">
        <v>674</v>
      </c>
      <c r="B481" s="86" t="s">
        <v>644</v>
      </c>
      <c r="C481" s="86">
        <v>30</v>
      </c>
      <c r="D481" s="86" t="s">
        <v>655</v>
      </c>
      <c r="E481" s="86">
        <v>11</v>
      </c>
      <c r="F481" s="86" t="s">
        <v>35</v>
      </c>
      <c r="G481" s="86">
        <v>41.734328642405224</v>
      </c>
      <c r="H481" s="86">
        <v>1.7665970596189169</v>
      </c>
      <c r="I481" s="86">
        <v>0</v>
      </c>
      <c r="J481" s="86">
        <v>26.648765393572845</v>
      </c>
      <c r="K481" s="86">
        <v>0</v>
      </c>
      <c r="L481" s="86">
        <v>2.6000000000000005</v>
      </c>
      <c r="M481" s="86">
        <v>1.4093390773915362</v>
      </c>
      <c r="N481" s="86">
        <v>0</v>
      </c>
      <c r="O481" s="86">
        <v>1.1000000000000005</v>
      </c>
      <c r="P481" s="86">
        <v>2.9499149449914368</v>
      </c>
      <c r="S481" s="89"/>
      <c r="T481" s="88">
        <v>3.5</v>
      </c>
      <c r="V481" s="90">
        <f t="shared" si="67"/>
        <v>79.942348058361034</v>
      </c>
      <c r="W481" s="66">
        <f t="shared" si="62"/>
        <v>82.242348058361031</v>
      </c>
      <c r="X481" s="66">
        <f t="shared" si="63"/>
        <v>82.442348058361034</v>
      </c>
      <c r="Y481" s="66">
        <f t="shared" si="64"/>
        <v>79.942348058361034</v>
      </c>
      <c r="Z481" s="66">
        <f t="shared" si="65"/>
        <v>82.242348058361031</v>
      </c>
      <c r="AA481" s="66">
        <f t="shared" si="66"/>
        <v>82.442348058361034</v>
      </c>
    </row>
    <row r="482" spans="1:45" x14ac:dyDescent="0.25">
      <c r="A482" s="86" t="s">
        <v>674</v>
      </c>
      <c r="B482" s="86" t="s">
        <v>675</v>
      </c>
      <c r="C482" s="86">
        <v>36</v>
      </c>
      <c r="D482" s="86" t="s">
        <v>655</v>
      </c>
      <c r="E482" s="86">
        <v>11</v>
      </c>
      <c r="F482" s="86" t="s">
        <v>35</v>
      </c>
      <c r="G482" s="86">
        <v>46.279063410140736</v>
      </c>
      <c r="H482" s="86">
        <v>1.6841244430045705</v>
      </c>
      <c r="I482" s="86">
        <v>0</v>
      </c>
      <c r="J482" s="86">
        <v>27.887283219404281</v>
      </c>
      <c r="K482" s="86">
        <v>0</v>
      </c>
      <c r="L482" s="86">
        <v>2.6000000000000014</v>
      </c>
      <c r="M482" s="86">
        <v>1.5230213824853815</v>
      </c>
      <c r="N482" s="86">
        <v>0</v>
      </c>
      <c r="O482" s="86">
        <v>1.1000000000000008</v>
      </c>
      <c r="P482" s="86">
        <v>3.2444971044302595</v>
      </c>
      <c r="S482" s="89"/>
      <c r="T482" s="88">
        <v>3.5</v>
      </c>
      <c r="V482" s="90">
        <f t="shared" si="67"/>
        <v>86.133865116460669</v>
      </c>
      <c r="W482" s="66">
        <f t="shared" si="62"/>
        <v>88.433865116460666</v>
      </c>
      <c r="X482" s="66">
        <f t="shared" si="63"/>
        <v>88.633865116460669</v>
      </c>
      <c r="Y482" s="66">
        <f t="shared" si="64"/>
        <v>86.133865116460669</v>
      </c>
      <c r="Z482" s="66">
        <f t="shared" si="65"/>
        <v>88.433865116460666</v>
      </c>
      <c r="AA482" s="66">
        <f t="shared" si="66"/>
        <v>88.633865116460669</v>
      </c>
    </row>
    <row r="483" spans="1:45" x14ac:dyDescent="0.25">
      <c r="A483" s="86" t="s">
        <v>527</v>
      </c>
      <c r="B483" s="86" t="s">
        <v>43</v>
      </c>
      <c r="C483" s="86">
        <v>12</v>
      </c>
      <c r="D483" s="86" t="s">
        <v>506</v>
      </c>
      <c r="E483" s="86">
        <v>11</v>
      </c>
      <c r="F483" s="86" t="s">
        <v>35</v>
      </c>
      <c r="G483" s="86">
        <v>39.178616460283017</v>
      </c>
      <c r="H483" s="86">
        <v>1.5601507068583587</v>
      </c>
      <c r="I483" s="86">
        <v>0</v>
      </c>
      <c r="J483" s="86">
        <v>15.990394651387389</v>
      </c>
      <c r="K483" s="86">
        <v>0</v>
      </c>
      <c r="L483" s="86">
        <v>2.6</v>
      </c>
      <c r="M483" s="86">
        <v>0.90858021730964333</v>
      </c>
      <c r="N483" s="86">
        <v>0</v>
      </c>
      <c r="O483" s="86">
        <v>1.1000000000000005</v>
      </c>
      <c r="P483" s="86">
        <v>1.3268854699332857</v>
      </c>
      <c r="S483" s="89"/>
      <c r="T483" s="88">
        <v>3.5</v>
      </c>
      <c r="V483" s="90">
        <f t="shared" si="67"/>
        <v>64.604476798913339</v>
      </c>
      <c r="W483" s="66">
        <f t="shared" si="57"/>
        <v>66.904476798913336</v>
      </c>
      <c r="X483" s="66">
        <f t="shared" si="58"/>
        <v>67.104476798913339</v>
      </c>
      <c r="Y483" s="66">
        <f t="shared" si="59"/>
        <v>64.604476798913339</v>
      </c>
      <c r="Z483" s="66">
        <f t="shared" si="60"/>
        <v>66.904476798913336</v>
      </c>
      <c r="AA483" s="66">
        <f t="shared" si="61"/>
        <v>67.104476798913339</v>
      </c>
      <c r="AB483" t="s">
        <v>379</v>
      </c>
      <c r="AC483" t="s">
        <v>42</v>
      </c>
      <c r="AD483" t="s">
        <v>60</v>
      </c>
      <c r="AE483" t="s">
        <v>36</v>
      </c>
      <c r="AF483">
        <v>8</v>
      </c>
      <c r="AG483" t="s">
        <v>37</v>
      </c>
      <c r="AH483" t="s">
        <v>61</v>
      </c>
      <c r="AI483">
        <v>203.66600000000003</v>
      </c>
      <c r="AJ483">
        <v>0</v>
      </c>
      <c r="AK483">
        <v>0</v>
      </c>
      <c r="AL483" t="s">
        <v>494</v>
      </c>
      <c r="AM483" t="s">
        <v>381</v>
      </c>
      <c r="AN483" t="s">
        <v>38</v>
      </c>
      <c r="AO483" t="s">
        <v>39</v>
      </c>
    </row>
    <row r="484" spans="1:45" x14ac:dyDescent="0.25">
      <c r="A484" s="86" t="s">
        <v>527</v>
      </c>
      <c r="B484" s="86" t="s">
        <v>637</v>
      </c>
      <c r="C484" s="86">
        <v>18</v>
      </c>
      <c r="D484" s="86" t="s">
        <v>506</v>
      </c>
      <c r="E484" s="86">
        <v>11</v>
      </c>
      <c r="F484" s="86" t="s">
        <v>35</v>
      </c>
      <c r="G484" s="86">
        <v>41.538883439344005</v>
      </c>
      <c r="H484" s="86">
        <v>1.6473388727994518</v>
      </c>
      <c r="I484" s="86">
        <v>0</v>
      </c>
      <c r="J484" s="86">
        <v>16.853018130647875</v>
      </c>
      <c r="K484" s="86">
        <v>0</v>
      </c>
      <c r="L484" s="86">
        <v>2.600000000000001</v>
      </c>
      <c r="M484" s="86">
        <v>1.0641621856582397</v>
      </c>
      <c r="N484" s="86">
        <v>0</v>
      </c>
      <c r="O484" s="86">
        <v>1.1000000000000003</v>
      </c>
      <c r="P484" s="86">
        <v>1.4424867338105514</v>
      </c>
      <c r="S484" s="89"/>
      <c r="T484" s="88">
        <v>3.5</v>
      </c>
      <c r="V484" s="90">
        <f t="shared" si="67"/>
        <v>68.098550489460678</v>
      </c>
      <c r="W484" s="66">
        <f t="shared" ref="W484:W542" si="68">+V484+$W$1</f>
        <v>70.398550489460675</v>
      </c>
      <c r="X484" s="66">
        <f t="shared" ref="X484:X542" si="69">+V484+$X$1</f>
        <v>70.598550489460678</v>
      </c>
      <c r="Y484" s="66">
        <f t="shared" ref="Y484:Y542" si="70">+V484</f>
        <v>68.098550489460678</v>
      </c>
      <c r="Z484" s="66">
        <f t="shared" ref="Z484:Z542" si="71">+W484</f>
        <v>70.398550489460675</v>
      </c>
      <c r="AA484" s="66">
        <f t="shared" ref="AA484:AA542" si="72">+X484</f>
        <v>70.598550489460678</v>
      </c>
      <c r="AB484" t="s">
        <v>379</v>
      </c>
      <c r="AC484" t="s">
        <v>42</v>
      </c>
      <c r="AD484" t="s">
        <v>60</v>
      </c>
      <c r="AE484" t="s">
        <v>36</v>
      </c>
      <c r="AF484">
        <v>8</v>
      </c>
      <c r="AG484" t="s">
        <v>37</v>
      </c>
      <c r="AH484" t="s">
        <v>61</v>
      </c>
      <c r="AI484">
        <v>310.87100000000009</v>
      </c>
      <c r="AJ484">
        <v>0</v>
      </c>
      <c r="AK484">
        <v>0</v>
      </c>
      <c r="AL484" t="s">
        <v>495</v>
      </c>
      <c r="AM484" t="s">
        <v>381</v>
      </c>
      <c r="AN484" t="s">
        <v>38</v>
      </c>
      <c r="AO484" t="s">
        <v>39</v>
      </c>
    </row>
    <row r="485" spans="1:45" x14ac:dyDescent="0.25">
      <c r="A485" s="86" t="s">
        <v>527</v>
      </c>
      <c r="B485" s="86" t="s">
        <v>44</v>
      </c>
      <c r="C485" s="86">
        <v>24</v>
      </c>
      <c r="D485" s="86" t="s">
        <v>506</v>
      </c>
      <c r="E485" s="86">
        <v>11</v>
      </c>
      <c r="F485" s="86" t="s">
        <v>35</v>
      </c>
      <c r="G485" s="86">
        <v>39.101043841387373</v>
      </c>
      <c r="H485" s="86">
        <v>1.52055069070245</v>
      </c>
      <c r="I485" s="86">
        <v>0</v>
      </c>
      <c r="J485" s="86">
        <v>19.545550986452792</v>
      </c>
      <c r="K485" s="86">
        <v>0</v>
      </c>
      <c r="L485" s="86">
        <v>2.6000000000000005</v>
      </c>
      <c r="M485" s="86">
        <v>1.0547935253701959</v>
      </c>
      <c r="N485" s="86">
        <v>0</v>
      </c>
      <c r="O485" s="86">
        <v>1.1000000000000003</v>
      </c>
      <c r="P485" s="86">
        <v>1.3755242070420233</v>
      </c>
      <c r="S485" s="89"/>
      <c r="T485" s="88">
        <v>3.5</v>
      </c>
      <c r="V485" s="90">
        <f t="shared" si="67"/>
        <v>68.276912560252384</v>
      </c>
      <c r="W485" s="66">
        <f t="shared" si="68"/>
        <v>70.576912560252381</v>
      </c>
      <c r="X485" s="66">
        <f t="shared" si="69"/>
        <v>70.776912560252384</v>
      </c>
      <c r="Y485" s="66">
        <f t="shared" si="70"/>
        <v>68.276912560252384</v>
      </c>
      <c r="Z485" s="66">
        <f t="shared" si="71"/>
        <v>70.576912560252381</v>
      </c>
      <c r="AA485" s="66">
        <f t="shared" si="72"/>
        <v>70.776912560252384</v>
      </c>
      <c r="AB485" t="s">
        <v>379</v>
      </c>
      <c r="AC485" t="s">
        <v>42</v>
      </c>
      <c r="AD485" t="s">
        <v>60</v>
      </c>
      <c r="AE485" t="s">
        <v>36</v>
      </c>
      <c r="AF485">
        <v>8</v>
      </c>
      <c r="AG485" t="s">
        <v>37</v>
      </c>
      <c r="AH485" t="s">
        <v>61</v>
      </c>
      <c r="AI485">
        <v>407.33199999999999</v>
      </c>
      <c r="AJ485">
        <v>0</v>
      </c>
      <c r="AK485">
        <v>0</v>
      </c>
      <c r="AL485" t="s">
        <v>496</v>
      </c>
      <c r="AM485" t="s">
        <v>381</v>
      </c>
      <c r="AN485" t="s">
        <v>38</v>
      </c>
      <c r="AO485" t="s">
        <v>39</v>
      </c>
    </row>
    <row r="486" spans="1:45" x14ac:dyDescent="0.25">
      <c r="A486" s="86" t="s">
        <v>527</v>
      </c>
      <c r="B486" s="86" t="s">
        <v>646</v>
      </c>
      <c r="C486" s="86">
        <v>30</v>
      </c>
      <c r="D486" s="86" t="s">
        <v>506</v>
      </c>
      <c r="E486" s="86">
        <v>11</v>
      </c>
      <c r="F486" s="86" t="s">
        <v>35</v>
      </c>
      <c r="G486" s="86">
        <v>40.205759071682216</v>
      </c>
      <c r="H486" s="86">
        <v>1.5220891119310309</v>
      </c>
      <c r="I486" s="86">
        <v>0</v>
      </c>
      <c r="J486" s="86">
        <v>20.106884150292718</v>
      </c>
      <c r="K486" s="86">
        <v>0</v>
      </c>
      <c r="L486" s="86">
        <v>2.600000000000001</v>
      </c>
      <c r="M486" s="86">
        <v>1.1321889303918895</v>
      </c>
      <c r="N486" s="86">
        <v>0</v>
      </c>
      <c r="O486" s="86">
        <v>1.1000000000000005</v>
      </c>
      <c r="P486" s="86">
        <v>1.4296114799220532</v>
      </c>
      <c r="S486" s="89"/>
      <c r="T486" s="88">
        <v>3.5</v>
      </c>
      <c r="V486" s="90">
        <f t="shared" si="67"/>
        <v>70.074443632288876</v>
      </c>
      <c r="W486" s="66">
        <f t="shared" si="68"/>
        <v>72.374443632288873</v>
      </c>
      <c r="X486" s="66">
        <f t="shared" si="69"/>
        <v>72.574443632288876</v>
      </c>
      <c r="Y486" s="66">
        <f t="shared" si="70"/>
        <v>70.074443632288876</v>
      </c>
      <c r="Z486" s="66">
        <f t="shared" si="71"/>
        <v>72.374443632288873</v>
      </c>
      <c r="AA486" s="66">
        <f t="shared" si="72"/>
        <v>72.574443632288876</v>
      </c>
      <c r="AB486" t="s">
        <v>379</v>
      </c>
      <c r="AC486" t="s">
        <v>42</v>
      </c>
      <c r="AD486" t="s">
        <v>60</v>
      </c>
      <c r="AE486" t="s">
        <v>36</v>
      </c>
      <c r="AF486">
        <v>8</v>
      </c>
      <c r="AG486" t="s">
        <v>37</v>
      </c>
      <c r="AH486" t="s">
        <v>61</v>
      </c>
      <c r="AI486">
        <v>514.53700000000003</v>
      </c>
      <c r="AJ486">
        <v>0</v>
      </c>
      <c r="AK486">
        <v>0</v>
      </c>
      <c r="AL486" t="s">
        <v>497</v>
      </c>
      <c r="AM486" t="s">
        <v>381</v>
      </c>
      <c r="AN486" t="s">
        <v>38</v>
      </c>
      <c r="AO486" t="s">
        <v>39</v>
      </c>
    </row>
    <row r="487" spans="1:45" x14ac:dyDescent="0.25">
      <c r="A487" s="86" t="s">
        <v>527</v>
      </c>
      <c r="B487" s="86" t="s">
        <v>45</v>
      </c>
      <c r="C487" s="86">
        <v>36</v>
      </c>
      <c r="D487" s="86" t="s">
        <v>506</v>
      </c>
      <c r="E487" s="86">
        <v>11</v>
      </c>
      <c r="F487" s="86" t="s">
        <v>35</v>
      </c>
      <c r="G487" s="86">
        <v>38.986517680908939</v>
      </c>
      <c r="H487" s="86">
        <v>1.5023137235268962</v>
      </c>
      <c r="I487" s="86">
        <v>0</v>
      </c>
      <c r="J487" s="86">
        <v>21.537017826682764</v>
      </c>
      <c r="K487" s="86">
        <v>0</v>
      </c>
      <c r="L487" s="86">
        <v>2.6000000000000014</v>
      </c>
      <c r="M487" s="86">
        <v>1.1210001382199688</v>
      </c>
      <c r="N487" s="86">
        <v>0</v>
      </c>
      <c r="O487" s="86">
        <v>1.1000000000000008</v>
      </c>
      <c r="P487" s="86">
        <v>1.3930581228821097</v>
      </c>
      <c r="S487" s="89"/>
      <c r="T487" s="88">
        <v>3.5</v>
      </c>
      <c r="V487" s="90">
        <f t="shared" si="67"/>
        <v>70.237593768693785</v>
      </c>
      <c r="W487" s="66">
        <f t="shared" si="68"/>
        <v>72.537593768693782</v>
      </c>
      <c r="X487" s="66">
        <f t="shared" si="69"/>
        <v>72.737593768693785</v>
      </c>
      <c r="Y487" s="66">
        <f t="shared" si="70"/>
        <v>70.237593768693785</v>
      </c>
      <c r="Z487" s="66">
        <f t="shared" si="71"/>
        <v>72.537593768693782</v>
      </c>
      <c r="AA487" s="66">
        <f t="shared" si="72"/>
        <v>72.737593768693785</v>
      </c>
      <c r="AB487" t="s">
        <v>379</v>
      </c>
      <c r="AC487" t="s">
        <v>42</v>
      </c>
      <c r="AD487" t="s">
        <v>60</v>
      </c>
      <c r="AE487" t="s">
        <v>36</v>
      </c>
      <c r="AF487">
        <v>8</v>
      </c>
      <c r="AG487" t="s">
        <v>37</v>
      </c>
      <c r="AH487" t="s">
        <v>61</v>
      </c>
      <c r="AI487">
        <v>514.53700000000003</v>
      </c>
      <c r="AJ487">
        <v>0</v>
      </c>
      <c r="AK487">
        <v>0</v>
      </c>
      <c r="AL487" t="s">
        <v>498</v>
      </c>
      <c r="AM487" t="s">
        <v>381</v>
      </c>
      <c r="AN487" t="s">
        <v>38</v>
      </c>
      <c r="AO487" t="s">
        <v>39</v>
      </c>
    </row>
    <row r="488" spans="1:45" x14ac:dyDescent="0.25">
      <c r="A488" s="86" t="s">
        <v>531</v>
      </c>
      <c r="B488" s="86" t="s">
        <v>388</v>
      </c>
      <c r="C488" s="86">
        <v>12</v>
      </c>
      <c r="D488" s="86" t="s">
        <v>506</v>
      </c>
      <c r="E488" s="86">
        <v>11</v>
      </c>
      <c r="F488" s="86" t="s">
        <v>35</v>
      </c>
      <c r="G488" s="86">
        <v>38.909347117339173</v>
      </c>
      <c r="H488" s="86">
        <v>1.5401051082067454</v>
      </c>
      <c r="I488" s="86">
        <v>0</v>
      </c>
      <c r="J488" s="86">
        <v>16.083940226642277</v>
      </c>
      <c r="K488" s="86">
        <v>0</v>
      </c>
      <c r="L488" s="86">
        <v>2.5999999999999996</v>
      </c>
      <c r="M488" s="86">
        <v>0.9240707741502745</v>
      </c>
      <c r="N488" s="86">
        <v>0</v>
      </c>
      <c r="O488" s="86">
        <v>1.1000000000000001</v>
      </c>
      <c r="P488" s="86">
        <v>1.326662651338014</v>
      </c>
      <c r="S488" s="89"/>
      <c r="T488" s="88">
        <v>3.5</v>
      </c>
      <c r="V488" s="90">
        <f t="shared" si="67"/>
        <v>64.444020769469745</v>
      </c>
      <c r="W488" s="66">
        <f t="shared" si="68"/>
        <v>66.744020769469742</v>
      </c>
      <c r="X488" s="66">
        <f t="shared" si="69"/>
        <v>66.944020769469745</v>
      </c>
      <c r="Y488" s="66">
        <f t="shared" si="70"/>
        <v>64.444020769469745</v>
      </c>
      <c r="Z488" s="66">
        <f t="shared" si="71"/>
        <v>66.744020769469742</v>
      </c>
      <c r="AA488" s="66">
        <f t="shared" si="72"/>
        <v>66.944020769469745</v>
      </c>
      <c r="AB488" t="s">
        <v>379</v>
      </c>
      <c r="AC488" t="s">
        <v>42</v>
      </c>
      <c r="AD488" t="s">
        <v>60</v>
      </c>
      <c r="AE488" t="s">
        <v>36</v>
      </c>
      <c r="AF488">
        <v>8</v>
      </c>
      <c r="AG488" t="s">
        <v>37</v>
      </c>
      <c r="AH488" t="s">
        <v>61</v>
      </c>
      <c r="AI488">
        <v>15.75</v>
      </c>
      <c r="AJ488">
        <v>0</v>
      </c>
      <c r="AK488">
        <v>0</v>
      </c>
      <c r="AL488" t="s">
        <v>499</v>
      </c>
      <c r="AM488" t="s">
        <v>381</v>
      </c>
      <c r="AN488" t="s">
        <v>38</v>
      </c>
      <c r="AO488" t="s">
        <v>39</v>
      </c>
    </row>
    <row r="489" spans="1:45" x14ac:dyDescent="0.25">
      <c r="A489" s="86" t="s">
        <v>531</v>
      </c>
      <c r="B489" s="86" t="s">
        <v>638</v>
      </c>
      <c r="C489" s="86">
        <v>18</v>
      </c>
      <c r="D489" s="86" t="s">
        <v>506</v>
      </c>
      <c r="E489" s="86">
        <v>11</v>
      </c>
      <c r="F489" s="86" t="s">
        <v>35</v>
      </c>
      <c r="G489" s="86">
        <v>42.04933297785648</v>
      </c>
      <c r="H489" s="86">
        <v>1.6385224964427181</v>
      </c>
      <c r="I489" s="86">
        <v>0</v>
      </c>
      <c r="J489" s="86">
        <v>16.528155305233046</v>
      </c>
      <c r="K489" s="86">
        <v>0</v>
      </c>
      <c r="L489" s="86">
        <v>2.600000000000001</v>
      </c>
      <c r="M489" s="86">
        <v>1.0864666667193938</v>
      </c>
      <c r="N489" s="86">
        <v>0</v>
      </c>
      <c r="O489" s="86">
        <v>1.1000000000000001</v>
      </c>
      <c r="P489" s="86">
        <v>1.5189519496132693</v>
      </c>
      <c r="S489" s="89"/>
      <c r="T489" s="88">
        <v>3.5</v>
      </c>
      <c r="V489" s="90">
        <f t="shared" si="67"/>
        <v>68.382906899422181</v>
      </c>
      <c r="W489" s="66">
        <f t="shared" si="68"/>
        <v>70.682906899422179</v>
      </c>
      <c r="X489" s="66">
        <f t="shared" si="69"/>
        <v>70.882906899422181</v>
      </c>
      <c r="Y489" s="66">
        <f t="shared" si="70"/>
        <v>68.382906899422181</v>
      </c>
      <c r="Z489" s="66">
        <f t="shared" si="71"/>
        <v>70.682906899422179</v>
      </c>
      <c r="AA489" s="66">
        <f t="shared" si="72"/>
        <v>70.882906899422181</v>
      </c>
      <c r="AB489" t="s">
        <v>379</v>
      </c>
      <c r="AC489" t="s">
        <v>42</v>
      </c>
      <c r="AD489" t="s">
        <v>60</v>
      </c>
      <c r="AE489" t="s">
        <v>36</v>
      </c>
      <c r="AF489">
        <v>8</v>
      </c>
      <c r="AG489" t="s">
        <v>37</v>
      </c>
      <c r="AH489" t="s">
        <v>61</v>
      </c>
      <c r="AI489">
        <v>203.66600000000003</v>
      </c>
      <c r="AJ489">
        <v>0</v>
      </c>
      <c r="AK489">
        <v>0</v>
      </c>
      <c r="AL489" t="s">
        <v>500</v>
      </c>
      <c r="AM489" t="s">
        <v>381</v>
      </c>
      <c r="AN489" t="s">
        <v>38</v>
      </c>
      <c r="AO489" t="s">
        <v>39</v>
      </c>
    </row>
    <row r="490" spans="1:45" x14ac:dyDescent="0.25">
      <c r="A490" s="86" t="s">
        <v>531</v>
      </c>
      <c r="B490" s="86" t="s">
        <v>391</v>
      </c>
      <c r="C490" s="86">
        <v>24</v>
      </c>
      <c r="D490" s="86" t="s">
        <v>506</v>
      </c>
      <c r="E490" s="86">
        <v>11</v>
      </c>
      <c r="F490" s="86" t="s">
        <v>35</v>
      </c>
      <c r="G490" s="86">
        <v>38.737702930287824</v>
      </c>
      <c r="H490" s="86">
        <v>1.4703969942147666</v>
      </c>
      <c r="I490" s="86">
        <v>0</v>
      </c>
      <c r="J490" s="86">
        <v>20.002997602323127</v>
      </c>
      <c r="K490" s="86">
        <v>0</v>
      </c>
      <c r="L490" s="86">
        <v>2.600000000000001</v>
      </c>
      <c r="M490" s="86">
        <v>1.0606893778526689</v>
      </c>
      <c r="N490" s="86">
        <v>0</v>
      </c>
      <c r="O490" s="86">
        <v>1.1000000000000003</v>
      </c>
      <c r="P490" s="86">
        <v>1.3753190446661836</v>
      </c>
      <c r="S490" s="89"/>
      <c r="T490" s="88">
        <v>3.5</v>
      </c>
      <c r="V490" s="90">
        <f t="shared" si="67"/>
        <v>68.3767089551298</v>
      </c>
      <c r="W490" s="66">
        <f t="shared" si="68"/>
        <v>70.676708955129797</v>
      </c>
      <c r="X490" s="66">
        <f t="shared" si="69"/>
        <v>70.8767089551298</v>
      </c>
      <c r="Y490" s="66">
        <f t="shared" si="70"/>
        <v>68.3767089551298</v>
      </c>
      <c r="Z490" s="66">
        <f t="shared" si="71"/>
        <v>70.676708955129797</v>
      </c>
      <c r="AA490" s="66">
        <f t="shared" si="72"/>
        <v>70.8767089551298</v>
      </c>
      <c r="AB490" t="s">
        <v>379</v>
      </c>
      <c r="AC490" t="s">
        <v>42</v>
      </c>
      <c r="AD490" t="s">
        <v>60</v>
      </c>
      <c r="AE490" t="s">
        <v>36</v>
      </c>
      <c r="AF490">
        <v>8</v>
      </c>
      <c r="AG490" t="s">
        <v>37</v>
      </c>
      <c r="AH490" t="s">
        <v>61</v>
      </c>
      <c r="AI490">
        <v>312.80699999999996</v>
      </c>
      <c r="AJ490">
        <v>0</v>
      </c>
      <c r="AK490">
        <v>0</v>
      </c>
      <c r="AL490" t="s">
        <v>501</v>
      </c>
      <c r="AM490" t="s">
        <v>381</v>
      </c>
      <c r="AN490" t="s">
        <v>38</v>
      </c>
      <c r="AO490" t="s">
        <v>39</v>
      </c>
    </row>
    <row r="491" spans="1:45" x14ac:dyDescent="0.25">
      <c r="A491" s="86" t="s">
        <v>531</v>
      </c>
      <c r="B491" s="86" t="s">
        <v>649</v>
      </c>
      <c r="C491" s="86">
        <v>30</v>
      </c>
      <c r="D491" s="86" t="s">
        <v>506</v>
      </c>
      <c r="E491" s="86">
        <v>11</v>
      </c>
      <c r="F491" s="86" t="s">
        <v>35</v>
      </c>
      <c r="G491" s="86">
        <v>40.493089146908382</v>
      </c>
      <c r="H491" s="86">
        <v>1.5104210182534104</v>
      </c>
      <c r="I491" s="86">
        <v>0</v>
      </c>
      <c r="J491" s="86">
        <v>19.951331395562562</v>
      </c>
      <c r="K491" s="86">
        <v>0</v>
      </c>
      <c r="L491" s="86">
        <v>2.600000000000001</v>
      </c>
      <c r="M491" s="86">
        <v>1.1468302205530605</v>
      </c>
      <c r="N491" s="86">
        <v>0</v>
      </c>
      <c r="O491" s="86">
        <v>1.1000000000000005</v>
      </c>
      <c r="P491" s="86">
        <v>1.4749658237652163</v>
      </c>
      <c r="S491" s="89"/>
      <c r="T491" s="88">
        <v>3.5</v>
      </c>
      <c r="V491" s="90">
        <f t="shared" si="67"/>
        <v>70.266216586789227</v>
      </c>
      <c r="W491" s="66">
        <f t="shared" si="68"/>
        <v>72.566216586789224</v>
      </c>
      <c r="X491" s="66">
        <f t="shared" si="69"/>
        <v>72.766216586789227</v>
      </c>
      <c r="Y491" s="66">
        <f t="shared" si="70"/>
        <v>70.266216586789227</v>
      </c>
      <c r="Z491" s="66">
        <f t="shared" si="71"/>
        <v>72.566216586789224</v>
      </c>
      <c r="AA491" s="66">
        <f t="shared" si="72"/>
        <v>72.766216586789227</v>
      </c>
      <c r="AB491" t="s">
        <v>379</v>
      </c>
      <c r="AC491" t="s">
        <v>42</v>
      </c>
      <c r="AD491" t="s">
        <v>60</v>
      </c>
      <c r="AE491" t="s">
        <v>36</v>
      </c>
      <c r="AF491">
        <v>8</v>
      </c>
      <c r="AG491" t="s">
        <v>37</v>
      </c>
      <c r="AH491" t="s">
        <v>61</v>
      </c>
      <c r="AI491">
        <v>407.33199999999988</v>
      </c>
      <c r="AJ491">
        <v>0</v>
      </c>
      <c r="AK491">
        <v>0</v>
      </c>
      <c r="AL491" t="s">
        <v>502</v>
      </c>
      <c r="AM491" t="s">
        <v>381</v>
      </c>
      <c r="AN491" t="s">
        <v>38</v>
      </c>
      <c r="AO491" t="s">
        <v>39</v>
      </c>
    </row>
    <row r="492" spans="1:45" x14ac:dyDescent="0.25">
      <c r="A492" s="86" t="s">
        <v>531</v>
      </c>
      <c r="B492" s="86" t="s">
        <v>394</v>
      </c>
      <c r="C492" s="86">
        <v>36</v>
      </c>
      <c r="D492" s="86" t="s">
        <v>506</v>
      </c>
      <c r="E492" s="86">
        <v>11</v>
      </c>
      <c r="F492" s="86" t="s">
        <v>35</v>
      </c>
      <c r="G492" s="86">
        <v>38.756188154462052</v>
      </c>
      <c r="H492" s="86">
        <v>1.4791683675518499</v>
      </c>
      <c r="I492" s="86">
        <v>0</v>
      </c>
      <c r="J492" s="86">
        <v>21.857497050232372</v>
      </c>
      <c r="K492" s="86">
        <v>0</v>
      </c>
      <c r="L492" s="86">
        <v>2.6000000000000014</v>
      </c>
      <c r="M492" s="86">
        <v>1.1242794865000887</v>
      </c>
      <c r="N492" s="86">
        <v>0</v>
      </c>
      <c r="O492" s="86">
        <v>1.1000000000000005</v>
      </c>
      <c r="P492" s="86">
        <v>1.3929483256764681</v>
      </c>
      <c r="S492" s="89"/>
      <c r="T492" s="88">
        <v>3.5</v>
      </c>
      <c r="V492" s="90">
        <f t="shared" si="67"/>
        <v>70.33091301687098</v>
      </c>
      <c r="W492" s="66">
        <f t="shared" si="68"/>
        <v>72.630913016870977</v>
      </c>
      <c r="X492" s="66">
        <f t="shared" si="69"/>
        <v>72.83091301687098</v>
      </c>
      <c r="Y492" s="66">
        <f t="shared" si="70"/>
        <v>70.33091301687098</v>
      </c>
      <c r="Z492" s="66">
        <f t="shared" si="71"/>
        <v>72.630913016870977</v>
      </c>
      <c r="AA492" s="66">
        <f t="shared" si="72"/>
        <v>72.83091301687098</v>
      </c>
      <c r="AB492" t="s">
        <v>379</v>
      </c>
      <c r="AC492" t="s">
        <v>42</v>
      </c>
      <c r="AD492" t="s">
        <v>60</v>
      </c>
      <c r="AE492" t="s">
        <v>36</v>
      </c>
      <c r="AF492">
        <v>8</v>
      </c>
      <c r="AG492" t="s">
        <v>37</v>
      </c>
      <c r="AH492" t="s">
        <v>61</v>
      </c>
      <c r="AI492">
        <v>516.47299999999996</v>
      </c>
      <c r="AJ492">
        <v>0</v>
      </c>
      <c r="AK492">
        <v>0</v>
      </c>
      <c r="AL492" t="s">
        <v>503</v>
      </c>
      <c r="AM492" t="s">
        <v>381</v>
      </c>
      <c r="AN492" t="s">
        <v>38</v>
      </c>
      <c r="AO492" t="s">
        <v>39</v>
      </c>
    </row>
    <row r="493" spans="1:45" x14ac:dyDescent="0.25">
      <c r="A493" s="86" t="s">
        <v>535</v>
      </c>
      <c r="B493" s="86" t="s">
        <v>536</v>
      </c>
      <c r="C493" s="86">
        <v>12</v>
      </c>
      <c r="D493" s="86" t="s">
        <v>506</v>
      </c>
      <c r="E493" s="86">
        <v>11</v>
      </c>
      <c r="F493" s="86" t="s">
        <v>35</v>
      </c>
      <c r="G493" s="86">
        <v>38.918713580077181</v>
      </c>
      <c r="H493" s="86">
        <v>1.6355263654652958</v>
      </c>
      <c r="I493" s="86">
        <v>0</v>
      </c>
      <c r="J493" s="86">
        <v>16.166810741869</v>
      </c>
      <c r="K493" s="86">
        <v>0</v>
      </c>
      <c r="L493" s="86">
        <v>2.5999999999999996</v>
      </c>
      <c r="M493" s="86">
        <v>0.92407077415027461</v>
      </c>
      <c r="N493" s="86">
        <v>0</v>
      </c>
      <c r="O493" s="86">
        <v>1.1000000000000001</v>
      </c>
      <c r="P493" s="86">
        <v>1.3259557580167827</v>
      </c>
      <c r="S493" s="89"/>
      <c r="T493" s="88">
        <v>3.5</v>
      </c>
      <c r="V493" s="90">
        <f t="shared" si="67"/>
        <v>64.535550854113239</v>
      </c>
      <c r="W493" s="66">
        <f t="shared" si="68"/>
        <v>66.835550854113237</v>
      </c>
      <c r="X493" s="66">
        <f t="shared" si="69"/>
        <v>67.035550854113239</v>
      </c>
      <c r="Y493" s="66">
        <f t="shared" si="70"/>
        <v>64.535550854113239</v>
      </c>
      <c r="Z493" s="66">
        <f t="shared" si="71"/>
        <v>66.835550854113237</v>
      </c>
      <c r="AA493" s="66">
        <f t="shared" si="72"/>
        <v>67.035550854113239</v>
      </c>
      <c r="AB493" t="s">
        <v>379</v>
      </c>
      <c r="AC493" t="s">
        <v>42</v>
      </c>
      <c r="AD493" t="s">
        <v>60</v>
      </c>
      <c r="AE493" t="s">
        <v>36</v>
      </c>
      <c r="AF493">
        <v>8</v>
      </c>
      <c r="AG493" t="s">
        <v>37</v>
      </c>
      <c r="AH493" t="s">
        <v>61</v>
      </c>
      <c r="AI493">
        <v>516.47299999999996</v>
      </c>
      <c r="AJ493">
        <v>0</v>
      </c>
      <c r="AK493">
        <v>0</v>
      </c>
      <c r="AL493" t="s">
        <v>504</v>
      </c>
      <c r="AM493" t="s">
        <v>381</v>
      </c>
      <c r="AN493" t="s">
        <v>38</v>
      </c>
      <c r="AO493" t="s">
        <v>39</v>
      </c>
    </row>
    <row r="494" spans="1:45" x14ac:dyDescent="0.25">
      <c r="A494" s="86" t="s">
        <v>535</v>
      </c>
      <c r="B494" s="86" t="s">
        <v>511</v>
      </c>
      <c r="C494" s="86">
        <v>18</v>
      </c>
      <c r="D494" s="86" t="s">
        <v>506</v>
      </c>
      <c r="E494" s="86">
        <v>11</v>
      </c>
      <c r="F494" s="86" t="s">
        <v>35</v>
      </c>
      <c r="G494" s="86">
        <v>42.114019987886124</v>
      </c>
      <c r="H494" s="86">
        <v>1.6687513676175101</v>
      </c>
      <c r="I494" s="86">
        <v>0</v>
      </c>
      <c r="J494" s="86">
        <v>16.292300498804568</v>
      </c>
      <c r="K494" s="86">
        <v>0</v>
      </c>
      <c r="L494" s="86">
        <v>2.6000000000000005</v>
      </c>
      <c r="M494" s="86">
        <v>1.0926771298999804</v>
      </c>
      <c r="N494" s="86">
        <v>0</v>
      </c>
      <c r="O494" s="86">
        <v>1.1000000000000001</v>
      </c>
      <c r="P494" s="86">
        <v>1.6296407532604555</v>
      </c>
      <c r="S494" s="89"/>
      <c r="T494" s="88">
        <v>3.5</v>
      </c>
      <c r="V494" s="90">
        <f t="shared" si="67"/>
        <v>68.328638369851134</v>
      </c>
      <c r="W494" s="66">
        <f t="shared" si="68"/>
        <v>70.628638369851132</v>
      </c>
      <c r="X494" s="66">
        <f t="shared" si="69"/>
        <v>70.828638369851134</v>
      </c>
      <c r="Y494" s="66">
        <f t="shared" si="70"/>
        <v>68.328638369851134</v>
      </c>
      <c r="Z494" s="66">
        <f t="shared" si="71"/>
        <v>70.628638369851132</v>
      </c>
      <c r="AA494" s="66">
        <f t="shared" si="72"/>
        <v>70.828638369851134</v>
      </c>
      <c r="AB494" t="s">
        <v>379</v>
      </c>
      <c r="AC494" t="s">
        <v>42</v>
      </c>
      <c r="AD494" t="s">
        <v>60</v>
      </c>
      <c r="AE494" t="s">
        <v>36</v>
      </c>
      <c r="AF494">
        <v>8</v>
      </c>
      <c r="AG494" t="s">
        <v>37</v>
      </c>
      <c r="AH494" t="s">
        <v>61</v>
      </c>
      <c r="AI494">
        <v>15.179</v>
      </c>
      <c r="AJ494">
        <v>0</v>
      </c>
      <c r="AK494">
        <v>0</v>
      </c>
      <c r="AL494" t="s">
        <v>505</v>
      </c>
      <c r="AM494" t="s">
        <v>381</v>
      </c>
      <c r="AN494" t="s">
        <v>38</v>
      </c>
      <c r="AO494" t="s">
        <v>39</v>
      </c>
      <c r="AS494" t="s">
        <v>564</v>
      </c>
    </row>
    <row r="495" spans="1:45" x14ac:dyDescent="0.25">
      <c r="A495" s="86" t="s">
        <v>535</v>
      </c>
      <c r="B495" s="86" t="s">
        <v>538</v>
      </c>
      <c r="C495" s="86">
        <v>24</v>
      </c>
      <c r="D495" s="86" t="s">
        <v>506</v>
      </c>
      <c r="E495" s="86">
        <v>11</v>
      </c>
      <c r="F495" s="86" t="s">
        <v>35</v>
      </c>
      <c r="G495" s="86">
        <v>38.737062936376219</v>
      </c>
      <c r="H495" s="86">
        <v>1.4881222971068127</v>
      </c>
      <c r="I495" s="86">
        <v>0</v>
      </c>
      <c r="J495" s="86">
        <v>20.408242175811576</v>
      </c>
      <c r="K495" s="86">
        <v>0</v>
      </c>
      <c r="L495" s="86">
        <v>2.6000000000000005</v>
      </c>
      <c r="M495" s="86">
        <v>1.0643628669371852</v>
      </c>
      <c r="N495" s="86">
        <v>0</v>
      </c>
      <c r="O495" s="86">
        <v>1.1000000000000003</v>
      </c>
      <c r="P495" s="86">
        <v>1.3726597364235871</v>
      </c>
      <c r="S495" s="89"/>
      <c r="T495" s="88">
        <v>3.5</v>
      </c>
      <c r="V495" s="90">
        <f t="shared" si="67"/>
        <v>68.782327715548575</v>
      </c>
      <c r="W495" s="66">
        <f t="shared" si="68"/>
        <v>71.082327715548573</v>
      </c>
      <c r="X495" s="66">
        <f t="shared" si="69"/>
        <v>71.282327715548575</v>
      </c>
      <c r="Y495" s="66">
        <f t="shared" si="70"/>
        <v>68.782327715548575</v>
      </c>
      <c r="Z495" s="66">
        <f t="shared" si="71"/>
        <v>71.082327715548573</v>
      </c>
      <c r="AA495" s="66">
        <f t="shared" si="72"/>
        <v>71.282327715548575</v>
      </c>
    </row>
    <row r="496" spans="1:45" x14ac:dyDescent="0.25">
      <c r="A496" s="86" t="s">
        <v>535</v>
      </c>
      <c r="B496" s="86" t="s">
        <v>512</v>
      </c>
      <c r="C496" s="86">
        <v>30</v>
      </c>
      <c r="D496" s="86" t="s">
        <v>506</v>
      </c>
      <c r="E496" s="86">
        <v>11</v>
      </c>
      <c r="F496" s="86" t="s">
        <v>35</v>
      </c>
      <c r="G496" s="86">
        <v>40.539743653737872</v>
      </c>
      <c r="H496" s="86">
        <v>1.5251626072687898</v>
      </c>
      <c r="I496" s="86">
        <v>0</v>
      </c>
      <c r="J496" s="86">
        <v>19.843163029644209</v>
      </c>
      <c r="K496" s="86">
        <v>0</v>
      </c>
      <c r="L496" s="86">
        <v>2.600000000000001</v>
      </c>
      <c r="M496" s="86">
        <v>1.1512164755964704</v>
      </c>
      <c r="N496" s="86">
        <v>0</v>
      </c>
      <c r="O496" s="86">
        <v>1.1000000000000005</v>
      </c>
      <c r="P496" s="86">
        <v>1.5412037729151173</v>
      </c>
      <c r="S496" s="89"/>
      <c r="T496" s="88">
        <v>3.5</v>
      </c>
      <c r="V496" s="90">
        <f t="shared" si="67"/>
        <v>70.275326931893673</v>
      </c>
      <c r="W496" s="66">
        <f t="shared" si="68"/>
        <v>72.57532693189367</v>
      </c>
      <c r="X496" s="66">
        <f t="shared" si="69"/>
        <v>72.775326931893673</v>
      </c>
      <c r="Y496" s="66">
        <f t="shared" si="70"/>
        <v>70.275326931893673</v>
      </c>
      <c r="Z496" s="66">
        <f t="shared" si="71"/>
        <v>72.57532693189367</v>
      </c>
      <c r="AA496" s="66">
        <f t="shared" si="72"/>
        <v>72.775326931893673</v>
      </c>
    </row>
    <row r="497" spans="1:27" x14ac:dyDescent="0.25">
      <c r="A497" s="86" t="s">
        <v>535</v>
      </c>
      <c r="B497" s="86" t="s">
        <v>540</v>
      </c>
      <c r="C497" s="86">
        <v>36</v>
      </c>
      <c r="D497" s="86" t="s">
        <v>506</v>
      </c>
      <c r="E497" s="86">
        <v>11</v>
      </c>
      <c r="F497" s="86" t="s">
        <v>35</v>
      </c>
      <c r="G497" s="86">
        <v>38.737993201287075</v>
      </c>
      <c r="H497" s="86">
        <v>1.4929612378167505</v>
      </c>
      <c r="I497" s="86">
        <v>0</v>
      </c>
      <c r="J497" s="86">
        <v>22.169394853978055</v>
      </c>
      <c r="K497" s="86">
        <v>0</v>
      </c>
      <c r="L497" s="86">
        <v>2.600000000000001</v>
      </c>
      <c r="M497" s="86">
        <v>1.1253241762767856</v>
      </c>
      <c r="N497" s="86">
        <v>0</v>
      </c>
      <c r="O497" s="86">
        <v>1.1000000000000003</v>
      </c>
      <c r="P497" s="86">
        <v>1.3912648924976088</v>
      </c>
      <c r="S497" s="89"/>
      <c r="T497" s="88">
        <v>3.5</v>
      </c>
      <c r="V497" s="90">
        <f t="shared" si="67"/>
        <v>70.623977124039527</v>
      </c>
      <c r="W497" s="66">
        <f t="shared" si="68"/>
        <v>72.923977124039524</v>
      </c>
      <c r="X497" s="66">
        <f t="shared" si="69"/>
        <v>73.123977124039527</v>
      </c>
      <c r="Y497" s="66">
        <f t="shared" si="70"/>
        <v>70.623977124039527</v>
      </c>
      <c r="Z497" s="66">
        <f t="shared" si="71"/>
        <v>72.923977124039524</v>
      </c>
      <c r="AA497" s="66">
        <f t="shared" si="72"/>
        <v>73.123977124039527</v>
      </c>
    </row>
    <row r="498" spans="1:27" x14ac:dyDescent="0.25">
      <c r="A498" s="86" t="s">
        <v>542</v>
      </c>
      <c r="B498" s="86" t="s">
        <v>543</v>
      </c>
      <c r="C498" s="86">
        <v>12</v>
      </c>
      <c r="D498" s="86" t="s">
        <v>506</v>
      </c>
      <c r="E498" s="86">
        <v>11</v>
      </c>
      <c r="F498" s="86" t="s">
        <v>35</v>
      </c>
      <c r="G498" s="86">
        <v>38.969726022016431</v>
      </c>
      <c r="H498" s="86">
        <v>1.6696073005552421</v>
      </c>
      <c r="I498" s="86">
        <v>0</v>
      </c>
      <c r="J498" s="86">
        <v>16.657083397317891</v>
      </c>
      <c r="K498" s="86">
        <v>0</v>
      </c>
      <c r="L498" s="86">
        <v>2.6</v>
      </c>
      <c r="M498" s="86">
        <v>0.9309956335219961</v>
      </c>
      <c r="N498" s="86">
        <v>0</v>
      </c>
      <c r="O498" s="86">
        <v>1.1000000000000001</v>
      </c>
      <c r="P498" s="86">
        <v>1.3361442231477898</v>
      </c>
      <c r="S498" s="89"/>
      <c r="T498" s="88">
        <v>3.5</v>
      </c>
      <c r="V498" s="90">
        <f t="shared" si="67"/>
        <v>65.093949276004111</v>
      </c>
      <c r="W498" s="66">
        <f t="shared" si="68"/>
        <v>67.393949276004108</v>
      </c>
      <c r="X498" s="66">
        <f t="shared" si="69"/>
        <v>67.593949276004111</v>
      </c>
      <c r="Y498" s="66">
        <f t="shared" si="70"/>
        <v>65.093949276004111</v>
      </c>
      <c r="Z498" s="66">
        <f t="shared" si="71"/>
        <v>67.393949276004108</v>
      </c>
      <c r="AA498" s="66">
        <f t="shared" si="72"/>
        <v>67.593949276004111</v>
      </c>
    </row>
    <row r="499" spans="1:27" x14ac:dyDescent="0.25">
      <c r="A499" s="86" t="s">
        <v>542</v>
      </c>
      <c r="B499" s="86" t="s">
        <v>514</v>
      </c>
      <c r="C499" s="86">
        <v>18</v>
      </c>
      <c r="D499" s="86" t="s">
        <v>506</v>
      </c>
      <c r="E499" s="86">
        <v>11</v>
      </c>
      <c r="F499" s="86" t="s">
        <v>35</v>
      </c>
      <c r="G499" s="86">
        <v>41.765249923910744</v>
      </c>
      <c r="H499" s="86">
        <v>1.6605150061776541</v>
      </c>
      <c r="I499" s="86">
        <v>0</v>
      </c>
      <c r="J499" s="86">
        <v>17.445325756692387</v>
      </c>
      <c r="K499" s="86">
        <v>0</v>
      </c>
      <c r="L499" s="86">
        <v>2.6000000000000005</v>
      </c>
      <c r="M499" s="86">
        <v>1.0906972630188605</v>
      </c>
      <c r="N499" s="86">
        <v>0</v>
      </c>
      <c r="O499" s="86">
        <v>1.1000000000000001</v>
      </c>
      <c r="P499" s="86">
        <v>1.6166518094901354</v>
      </c>
      <c r="S499" s="89"/>
      <c r="T499" s="88">
        <v>3.5</v>
      </c>
      <c r="V499" s="90">
        <f t="shared" si="67"/>
        <v>69.117924753112135</v>
      </c>
      <c r="W499" s="66">
        <f t="shared" si="68"/>
        <v>71.417924753112132</v>
      </c>
      <c r="X499" s="66">
        <f t="shared" si="69"/>
        <v>71.617924753112135</v>
      </c>
      <c r="Y499" s="66">
        <f t="shared" si="70"/>
        <v>69.117924753112135</v>
      </c>
      <c r="Z499" s="66">
        <f t="shared" si="71"/>
        <v>71.417924753112132</v>
      </c>
      <c r="AA499" s="66">
        <f t="shared" si="72"/>
        <v>71.617924753112135</v>
      </c>
    </row>
    <row r="500" spans="1:27" x14ac:dyDescent="0.25">
      <c r="A500" s="86" t="s">
        <v>542</v>
      </c>
      <c r="B500" s="86" t="s">
        <v>544</v>
      </c>
      <c r="C500" s="86">
        <v>24</v>
      </c>
      <c r="D500" s="86" t="s">
        <v>506</v>
      </c>
      <c r="E500" s="86">
        <v>11</v>
      </c>
      <c r="F500" s="86" t="s">
        <v>35</v>
      </c>
      <c r="G500" s="86">
        <v>38.71981928746083</v>
      </c>
      <c r="H500" s="86">
        <v>1.5099471413421028</v>
      </c>
      <c r="I500" s="86">
        <v>0</v>
      </c>
      <c r="J500" s="86">
        <v>20.683620662674805</v>
      </c>
      <c r="K500" s="86">
        <v>0</v>
      </c>
      <c r="L500" s="86">
        <v>2.600000000000001</v>
      </c>
      <c r="M500" s="86">
        <v>1.069819049178476</v>
      </c>
      <c r="N500" s="86">
        <v>0</v>
      </c>
      <c r="O500" s="86">
        <v>1.1000000000000005</v>
      </c>
      <c r="P500" s="86">
        <v>1.3763421482360356</v>
      </c>
      <c r="S500" s="89"/>
      <c r="T500" s="88">
        <v>3.5</v>
      </c>
      <c r="V500" s="90">
        <f t="shared" si="67"/>
        <v>69.049601147550149</v>
      </c>
      <c r="W500" s="66">
        <f t="shared" si="68"/>
        <v>71.349601147550146</v>
      </c>
      <c r="X500" s="66">
        <f t="shared" si="69"/>
        <v>71.549601147550149</v>
      </c>
      <c r="Y500" s="66">
        <f t="shared" si="70"/>
        <v>69.049601147550149</v>
      </c>
      <c r="Z500" s="66">
        <f t="shared" si="71"/>
        <v>71.349601147550146</v>
      </c>
      <c r="AA500" s="66">
        <f t="shared" si="72"/>
        <v>71.549601147550149</v>
      </c>
    </row>
    <row r="501" spans="1:27" x14ac:dyDescent="0.25">
      <c r="A501" s="86" t="s">
        <v>542</v>
      </c>
      <c r="B501" s="86" t="s">
        <v>516</v>
      </c>
      <c r="C501" s="86">
        <v>30</v>
      </c>
      <c r="D501" s="86" t="s">
        <v>506</v>
      </c>
      <c r="E501" s="86">
        <v>11</v>
      </c>
      <c r="F501" s="86" t="s">
        <v>35</v>
      </c>
      <c r="G501" s="86">
        <v>40.382551978784733</v>
      </c>
      <c r="H501" s="86">
        <v>1.5394013939894009</v>
      </c>
      <c r="I501" s="86">
        <v>0</v>
      </c>
      <c r="J501" s="86">
        <v>20.568930278652104</v>
      </c>
      <c r="K501" s="86">
        <v>0</v>
      </c>
      <c r="L501" s="86">
        <v>2.6000000000000014</v>
      </c>
      <c r="M501" s="86">
        <v>1.1511099499804061</v>
      </c>
      <c r="N501" s="86">
        <v>0</v>
      </c>
      <c r="O501" s="86">
        <v>1.1000000000000005</v>
      </c>
      <c r="P501" s="86">
        <v>1.5361875720826419</v>
      </c>
      <c r="S501" s="89"/>
      <c r="T501" s="88">
        <v>3.5</v>
      </c>
      <c r="V501" s="90">
        <f t="shared" si="67"/>
        <v>70.838779779499887</v>
      </c>
      <c r="W501" s="66">
        <f t="shared" si="68"/>
        <v>73.138779779499885</v>
      </c>
      <c r="X501" s="66">
        <f t="shared" si="69"/>
        <v>73.338779779499887</v>
      </c>
      <c r="Y501" s="66">
        <f t="shared" si="70"/>
        <v>70.838779779499887</v>
      </c>
      <c r="Z501" s="66">
        <f t="shared" si="71"/>
        <v>73.138779779499885</v>
      </c>
      <c r="AA501" s="66">
        <f t="shared" si="72"/>
        <v>73.338779779499887</v>
      </c>
    </row>
    <row r="502" spans="1:27" x14ac:dyDescent="0.25">
      <c r="A502" s="86" t="s">
        <v>542</v>
      </c>
      <c r="B502" s="86" t="s">
        <v>545</v>
      </c>
      <c r="C502" s="86">
        <v>36</v>
      </c>
      <c r="D502" s="86" t="s">
        <v>506</v>
      </c>
      <c r="E502" s="86">
        <v>11</v>
      </c>
      <c r="F502" s="86" t="s">
        <v>35</v>
      </c>
      <c r="G502" s="86">
        <v>38.72463898408833</v>
      </c>
      <c r="H502" s="86">
        <v>1.5162584665845174</v>
      </c>
      <c r="I502" s="86">
        <v>0</v>
      </c>
      <c r="J502" s="86">
        <v>22.72822505196925</v>
      </c>
      <c r="K502" s="86">
        <v>0</v>
      </c>
      <c r="L502" s="86">
        <v>2.6000000000000005</v>
      </c>
      <c r="M502" s="86">
        <v>1.1279700791601193</v>
      </c>
      <c r="N502" s="86">
        <v>0</v>
      </c>
      <c r="O502" s="86">
        <v>1.1000000000000001</v>
      </c>
      <c r="P502" s="86">
        <v>1.3997572559735056</v>
      </c>
      <c r="S502" s="89"/>
      <c r="T502" s="88">
        <v>3.5</v>
      </c>
      <c r="V502" s="90">
        <f t="shared" si="67"/>
        <v>71.180591371191213</v>
      </c>
      <c r="W502" s="66">
        <f t="shared" si="68"/>
        <v>73.48059137119121</v>
      </c>
      <c r="X502" s="66">
        <f t="shared" si="69"/>
        <v>73.680591371191213</v>
      </c>
      <c r="Y502" s="66">
        <f t="shared" si="70"/>
        <v>71.180591371191213</v>
      </c>
      <c r="Z502" s="66">
        <f t="shared" si="71"/>
        <v>73.48059137119121</v>
      </c>
      <c r="AA502" s="66">
        <f t="shared" si="72"/>
        <v>73.680591371191213</v>
      </c>
    </row>
    <row r="503" spans="1:27" x14ac:dyDescent="0.25">
      <c r="A503" s="86" t="s">
        <v>639</v>
      </c>
      <c r="B503" s="86" t="s">
        <v>635</v>
      </c>
      <c r="C503" s="86">
        <v>12</v>
      </c>
      <c r="D503" s="86" t="s">
        <v>506</v>
      </c>
      <c r="E503" s="86">
        <v>11</v>
      </c>
      <c r="F503" s="86" t="s">
        <v>35</v>
      </c>
      <c r="G503" s="86">
        <v>38.724810915911341</v>
      </c>
      <c r="H503" s="86">
        <v>1.6008657104318971</v>
      </c>
      <c r="I503" s="86">
        <v>0</v>
      </c>
      <c r="J503" s="86">
        <v>17.1556855776874</v>
      </c>
      <c r="K503" s="86">
        <v>0</v>
      </c>
      <c r="L503" s="86">
        <v>2.6</v>
      </c>
      <c r="M503" s="86">
        <v>0.97518273215533036</v>
      </c>
      <c r="N503" s="86">
        <v>0</v>
      </c>
      <c r="O503" s="86">
        <v>1.1000000000000001</v>
      </c>
      <c r="P503" s="86">
        <v>1.3349680988789618</v>
      </c>
      <c r="S503" s="89"/>
      <c r="T503" s="88">
        <v>3.5</v>
      </c>
      <c r="V503" s="90">
        <f t="shared" si="67"/>
        <v>65.390647324633036</v>
      </c>
      <c r="W503" s="66">
        <f t="shared" si="68"/>
        <v>67.690647324633034</v>
      </c>
      <c r="X503" s="66">
        <f t="shared" si="69"/>
        <v>67.890647324633036</v>
      </c>
      <c r="Y503" s="66">
        <f t="shared" si="70"/>
        <v>65.390647324633036</v>
      </c>
      <c r="Z503" s="66">
        <f t="shared" si="71"/>
        <v>67.690647324633034</v>
      </c>
      <c r="AA503" s="66">
        <f t="shared" si="72"/>
        <v>67.890647324633036</v>
      </c>
    </row>
    <row r="504" spans="1:27" x14ac:dyDescent="0.25">
      <c r="A504" s="86" t="s">
        <v>639</v>
      </c>
      <c r="B504" s="86" t="s">
        <v>519</v>
      </c>
      <c r="C504" s="86">
        <v>18</v>
      </c>
      <c r="D504" s="86" t="s">
        <v>506</v>
      </c>
      <c r="E504" s="86">
        <v>11</v>
      </c>
      <c r="F504" s="86" t="s">
        <v>35</v>
      </c>
      <c r="G504" s="86">
        <v>40.71759938483158</v>
      </c>
      <c r="H504" s="86">
        <v>1.5874833897155867</v>
      </c>
      <c r="I504" s="86">
        <v>0</v>
      </c>
      <c r="J504" s="86">
        <v>18.756343712415322</v>
      </c>
      <c r="K504" s="86">
        <v>0</v>
      </c>
      <c r="L504" s="86">
        <v>2.6</v>
      </c>
      <c r="M504" s="86">
        <v>1.0902334693152396</v>
      </c>
      <c r="N504" s="86">
        <v>0</v>
      </c>
      <c r="O504" s="86">
        <v>1.0999999999999999</v>
      </c>
      <c r="P504" s="86">
        <v>1.5765611328610629</v>
      </c>
      <c r="S504" s="89"/>
      <c r="T504" s="88">
        <v>3.5</v>
      </c>
      <c r="V504" s="90">
        <f t="shared" si="67"/>
        <v>69.340737699423215</v>
      </c>
      <c r="W504" s="66">
        <f t="shared" si="68"/>
        <v>71.640737699423212</v>
      </c>
      <c r="X504" s="66">
        <f t="shared" si="69"/>
        <v>71.840737699423215</v>
      </c>
      <c r="Y504" s="66">
        <f t="shared" si="70"/>
        <v>69.340737699423215</v>
      </c>
      <c r="Z504" s="66">
        <f t="shared" si="71"/>
        <v>71.640737699423212</v>
      </c>
      <c r="AA504" s="66">
        <f t="shared" si="72"/>
        <v>71.840737699423215</v>
      </c>
    </row>
    <row r="505" spans="1:27" x14ac:dyDescent="0.25">
      <c r="A505" s="86" t="s">
        <v>639</v>
      </c>
      <c r="B505" s="86" t="s">
        <v>640</v>
      </c>
      <c r="C505" s="86">
        <v>24</v>
      </c>
      <c r="D505" s="86" t="s">
        <v>506</v>
      </c>
      <c r="E505" s="86">
        <v>11</v>
      </c>
      <c r="F505" s="86" t="s">
        <v>35</v>
      </c>
      <c r="G505" s="86">
        <v>38.473357457798542</v>
      </c>
      <c r="H505" s="86">
        <v>1.5009601975245701</v>
      </c>
      <c r="I505" s="86">
        <v>0</v>
      </c>
      <c r="J505" s="86">
        <v>20.963677713482884</v>
      </c>
      <c r="K505" s="86">
        <v>0</v>
      </c>
      <c r="L505" s="86">
        <v>2.6000000000000005</v>
      </c>
      <c r="M505" s="86">
        <v>1.0919119479828856</v>
      </c>
      <c r="N505" s="86">
        <v>0</v>
      </c>
      <c r="O505" s="86">
        <v>1.1000000000000001</v>
      </c>
      <c r="P505" s="86">
        <v>1.3711515664485585</v>
      </c>
      <c r="S505" s="89"/>
      <c r="T505" s="88">
        <v>3.5</v>
      </c>
      <c r="V505" s="90">
        <f t="shared" si="67"/>
        <v>69.100098685712879</v>
      </c>
      <c r="W505" s="66">
        <f t="shared" si="68"/>
        <v>71.400098685712877</v>
      </c>
      <c r="X505" s="66">
        <f t="shared" si="69"/>
        <v>71.600098685712879</v>
      </c>
      <c r="Y505" s="66">
        <f t="shared" si="70"/>
        <v>69.100098685712879</v>
      </c>
      <c r="Z505" s="66">
        <f t="shared" si="71"/>
        <v>71.400098685712877</v>
      </c>
      <c r="AA505" s="66">
        <f t="shared" si="72"/>
        <v>71.600098685712879</v>
      </c>
    </row>
    <row r="506" spans="1:27" x14ac:dyDescent="0.25">
      <c r="A506" s="86" t="s">
        <v>639</v>
      </c>
      <c r="B506" s="86" t="s">
        <v>521</v>
      </c>
      <c r="C506" s="86">
        <v>30</v>
      </c>
      <c r="D506" s="86" t="s">
        <v>506</v>
      </c>
      <c r="E506" s="86">
        <v>11</v>
      </c>
      <c r="F506" s="86" t="s">
        <v>35</v>
      </c>
      <c r="G506" s="86">
        <v>39.742416338855328</v>
      </c>
      <c r="H506" s="86">
        <v>1.5028700527228764</v>
      </c>
      <c r="I506" s="86">
        <v>0</v>
      </c>
      <c r="J506" s="86">
        <v>21.354436647687521</v>
      </c>
      <c r="K506" s="86">
        <v>0</v>
      </c>
      <c r="L506" s="86">
        <v>2.600000000000001</v>
      </c>
      <c r="M506" s="86">
        <v>1.1502848089990292</v>
      </c>
      <c r="N506" s="86">
        <v>0</v>
      </c>
      <c r="O506" s="86">
        <v>1.0999999999999999</v>
      </c>
      <c r="P506" s="86">
        <v>1.512603463167137</v>
      </c>
      <c r="S506" s="89"/>
      <c r="T506" s="88">
        <v>3.5</v>
      </c>
      <c r="V506" s="90">
        <f t="shared" si="67"/>
        <v>70.959741258709016</v>
      </c>
      <c r="W506" s="66">
        <f t="shared" si="68"/>
        <v>73.259741258709013</v>
      </c>
      <c r="X506" s="66">
        <f t="shared" si="69"/>
        <v>73.459741258709016</v>
      </c>
      <c r="Y506" s="66">
        <f t="shared" si="70"/>
        <v>70.959741258709016</v>
      </c>
      <c r="Z506" s="66">
        <f t="shared" si="71"/>
        <v>73.259741258709013</v>
      </c>
      <c r="AA506" s="66">
        <f t="shared" si="72"/>
        <v>73.459741258709016</v>
      </c>
    </row>
    <row r="507" spans="1:27" x14ac:dyDescent="0.25">
      <c r="A507" s="86" t="s">
        <v>639</v>
      </c>
      <c r="B507" s="86" t="s">
        <v>641</v>
      </c>
      <c r="C507" s="86">
        <v>36</v>
      </c>
      <c r="D507" s="86" t="s">
        <v>506</v>
      </c>
      <c r="E507" s="86">
        <v>11</v>
      </c>
      <c r="F507" s="86" t="s">
        <v>35</v>
      </c>
      <c r="G507" s="86">
        <v>38.553588735151351</v>
      </c>
      <c r="H507" s="86">
        <v>1.5206115662015733</v>
      </c>
      <c r="I507" s="86">
        <v>0</v>
      </c>
      <c r="J507" s="86">
        <v>23.323825946877079</v>
      </c>
      <c r="K507" s="86">
        <v>0</v>
      </c>
      <c r="L507" s="86">
        <v>2.6</v>
      </c>
      <c r="M507" s="86">
        <v>1.1404516675726275</v>
      </c>
      <c r="N507" s="86">
        <v>0</v>
      </c>
      <c r="O507" s="86">
        <v>1.0999999999999996</v>
      </c>
      <c r="P507" s="86">
        <v>1.4016480198357</v>
      </c>
      <c r="S507" s="89"/>
      <c r="T507" s="88">
        <v>3.5</v>
      </c>
      <c r="V507" s="90">
        <f t="shared" si="67"/>
        <v>71.619514369436757</v>
      </c>
      <c r="W507" s="66">
        <f t="shared" si="68"/>
        <v>73.919514369436754</v>
      </c>
      <c r="X507" s="66">
        <f t="shared" si="69"/>
        <v>74.119514369436757</v>
      </c>
      <c r="Y507" s="66">
        <f t="shared" si="70"/>
        <v>71.619514369436757</v>
      </c>
      <c r="Z507" s="66">
        <f t="shared" si="71"/>
        <v>73.919514369436754</v>
      </c>
      <c r="AA507" s="66">
        <f t="shared" si="72"/>
        <v>74.119514369436757</v>
      </c>
    </row>
    <row r="508" spans="1:27" x14ac:dyDescent="0.25">
      <c r="A508" s="86" t="s">
        <v>642</v>
      </c>
      <c r="B508" s="86" t="s">
        <v>636</v>
      </c>
      <c r="C508" s="86">
        <v>12</v>
      </c>
      <c r="D508" s="86" t="s">
        <v>506</v>
      </c>
      <c r="E508" s="86">
        <v>11</v>
      </c>
      <c r="F508" s="86" t="s">
        <v>35</v>
      </c>
      <c r="G508" s="86">
        <v>39.446792100792472</v>
      </c>
      <c r="H508" s="86">
        <v>1.6282167583267224</v>
      </c>
      <c r="I508" s="86">
        <v>0</v>
      </c>
      <c r="J508" s="86">
        <v>17.689620028935604</v>
      </c>
      <c r="K508" s="86">
        <v>0</v>
      </c>
      <c r="L508" s="86">
        <v>2.5999999999999996</v>
      </c>
      <c r="M508" s="86">
        <v>1.0652173607501194</v>
      </c>
      <c r="N508" s="86">
        <v>0</v>
      </c>
      <c r="O508" s="86">
        <v>1.0999999999999999</v>
      </c>
      <c r="P508" s="86">
        <v>1.3808060362697729</v>
      </c>
      <c r="S508" s="89"/>
      <c r="T508" s="88">
        <v>3.5</v>
      </c>
      <c r="V508" s="90">
        <f t="shared" si="67"/>
        <v>66.782435526747975</v>
      </c>
      <c r="W508" s="66">
        <f t="shared" si="68"/>
        <v>69.082435526747972</v>
      </c>
      <c r="X508" s="66">
        <f t="shared" si="69"/>
        <v>69.282435526747975</v>
      </c>
      <c r="Y508" s="66">
        <f t="shared" si="70"/>
        <v>66.782435526747975</v>
      </c>
      <c r="Z508" s="66">
        <f t="shared" si="71"/>
        <v>69.082435526747972</v>
      </c>
      <c r="AA508" s="66">
        <f t="shared" si="72"/>
        <v>69.282435526747975</v>
      </c>
    </row>
    <row r="509" spans="1:27" x14ac:dyDescent="0.25">
      <c r="A509" s="86" t="s">
        <v>642</v>
      </c>
      <c r="B509" s="86" t="s">
        <v>40</v>
      </c>
      <c r="C509" s="86">
        <v>18</v>
      </c>
      <c r="D509" s="86" t="s">
        <v>506</v>
      </c>
      <c r="E509" s="86">
        <v>11</v>
      </c>
      <c r="F509" s="86" t="s">
        <v>35</v>
      </c>
      <c r="G509" s="86">
        <v>38.934893182763773</v>
      </c>
      <c r="H509" s="86">
        <v>1.5644963573669486</v>
      </c>
      <c r="I509" s="86">
        <v>0</v>
      </c>
      <c r="J509" s="86">
        <v>20.08963665176136</v>
      </c>
      <c r="K509" s="86">
        <v>0</v>
      </c>
      <c r="L509" s="86">
        <v>2.6</v>
      </c>
      <c r="M509" s="86">
        <v>1.0989314811899547</v>
      </c>
      <c r="N509" s="86">
        <v>0</v>
      </c>
      <c r="O509" s="86">
        <v>1.0999999999999999</v>
      </c>
      <c r="P509" s="86">
        <v>1.4513665252241978</v>
      </c>
      <c r="S509" s="89"/>
      <c r="T509" s="88">
        <v>3.5</v>
      </c>
      <c r="V509" s="90">
        <f t="shared" si="67"/>
        <v>68.774827840939281</v>
      </c>
      <c r="W509" s="66">
        <f t="shared" si="68"/>
        <v>71.074827840939278</v>
      </c>
      <c r="X509" s="66">
        <f t="shared" si="69"/>
        <v>71.274827840939281</v>
      </c>
      <c r="Y509" s="66">
        <f t="shared" si="70"/>
        <v>68.774827840939281</v>
      </c>
      <c r="Z509" s="66">
        <f t="shared" si="71"/>
        <v>71.074827840939278</v>
      </c>
      <c r="AA509" s="66">
        <f t="shared" si="72"/>
        <v>71.274827840939281</v>
      </c>
    </row>
    <row r="510" spans="1:27" x14ac:dyDescent="0.25">
      <c r="A510" s="86" t="s">
        <v>642</v>
      </c>
      <c r="B510" s="86" t="s">
        <v>643</v>
      </c>
      <c r="C510" s="86">
        <v>24</v>
      </c>
      <c r="D510" s="86" t="s">
        <v>506</v>
      </c>
      <c r="E510" s="86">
        <v>11</v>
      </c>
      <c r="F510" s="86" t="s">
        <v>35</v>
      </c>
      <c r="G510" s="86">
        <v>38.821974359981525</v>
      </c>
      <c r="H510" s="86">
        <v>1.5026410266481847</v>
      </c>
      <c r="I510" s="86">
        <v>0</v>
      </c>
      <c r="J510" s="86">
        <v>21.263580348546753</v>
      </c>
      <c r="K510" s="86">
        <v>0</v>
      </c>
      <c r="L510" s="86">
        <v>2.6000000000000005</v>
      </c>
      <c r="M510" s="86">
        <v>1.1436068740099361</v>
      </c>
      <c r="N510" s="86">
        <v>0</v>
      </c>
      <c r="O510" s="86">
        <v>1.1000000000000001</v>
      </c>
      <c r="P510" s="86">
        <v>1.3943305204373004</v>
      </c>
      <c r="S510" s="89"/>
      <c r="T510" s="88">
        <v>3.5</v>
      </c>
      <c r="V510" s="90">
        <f t="shared" si="67"/>
        <v>69.823492102975521</v>
      </c>
      <c r="W510" s="66">
        <f t="shared" si="68"/>
        <v>72.123492102975518</v>
      </c>
      <c r="X510" s="66">
        <f t="shared" si="69"/>
        <v>72.323492102975521</v>
      </c>
      <c r="Y510" s="66">
        <f t="shared" si="70"/>
        <v>69.823492102975521</v>
      </c>
      <c r="Z510" s="66">
        <f t="shared" si="71"/>
        <v>72.123492102975518</v>
      </c>
      <c r="AA510" s="66">
        <f t="shared" si="72"/>
        <v>72.323492102975521</v>
      </c>
    </row>
    <row r="511" spans="1:27" x14ac:dyDescent="0.25">
      <c r="A511" s="86" t="s">
        <v>642</v>
      </c>
      <c r="B511" s="86" t="s">
        <v>41</v>
      </c>
      <c r="C511" s="86">
        <v>30</v>
      </c>
      <c r="D511" s="86" t="s">
        <v>506</v>
      </c>
      <c r="E511" s="86">
        <v>11</v>
      </c>
      <c r="F511" s="86" t="s">
        <v>35</v>
      </c>
      <c r="G511" s="86">
        <v>38.768234137081997</v>
      </c>
      <c r="H511" s="86">
        <v>1.5077621283004419</v>
      </c>
      <c r="I511" s="86">
        <v>0</v>
      </c>
      <c r="J511" s="86">
        <v>22.199324654401551</v>
      </c>
      <c r="K511" s="86">
        <v>0</v>
      </c>
      <c r="L511" s="86">
        <v>2.6000000000000005</v>
      </c>
      <c r="M511" s="86">
        <v>1.15744744163635</v>
      </c>
      <c r="N511" s="86">
        <v>0</v>
      </c>
      <c r="O511" s="86">
        <v>1.0999999999999999</v>
      </c>
      <c r="P511" s="86">
        <v>1.4407214866694105</v>
      </c>
      <c r="S511" s="89"/>
      <c r="T511" s="88">
        <v>3.5</v>
      </c>
      <c r="V511" s="90">
        <f t="shared" si="67"/>
        <v>70.765727719789311</v>
      </c>
      <c r="W511" s="66">
        <f t="shared" si="68"/>
        <v>73.065727719789308</v>
      </c>
      <c r="X511" s="66">
        <f t="shared" si="69"/>
        <v>73.265727719789311</v>
      </c>
      <c r="Y511" s="66">
        <f t="shared" si="70"/>
        <v>70.765727719789311</v>
      </c>
      <c r="Z511" s="66">
        <f t="shared" si="71"/>
        <v>73.065727719789308</v>
      </c>
      <c r="AA511" s="66">
        <f t="shared" si="72"/>
        <v>73.265727719789311</v>
      </c>
    </row>
    <row r="512" spans="1:27" x14ac:dyDescent="0.25">
      <c r="A512" s="86" t="s">
        <v>642</v>
      </c>
      <c r="B512" s="86" t="s">
        <v>644</v>
      </c>
      <c r="C512" s="86">
        <v>36</v>
      </c>
      <c r="D512" s="86" t="s">
        <v>506</v>
      </c>
      <c r="E512" s="86">
        <v>11</v>
      </c>
      <c r="F512" s="86" t="s">
        <v>35</v>
      </c>
      <c r="G512" s="86">
        <v>38.694167165849962</v>
      </c>
      <c r="H512" s="86">
        <v>1.4928825387571152</v>
      </c>
      <c r="I512" s="86">
        <v>0</v>
      </c>
      <c r="J512" s="86">
        <v>23.961632698443776</v>
      </c>
      <c r="K512" s="86">
        <v>0</v>
      </c>
      <c r="L512" s="86">
        <v>2.5999999999999996</v>
      </c>
      <c r="M512" s="86">
        <v>1.1685017126840145</v>
      </c>
      <c r="N512" s="86">
        <v>0</v>
      </c>
      <c r="O512" s="86">
        <v>1.0999999999999996</v>
      </c>
      <c r="P512" s="86">
        <v>1.41952074659546</v>
      </c>
      <c r="S512" s="89"/>
      <c r="T512" s="88">
        <v>3.5</v>
      </c>
      <c r="V512" s="90">
        <f t="shared" si="67"/>
        <v>72.443822323573215</v>
      </c>
      <c r="W512" s="66">
        <f t="shared" si="68"/>
        <v>74.743822323573212</v>
      </c>
      <c r="X512" s="66">
        <f t="shared" si="69"/>
        <v>74.943822323573215</v>
      </c>
      <c r="Y512" s="66">
        <f t="shared" si="70"/>
        <v>72.443822323573215</v>
      </c>
      <c r="Z512" s="66">
        <f t="shared" si="71"/>
        <v>74.743822323573212</v>
      </c>
      <c r="AA512" s="66">
        <f t="shared" si="72"/>
        <v>74.943822323573215</v>
      </c>
    </row>
    <row r="513" spans="1:27" x14ac:dyDescent="0.25">
      <c r="A513" s="86" t="s">
        <v>645</v>
      </c>
      <c r="B513" s="86" t="s">
        <v>637</v>
      </c>
      <c r="C513" s="86">
        <v>12</v>
      </c>
      <c r="D513" s="86" t="s">
        <v>506</v>
      </c>
      <c r="E513" s="86">
        <v>11</v>
      </c>
      <c r="F513" s="86" t="s">
        <v>35</v>
      </c>
      <c r="G513" s="86">
        <v>39.93526906798386</v>
      </c>
      <c r="H513" s="86">
        <v>1.638629798577476</v>
      </c>
      <c r="I513" s="86">
        <v>0</v>
      </c>
      <c r="J513" s="86">
        <v>18.150823977485764</v>
      </c>
      <c r="K513" s="86">
        <v>0</v>
      </c>
      <c r="L513" s="86">
        <v>2.5999999999999996</v>
      </c>
      <c r="M513" s="86">
        <v>1.130274219570232</v>
      </c>
      <c r="N513" s="86">
        <v>0</v>
      </c>
      <c r="O513" s="86">
        <v>1.0999999999999999</v>
      </c>
      <c r="P513" s="86">
        <v>1.4068360083275175</v>
      </c>
      <c r="S513" s="89"/>
      <c r="T513" s="88">
        <v>3.5</v>
      </c>
      <c r="V513" s="90">
        <f t="shared" si="67"/>
        <v>67.823203273367369</v>
      </c>
      <c r="W513" s="66">
        <f t="shared" si="68"/>
        <v>70.123203273367366</v>
      </c>
      <c r="X513" s="66">
        <f t="shared" si="69"/>
        <v>70.323203273367369</v>
      </c>
      <c r="Y513" s="66">
        <f t="shared" si="70"/>
        <v>67.823203273367369</v>
      </c>
      <c r="Z513" s="66">
        <f t="shared" si="71"/>
        <v>70.123203273367366</v>
      </c>
      <c r="AA513" s="66">
        <f t="shared" si="72"/>
        <v>70.323203273367369</v>
      </c>
    </row>
    <row r="514" spans="1:27" x14ac:dyDescent="0.25">
      <c r="A514" s="86" t="s">
        <v>645</v>
      </c>
      <c r="B514" s="86" t="s">
        <v>44</v>
      </c>
      <c r="C514" s="86">
        <v>18</v>
      </c>
      <c r="D514" s="86" t="s">
        <v>506</v>
      </c>
      <c r="E514" s="86">
        <v>11</v>
      </c>
      <c r="F514" s="86" t="s">
        <v>35</v>
      </c>
      <c r="G514" s="86">
        <v>37.293997928401168</v>
      </c>
      <c r="H514" s="86">
        <v>1.5358012070896976</v>
      </c>
      <c r="I514" s="86">
        <v>0</v>
      </c>
      <c r="J514" s="86">
        <v>21.231277018813103</v>
      </c>
      <c r="K514" s="86">
        <v>0</v>
      </c>
      <c r="L514" s="86">
        <v>2.5999999999999996</v>
      </c>
      <c r="M514" s="86">
        <v>1.0951995560346026</v>
      </c>
      <c r="N514" s="86">
        <v>0</v>
      </c>
      <c r="O514" s="86">
        <v>1.0999999999999999</v>
      </c>
      <c r="P514" s="86">
        <v>1.3313897816667175</v>
      </c>
      <c r="S514" s="89"/>
      <c r="T514" s="88">
        <v>3.5</v>
      </c>
      <c r="V514" s="90">
        <f t="shared" si="67"/>
        <v>68.151864284915604</v>
      </c>
      <c r="W514" s="66">
        <f t="shared" si="68"/>
        <v>70.451864284915601</v>
      </c>
      <c r="X514" s="66">
        <f t="shared" si="69"/>
        <v>70.651864284915604</v>
      </c>
      <c r="Y514" s="66">
        <f t="shared" si="70"/>
        <v>68.151864284915604</v>
      </c>
      <c r="Z514" s="66">
        <f t="shared" si="71"/>
        <v>70.451864284915601</v>
      </c>
      <c r="AA514" s="66">
        <f t="shared" si="72"/>
        <v>70.651864284915604</v>
      </c>
    </row>
    <row r="515" spans="1:27" x14ac:dyDescent="0.25">
      <c r="A515" s="86" t="s">
        <v>645</v>
      </c>
      <c r="B515" s="86" t="s">
        <v>646</v>
      </c>
      <c r="C515" s="86">
        <v>24</v>
      </c>
      <c r="D515" s="86" t="s">
        <v>506</v>
      </c>
      <c r="E515" s="86">
        <v>11</v>
      </c>
      <c r="F515" s="86" t="s">
        <v>35</v>
      </c>
      <c r="G515" s="86">
        <v>39.08825238380485</v>
      </c>
      <c r="H515" s="86">
        <v>1.5015217901975362</v>
      </c>
      <c r="I515" s="86">
        <v>0</v>
      </c>
      <c r="J515" s="86">
        <v>21.526340750125399</v>
      </c>
      <c r="K515" s="86">
        <v>0</v>
      </c>
      <c r="L515" s="86">
        <v>2.6000000000000005</v>
      </c>
      <c r="M515" s="86">
        <v>1.1813544791886266</v>
      </c>
      <c r="N515" s="86">
        <v>0</v>
      </c>
      <c r="O515" s="86">
        <v>1.1000000000000001</v>
      </c>
      <c r="P515" s="86">
        <v>1.408737105894071</v>
      </c>
      <c r="S515" s="89"/>
      <c r="T515" s="88">
        <v>3.5</v>
      </c>
      <c r="V515" s="90">
        <f t="shared" si="67"/>
        <v>70.404684719012948</v>
      </c>
      <c r="W515" s="66">
        <f t="shared" si="68"/>
        <v>72.704684719012945</v>
      </c>
      <c r="X515" s="66">
        <f t="shared" si="69"/>
        <v>72.904684719012948</v>
      </c>
      <c r="Y515" s="66">
        <f t="shared" si="70"/>
        <v>70.404684719012948</v>
      </c>
      <c r="Z515" s="66">
        <f t="shared" si="71"/>
        <v>72.704684719012945</v>
      </c>
      <c r="AA515" s="66">
        <f t="shared" si="72"/>
        <v>72.904684719012948</v>
      </c>
    </row>
    <row r="516" spans="1:27" x14ac:dyDescent="0.25">
      <c r="A516" s="86" t="s">
        <v>645</v>
      </c>
      <c r="B516" s="86" t="s">
        <v>45</v>
      </c>
      <c r="C516" s="86">
        <v>30</v>
      </c>
      <c r="D516" s="86" t="s">
        <v>506</v>
      </c>
      <c r="E516" s="86">
        <v>11</v>
      </c>
      <c r="F516" s="86" t="s">
        <v>35</v>
      </c>
      <c r="G516" s="86">
        <v>37.873273195124916</v>
      </c>
      <c r="H516" s="86">
        <v>1.5027115612810107</v>
      </c>
      <c r="I516" s="86">
        <v>0</v>
      </c>
      <c r="J516" s="86">
        <v>22.928836530257627</v>
      </c>
      <c r="K516" s="86">
        <v>0</v>
      </c>
      <c r="L516" s="86">
        <v>2.6</v>
      </c>
      <c r="M516" s="86">
        <v>1.1578243495804281</v>
      </c>
      <c r="N516" s="86">
        <v>0</v>
      </c>
      <c r="O516" s="86">
        <v>1.0999999999999999</v>
      </c>
      <c r="P516" s="86">
        <v>1.3696802629906024</v>
      </c>
      <c r="S516" s="89"/>
      <c r="T516" s="88">
        <v>3.5</v>
      </c>
      <c r="V516" s="90">
        <f t="shared" ref="V516:V579" si="73">SUM(I516:U516,G516)</f>
        <v>70.529614337953575</v>
      </c>
      <c r="W516" s="66">
        <f t="shared" si="68"/>
        <v>72.829614337953572</v>
      </c>
      <c r="X516" s="66">
        <f t="shared" si="69"/>
        <v>73.029614337953575</v>
      </c>
      <c r="Y516" s="66">
        <f t="shared" si="70"/>
        <v>70.529614337953575</v>
      </c>
      <c r="Z516" s="66">
        <f t="shared" si="71"/>
        <v>72.829614337953572</v>
      </c>
      <c r="AA516" s="66">
        <f t="shared" si="72"/>
        <v>73.029614337953575</v>
      </c>
    </row>
    <row r="517" spans="1:27" x14ac:dyDescent="0.25">
      <c r="A517" s="86" t="s">
        <v>645</v>
      </c>
      <c r="B517" s="86" t="s">
        <v>647</v>
      </c>
      <c r="C517" s="86">
        <v>36</v>
      </c>
      <c r="D517" s="86" t="s">
        <v>506</v>
      </c>
      <c r="E517" s="86">
        <v>11</v>
      </c>
      <c r="F517" s="86" t="s">
        <v>35</v>
      </c>
      <c r="G517" s="86">
        <v>38.059510399296755</v>
      </c>
      <c r="H517" s="86">
        <v>1.4987293933611099</v>
      </c>
      <c r="I517" s="86">
        <v>0</v>
      </c>
      <c r="J517" s="86">
        <v>24.272129856836315</v>
      </c>
      <c r="K517" s="86">
        <v>0</v>
      </c>
      <c r="L517" s="86">
        <v>2.5999999999999992</v>
      </c>
      <c r="M517" s="86">
        <v>1.1651420564030466</v>
      </c>
      <c r="N517" s="86">
        <v>0</v>
      </c>
      <c r="O517" s="86">
        <v>1.0999999999999996</v>
      </c>
      <c r="P517" s="86">
        <v>1.3881881842429047</v>
      </c>
      <c r="S517" s="89"/>
      <c r="T517" s="88">
        <v>3.5</v>
      </c>
      <c r="V517" s="90">
        <f t="shared" si="73"/>
        <v>72.084970496779022</v>
      </c>
      <c r="W517" s="66">
        <f t="shared" si="68"/>
        <v>74.384970496779019</v>
      </c>
      <c r="X517" s="66">
        <f t="shared" si="69"/>
        <v>74.584970496779022</v>
      </c>
      <c r="Y517" s="66">
        <f t="shared" si="70"/>
        <v>72.084970496779022</v>
      </c>
      <c r="Z517" s="66">
        <f t="shared" si="71"/>
        <v>74.384970496779019</v>
      </c>
      <c r="AA517" s="66">
        <f t="shared" si="72"/>
        <v>74.584970496779022</v>
      </c>
    </row>
    <row r="518" spans="1:27" x14ac:dyDescent="0.25">
      <c r="A518" s="86" t="s">
        <v>648</v>
      </c>
      <c r="B518" s="86" t="s">
        <v>638</v>
      </c>
      <c r="C518" s="86">
        <v>12</v>
      </c>
      <c r="D518" s="86" t="s">
        <v>506</v>
      </c>
      <c r="E518" s="86">
        <v>11</v>
      </c>
      <c r="F518" s="86" t="s">
        <v>35</v>
      </c>
      <c r="G518" s="86">
        <v>39.663312334901256</v>
      </c>
      <c r="H518" s="86">
        <v>1.6475041157231729</v>
      </c>
      <c r="I518" s="86">
        <v>0</v>
      </c>
      <c r="J518" s="86">
        <v>18.899443922086711</v>
      </c>
      <c r="K518" s="86">
        <v>0</v>
      </c>
      <c r="L518" s="86">
        <v>2.5999999999999996</v>
      </c>
      <c r="M518" s="86">
        <v>1.2114776274998122</v>
      </c>
      <c r="N518" s="86">
        <v>0</v>
      </c>
      <c r="O518" s="86">
        <v>1.0999999999999999</v>
      </c>
      <c r="P518" s="86">
        <v>1.4064440863004724</v>
      </c>
      <c r="S518" s="89"/>
      <c r="T518" s="88">
        <v>3.5</v>
      </c>
      <c r="V518" s="90">
        <f t="shared" si="73"/>
        <v>68.380677970788255</v>
      </c>
      <c r="W518" s="66">
        <f t="shared" si="68"/>
        <v>70.680677970788253</v>
      </c>
      <c r="X518" s="66">
        <f t="shared" si="69"/>
        <v>70.880677970788255</v>
      </c>
      <c r="Y518" s="66">
        <f t="shared" si="70"/>
        <v>68.380677970788255</v>
      </c>
      <c r="Z518" s="66">
        <f t="shared" si="71"/>
        <v>70.680677970788253</v>
      </c>
      <c r="AA518" s="66">
        <f t="shared" si="72"/>
        <v>70.880677970788255</v>
      </c>
    </row>
    <row r="519" spans="1:27" x14ac:dyDescent="0.25">
      <c r="A519" s="86" t="s">
        <v>648</v>
      </c>
      <c r="B519" s="86" t="s">
        <v>391</v>
      </c>
      <c r="C519" s="86">
        <v>18</v>
      </c>
      <c r="D519" s="86" t="s">
        <v>506</v>
      </c>
      <c r="E519" s="86">
        <v>11</v>
      </c>
      <c r="F519" s="86" t="s">
        <v>35</v>
      </c>
      <c r="G519" s="86">
        <v>36.183466258747394</v>
      </c>
      <c r="H519" s="86">
        <v>1.5553823171415573</v>
      </c>
      <c r="I519" s="86">
        <v>0</v>
      </c>
      <c r="J519" s="86">
        <v>22.596962365172288</v>
      </c>
      <c r="K519" s="86">
        <v>0</v>
      </c>
      <c r="L519" s="86">
        <v>2.600000000000001</v>
      </c>
      <c r="M519" s="86">
        <v>1.1573797628024938</v>
      </c>
      <c r="N519" s="86">
        <v>0</v>
      </c>
      <c r="O519" s="86">
        <v>1.1000000000000005</v>
      </c>
      <c r="P519" s="86">
        <v>1.2591573065363246</v>
      </c>
      <c r="S519" s="89"/>
      <c r="T519" s="88">
        <v>3.5</v>
      </c>
      <c r="V519" s="90">
        <f t="shared" si="73"/>
        <v>68.396965693258494</v>
      </c>
      <c r="W519" s="66">
        <f t="shared" si="68"/>
        <v>70.696965693258491</v>
      </c>
      <c r="X519" s="66">
        <f t="shared" si="69"/>
        <v>70.896965693258494</v>
      </c>
      <c r="Y519" s="66">
        <f t="shared" si="70"/>
        <v>68.396965693258494</v>
      </c>
      <c r="Z519" s="66">
        <f t="shared" si="71"/>
        <v>70.696965693258491</v>
      </c>
      <c r="AA519" s="66">
        <f t="shared" si="72"/>
        <v>70.896965693258494</v>
      </c>
    </row>
    <row r="520" spans="1:27" x14ac:dyDescent="0.25">
      <c r="A520" s="86" t="s">
        <v>648</v>
      </c>
      <c r="B520" s="86" t="s">
        <v>649</v>
      </c>
      <c r="C520" s="86">
        <v>24</v>
      </c>
      <c r="D520" s="86" t="s">
        <v>506</v>
      </c>
      <c r="E520" s="86">
        <v>11</v>
      </c>
      <c r="F520" s="86" t="s">
        <v>35</v>
      </c>
      <c r="G520" s="86">
        <v>38.938938654463662</v>
      </c>
      <c r="H520" s="86">
        <v>1.5098290654225579</v>
      </c>
      <c r="I520" s="86">
        <v>0</v>
      </c>
      <c r="J520" s="86">
        <v>21.931354048775461</v>
      </c>
      <c r="K520" s="86">
        <v>0</v>
      </c>
      <c r="L520" s="86">
        <v>2.6000000000000014</v>
      </c>
      <c r="M520" s="86">
        <v>1.2667233545828802</v>
      </c>
      <c r="N520" s="86">
        <v>0</v>
      </c>
      <c r="O520" s="86">
        <v>1.1000000000000005</v>
      </c>
      <c r="P520" s="86">
        <v>1.4097732481893031</v>
      </c>
      <c r="S520" s="89"/>
      <c r="T520" s="88">
        <v>3.5</v>
      </c>
      <c r="V520" s="90">
        <f t="shared" si="73"/>
        <v>70.746789306011308</v>
      </c>
      <c r="W520" s="66">
        <f t="shared" si="68"/>
        <v>73.046789306011306</v>
      </c>
      <c r="X520" s="66">
        <f t="shared" si="69"/>
        <v>73.246789306011308</v>
      </c>
      <c r="Y520" s="66">
        <f t="shared" si="70"/>
        <v>70.746789306011308</v>
      </c>
      <c r="Z520" s="66">
        <f t="shared" si="71"/>
        <v>73.046789306011306</v>
      </c>
      <c r="AA520" s="66">
        <f t="shared" si="72"/>
        <v>73.246789306011308</v>
      </c>
    </row>
    <row r="521" spans="1:27" x14ac:dyDescent="0.25">
      <c r="A521" s="86" t="s">
        <v>648</v>
      </c>
      <c r="B521" s="86" t="s">
        <v>394</v>
      </c>
      <c r="C521" s="86">
        <v>30</v>
      </c>
      <c r="D521" s="86" t="s">
        <v>506</v>
      </c>
      <c r="E521" s="86">
        <v>11</v>
      </c>
      <c r="F521" s="86" t="s">
        <v>35</v>
      </c>
      <c r="G521" s="86">
        <v>37.212572525572462</v>
      </c>
      <c r="H521" s="86">
        <v>1.5177276916914835</v>
      </c>
      <c r="I521" s="86">
        <v>0</v>
      </c>
      <c r="J521" s="86">
        <v>23.767968451227528</v>
      </c>
      <c r="K521" s="86">
        <v>0</v>
      </c>
      <c r="L521" s="86">
        <v>2.6000000000000005</v>
      </c>
      <c r="M521" s="86">
        <v>1.2319479154736812</v>
      </c>
      <c r="N521" s="86">
        <v>0</v>
      </c>
      <c r="O521" s="86">
        <v>1.1000000000000001</v>
      </c>
      <c r="P521" s="86">
        <v>1.3268905572397591</v>
      </c>
      <c r="S521" s="89"/>
      <c r="T521" s="88">
        <v>3.5</v>
      </c>
      <c r="V521" s="90">
        <f t="shared" si="73"/>
        <v>70.739379449513436</v>
      </c>
      <c r="W521" s="66">
        <f t="shared" si="68"/>
        <v>73.039379449513433</v>
      </c>
      <c r="X521" s="66">
        <f t="shared" si="69"/>
        <v>73.239379449513436</v>
      </c>
      <c r="Y521" s="66">
        <f t="shared" si="70"/>
        <v>70.739379449513436</v>
      </c>
      <c r="Z521" s="66">
        <f t="shared" si="71"/>
        <v>73.039379449513433</v>
      </c>
      <c r="AA521" s="66">
        <f t="shared" si="72"/>
        <v>73.239379449513436</v>
      </c>
    </row>
    <row r="522" spans="1:27" x14ac:dyDescent="0.25">
      <c r="A522" s="86" t="s">
        <v>648</v>
      </c>
      <c r="B522" s="86" t="s">
        <v>650</v>
      </c>
      <c r="C522" s="86">
        <v>36</v>
      </c>
      <c r="D522" s="86" t="s">
        <v>506</v>
      </c>
      <c r="E522" s="86">
        <v>11</v>
      </c>
      <c r="F522" s="86" t="s">
        <v>35</v>
      </c>
      <c r="G522" s="86">
        <v>39.512216553900323</v>
      </c>
      <c r="H522" s="86">
        <v>1.4054099845572523</v>
      </c>
      <c r="I522" s="86">
        <v>0</v>
      </c>
      <c r="J522" s="86">
        <v>25.156992762911017</v>
      </c>
      <c r="K522" s="86">
        <v>0</v>
      </c>
      <c r="L522" s="86">
        <v>2.6</v>
      </c>
      <c r="M522" s="86">
        <v>1.3002637441837526</v>
      </c>
      <c r="N522" s="86">
        <v>0</v>
      </c>
      <c r="O522" s="86">
        <v>1.1000000000000001</v>
      </c>
      <c r="P522" s="86">
        <v>1.4593078136260751</v>
      </c>
      <c r="S522" s="89"/>
      <c r="T522" s="88">
        <v>3.5</v>
      </c>
      <c r="V522" s="90">
        <f t="shared" si="73"/>
        <v>74.628780874621171</v>
      </c>
      <c r="W522" s="66">
        <f t="shared" si="68"/>
        <v>76.928780874621168</v>
      </c>
      <c r="X522" s="66">
        <f t="shared" si="69"/>
        <v>77.128780874621171</v>
      </c>
      <c r="Y522" s="66">
        <f t="shared" si="70"/>
        <v>74.628780874621171</v>
      </c>
      <c r="Z522" s="66">
        <f t="shared" si="71"/>
        <v>76.928780874621168</v>
      </c>
      <c r="AA522" s="66">
        <f t="shared" si="72"/>
        <v>77.128780874621171</v>
      </c>
    </row>
    <row r="523" spans="1:27" x14ac:dyDescent="0.25">
      <c r="A523" s="86" t="s">
        <v>651</v>
      </c>
      <c r="B523" s="86" t="s">
        <v>511</v>
      </c>
      <c r="C523" s="86">
        <v>12</v>
      </c>
      <c r="D523" s="86" t="s">
        <v>506</v>
      </c>
      <c r="E523" s="86">
        <v>11</v>
      </c>
      <c r="F523" s="86" t="s">
        <v>35</v>
      </c>
      <c r="G523" s="86">
        <v>39.633229846906204</v>
      </c>
      <c r="H523" s="86">
        <v>1.6358873811527914</v>
      </c>
      <c r="I523" s="86">
        <v>0</v>
      </c>
      <c r="J523" s="86">
        <v>19.644972739678312</v>
      </c>
      <c r="K523" s="86">
        <v>0</v>
      </c>
      <c r="L523" s="86">
        <v>2.5999999999999996</v>
      </c>
      <c r="M523" s="86">
        <v>1.2229516595328784</v>
      </c>
      <c r="N523" s="86">
        <v>0</v>
      </c>
      <c r="O523" s="86">
        <v>1.0999999999999996</v>
      </c>
      <c r="P523" s="86">
        <v>1.4111349994344924</v>
      </c>
      <c r="S523" s="89"/>
      <c r="T523" s="88">
        <v>3.5</v>
      </c>
      <c r="V523" s="90">
        <f t="shared" si="73"/>
        <v>69.112289245551878</v>
      </c>
      <c r="W523" s="66">
        <f t="shared" si="68"/>
        <v>71.412289245551875</v>
      </c>
      <c r="X523" s="66">
        <f t="shared" si="69"/>
        <v>71.612289245551878</v>
      </c>
      <c r="Y523" s="66">
        <f t="shared" si="70"/>
        <v>69.112289245551878</v>
      </c>
      <c r="Z523" s="66">
        <f t="shared" si="71"/>
        <v>71.412289245551875</v>
      </c>
      <c r="AA523" s="66">
        <f t="shared" si="72"/>
        <v>71.612289245551878</v>
      </c>
    </row>
    <row r="524" spans="1:27" x14ac:dyDescent="0.25">
      <c r="A524" s="86" t="s">
        <v>651</v>
      </c>
      <c r="B524" s="86" t="s">
        <v>538</v>
      </c>
      <c r="C524" s="86">
        <v>18</v>
      </c>
      <c r="D524" s="86" t="s">
        <v>506</v>
      </c>
      <c r="E524" s="86">
        <v>11</v>
      </c>
      <c r="F524" s="86" t="s">
        <v>35</v>
      </c>
      <c r="G524" s="86">
        <v>36.1207523150361</v>
      </c>
      <c r="H524" s="86">
        <v>1.5531020418120463</v>
      </c>
      <c r="I524" s="86">
        <v>0</v>
      </c>
      <c r="J524" s="86">
        <v>23.810607606071873</v>
      </c>
      <c r="K524" s="86">
        <v>0</v>
      </c>
      <c r="L524" s="86">
        <v>2.6000000000000005</v>
      </c>
      <c r="M524" s="86">
        <v>1.1638678617534708</v>
      </c>
      <c r="N524" s="86">
        <v>0</v>
      </c>
      <c r="O524" s="86">
        <v>1.1000000000000003</v>
      </c>
      <c r="P524" s="86">
        <v>1.1546252848482497</v>
      </c>
      <c r="S524" s="89"/>
      <c r="T524" s="88">
        <v>3.5</v>
      </c>
      <c r="V524" s="90">
        <f t="shared" si="73"/>
        <v>69.449853067709697</v>
      </c>
      <c r="W524" s="66">
        <f t="shared" si="68"/>
        <v>71.749853067709694</v>
      </c>
      <c r="X524" s="66">
        <f t="shared" si="69"/>
        <v>71.949853067709697</v>
      </c>
      <c r="Y524" s="66">
        <f t="shared" si="70"/>
        <v>69.449853067709697</v>
      </c>
      <c r="Z524" s="66">
        <f t="shared" si="71"/>
        <v>71.749853067709694</v>
      </c>
      <c r="AA524" s="66">
        <f t="shared" si="72"/>
        <v>71.949853067709697</v>
      </c>
    </row>
    <row r="525" spans="1:27" x14ac:dyDescent="0.25">
      <c r="A525" s="86" t="s">
        <v>651</v>
      </c>
      <c r="B525" s="86" t="s">
        <v>512</v>
      </c>
      <c r="C525" s="86">
        <v>24</v>
      </c>
      <c r="D525" s="86" t="s">
        <v>506</v>
      </c>
      <c r="E525" s="86">
        <v>11</v>
      </c>
      <c r="F525" s="86" t="s">
        <v>35</v>
      </c>
      <c r="G525" s="86">
        <v>38.937931171624115</v>
      </c>
      <c r="H525" s="86">
        <v>1.5020453268752476</v>
      </c>
      <c r="I525" s="86">
        <v>0</v>
      </c>
      <c r="J525" s="86">
        <v>22.334695006799773</v>
      </c>
      <c r="K525" s="86">
        <v>0</v>
      </c>
      <c r="L525" s="86">
        <v>2.6000000000000014</v>
      </c>
      <c r="M525" s="86">
        <v>1.2736020524535436</v>
      </c>
      <c r="N525" s="86">
        <v>0</v>
      </c>
      <c r="O525" s="86">
        <v>1.1000000000000005</v>
      </c>
      <c r="P525" s="86">
        <v>1.4129302717483723</v>
      </c>
      <c r="S525" s="89"/>
      <c r="T525" s="88">
        <v>3.5</v>
      </c>
      <c r="V525" s="90">
        <f t="shared" si="73"/>
        <v>71.159158502625814</v>
      </c>
      <c r="W525" s="66">
        <f t="shared" si="68"/>
        <v>73.459158502625812</v>
      </c>
      <c r="X525" s="66">
        <f t="shared" si="69"/>
        <v>73.659158502625814</v>
      </c>
      <c r="Y525" s="66">
        <f t="shared" si="70"/>
        <v>71.159158502625814</v>
      </c>
      <c r="Z525" s="66">
        <f t="shared" si="71"/>
        <v>73.459158502625812</v>
      </c>
      <c r="AA525" s="66">
        <f t="shared" si="72"/>
        <v>73.659158502625814</v>
      </c>
    </row>
    <row r="526" spans="1:27" x14ac:dyDescent="0.25">
      <c r="A526" s="86" t="s">
        <v>651</v>
      </c>
      <c r="B526" s="86" t="s">
        <v>540</v>
      </c>
      <c r="C526" s="86">
        <v>30</v>
      </c>
      <c r="D526" s="86" t="s">
        <v>506</v>
      </c>
      <c r="E526" s="86">
        <v>11</v>
      </c>
      <c r="F526" s="86" t="s">
        <v>35</v>
      </c>
      <c r="G526" s="86">
        <v>37.151551159069633</v>
      </c>
      <c r="H526" s="86">
        <v>1.5178275996239705</v>
      </c>
      <c r="I526" s="86">
        <v>0</v>
      </c>
      <c r="J526" s="86">
        <v>24.550948575715314</v>
      </c>
      <c r="K526" s="86">
        <v>0</v>
      </c>
      <c r="L526" s="86">
        <v>2.600000000000001</v>
      </c>
      <c r="M526" s="86">
        <v>1.2343269699456469</v>
      </c>
      <c r="N526" s="86">
        <v>0</v>
      </c>
      <c r="O526" s="86">
        <v>1.1000000000000003</v>
      </c>
      <c r="P526" s="86">
        <v>1.2634678110334494</v>
      </c>
      <c r="S526" s="89"/>
      <c r="T526" s="88">
        <v>3.5</v>
      </c>
      <c r="V526" s="90">
        <f t="shared" si="73"/>
        <v>71.400294515764045</v>
      </c>
      <c r="W526" s="66">
        <f t="shared" si="68"/>
        <v>73.700294515764043</v>
      </c>
      <c r="X526" s="66">
        <f t="shared" si="69"/>
        <v>73.900294515764045</v>
      </c>
      <c r="Y526" s="66">
        <f t="shared" si="70"/>
        <v>71.400294515764045</v>
      </c>
      <c r="Z526" s="66">
        <f t="shared" si="71"/>
        <v>73.700294515764043</v>
      </c>
      <c r="AA526" s="66">
        <f t="shared" si="72"/>
        <v>73.900294515764045</v>
      </c>
    </row>
    <row r="527" spans="1:27" x14ac:dyDescent="0.25">
      <c r="A527" s="86" t="s">
        <v>651</v>
      </c>
      <c r="B527" s="86" t="s">
        <v>652</v>
      </c>
      <c r="C527" s="86">
        <v>36</v>
      </c>
      <c r="D527" s="86" t="s">
        <v>506</v>
      </c>
      <c r="E527" s="86">
        <v>11</v>
      </c>
      <c r="F527" s="86" t="s">
        <v>35</v>
      </c>
      <c r="G527" s="86">
        <v>40.493501533556561</v>
      </c>
      <c r="H527" s="86">
        <v>1.3129966673765097</v>
      </c>
      <c r="I527" s="86">
        <v>0</v>
      </c>
      <c r="J527" s="86">
        <v>25.805280385357555</v>
      </c>
      <c r="K527" s="86">
        <v>0</v>
      </c>
      <c r="L527" s="86">
        <v>2.6000000000000005</v>
      </c>
      <c r="M527" s="86">
        <v>1.3322173492800449</v>
      </c>
      <c r="N527" s="86">
        <v>0</v>
      </c>
      <c r="O527" s="86">
        <v>1.1000000000000005</v>
      </c>
      <c r="P527" s="86">
        <v>1.4980377038361077</v>
      </c>
      <c r="S527" s="89"/>
      <c r="T527" s="88">
        <v>3.5</v>
      </c>
      <c r="V527" s="90">
        <f t="shared" si="73"/>
        <v>76.329036972030281</v>
      </c>
      <c r="W527" s="66">
        <f t="shared" si="68"/>
        <v>78.629036972030278</v>
      </c>
      <c r="X527" s="66">
        <f t="shared" si="69"/>
        <v>78.829036972030281</v>
      </c>
      <c r="Y527" s="66">
        <f t="shared" si="70"/>
        <v>76.329036972030281</v>
      </c>
      <c r="Z527" s="66">
        <f t="shared" si="71"/>
        <v>78.629036972030278</v>
      </c>
      <c r="AA527" s="66">
        <f t="shared" si="72"/>
        <v>78.829036972030281</v>
      </c>
    </row>
    <row r="528" spans="1:27" x14ac:dyDescent="0.25">
      <c r="A528" s="86" t="s">
        <v>656</v>
      </c>
      <c r="B528" s="86" t="s">
        <v>514</v>
      </c>
      <c r="C528" s="86">
        <v>12</v>
      </c>
      <c r="D528" s="86" t="s">
        <v>506</v>
      </c>
      <c r="E528" s="86">
        <v>11</v>
      </c>
      <c r="F528" s="86" t="s">
        <v>35</v>
      </c>
      <c r="G528" s="86">
        <v>39.389487052330765</v>
      </c>
      <c r="H528" s="86">
        <v>1.58440942675999</v>
      </c>
      <c r="I528" s="86">
        <v>0</v>
      </c>
      <c r="J528" s="86">
        <v>20.401084899070842</v>
      </c>
      <c r="K528" s="86">
        <v>0</v>
      </c>
      <c r="L528" s="86">
        <v>2.5999999999999996</v>
      </c>
      <c r="M528" s="86">
        <v>1.2271469661736005</v>
      </c>
      <c r="N528" s="86">
        <v>0</v>
      </c>
      <c r="O528" s="86">
        <v>1.0999999999999999</v>
      </c>
      <c r="P528" s="86">
        <v>1.4119155264808816</v>
      </c>
      <c r="S528" s="89"/>
      <c r="T528" s="88">
        <v>3.5</v>
      </c>
      <c r="V528" s="90">
        <f t="shared" si="73"/>
        <v>69.62963444405608</v>
      </c>
      <c r="W528" s="66">
        <f t="shared" si="68"/>
        <v>71.929634444056077</v>
      </c>
      <c r="X528" s="66">
        <f t="shared" si="69"/>
        <v>72.12963444405608</v>
      </c>
      <c r="Y528" s="66">
        <f t="shared" si="70"/>
        <v>69.62963444405608</v>
      </c>
      <c r="Z528" s="66">
        <f t="shared" si="71"/>
        <v>71.929634444056077</v>
      </c>
      <c r="AA528" s="66">
        <f t="shared" si="72"/>
        <v>72.12963444405608</v>
      </c>
    </row>
    <row r="529" spans="1:71" x14ac:dyDescent="0.25">
      <c r="A529" s="86" t="s">
        <v>656</v>
      </c>
      <c r="B529" s="86" t="s">
        <v>544</v>
      </c>
      <c r="C529" s="86">
        <v>18</v>
      </c>
      <c r="D529" s="86" t="s">
        <v>506</v>
      </c>
      <c r="E529" s="86">
        <v>11</v>
      </c>
      <c r="F529" s="86" t="s">
        <v>35</v>
      </c>
      <c r="G529" s="86">
        <v>36.238567916745446</v>
      </c>
      <c r="H529" s="86">
        <v>1.5218343401031049</v>
      </c>
      <c r="I529" s="86">
        <v>0</v>
      </c>
      <c r="J529" s="86">
        <v>23.602395252361653</v>
      </c>
      <c r="K529" s="86">
        <v>0</v>
      </c>
      <c r="L529" s="86">
        <v>2.600000000000001</v>
      </c>
      <c r="M529" s="86">
        <v>1.1764524224745607</v>
      </c>
      <c r="N529" s="86">
        <v>0</v>
      </c>
      <c r="O529" s="86">
        <v>1.1000000000000003</v>
      </c>
      <c r="P529" s="86">
        <v>1.1696741320410462</v>
      </c>
      <c r="S529" s="89"/>
      <c r="T529" s="88">
        <v>3.5</v>
      </c>
      <c r="V529" s="90">
        <f t="shared" si="73"/>
        <v>69.387089723622708</v>
      </c>
      <c r="W529" s="66">
        <f t="shared" si="68"/>
        <v>71.687089723622705</v>
      </c>
      <c r="X529" s="66">
        <f t="shared" si="69"/>
        <v>71.887089723622708</v>
      </c>
      <c r="Y529" s="66">
        <f t="shared" si="70"/>
        <v>69.387089723622708</v>
      </c>
      <c r="Z529" s="66">
        <f t="shared" si="71"/>
        <v>71.687089723622705</v>
      </c>
      <c r="AA529" s="66">
        <f t="shared" si="72"/>
        <v>71.887089723622708</v>
      </c>
    </row>
    <row r="530" spans="1:71" x14ac:dyDescent="0.25">
      <c r="A530" s="86" t="s">
        <v>656</v>
      </c>
      <c r="B530" s="86" t="s">
        <v>516</v>
      </c>
      <c r="C530" s="86">
        <v>24</v>
      </c>
      <c r="D530" s="86" t="s">
        <v>506</v>
      </c>
      <c r="E530" s="86">
        <v>11</v>
      </c>
      <c r="F530" s="86" t="s">
        <v>35</v>
      </c>
      <c r="G530" s="86">
        <v>38.871087614034735</v>
      </c>
      <c r="H530" s="86">
        <v>1.492297659696824</v>
      </c>
      <c r="I530" s="86">
        <v>0</v>
      </c>
      <c r="J530" s="86">
        <v>22.777804716573648</v>
      </c>
      <c r="K530" s="86">
        <v>0</v>
      </c>
      <c r="L530" s="86">
        <v>2.6000000000000019</v>
      </c>
      <c r="M530" s="86">
        <v>1.2777854555564534</v>
      </c>
      <c r="N530" s="86">
        <v>0</v>
      </c>
      <c r="O530" s="86">
        <v>1.1000000000000003</v>
      </c>
      <c r="P530" s="86">
        <v>1.4162902284960264</v>
      </c>
      <c r="S530" s="89"/>
      <c r="T530" s="88">
        <v>3.5</v>
      </c>
      <c r="V530" s="90">
        <f t="shared" si="73"/>
        <v>71.542968014660872</v>
      </c>
      <c r="W530" s="66">
        <f t="shared" si="68"/>
        <v>73.842968014660869</v>
      </c>
      <c r="X530" s="66">
        <f t="shared" si="69"/>
        <v>74.042968014660872</v>
      </c>
      <c r="Y530" s="66">
        <f t="shared" si="70"/>
        <v>71.542968014660872</v>
      </c>
      <c r="Z530" s="66">
        <f t="shared" si="71"/>
        <v>73.842968014660869</v>
      </c>
      <c r="AA530" s="66">
        <f t="shared" si="72"/>
        <v>74.042968014660872</v>
      </c>
    </row>
    <row r="531" spans="1:71" x14ac:dyDescent="0.25">
      <c r="A531" s="86" t="s">
        <v>656</v>
      </c>
      <c r="B531" s="86" t="s">
        <v>545</v>
      </c>
      <c r="C531" s="86">
        <v>30</v>
      </c>
      <c r="D531" s="86" t="s">
        <v>506</v>
      </c>
      <c r="E531" s="86">
        <v>11</v>
      </c>
      <c r="F531" s="86" t="s">
        <v>35</v>
      </c>
      <c r="G531" s="86">
        <v>37.224253354354381</v>
      </c>
      <c r="H531" s="86">
        <v>1.5125994660739863</v>
      </c>
      <c r="I531" s="86">
        <v>0</v>
      </c>
      <c r="J531" s="86">
        <v>24.87218065331723</v>
      </c>
      <c r="K531" s="86">
        <v>0</v>
      </c>
      <c r="L531" s="86">
        <v>2.6000000000000005</v>
      </c>
      <c r="M531" s="86">
        <v>1.2413127132025352</v>
      </c>
      <c r="N531" s="86">
        <v>0</v>
      </c>
      <c r="O531" s="86">
        <v>1.1000000000000003</v>
      </c>
      <c r="P531" s="86">
        <v>1.2801225630503459</v>
      </c>
      <c r="S531" s="89"/>
      <c r="T531" s="88">
        <v>3.5</v>
      </c>
      <c r="V531" s="90">
        <f t="shared" si="73"/>
        <v>71.817869283924495</v>
      </c>
      <c r="W531" s="66">
        <f t="shared" si="68"/>
        <v>74.117869283924492</v>
      </c>
      <c r="X531" s="66">
        <f t="shared" si="69"/>
        <v>74.317869283924495</v>
      </c>
      <c r="Y531" s="66">
        <f t="shared" si="70"/>
        <v>71.817869283924495</v>
      </c>
      <c r="Z531" s="66">
        <f t="shared" si="71"/>
        <v>74.117869283924492</v>
      </c>
      <c r="AA531" s="66">
        <f t="shared" si="72"/>
        <v>74.317869283924495</v>
      </c>
    </row>
    <row r="532" spans="1:71" x14ac:dyDescent="0.25">
      <c r="A532" s="86" t="s">
        <v>656</v>
      </c>
      <c r="B532" s="86" t="s">
        <v>657</v>
      </c>
      <c r="C532" s="86">
        <v>36</v>
      </c>
      <c r="D532" s="86" t="s">
        <v>506</v>
      </c>
      <c r="E532" s="86">
        <v>11</v>
      </c>
      <c r="F532" s="86" t="s">
        <v>35</v>
      </c>
      <c r="G532" s="86">
        <v>41.622568600879205</v>
      </c>
      <c r="H532" s="86">
        <v>1.3037425668159415</v>
      </c>
      <c r="I532" s="86">
        <v>0</v>
      </c>
      <c r="J532" s="86">
        <v>26.10068685854014</v>
      </c>
      <c r="K532" s="86">
        <v>0</v>
      </c>
      <c r="L532" s="86">
        <v>2.600000000000001</v>
      </c>
      <c r="M532" s="86">
        <v>1.3678546956408719</v>
      </c>
      <c r="N532" s="86">
        <v>0</v>
      </c>
      <c r="O532" s="86">
        <v>1.1000000000000005</v>
      </c>
      <c r="P532" s="86">
        <v>1.5453328644205884</v>
      </c>
      <c r="S532" s="89"/>
      <c r="T532" s="88">
        <v>3.5</v>
      </c>
      <c r="V532" s="90">
        <f t="shared" si="73"/>
        <v>77.836443019480811</v>
      </c>
      <c r="W532" s="66">
        <f t="shared" si="68"/>
        <v>80.136443019480808</v>
      </c>
      <c r="X532" s="66">
        <f t="shared" si="69"/>
        <v>80.336443019480811</v>
      </c>
      <c r="Y532" s="66">
        <f t="shared" si="70"/>
        <v>77.836443019480811</v>
      </c>
      <c r="Z532" s="66">
        <f t="shared" si="71"/>
        <v>80.136443019480808</v>
      </c>
      <c r="AA532" s="66">
        <f t="shared" si="72"/>
        <v>80.336443019480811</v>
      </c>
    </row>
    <row r="533" spans="1:71" x14ac:dyDescent="0.25">
      <c r="A533" s="86" t="s">
        <v>658</v>
      </c>
      <c r="B533" s="86" t="s">
        <v>519</v>
      </c>
      <c r="C533" s="86">
        <v>12</v>
      </c>
      <c r="D533" s="86" t="s">
        <v>506</v>
      </c>
      <c r="E533" s="86">
        <v>11</v>
      </c>
      <c r="F533" s="86" t="s">
        <v>35</v>
      </c>
      <c r="G533" s="86">
        <v>39.229981980301076</v>
      </c>
      <c r="H533" s="86">
        <v>1.5620915693421793</v>
      </c>
      <c r="I533" s="86">
        <v>0</v>
      </c>
      <c r="J533" s="86">
        <v>21.259863642921072</v>
      </c>
      <c r="K533" s="86">
        <v>0</v>
      </c>
      <c r="L533" s="86">
        <v>2.6</v>
      </c>
      <c r="M533" s="86">
        <v>1.2357589164481038</v>
      </c>
      <c r="N533" s="86">
        <v>0</v>
      </c>
      <c r="O533" s="86">
        <v>1.1000000000000001</v>
      </c>
      <c r="P533" s="86">
        <v>1.4163908008557404</v>
      </c>
      <c r="S533" s="89"/>
      <c r="T533" s="88">
        <v>3.5</v>
      </c>
      <c r="V533" s="90">
        <f t="shared" si="73"/>
        <v>70.341995340525997</v>
      </c>
      <c r="W533" s="66">
        <f t="shared" si="68"/>
        <v>72.641995340525995</v>
      </c>
      <c r="X533" s="66">
        <f t="shared" si="69"/>
        <v>72.841995340525997</v>
      </c>
      <c r="Y533" s="66">
        <f t="shared" si="70"/>
        <v>70.341995340525997</v>
      </c>
      <c r="Z533" s="66">
        <f t="shared" si="71"/>
        <v>72.641995340525995</v>
      </c>
      <c r="AA533" s="66">
        <f t="shared" si="72"/>
        <v>72.841995340525997</v>
      </c>
    </row>
    <row r="534" spans="1:71" x14ac:dyDescent="0.25">
      <c r="A534" s="86" t="s">
        <v>658</v>
      </c>
      <c r="B534" s="86" t="s">
        <v>640</v>
      </c>
      <c r="C534" s="86">
        <v>18</v>
      </c>
      <c r="D534" s="86" t="s">
        <v>506</v>
      </c>
      <c r="E534" s="86">
        <v>11</v>
      </c>
      <c r="F534" s="86" t="s">
        <v>35</v>
      </c>
      <c r="G534" s="86">
        <v>36.782390459501038</v>
      </c>
      <c r="H534" s="86">
        <v>1.4935258571938164</v>
      </c>
      <c r="I534" s="86">
        <v>0</v>
      </c>
      <c r="J534" s="86">
        <v>23.311908238782763</v>
      </c>
      <c r="K534" s="86">
        <v>0</v>
      </c>
      <c r="L534" s="86">
        <v>2.600000000000001</v>
      </c>
      <c r="M534" s="86">
        <v>1.2141308303663787</v>
      </c>
      <c r="N534" s="86">
        <v>0</v>
      </c>
      <c r="O534" s="86">
        <v>1.1000000000000003</v>
      </c>
      <c r="P534" s="86">
        <v>1.2010617321568742</v>
      </c>
      <c r="S534" s="89"/>
      <c r="T534" s="88">
        <v>3.5</v>
      </c>
      <c r="V534" s="90">
        <f t="shared" si="73"/>
        <v>69.709491260807056</v>
      </c>
      <c r="W534" s="66">
        <f t="shared" si="68"/>
        <v>72.009491260807053</v>
      </c>
      <c r="X534" s="66">
        <f t="shared" si="69"/>
        <v>72.209491260807056</v>
      </c>
      <c r="Y534" s="66">
        <f t="shared" si="70"/>
        <v>69.709491260807056</v>
      </c>
      <c r="Z534" s="66">
        <f t="shared" si="71"/>
        <v>72.009491260807053</v>
      </c>
      <c r="AA534" s="66">
        <f t="shared" si="72"/>
        <v>72.209491260807056</v>
      </c>
    </row>
    <row r="535" spans="1:71" x14ac:dyDescent="0.25">
      <c r="A535" s="86" t="s">
        <v>658</v>
      </c>
      <c r="B535" s="86" t="s">
        <v>521</v>
      </c>
      <c r="C535" s="86">
        <v>24</v>
      </c>
      <c r="D535" s="86" t="s">
        <v>506</v>
      </c>
      <c r="E535" s="86">
        <v>11</v>
      </c>
      <c r="F535" s="86" t="s">
        <v>35</v>
      </c>
      <c r="G535" s="86">
        <v>38.76389259866643</v>
      </c>
      <c r="H535" s="86">
        <v>1.4762715941002114</v>
      </c>
      <c r="I535" s="86">
        <v>0</v>
      </c>
      <c r="J535" s="86">
        <v>23.23152688744397</v>
      </c>
      <c r="K535" s="86">
        <v>0</v>
      </c>
      <c r="L535" s="86">
        <v>2.600000000000001</v>
      </c>
      <c r="M535" s="86">
        <v>1.2822504221009856</v>
      </c>
      <c r="N535" s="86">
        <v>0</v>
      </c>
      <c r="O535" s="86">
        <v>1.1000000000000003</v>
      </c>
      <c r="P535" s="86">
        <v>1.4184401416423129</v>
      </c>
      <c r="S535" s="89"/>
      <c r="T535" s="88">
        <v>3.5</v>
      </c>
      <c r="V535" s="90">
        <f t="shared" si="73"/>
        <v>71.896110049853704</v>
      </c>
      <c r="W535" s="66">
        <f t="shared" si="68"/>
        <v>74.196110049853701</v>
      </c>
      <c r="X535" s="66">
        <f t="shared" si="69"/>
        <v>74.396110049853704</v>
      </c>
      <c r="Y535" s="66">
        <f t="shared" si="70"/>
        <v>71.896110049853704</v>
      </c>
      <c r="Z535" s="66">
        <f t="shared" si="71"/>
        <v>74.196110049853701</v>
      </c>
      <c r="AA535" s="66">
        <f t="shared" si="72"/>
        <v>74.396110049853704</v>
      </c>
    </row>
    <row r="536" spans="1:71" x14ac:dyDescent="0.25">
      <c r="A536" s="86" t="s">
        <v>658</v>
      </c>
      <c r="B536" s="86" t="s">
        <v>641</v>
      </c>
      <c r="C536" s="86">
        <v>30</v>
      </c>
      <c r="D536" s="86" t="s">
        <v>506</v>
      </c>
      <c r="E536" s="86">
        <v>11</v>
      </c>
      <c r="F536" s="86" t="s">
        <v>35</v>
      </c>
      <c r="G536" s="86">
        <v>37.549341427563242</v>
      </c>
      <c r="H536" s="86">
        <v>1.5155923393064938</v>
      </c>
      <c r="I536" s="86">
        <v>0</v>
      </c>
      <c r="J536" s="86">
        <v>25.190797216324128</v>
      </c>
      <c r="K536" s="86">
        <v>0</v>
      </c>
      <c r="L536" s="86">
        <v>2.600000000000001</v>
      </c>
      <c r="M536" s="86">
        <v>1.2621081059942048</v>
      </c>
      <c r="N536" s="86">
        <v>0</v>
      </c>
      <c r="O536" s="86">
        <v>1.1000000000000005</v>
      </c>
      <c r="P536" s="86">
        <v>1.3060230869513341</v>
      </c>
      <c r="S536" s="89"/>
      <c r="T536" s="88">
        <v>3.5</v>
      </c>
      <c r="V536" s="90">
        <f t="shared" si="73"/>
        <v>72.508269836832909</v>
      </c>
      <c r="W536" s="66">
        <f t="shared" si="68"/>
        <v>74.808269836832906</v>
      </c>
      <c r="X536" s="66">
        <f t="shared" si="69"/>
        <v>75.008269836832909</v>
      </c>
      <c r="Y536" s="66">
        <f t="shared" si="70"/>
        <v>72.508269836832909</v>
      </c>
      <c r="Z536" s="66">
        <f t="shared" si="71"/>
        <v>74.808269836832906</v>
      </c>
      <c r="AA536" s="66">
        <f t="shared" si="72"/>
        <v>75.008269836832909</v>
      </c>
    </row>
    <row r="537" spans="1:71" x14ac:dyDescent="0.25">
      <c r="A537" s="86" t="s">
        <v>658</v>
      </c>
      <c r="B537" s="86" t="s">
        <v>659</v>
      </c>
      <c r="C537" s="86">
        <v>36</v>
      </c>
      <c r="D537" s="86" t="s">
        <v>506</v>
      </c>
      <c r="E537" s="86">
        <v>11</v>
      </c>
      <c r="F537" s="86" t="s">
        <v>35</v>
      </c>
      <c r="G537" s="86">
        <v>42.848433104527338</v>
      </c>
      <c r="H537" s="86">
        <v>1.4266691142597026</v>
      </c>
      <c r="I537" s="86">
        <v>0</v>
      </c>
      <c r="J537" s="86">
        <v>26.40316830578703</v>
      </c>
      <c r="K537" s="86">
        <v>0</v>
      </c>
      <c r="L537" s="86">
        <v>2.6000000000000014</v>
      </c>
      <c r="M537" s="86">
        <v>1.4053391733796985</v>
      </c>
      <c r="N537" s="86">
        <v>0</v>
      </c>
      <c r="O537" s="86">
        <v>1.1000000000000008</v>
      </c>
      <c r="P537" s="86">
        <v>1.5907937656564979</v>
      </c>
      <c r="S537" s="89"/>
      <c r="T537" s="88">
        <v>3.5</v>
      </c>
      <c r="V537" s="90">
        <f t="shared" si="73"/>
        <v>79.447734349350569</v>
      </c>
      <c r="W537" s="66">
        <f t="shared" si="68"/>
        <v>81.747734349350566</v>
      </c>
      <c r="X537" s="66">
        <f t="shared" si="69"/>
        <v>81.947734349350569</v>
      </c>
      <c r="Y537" s="66">
        <f t="shared" si="70"/>
        <v>79.447734349350569</v>
      </c>
      <c r="Z537" s="66">
        <f t="shared" si="71"/>
        <v>81.747734349350566</v>
      </c>
      <c r="AA537" s="66">
        <f t="shared" si="72"/>
        <v>81.947734349350569</v>
      </c>
    </row>
    <row r="538" spans="1:71" x14ac:dyDescent="0.25">
      <c r="A538" s="86" t="s">
        <v>674</v>
      </c>
      <c r="B538" s="86" t="s">
        <v>40</v>
      </c>
      <c r="C538" s="86">
        <v>12</v>
      </c>
      <c r="D538" s="86" t="s">
        <v>506</v>
      </c>
      <c r="E538" s="86">
        <v>11</v>
      </c>
      <c r="F538" s="86" t="s">
        <v>35</v>
      </c>
      <c r="G538" s="86">
        <v>39.241653000500818</v>
      </c>
      <c r="H538" s="86">
        <v>1.5444657858889528</v>
      </c>
      <c r="I538" s="86">
        <v>0</v>
      </c>
      <c r="J538" s="86">
        <v>22.178038358588527</v>
      </c>
      <c r="K538" s="86">
        <v>0</v>
      </c>
      <c r="L538" s="86">
        <v>2.5999999999999996</v>
      </c>
      <c r="M538" s="86">
        <v>1.2620569038897436</v>
      </c>
      <c r="N538" s="86">
        <v>0</v>
      </c>
      <c r="O538" s="86">
        <v>1.1000000000000001</v>
      </c>
      <c r="P538" s="86">
        <v>1.4251016423560745</v>
      </c>
      <c r="S538" s="89"/>
      <c r="T538" s="88">
        <v>3.5</v>
      </c>
      <c r="V538" s="90">
        <f t="shared" si="73"/>
        <v>71.306849905335156</v>
      </c>
      <c r="W538" s="66">
        <f t="shared" si="68"/>
        <v>73.606849905335153</v>
      </c>
      <c r="X538" s="66">
        <f t="shared" si="69"/>
        <v>73.806849905335156</v>
      </c>
      <c r="Y538" s="66">
        <f t="shared" si="70"/>
        <v>71.306849905335156</v>
      </c>
      <c r="Z538" s="66">
        <f t="shared" si="71"/>
        <v>73.606849905335153</v>
      </c>
      <c r="AA538" s="66">
        <f t="shared" si="72"/>
        <v>73.806849905335156</v>
      </c>
    </row>
    <row r="539" spans="1:71" x14ac:dyDescent="0.25">
      <c r="A539" s="86" t="s">
        <v>674</v>
      </c>
      <c r="B539" s="86" t="s">
        <v>643</v>
      </c>
      <c r="C539" s="86">
        <v>18</v>
      </c>
      <c r="D539" s="86" t="s">
        <v>506</v>
      </c>
      <c r="E539" s="86">
        <v>11</v>
      </c>
      <c r="F539" s="86" t="s">
        <v>35</v>
      </c>
      <c r="G539" s="86">
        <v>38.988795775730381</v>
      </c>
      <c r="H539" s="86">
        <v>1.4690325699016071</v>
      </c>
      <c r="I539" s="86">
        <v>0</v>
      </c>
      <c r="J539" s="86">
        <v>23.044667136498092</v>
      </c>
      <c r="K539" s="86">
        <v>0</v>
      </c>
      <c r="L539" s="86">
        <v>2.600000000000001</v>
      </c>
      <c r="M539" s="86">
        <v>1.2972748425126948</v>
      </c>
      <c r="N539" s="86">
        <v>0</v>
      </c>
      <c r="O539" s="86">
        <v>1.1000000000000001</v>
      </c>
      <c r="P539" s="86">
        <v>1.3587001722553671</v>
      </c>
      <c r="S539" s="89"/>
      <c r="T539" s="88">
        <v>3.5</v>
      </c>
      <c r="V539" s="90">
        <f t="shared" si="73"/>
        <v>71.889437926996536</v>
      </c>
      <c r="W539" s="66">
        <f t="shared" si="68"/>
        <v>74.189437926996533</v>
      </c>
      <c r="X539" s="66">
        <f t="shared" si="69"/>
        <v>74.389437926996536</v>
      </c>
      <c r="Y539" s="66">
        <f t="shared" si="70"/>
        <v>71.889437926996536</v>
      </c>
      <c r="Z539" s="66">
        <f t="shared" si="71"/>
        <v>74.189437926996533</v>
      </c>
      <c r="AA539" s="66">
        <f t="shared" si="72"/>
        <v>74.389437926996536</v>
      </c>
    </row>
    <row r="540" spans="1:71" x14ac:dyDescent="0.25">
      <c r="A540" s="86" t="s">
        <v>674</v>
      </c>
      <c r="B540" s="86" t="s">
        <v>41</v>
      </c>
      <c r="C540" s="86">
        <v>24</v>
      </c>
      <c r="D540" s="86" t="s">
        <v>506</v>
      </c>
      <c r="E540" s="86">
        <v>11</v>
      </c>
      <c r="F540" s="86" t="s">
        <v>35</v>
      </c>
      <c r="G540" s="86">
        <v>38.880054844696701</v>
      </c>
      <c r="H540" s="86">
        <v>1.4834429725505842</v>
      </c>
      <c r="I540" s="86">
        <v>0</v>
      </c>
      <c r="J540" s="86">
        <v>23.769611253271364</v>
      </c>
      <c r="K540" s="86">
        <v>0</v>
      </c>
      <c r="L540" s="86">
        <v>2.6000000000000005</v>
      </c>
      <c r="M540" s="86">
        <v>1.2994873324789047</v>
      </c>
      <c r="N540" s="86">
        <v>0</v>
      </c>
      <c r="O540" s="86">
        <v>1.1000000000000001</v>
      </c>
      <c r="P540" s="86">
        <v>1.4262781627092733</v>
      </c>
      <c r="S540" s="89"/>
      <c r="T540" s="88">
        <v>3.5</v>
      </c>
      <c r="V540" s="90">
        <f t="shared" si="73"/>
        <v>72.575431593156253</v>
      </c>
      <c r="W540" s="66">
        <f t="shared" si="68"/>
        <v>74.87543159315625</v>
      </c>
      <c r="X540" s="66">
        <f t="shared" si="69"/>
        <v>75.075431593156253</v>
      </c>
      <c r="Y540" s="66">
        <f t="shared" si="70"/>
        <v>72.575431593156253</v>
      </c>
      <c r="Z540" s="66">
        <f t="shared" si="71"/>
        <v>74.87543159315625</v>
      </c>
      <c r="AA540" s="66">
        <f t="shared" si="72"/>
        <v>75.075431593156253</v>
      </c>
    </row>
    <row r="541" spans="1:71" x14ac:dyDescent="0.25">
      <c r="A541" s="86" t="s">
        <v>674</v>
      </c>
      <c r="B541" s="86" t="s">
        <v>644</v>
      </c>
      <c r="C541" s="86">
        <v>30</v>
      </c>
      <c r="D541" s="86" t="s">
        <v>506</v>
      </c>
      <c r="E541" s="86">
        <v>11</v>
      </c>
      <c r="F541" s="86" t="s">
        <v>35</v>
      </c>
      <c r="G541" s="86">
        <v>38.768810045875412</v>
      </c>
      <c r="H541" s="86">
        <v>1.4705131822721995</v>
      </c>
      <c r="I541" s="86">
        <v>0</v>
      </c>
      <c r="J541" s="86">
        <v>25.568616325929057</v>
      </c>
      <c r="K541" s="86">
        <v>0</v>
      </c>
      <c r="L541" s="86">
        <v>2.6000000000000005</v>
      </c>
      <c r="M541" s="86">
        <v>1.3053373815202178</v>
      </c>
      <c r="N541" s="86">
        <v>0</v>
      </c>
      <c r="O541" s="86">
        <v>1.1000000000000005</v>
      </c>
      <c r="P541" s="86">
        <v>1.4043006054332736</v>
      </c>
      <c r="S541" s="89"/>
      <c r="T541" s="88">
        <v>3.5</v>
      </c>
      <c r="V541" s="90">
        <f t="shared" si="73"/>
        <v>74.247064358757967</v>
      </c>
      <c r="W541" s="66">
        <f t="shared" si="68"/>
        <v>76.547064358757964</v>
      </c>
      <c r="X541" s="66">
        <f t="shared" si="69"/>
        <v>76.747064358757967</v>
      </c>
      <c r="Y541" s="66">
        <f t="shared" si="70"/>
        <v>74.247064358757967</v>
      </c>
      <c r="Z541" s="66">
        <f t="shared" si="71"/>
        <v>76.547064358757964</v>
      </c>
      <c r="AA541" s="66">
        <f t="shared" si="72"/>
        <v>76.747064358757967</v>
      </c>
    </row>
    <row r="542" spans="1:71" x14ac:dyDescent="0.25">
      <c r="A542" s="86" t="s">
        <v>674</v>
      </c>
      <c r="B542" s="86" t="s">
        <v>675</v>
      </c>
      <c r="C542" s="86">
        <v>36</v>
      </c>
      <c r="D542" s="86" t="s">
        <v>506</v>
      </c>
      <c r="E542" s="86">
        <v>11</v>
      </c>
      <c r="F542" s="86" t="s">
        <v>35</v>
      </c>
      <c r="G542" s="86">
        <v>43.069933436962373</v>
      </c>
      <c r="H542" s="86">
        <v>1.4248817937698846</v>
      </c>
      <c r="I542" s="86">
        <v>0</v>
      </c>
      <c r="J542" s="86">
        <v>26.554862458785006</v>
      </c>
      <c r="K542" s="86">
        <v>0</v>
      </c>
      <c r="L542" s="86">
        <v>2.6000000000000014</v>
      </c>
      <c r="M542" s="86">
        <v>1.4128331554142084</v>
      </c>
      <c r="N542" s="86">
        <v>0</v>
      </c>
      <c r="O542" s="86">
        <v>1.1000000000000008</v>
      </c>
      <c r="P542" s="86">
        <v>1.6051476833422196</v>
      </c>
      <c r="S542" s="89"/>
      <c r="T542" s="88">
        <v>3.5</v>
      </c>
      <c r="V542" s="90">
        <f t="shared" si="73"/>
        <v>79.842776734503815</v>
      </c>
      <c r="W542" s="66">
        <f t="shared" si="68"/>
        <v>82.142776734503812</v>
      </c>
      <c r="X542" s="66">
        <f t="shared" si="69"/>
        <v>82.342776734503815</v>
      </c>
      <c r="Y542" s="66">
        <f t="shared" si="70"/>
        <v>79.842776734503815</v>
      </c>
      <c r="Z542" s="66">
        <f t="shared" si="71"/>
        <v>82.142776734503812</v>
      </c>
      <c r="AA542" s="66">
        <f t="shared" si="72"/>
        <v>82.342776734503815</v>
      </c>
    </row>
    <row r="543" spans="1:71" x14ac:dyDescent="0.25">
      <c r="A543" s="86" t="s">
        <v>527</v>
      </c>
      <c r="B543" s="86" t="s">
        <v>43</v>
      </c>
      <c r="C543" s="86">
        <v>12</v>
      </c>
      <c r="D543" s="86" t="s">
        <v>58</v>
      </c>
      <c r="E543" s="86">
        <v>43</v>
      </c>
      <c r="F543" s="86" t="s">
        <v>35</v>
      </c>
      <c r="G543" s="86">
        <v>37.662402438360623</v>
      </c>
      <c r="H543" s="86">
        <v>2.610365908680258</v>
      </c>
      <c r="I543" s="86">
        <v>0</v>
      </c>
      <c r="J543" s="86">
        <v>11.399591944943506</v>
      </c>
      <c r="K543" s="86">
        <v>0</v>
      </c>
      <c r="L543" s="86">
        <v>2.9499999999999997</v>
      </c>
      <c r="M543" s="86"/>
      <c r="N543" s="86">
        <v>8.3765947874598581</v>
      </c>
      <c r="O543" s="86">
        <v>1.0999999999999996</v>
      </c>
      <c r="P543" s="86">
        <v>1.8955214705227124</v>
      </c>
      <c r="S543" s="89"/>
      <c r="T543" s="88">
        <v>3.5</v>
      </c>
      <c r="V543" s="90">
        <f t="shared" si="73"/>
        <v>66.884110641286696</v>
      </c>
      <c r="W543" s="66">
        <f t="shared" ref="W543" si="74">+V543+$W$1</f>
        <v>69.184110641286694</v>
      </c>
      <c r="X543" s="66">
        <f t="shared" ref="X543" si="75">+V543+$X$1</f>
        <v>69.384110641286696</v>
      </c>
      <c r="Y543" s="66">
        <f>+V543</f>
        <v>66.884110641286696</v>
      </c>
      <c r="Z543" s="66">
        <f>+W543</f>
        <v>69.184110641286694</v>
      </c>
      <c r="AA543" s="66">
        <f>+X543</f>
        <v>69.384110641286696</v>
      </c>
      <c r="AB543" t="s">
        <v>379</v>
      </c>
      <c r="AC543" t="s">
        <v>42</v>
      </c>
      <c r="AD543" t="s">
        <v>678</v>
      </c>
      <c r="AE543" t="s">
        <v>36</v>
      </c>
      <c r="AF543">
        <v>28</v>
      </c>
      <c r="AG543" t="s">
        <v>37</v>
      </c>
      <c r="AH543" t="s">
        <v>59</v>
      </c>
      <c r="AI543">
        <v>18.372999999999998</v>
      </c>
      <c r="AJ543">
        <v>4.0550300000000003E-3</v>
      </c>
      <c r="AK543">
        <v>0</v>
      </c>
      <c r="AL543" t="s">
        <v>458</v>
      </c>
      <c r="AM543" t="s">
        <v>381</v>
      </c>
      <c r="AN543" t="s">
        <v>38</v>
      </c>
      <c r="AO543" t="s">
        <v>39</v>
      </c>
      <c r="AP543" t="s">
        <v>57</v>
      </c>
      <c r="BH543" s="72"/>
      <c r="BI543" s="72"/>
      <c r="BJ543" s="72"/>
      <c r="BK543" s="72"/>
      <c r="BL543" s="72"/>
      <c r="BM543" s="72"/>
      <c r="BN543" s="72"/>
      <c r="BO543" s="72"/>
      <c r="BP543" s="72"/>
      <c r="BQ543" s="72"/>
      <c r="BR543" s="72"/>
      <c r="BS543" s="72"/>
    </row>
    <row r="544" spans="1:71" x14ac:dyDescent="0.25">
      <c r="A544" s="86" t="s">
        <v>527</v>
      </c>
      <c r="B544" s="86" t="s">
        <v>637</v>
      </c>
      <c r="C544" s="86">
        <v>18</v>
      </c>
      <c r="D544" s="86" t="s">
        <v>58</v>
      </c>
      <c r="E544" s="86">
        <v>43</v>
      </c>
      <c r="F544" s="86" t="s">
        <v>35</v>
      </c>
      <c r="G544" s="86">
        <v>39.451214885078443</v>
      </c>
      <c r="H544" s="86">
        <v>2.5230585969221622</v>
      </c>
      <c r="I544" s="86">
        <v>0</v>
      </c>
      <c r="J544" s="86">
        <v>14.764311008420133</v>
      </c>
      <c r="K544" s="86">
        <v>0</v>
      </c>
      <c r="L544" s="86">
        <v>2.9499999999999993</v>
      </c>
      <c r="M544" s="86"/>
      <c r="N544" s="86">
        <v>8.6170452382342191</v>
      </c>
      <c r="O544" s="86">
        <v>1.0999999999999996</v>
      </c>
      <c r="P544" s="86">
        <v>1.9776633928172782</v>
      </c>
      <c r="S544" s="89"/>
      <c r="T544" s="88">
        <v>3.5</v>
      </c>
      <c r="V544" s="90">
        <f t="shared" si="73"/>
        <v>72.360234524550066</v>
      </c>
      <c r="W544" s="66">
        <f t="shared" ref="W544:W602" si="76">+V544+$W$1</f>
        <v>74.660234524550063</v>
      </c>
      <c r="X544" s="66">
        <f t="shared" ref="X544:X602" si="77">+V544+$X$1</f>
        <v>74.860234524550066</v>
      </c>
      <c r="Y544" s="66">
        <f t="shared" ref="Y544:Y602" si="78">+V544</f>
        <v>72.360234524550066</v>
      </c>
      <c r="Z544" s="66">
        <f t="shared" ref="Z544:Z602" si="79">+W544</f>
        <v>74.660234524550063</v>
      </c>
      <c r="AA544" s="66">
        <f t="shared" ref="AA544:AA602" si="80">+X544</f>
        <v>74.860234524550066</v>
      </c>
      <c r="AB544" t="s">
        <v>379</v>
      </c>
      <c r="AC544" t="s">
        <v>42</v>
      </c>
      <c r="AD544" t="s">
        <v>59</v>
      </c>
      <c r="AE544" t="s">
        <v>36</v>
      </c>
      <c r="AF544">
        <v>28</v>
      </c>
      <c r="AG544" t="s">
        <v>37</v>
      </c>
      <c r="AH544" t="s">
        <v>59</v>
      </c>
      <c r="AI544">
        <v>27.708999999999996</v>
      </c>
      <c r="AJ544">
        <v>4.0550300000000003E-3</v>
      </c>
      <c r="AK544">
        <v>0</v>
      </c>
      <c r="AL544" t="s">
        <v>459</v>
      </c>
      <c r="AM544" t="s">
        <v>381</v>
      </c>
      <c r="AN544" t="s">
        <v>38</v>
      </c>
      <c r="AO544" t="s">
        <v>39</v>
      </c>
      <c r="AP544" t="s">
        <v>57</v>
      </c>
      <c r="BH544" s="72"/>
      <c r="BI544" s="72"/>
      <c r="BJ544" s="72"/>
      <c r="BK544" s="72"/>
      <c r="BL544" s="72"/>
      <c r="BM544" s="72"/>
      <c r="BN544" s="72"/>
      <c r="BO544" s="72"/>
      <c r="BP544" s="72"/>
      <c r="BQ544" s="72"/>
      <c r="BR544" s="72"/>
      <c r="BS544" s="72"/>
    </row>
    <row r="545" spans="1:71" x14ac:dyDescent="0.25">
      <c r="A545" s="86" t="s">
        <v>527</v>
      </c>
      <c r="B545" s="86" t="s">
        <v>44</v>
      </c>
      <c r="C545" s="86">
        <v>24</v>
      </c>
      <c r="D545" s="86" t="s">
        <v>58</v>
      </c>
      <c r="E545" s="86">
        <v>43</v>
      </c>
      <c r="F545" s="86" t="s">
        <v>35</v>
      </c>
      <c r="G545" s="86">
        <v>37.588377238338879</v>
      </c>
      <c r="H545" s="86">
        <v>2.5465872840009851</v>
      </c>
      <c r="I545" s="86">
        <v>0</v>
      </c>
      <c r="J545" s="86">
        <v>16.870752033773734</v>
      </c>
      <c r="K545" s="86">
        <v>0</v>
      </c>
      <c r="L545" s="86">
        <v>2.95</v>
      </c>
      <c r="M545" s="86"/>
      <c r="N545" s="86">
        <v>8.8885694219779001</v>
      </c>
      <c r="O545" s="86">
        <v>1.0999999999999996</v>
      </c>
      <c r="P545" s="86">
        <v>1.9170528054157534</v>
      </c>
      <c r="S545" s="89"/>
      <c r="T545" s="88">
        <v>3.5</v>
      </c>
      <c r="V545" s="90">
        <f t="shared" si="73"/>
        <v>72.814751499506272</v>
      </c>
      <c r="W545" s="66">
        <f t="shared" si="76"/>
        <v>75.114751499506269</v>
      </c>
      <c r="X545" s="66">
        <f t="shared" si="77"/>
        <v>75.314751499506272</v>
      </c>
      <c r="Y545" s="66">
        <f t="shared" si="78"/>
        <v>72.814751499506272</v>
      </c>
      <c r="Z545" s="66">
        <f t="shared" si="79"/>
        <v>75.114751499506269</v>
      </c>
      <c r="AA545" s="66">
        <f t="shared" si="80"/>
        <v>75.314751499506272</v>
      </c>
      <c r="AB545" t="s">
        <v>379</v>
      </c>
      <c r="AC545" t="s">
        <v>42</v>
      </c>
      <c r="AD545" t="s">
        <v>59</v>
      </c>
      <c r="AE545" t="s">
        <v>36</v>
      </c>
      <c r="AF545">
        <v>28</v>
      </c>
      <c r="AG545" t="s">
        <v>37</v>
      </c>
      <c r="AH545" t="s">
        <v>59</v>
      </c>
      <c r="AI545">
        <v>36.745999999999995</v>
      </c>
      <c r="AJ545">
        <v>4.0550300000000003E-3</v>
      </c>
      <c r="AK545">
        <v>0</v>
      </c>
      <c r="AL545" t="s">
        <v>460</v>
      </c>
      <c r="AM545" t="s">
        <v>381</v>
      </c>
      <c r="AN545" t="s">
        <v>38</v>
      </c>
      <c r="AO545" t="s">
        <v>39</v>
      </c>
      <c r="AP545" t="s">
        <v>57</v>
      </c>
      <c r="BH545" s="72"/>
      <c r="BI545" s="72"/>
      <c r="BJ545" s="72"/>
      <c r="BK545" s="72"/>
      <c r="BL545" s="72"/>
      <c r="BM545" s="72"/>
      <c r="BN545" s="72"/>
      <c r="BO545" s="72"/>
      <c r="BP545" s="72"/>
      <c r="BQ545" s="72"/>
      <c r="BR545" s="72"/>
      <c r="BS545" s="72"/>
    </row>
    <row r="546" spans="1:71" x14ac:dyDescent="0.25">
      <c r="A546" s="86" t="s">
        <v>527</v>
      </c>
      <c r="B546" s="86" t="s">
        <v>646</v>
      </c>
      <c r="C546" s="86">
        <v>30</v>
      </c>
      <c r="D546" s="86" t="s">
        <v>58</v>
      </c>
      <c r="E546" s="86">
        <v>43</v>
      </c>
      <c r="F546" s="86" t="s">
        <v>35</v>
      </c>
      <c r="G546" s="86">
        <v>38.851489854312739</v>
      </c>
      <c r="H546" s="86">
        <v>2.4757013435187432</v>
      </c>
      <c r="I546" s="86">
        <v>0</v>
      </c>
      <c r="J546" s="86">
        <v>18.678840864102575</v>
      </c>
      <c r="K546" s="86">
        <v>0</v>
      </c>
      <c r="L546" s="86">
        <v>2.9500000000000006</v>
      </c>
      <c r="M546" s="86"/>
      <c r="N546" s="86">
        <v>9.1111039972260421</v>
      </c>
      <c r="O546" s="86">
        <v>1.0999999999999994</v>
      </c>
      <c r="P546" s="86">
        <v>1.9764721912081702</v>
      </c>
      <c r="S546" s="89"/>
      <c r="T546" s="88">
        <v>3.5</v>
      </c>
      <c r="V546" s="90">
        <f t="shared" si="73"/>
        <v>76.167906906849524</v>
      </c>
      <c r="W546" s="66">
        <f t="shared" si="76"/>
        <v>78.467906906849521</v>
      </c>
      <c r="X546" s="66">
        <f t="shared" si="77"/>
        <v>78.667906906849524</v>
      </c>
      <c r="Y546" s="66">
        <f t="shared" si="78"/>
        <v>76.167906906849524</v>
      </c>
      <c r="Z546" s="66">
        <f t="shared" si="79"/>
        <v>78.467906906849521</v>
      </c>
      <c r="AA546" s="66">
        <f t="shared" si="80"/>
        <v>78.667906906849524</v>
      </c>
      <c r="AB546" t="s">
        <v>379</v>
      </c>
      <c r="AC546" t="s">
        <v>42</v>
      </c>
      <c r="AD546" t="s">
        <v>59</v>
      </c>
      <c r="AE546" t="s">
        <v>36</v>
      </c>
      <c r="AF546">
        <v>28</v>
      </c>
      <c r="AG546" t="s">
        <v>37</v>
      </c>
      <c r="AH546" t="s">
        <v>59</v>
      </c>
      <c r="AI546">
        <v>46.082000000000001</v>
      </c>
      <c r="AJ546">
        <v>4.0550300000000003E-3</v>
      </c>
      <c r="AK546">
        <v>0</v>
      </c>
      <c r="AL546" t="s">
        <v>461</v>
      </c>
      <c r="AM546" t="s">
        <v>381</v>
      </c>
      <c r="AN546" t="s">
        <v>38</v>
      </c>
      <c r="AO546" t="s">
        <v>39</v>
      </c>
      <c r="AP546" t="s">
        <v>57</v>
      </c>
      <c r="BH546" s="72"/>
      <c r="BI546" s="72"/>
      <c r="BJ546" s="72"/>
      <c r="BK546" s="72"/>
      <c r="BL546" s="72"/>
      <c r="BM546" s="72"/>
      <c r="BN546" s="72"/>
      <c r="BO546" s="72"/>
      <c r="BP546" s="72"/>
      <c r="BQ546" s="72"/>
      <c r="BR546" s="72"/>
      <c r="BS546" s="72"/>
    </row>
    <row r="547" spans="1:71" x14ac:dyDescent="0.25">
      <c r="A547" s="86" t="s">
        <v>527</v>
      </c>
      <c r="B547" s="86" t="s">
        <v>45</v>
      </c>
      <c r="C547" s="86">
        <v>36</v>
      </c>
      <c r="D547" s="86" t="s">
        <v>58</v>
      </c>
      <c r="E547" s="86">
        <v>43</v>
      </c>
      <c r="F547" s="86" t="s">
        <v>35</v>
      </c>
      <c r="G547" s="86">
        <v>37.844751719007974</v>
      </c>
      <c r="H547" s="86">
        <v>2.5078354328588119</v>
      </c>
      <c r="I547" s="86">
        <v>0</v>
      </c>
      <c r="J547" s="86">
        <v>19.158184278093376</v>
      </c>
      <c r="K547" s="86">
        <v>0</v>
      </c>
      <c r="L547" s="86">
        <v>2.9500000000000011</v>
      </c>
      <c r="M547" s="86"/>
      <c r="N547" s="86">
        <v>9.3724931966291081</v>
      </c>
      <c r="O547" s="86">
        <v>1.0999999999999994</v>
      </c>
      <c r="P547" s="86">
        <v>1.9477542817969344</v>
      </c>
      <c r="S547" s="89"/>
      <c r="T547" s="88">
        <v>3.5</v>
      </c>
      <c r="V547" s="90">
        <f t="shared" si="73"/>
        <v>75.873183475527384</v>
      </c>
      <c r="W547" s="66">
        <f t="shared" si="76"/>
        <v>78.173183475527381</v>
      </c>
      <c r="X547" s="66">
        <f t="shared" si="77"/>
        <v>78.373183475527384</v>
      </c>
      <c r="Y547" s="66">
        <f t="shared" si="78"/>
        <v>75.873183475527384</v>
      </c>
      <c r="Z547" s="66">
        <f t="shared" si="79"/>
        <v>78.173183475527381</v>
      </c>
      <c r="AA547" s="66">
        <f t="shared" si="80"/>
        <v>78.373183475527384</v>
      </c>
      <c r="AB547" t="s">
        <v>379</v>
      </c>
      <c r="AC547" t="s">
        <v>42</v>
      </c>
      <c r="AD547" t="s">
        <v>59</v>
      </c>
      <c r="AE547" t="s">
        <v>36</v>
      </c>
      <c r="AF547">
        <v>28</v>
      </c>
      <c r="AG547" t="s">
        <v>37</v>
      </c>
      <c r="AH547" t="s">
        <v>59</v>
      </c>
      <c r="AI547">
        <v>1.5249999999999999</v>
      </c>
      <c r="AJ547">
        <v>4.0550300000000003E-3</v>
      </c>
      <c r="AK547">
        <v>0</v>
      </c>
      <c r="AL547" t="s">
        <v>462</v>
      </c>
      <c r="AM547" t="s">
        <v>381</v>
      </c>
      <c r="AN547" t="s">
        <v>38</v>
      </c>
      <c r="AO547" t="s">
        <v>39</v>
      </c>
      <c r="AP547" t="s">
        <v>57</v>
      </c>
      <c r="BH547" s="72"/>
      <c r="BI547" s="72"/>
      <c r="BJ547" s="72"/>
      <c r="BK547" s="72"/>
      <c r="BL547" s="72"/>
      <c r="BM547" s="72"/>
      <c r="BN547" s="72"/>
      <c r="BO547" s="72"/>
      <c r="BP547" s="72"/>
      <c r="BQ547" s="72"/>
      <c r="BR547" s="72"/>
      <c r="BS547" s="72"/>
    </row>
    <row r="548" spans="1:71" x14ac:dyDescent="0.25">
      <c r="A548" s="86" t="s">
        <v>531</v>
      </c>
      <c r="B548" s="86" t="s">
        <v>388</v>
      </c>
      <c r="C548" s="86">
        <v>12</v>
      </c>
      <c r="D548" s="86" t="s">
        <v>58</v>
      </c>
      <c r="E548" s="86">
        <v>43</v>
      </c>
      <c r="F548" s="86" t="s">
        <v>35</v>
      </c>
      <c r="G548" s="86">
        <v>37.35599031187067</v>
      </c>
      <c r="H548" s="86">
        <v>2.5694514990852824</v>
      </c>
      <c r="I548" s="86">
        <v>0</v>
      </c>
      <c r="J548" s="86">
        <v>12.494468007452202</v>
      </c>
      <c r="K548" s="86">
        <v>0</v>
      </c>
      <c r="L548" s="86">
        <v>2.9499999999999997</v>
      </c>
      <c r="M548" s="86"/>
      <c r="N548" s="86">
        <v>8.4929445713819174</v>
      </c>
      <c r="O548" s="86">
        <v>1.0999999999999999</v>
      </c>
      <c r="P548" s="86">
        <v>1.8884676402008131</v>
      </c>
      <c r="S548" s="89"/>
      <c r="T548" s="88">
        <v>3.5</v>
      </c>
      <c r="V548" s="90">
        <f t="shared" si="73"/>
        <v>67.781870530905607</v>
      </c>
      <c r="W548" s="66">
        <f t="shared" si="76"/>
        <v>70.081870530905604</v>
      </c>
      <c r="X548" s="66">
        <f t="shared" si="77"/>
        <v>70.281870530905607</v>
      </c>
      <c r="Y548" s="66">
        <f t="shared" si="78"/>
        <v>67.781870530905607</v>
      </c>
      <c r="Z548" s="66">
        <f t="shared" si="79"/>
        <v>70.081870530905604</v>
      </c>
      <c r="AA548" s="66">
        <f t="shared" si="80"/>
        <v>70.281870530905607</v>
      </c>
      <c r="AB548" t="s">
        <v>379</v>
      </c>
      <c r="AC548" t="s">
        <v>42</v>
      </c>
      <c r="AD548" t="s">
        <v>59</v>
      </c>
      <c r="AE548" t="s">
        <v>36</v>
      </c>
      <c r="AF548">
        <v>28</v>
      </c>
      <c r="AG548" t="s">
        <v>37</v>
      </c>
      <c r="AH548" t="s">
        <v>59</v>
      </c>
      <c r="AI548">
        <v>1.5249999999999999</v>
      </c>
      <c r="AJ548">
        <v>4.0550300000000003E-3</v>
      </c>
      <c r="AK548">
        <v>0</v>
      </c>
      <c r="AL548" t="s">
        <v>463</v>
      </c>
      <c r="AM548" t="s">
        <v>381</v>
      </c>
      <c r="AN548" t="s">
        <v>38</v>
      </c>
      <c r="AO548" t="s">
        <v>39</v>
      </c>
      <c r="AP548" t="s">
        <v>57</v>
      </c>
      <c r="BH548" s="72"/>
      <c r="BI548" s="72"/>
      <c r="BJ548" s="72"/>
      <c r="BK548" s="72"/>
      <c r="BL548" s="72"/>
      <c r="BM548" s="72"/>
      <c r="BN548" s="72"/>
      <c r="BO548" s="72"/>
      <c r="BP548" s="72"/>
      <c r="BQ548" s="72"/>
      <c r="BR548" s="72"/>
      <c r="BS548" s="72"/>
    </row>
    <row r="549" spans="1:71" x14ac:dyDescent="0.25">
      <c r="A549" s="86" t="s">
        <v>531</v>
      </c>
      <c r="B549" s="86" t="s">
        <v>638</v>
      </c>
      <c r="C549" s="86">
        <v>18</v>
      </c>
      <c r="D549" s="86" t="s">
        <v>58</v>
      </c>
      <c r="E549" s="86">
        <v>43</v>
      </c>
      <c r="F549" s="86" t="s">
        <v>35</v>
      </c>
      <c r="G549" s="86">
        <v>40.1757530837085</v>
      </c>
      <c r="H549" s="86">
        <v>2.5036872701801656</v>
      </c>
      <c r="I549" s="86">
        <v>0</v>
      </c>
      <c r="J549" s="86">
        <v>15.548695971496951</v>
      </c>
      <c r="K549" s="86">
        <v>0</v>
      </c>
      <c r="L549" s="86">
        <v>2.9499999999999997</v>
      </c>
      <c r="M549" s="86"/>
      <c r="N549" s="86">
        <v>8.7437820727645406</v>
      </c>
      <c r="O549" s="86">
        <v>1.0999999999999999</v>
      </c>
      <c r="P549" s="86">
        <v>2.0108518702692555</v>
      </c>
      <c r="S549" s="89"/>
      <c r="T549" s="88">
        <v>3.5</v>
      </c>
      <c r="V549" s="90">
        <f t="shared" si="73"/>
        <v>74.029082998239247</v>
      </c>
      <c r="W549" s="66">
        <f t="shared" si="76"/>
        <v>76.329082998239244</v>
      </c>
      <c r="X549" s="66">
        <f t="shared" si="77"/>
        <v>76.529082998239247</v>
      </c>
      <c r="Y549" s="66">
        <f t="shared" si="78"/>
        <v>74.029082998239247</v>
      </c>
      <c r="Z549" s="66">
        <f t="shared" si="79"/>
        <v>76.329082998239244</v>
      </c>
      <c r="AA549" s="66">
        <f t="shared" si="80"/>
        <v>76.529082998239247</v>
      </c>
      <c r="AB549" t="s">
        <v>379</v>
      </c>
      <c r="AC549" t="s">
        <v>42</v>
      </c>
      <c r="AD549" t="s">
        <v>59</v>
      </c>
      <c r="AE549" t="s">
        <v>36</v>
      </c>
      <c r="AF549">
        <v>28</v>
      </c>
      <c r="AG549" t="s">
        <v>37</v>
      </c>
      <c r="AH549" t="s">
        <v>59</v>
      </c>
      <c r="AI549">
        <v>18.372999999999998</v>
      </c>
      <c r="AJ549">
        <v>4.0550300000000003E-3</v>
      </c>
      <c r="AK549">
        <v>0</v>
      </c>
      <c r="AL549" t="s">
        <v>464</v>
      </c>
      <c r="AM549" t="s">
        <v>381</v>
      </c>
      <c r="AN549" t="s">
        <v>38</v>
      </c>
      <c r="AO549" t="s">
        <v>39</v>
      </c>
      <c r="AP549" t="s">
        <v>57</v>
      </c>
      <c r="BH549" s="72"/>
      <c r="BI549" s="72"/>
      <c r="BJ549" s="72"/>
      <c r="BK549" s="72"/>
      <c r="BL549" s="72"/>
      <c r="BM549" s="72"/>
      <c r="BN549" s="72"/>
      <c r="BO549" s="72"/>
      <c r="BP549" s="72"/>
      <c r="BQ549" s="72"/>
      <c r="BR549" s="72"/>
      <c r="BS549" s="72"/>
    </row>
    <row r="550" spans="1:71" x14ac:dyDescent="0.25">
      <c r="A550" s="86" t="s">
        <v>531</v>
      </c>
      <c r="B550" s="86" t="s">
        <v>391</v>
      </c>
      <c r="C550" s="86">
        <v>24</v>
      </c>
      <c r="D550" s="86" t="s">
        <v>58</v>
      </c>
      <c r="E550" s="86">
        <v>43</v>
      </c>
      <c r="F550" s="86" t="s">
        <v>35</v>
      </c>
      <c r="G550" s="86">
        <v>37.444060033745181</v>
      </c>
      <c r="H550" s="86">
        <v>2.4978956501835441</v>
      </c>
      <c r="I550" s="86">
        <v>0</v>
      </c>
      <c r="J550" s="86">
        <v>17.599596000875113</v>
      </c>
      <c r="K550" s="86">
        <v>0</v>
      </c>
      <c r="L550" s="86">
        <v>2.9500000000000006</v>
      </c>
      <c r="M550" s="86"/>
      <c r="N550" s="86">
        <v>8.9853878996353327</v>
      </c>
      <c r="O550" s="86">
        <v>1.0999999999999999</v>
      </c>
      <c r="P550" s="86">
        <v>1.915556999566409</v>
      </c>
      <c r="S550" s="89"/>
      <c r="T550" s="88">
        <v>3.5</v>
      </c>
      <c r="V550" s="90">
        <f t="shared" si="73"/>
        <v>73.494600933822042</v>
      </c>
      <c r="W550" s="66">
        <f t="shared" si="76"/>
        <v>75.794600933822039</v>
      </c>
      <c r="X550" s="66">
        <f t="shared" si="77"/>
        <v>75.994600933822042</v>
      </c>
      <c r="Y550" s="66">
        <f t="shared" si="78"/>
        <v>73.494600933822042</v>
      </c>
      <c r="Z550" s="66">
        <f t="shared" si="79"/>
        <v>75.794600933822039</v>
      </c>
      <c r="AA550" s="66">
        <f t="shared" si="80"/>
        <v>75.994600933822042</v>
      </c>
      <c r="AB550" t="s">
        <v>379</v>
      </c>
      <c r="AC550" t="s">
        <v>42</v>
      </c>
      <c r="AD550" t="s">
        <v>59</v>
      </c>
      <c r="AE550" t="s">
        <v>36</v>
      </c>
      <c r="AF550">
        <v>28</v>
      </c>
      <c r="AG550" t="s">
        <v>37</v>
      </c>
      <c r="AH550" t="s">
        <v>59</v>
      </c>
      <c r="AI550">
        <v>27.797999999999998</v>
      </c>
      <c r="AJ550">
        <v>4.0550300000000003E-3</v>
      </c>
      <c r="AK550">
        <v>0</v>
      </c>
      <c r="AL550" t="s">
        <v>465</v>
      </c>
      <c r="AM550" t="s">
        <v>381</v>
      </c>
      <c r="AN550" t="s">
        <v>38</v>
      </c>
      <c r="AO550" t="s">
        <v>39</v>
      </c>
      <c r="AP550" t="s">
        <v>57</v>
      </c>
      <c r="BH550" s="72"/>
      <c r="BI550" s="72"/>
      <c r="BJ550" s="72"/>
      <c r="BK550" s="72"/>
      <c r="BL550" s="72"/>
      <c r="BM550" s="72"/>
      <c r="BN550" s="72"/>
      <c r="BO550" s="72"/>
      <c r="BP550" s="72"/>
      <c r="BQ550" s="72"/>
      <c r="BR550" s="72"/>
      <c r="BS550" s="72"/>
    </row>
    <row r="551" spans="1:71" x14ac:dyDescent="0.25">
      <c r="A551" s="86" t="s">
        <v>531</v>
      </c>
      <c r="B551" s="86" t="s">
        <v>649</v>
      </c>
      <c r="C551" s="86">
        <v>30</v>
      </c>
      <c r="D551" s="86" t="s">
        <v>58</v>
      </c>
      <c r="E551" s="86">
        <v>43</v>
      </c>
      <c r="F551" s="86" t="s">
        <v>35</v>
      </c>
      <c r="G551" s="86">
        <v>39.340635313170232</v>
      </c>
      <c r="H551" s="86">
        <v>2.4627040266205356</v>
      </c>
      <c r="I551" s="86">
        <v>0</v>
      </c>
      <c r="J551" s="86">
        <v>19.301340913387218</v>
      </c>
      <c r="K551" s="86">
        <v>0</v>
      </c>
      <c r="L551" s="86">
        <v>2.9500000000000011</v>
      </c>
      <c r="M551" s="86"/>
      <c r="N551" s="86">
        <v>9.220169195299162</v>
      </c>
      <c r="O551" s="86">
        <v>1.0999999999999999</v>
      </c>
      <c r="P551" s="86">
        <v>1.9998337850147432</v>
      </c>
      <c r="S551" s="89"/>
      <c r="T551" s="88">
        <v>3.5</v>
      </c>
      <c r="V551" s="90">
        <f t="shared" si="73"/>
        <v>77.411979206871365</v>
      </c>
      <c r="W551" s="66">
        <f t="shared" si="76"/>
        <v>79.711979206871362</v>
      </c>
      <c r="X551" s="66">
        <f t="shared" si="77"/>
        <v>79.911979206871365</v>
      </c>
      <c r="Y551" s="66">
        <f t="shared" si="78"/>
        <v>77.411979206871365</v>
      </c>
      <c r="Z551" s="66">
        <f t="shared" si="79"/>
        <v>79.711979206871362</v>
      </c>
      <c r="AA551" s="66">
        <f t="shared" si="80"/>
        <v>79.911979206871365</v>
      </c>
      <c r="AB551" t="s">
        <v>379</v>
      </c>
      <c r="AC551" t="s">
        <v>42</v>
      </c>
      <c r="AD551" t="s">
        <v>59</v>
      </c>
      <c r="AE551" t="s">
        <v>36</v>
      </c>
      <c r="AF551">
        <v>28</v>
      </c>
      <c r="AG551" t="s">
        <v>37</v>
      </c>
      <c r="AH551" t="s">
        <v>59</v>
      </c>
      <c r="AI551">
        <v>36.746000000000002</v>
      </c>
      <c r="AJ551">
        <v>4.0550300000000003E-3</v>
      </c>
      <c r="AK551">
        <v>0</v>
      </c>
      <c r="AL551" t="s">
        <v>466</v>
      </c>
      <c r="AM551" t="s">
        <v>381</v>
      </c>
      <c r="AN551" t="s">
        <v>38</v>
      </c>
      <c r="AO551" t="s">
        <v>39</v>
      </c>
      <c r="AP551" t="s">
        <v>57</v>
      </c>
      <c r="BH551" s="72"/>
      <c r="BI551" s="72"/>
      <c r="BJ551" s="72"/>
      <c r="BK551" s="72"/>
      <c r="BL551" s="72"/>
      <c r="BM551" s="72"/>
      <c r="BN551" s="72"/>
      <c r="BO551" s="72"/>
      <c r="BP551" s="72"/>
      <c r="BQ551" s="72"/>
      <c r="BR551" s="72"/>
      <c r="BS551" s="72"/>
    </row>
    <row r="552" spans="1:71" x14ac:dyDescent="0.25">
      <c r="A552" s="86" t="s">
        <v>531</v>
      </c>
      <c r="B552" s="86" t="s">
        <v>394</v>
      </c>
      <c r="C552" s="86">
        <v>36</v>
      </c>
      <c r="D552" s="86" t="s">
        <v>58</v>
      </c>
      <c r="E552" s="86">
        <v>43</v>
      </c>
      <c r="F552" s="86" t="s">
        <v>35</v>
      </c>
      <c r="G552" s="86">
        <v>37.726303633955631</v>
      </c>
      <c r="H552" s="86">
        <v>2.491798306710578</v>
      </c>
      <c r="I552" s="86">
        <v>0</v>
      </c>
      <c r="J552" s="86">
        <v>19.435839122703428</v>
      </c>
      <c r="K552" s="86">
        <v>0</v>
      </c>
      <c r="L552" s="86">
        <v>2.9500000000000015</v>
      </c>
      <c r="M552" s="86"/>
      <c r="N552" s="86">
        <v>9.4654007571799177</v>
      </c>
      <c r="O552" s="86">
        <v>1.0999999999999996</v>
      </c>
      <c r="P552" s="86">
        <v>1.9469244505549617</v>
      </c>
      <c r="S552" s="89"/>
      <c r="T552" s="88">
        <v>3.5</v>
      </c>
      <c r="V552" s="90">
        <f t="shared" si="73"/>
        <v>76.124467964393943</v>
      </c>
      <c r="W552" s="66">
        <f t="shared" si="76"/>
        <v>78.424467964393941</v>
      </c>
      <c r="X552" s="66">
        <f t="shared" si="77"/>
        <v>78.624467964393943</v>
      </c>
      <c r="Y552" s="66">
        <f t="shared" si="78"/>
        <v>76.124467964393943</v>
      </c>
      <c r="Z552" s="66">
        <f t="shared" si="79"/>
        <v>78.424467964393941</v>
      </c>
      <c r="AA552" s="66">
        <f t="shared" si="80"/>
        <v>78.624467964393943</v>
      </c>
      <c r="AB552" t="s">
        <v>379</v>
      </c>
      <c r="AC552" t="s">
        <v>42</v>
      </c>
      <c r="AD552" t="s">
        <v>59</v>
      </c>
      <c r="AE552" t="s">
        <v>36</v>
      </c>
      <c r="AF552">
        <v>28</v>
      </c>
      <c r="AG552" t="s">
        <v>37</v>
      </c>
      <c r="AH552" t="s">
        <v>59</v>
      </c>
      <c r="AI552">
        <v>46.171000000000006</v>
      </c>
      <c r="AJ552">
        <v>4.0550300000000003E-3</v>
      </c>
      <c r="AK552">
        <v>0</v>
      </c>
      <c r="AL552" t="s">
        <v>467</v>
      </c>
      <c r="AM552" t="s">
        <v>381</v>
      </c>
      <c r="AN552" t="s">
        <v>38</v>
      </c>
      <c r="AO552" t="s">
        <v>39</v>
      </c>
      <c r="AP552" t="s">
        <v>57</v>
      </c>
      <c r="BH552" s="72"/>
      <c r="BI552" s="72"/>
      <c r="BJ552" s="72"/>
      <c r="BK552" s="72"/>
      <c r="BL552" s="72"/>
      <c r="BM552" s="72"/>
      <c r="BN552" s="72"/>
      <c r="BO552" s="72"/>
      <c r="BP552" s="72"/>
      <c r="BQ552" s="72"/>
      <c r="BR552" s="72"/>
      <c r="BS552" s="72"/>
    </row>
    <row r="553" spans="1:71" x14ac:dyDescent="0.25">
      <c r="A553" s="86" t="s">
        <v>535</v>
      </c>
      <c r="B553" s="86" t="s">
        <v>536</v>
      </c>
      <c r="C553" s="86">
        <v>12</v>
      </c>
      <c r="D553" s="86" t="s">
        <v>58</v>
      </c>
      <c r="E553" s="86">
        <v>43</v>
      </c>
      <c r="F553" s="86" t="s">
        <v>35</v>
      </c>
      <c r="G553" s="86">
        <v>37.290828389484567</v>
      </c>
      <c r="H553" s="86">
        <v>2.5845270196215537</v>
      </c>
      <c r="I553" s="86">
        <v>0</v>
      </c>
      <c r="J553" s="86">
        <v>13.589344069960902</v>
      </c>
      <c r="K553" s="86">
        <v>0</v>
      </c>
      <c r="L553" s="86">
        <v>2.9500000000000006</v>
      </c>
      <c r="M553" s="86"/>
      <c r="N553" s="86">
        <v>8.6043202939095416</v>
      </c>
      <c r="O553" s="86">
        <v>1.1000000000000001</v>
      </c>
      <c r="P553" s="86">
        <v>1.8902237646061908</v>
      </c>
      <c r="S553" s="89"/>
      <c r="T553" s="88">
        <v>3.5</v>
      </c>
      <c r="V553" s="90">
        <f t="shared" si="73"/>
        <v>68.924716517961201</v>
      </c>
      <c r="W553" s="66">
        <f t="shared" si="76"/>
        <v>71.224716517961198</v>
      </c>
      <c r="X553" s="66">
        <f t="shared" si="77"/>
        <v>71.424716517961201</v>
      </c>
      <c r="Y553" s="66">
        <f t="shared" si="78"/>
        <v>68.924716517961201</v>
      </c>
      <c r="Z553" s="66">
        <f t="shared" si="79"/>
        <v>71.224716517961198</v>
      </c>
      <c r="AA553" s="66">
        <f t="shared" si="80"/>
        <v>71.424716517961201</v>
      </c>
      <c r="AB553" t="s">
        <v>379</v>
      </c>
      <c r="AC553" t="s">
        <v>42</v>
      </c>
      <c r="AD553" t="s">
        <v>59</v>
      </c>
      <c r="AE553" t="s">
        <v>36</v>
      </c>
      <c r="AF553">
        <v>28</v>
      </c>
      <c r="AG553" t="s">
        <v>37</v>
      </c>
      <c r="AH553" t="s">
        <v>59</v>
      </c>
      <c r="AI553">
        <v>46.171000000000006</v>
      </c>
      <c r="AJ553">
        <v>4.0550300000000003E-3</v>
      </c>
      <c r="AK553">
        <v>0</v>
      </c>
      <c r="AL553" t="s">
        <v>468</v>
      </c>
      <c r="AM553" t="s">
        <v>381</v>
      </c>
      <c r="AN553" t="s">
        <v>38</v>
      </c>
      <c r="AO553" t="s">
        <v>39</v>
      </c>
      <c r="AP553" t="s">
        <v>57</v>
      </c>
    </row>
    <row r="554" spans="1:71" x14ac:dyDescent="0.25">
      <c r="A554" s="86" t="s">
        <v>535</v>
      </c>
      <c r="B554" s="86" t="s">
        <v>511</v>
      </c>
      <c r="C554" s="86">
        <v>18</v>
      </c>
      <c r="D554" s="86" t="s">
        <v>58</v>
      </c>
      <c r="E554" s="86">
        <v>43</v>
      </c>
      <c r="F554" s="86" t="s">
        <v>35</v>
      </c>
      <c r="G554" s="86">
        <v>40.512175849251044</v>
      </c>
      <c r="H554" s="86">
        <v>2.5207167527919481</v>
      </c>
      <c r="I554" s="86">
        <v>0</v>
      </c>
      <c r="J554" s="86">
        <v>16.374887951630068</v>
      </c>
      <c r="K554" s="86">
        <v>0</v>
      </c>
      <c r="L554" s="86">
        <v>2.95</v>
      </c>
      <c r="M554" s="86"/>
      <c r="N554" s="86">
        <v>8.8639212638474856</v>
      </c>
      <c r="O554" s="86">
        <v>1.1000000000000001</v>
      </c>
      <c r="P554" s="86">
        <v>2.0285057999620602</v>
      </c>
      <c r="S554" s="89"/>
      <c r="T554" s="88">
        <v>3.5</v>
      </c>
      <c r="V554" s="90">
        <f t="shared" si="73"/>
        <v>75.329490864690655</v>
      </c>
      <c r="W554" s="66">
        <f t="shared" si="76"/>
        <v>77.629490864690652</v>
      </c>
      <c r="X554" s="66">
        <f t="shared" si="77"/>
        <v>77.829490864690655</v>
      </c>
      <c r="Y554" s="66">
        <f t="shared" si="78"/>
        <v>75.329490864690655</v>
      </c>
      <c r="Z554" s="66">
        <f t="shared" si="79"/>
        <v>77.629490864690652</v>
      </c>
      <c r="AA554" s="66">
        <f t="shared" si="80"/>
        <v>77.829490864690655</v>
      </c>
      <c r="AB554" t="s">
        <v>379</v>
      </c>
      <c r="AC554" t="s">
        <v>42</v>
      </c>
      <c r="AD554" t="s">
        <v>59</v>
      </c>
      <c r="AE554" t="s">
        <v>36</v>
      </c>
      <c r="AF554">
        <v>28</v>
      </c>
      <c r="AG554" t="s">
        <v>37</v>
      </c>
      <c r="AH554" t="s">
        <v>59</v>
      </c>
      <c r="AI554">
        <v>1.395</v>
      </c>
      <c r="AJ554">
        <v>4.0550300000000003E-3</v>
      </c>
      <c r="AK554">
        <v>0</v>
      </c>
      <c r="AL554" t="s">
        <v>469</v>
      </c>
      <c r="AM554" t="s">
        <v>381</v>
      </c>
      <c r="AN554" t="s">
        <v>38</v>
      </c>
      <c r="AO554" t="s">
        <v>39</v>
      </c>
      <c r="AP554" t="s">
        <v>57</v>
      </c>
    </row>
    <row r="555" spans="1:71" x14ac:dyDescent="0.25">
      <c r="A555" s="86" t="s">
        <v>535</v>
      </c>
      <c r="B555" s="86" t="s">
        <v>538</v>
      </c>
      <c r="C555" s="86">
        <v>24</v>
      </c>
      <c r="D555" s="86" t="s">
        <v>58</v>
      </c>
      <c r="E555" s="86">
        <v>43</v>
      </c>
      <c r="F555" s="86" t="s">
        <v>35</v>
      </c>
      <c r="G555" s="86">
        <v>37.460619931421121</v>
      </c>
      <c r="H555" s="86">
        <v>2.5002226711471565</v>
      </c>
      <c r="I555" s="86">
        <v>0</v>
      </c>
      <c r="J555" s="86">
        <v>18.328439967976493</v>
      </c>
      <c r="K555" s="86">
        <v>0</v>
      </c>
      <c r="L555" s="86">
        <v>2.9500000000000006</v>
      </c>
      <c r="M555" s="86"/>
      <c r="N555" s="86">
        <v>9.0780672973929128</v>
      </c>
      <c r="O555" s="86">
        <v>1.0999999999999999</v>
      </c>
      <c r="P555" s="86">
        <v>1.9197342520568237</v>
      </c>
      <c r="S555" s="89"/>
      <c r="T555" s="88">
        <v>3.5</v>
      </c>
      <c r="V555" s="90">
        <f t="shared" si="73"/>
        <v>74.336861448847344</v>
      </c>
      <c r="W555" s="66">
        <f t="shared" si="76"/>
        <v>76.636861448847341</v>
      </c>
      <c r="X555" s="66">
        <f t="shared" si="77"/>
        <v>76.836861448847344</v>
      </c>
      <c r="Y555" s="66">
        <f t="shared" si="78"/>
        <v>74.336861448847344</v>
      </c>
      <c r="Z555" s="66">
        <f t="shared" si="79"/>
        <v>76.636861448847341</v>
      </c>
      <c r="AA555" s="66">
        <f t="shared" si="80"/>
        <v>76.836861448847344</v>
      </c>
      <c r="AB555" t="s">
        <v>508</v>
      </c>
      <c r="AC555" t="s">
        <v>509</v>
      </c>
      <c r="AD555" t="s">
        <v>59</v>
      </c>
      <c r="AE555" t="s">
        <v>36</v>
      </c>
      <c r="AF555">
        <v>28</v>
      </c>
      <c r="AG555" t="s">
        <v>37</v>
      </c>
      <c r="AH555" t="s">
        <v>59</v>
      </c>
      <c r="AI555">
        <v>18.373000000000001</v>
      </c>
      <c r="AJ555">
        <v>4.0550300000000003E-3</v>
      </c>
      <c r="AK555">
        <v>0</v>
      </c>
      <c r="AL555" t="s">
        <v>513</v>
      </c>
      <c r="AM555" t="s">
        <v>510</v>
      </c>
      <c r="AN555" t="s">
        <v>38</v>
      </c>
      <c r="AO555" t="s">
        <v>39</v>
      </c>
      <c r="AP555" t="s">
        <v>57</v>
      </c>
      <c r="AR555" s="71">
        <f t="shared" ref="AR555:AR632" si="81">+AS555-AT555</f>
        <v>65.199999999999989</v>
      </c>
      <c r="AS555" s="1">
        <f>+AW555*1000</f>
        <v>66.199999999999989</v>
      </c>
      <c r="AT555">
        <v>1</v>
      </c>
      <c r="AU555" t="b">
        <f>+AR555=V555</f>
        <v>0</v>
      </c>
      <c r="AW555">
        <v>6.6199999999999995E-2</v>
      </c>
    </row>
    <row r="556" spans="1:71" x14ac:dyDescent="0.25">
      <c r="A556" s="86" t="s">
        <v>535</v>
      </c>
      <c r="B556" s="86" t="s">
        <v>512</v>
      </c>
      <c r="C556" s="86">
        <v>30</v>
      </c>
      <c r="D556" s="86" t="s">
        <v>58</v>
      </c>
      <c r="E556" s="86">
        <v>43</v>
      </c>
      <c r="F556" s="86" t="s">
        <v>35</v>
      </c>
      <c r="G556" s="86">
        <v>39.589458984718092</v>
      </c>
      <c r="H556" s="86">
        <v>2.4867403604956309</v>
      </c>
      <c r="I556" s="86">
        <v>0</v>
      </c>
      <c r="J556" s="86">
        <v>19.952959162818871</v>
      </c>
      <c r="K556" s="86">
        <v>0</v>
      </c>
      <c r="L556" s="86">
        <v>2.9500000000000006</v>
      </c>
      <c r="M556" s="86"/>
      <c r="N556" s="86">
        <v>9.3230789562840322</v>
      </c>
      <c r="O556" s="86">
        <v>1.0999999999999999</v>
      </c>
      <c r="P556" s="86">
        <v>2.0134605997068942</v>
      </c>
      <c r="S556" s="89"/>
      <c r="T556" s="88">
        <v>3.5</v>
      </c>
      <c r="V556" s="90">
        <f t="shared" si="73"/>
        <v>78.428957703527885</v>
      </c>
      <c r="W556" s="66">
        <f t="shared" si="76"/>
        <v>80.728957703527882</v>
      </c>
      <c r="X556" s="66">
        <f t="shared" si="77"/>
        <v>80.928957703527885</v>
      </c>
      <c r="Y556" s="66">
        <f t="shared" si="78"/>
        <v>78.428957703527885</v>
      </c>
      <c r="Z556" s="66">
        <f t="shared" si="79"/>
        <v>80.728957703527882</v>
      </c>
      <c r="AA556" s="66">
        <f t="shared" si="80"/>
        <v>80.928957703527885</v>
      </c>
      <c r="AB556" t="s">
        <v>508</v>
      </c>
      <c r="AC556" t="s">
        <v>509</v>
      </c>
      <c r="AD556" t="s">
        <v>59</v>
      </c>
      <c r="AE556" t="s">
        <v>36</v>
      </c>
      <c r="AF556">
        <v>28</v>
      </c>
      <c r="AG556" t="s">
        <v>37</v>
      </c>
      <c r="AH556" t="s">
        <v>59</v>
      </c>
      <c r="AI556">
        <v>36.746000000000002</v>
      </c>
      <c r="AJ556">
        <v>4.0550300000000003E-3</v>
      </c>
      <c r="AK556">
        <v>0</v>
      </c>
      <c r="AL556" t="s">
        <v>515</v>
      </c>
      <c r="AM556" t="s">
        <v>510</v>
      </c>
      <c r="AN556" t="s">
        <v>38</v>
      </c>
      <c r="AO556" t="s">
        <v>39</v>
      </c>
      <c r="AP556" t="s">
        <v>57</v>
      </c>
      <c r="AR556" s="71">
        <f t="shared" si="81"/>
        <v>71.5</v>
      </c>
      <c r="AS556" s="1">
        <f t="shared" ref="AS556:AS632" si="82">+AW556*1000</f>
        <v>72.5</v>
      </c>
      <c r="AT556">
        <v>1</v>
      </c>
      <c r="AU556" t="b">
        <f>+AR556=V556</f>
        <v>0</v>
      </c>
      <c r="AW556">
        <v>7.2499999999999995E-2</v>
      </c>
    </row>
    <row r="557" spans="1:71" x14ac:dyDescent="0.25">
      <c r="A557" s="86" t="s">
        <v>535</v>
      </c>
      <c r="B557" s="86" t="s">
        <v>540</v>
      </c>
      <c r="C557" s="86">
        <v>36</v>
      </c>
      <c r="D557" s="86" t="s">
        <v>58</v>
      </c>
      <c r="E557" s="86">
        <v>43</v>
      </c>
      <c r="F557" s="86" t="s">
        <v>35</v>
      </c>
      <c r="G557" s="86">
        <v>37.726924653930602</v>
      </c>
      <c r="H557" s="86">
        <v>2.4910068457114249</v>
      </c>
      <c r="I557" s="86">
        <v>0</v>
      </c>
      <c r="J557" s="86">
        <v>19.713493967313475</v>
      </c>
      <c r="K557" s="86">
        <v>0</v>
      </c>
      <c r="L557" s="86">
        <v>2.9500000000000006</v>
      </c>
      <c r="M557" s="86"/>
      <c r="N557" s="86">
        <v>9.5543364331718621</v>
      </c>
      <c r="O557" s="86">
        <v>1.0999999999999996</v>
      </c>
      <c r="P557" s="86">
        <v>1.9503276050017042</v>
      </c>
      <c r="S557" s="89"/>
      <c r="T557" s="88">
        <v>3.5</v>
      </c>
      <c r="V557" s="90">
        <f t="shared" si="73"/>
        <v>76.495082659417648</v>
      </c>
      <c r="W557" s="66">
        <f t="shared" si="76"/>
        <v>78.795082659417645</v>
      </c>
      <c r="X557" s="66">
        <f t="shared" si="77"/>
        <v>78.995082659417648</v>
      </c>
      <c r="Y557" s="66">
        <f t="shared" si="78"/>
        <v>76.495082659417648</v>
      </c>
      <c r="Z557" s="66">
        <f t="shared" si="79"/>
        <v>78.795082659417645</v>
      </c>
      <c r="AA557" s="66">
        <f t="shared" si="80"/>
        <v>78.995082659417648</v>
      </c>
      <c r="AB557" t="s">
        <v>508</v>
      </c>
      <c r="AC557" t="s">
        <v>509</v>
      </c>
      <c r="AD557" t="s">
        <v>59</v>
      </c>
      <c r="AE557" t="s">
        <v>36</v>
      </c>
      <c r="AF557">
        <v>28</v>
      </c>
      <c r="AG557" t="s">
        <v>37</v>
      </c>
      <c r="AH557" t="s">
        <v>59</v>
      </c>
      <c r="AI557">
        <v>55.119000000000007</v>
      </c>
      <c r="AJ557">
        <v>4.0550300000000003E-3</v>
      </c>
      <c r="AK557">
        <v>0</v>
      </c>
      <c r="AL557" t="s">
        <v>517</v>
      </c>
      <c r="AM557" t="s">
        <v>510</v>
      </c>
      <c r="AN557" t="s">
        <v>38</v>
      </c>
      <c r="AO557" t="s">
        <v>39</v>
      </c>
      <c r="AP557" t="s">
        <v>57</v>
      </c>
      <c r="AR557" s="71">
        <f t="shared" si="81"/>
        <v>76.899999999999991</v>
      </c>
      <c r="AS557" s="1">
        <f t="shared" si="82"/>
        <v>77.899999999999991</v>
      </c>
      <c r="AT557">
        <v>1</v>
      </c>
      <c r="AU557" t="b">
        <f t="shared" ref="AU557:AU632" si="83">+AR557=V557</f>
        <v>0</v>
      </c>
      <c r="AW557">
        <v>7.7899999999999997E-2</v>
      </c>
    </row>
    <row r="558" spans="1:71" x14ac:dyDescent="0.25">
      <c r="A558" s="86" t="s">
        <v>542</v>
      </c>
      <c r="B558" s="86" t="s">
        <v>543</v>
      </c>
      <c r="C558" s="86">
        <v>12</v>
      </c>
      <c r="D558" s="86" t="s">
        <v>58</v>
      </c>
      <c r="E558" s="86">
        <v>43</v>
      </c>
      <c r="F558" s="86" t="s">
        <v>35</v>
      </c>
      <c r="G558" s="86">
        <v>37.446474718336688</v>
      </c>
      <c r="H558" s="86">
        <v>2.5660911566928561</v>
      </c>
      <c r="I558" s="86">
        <v>0</v>
      </c>
      <c r="J558" s="86">
        <v>14.684220132469598</v>
      </c>
      <c r="K558" s="86">
        <v>0</v>
      </c>
      <c r="L558" s="86">
        <v>2.9499999999999993</v>
      </c>
      <c r="M558" s="86"/>
      <c r="N558" s="86">
        <v>8.703513170413105</v>
      </c>
      <c r="O558" s="86">
        <v>1.1000000000000001</v>
      </c>
      <c r="P558" s="86">
        <v>1.900106864322898</v>
      </c>
      <c r="S558" s="89"/>
      <c r="T558" s="88">
        <v>3.5</v>
      </c>
      <c r="V558" s="90">
        <f t="shared" si="73"/>
        <v>70.284314885542287</v>
      </c>
      <c r="W558" s="66">
        <f t="shared" si="76"/>
        <v>72.584314885542284</v>
      </c>
      <c r="X558" s="66">
        <f t="shared" si="77"/>
        <v>72.784314885542287</v>
      </c>
      <c r="Y558" s="66">
        <f t="shared" si="78"/>
        <v>70.284314885542287</v>
      </c>
      <c r="Z558" s="66">
        <f t="shared" si="79"/>
        <v>72.584314885542284</v>
      </c>
      <c r="AA558" s="66">
        <f t="shared" si="80"/>
        <v>72.784314885542287</v>
      </c>
      <c r="AB558" t="s">
        <v>508</v>
      </c>
      <c r="AC558" t="s">
        <v>509</v>
      </c>
      <c r="AD558" t="s">
        <v>59</v>
      </c>
      <c r="AE558" t="s">
        <v>36</v>
      </c>
      <c r="AF558">
        <v>28</v>
      </c>
      <c r="AG558" t="s">
        <v>37</v>
      </c>
      <c r="AH558" t="s">
        <v>59</v>
      </c>
      <c r="AI558">
        <v>18.372999999999998</v>
      </c>
      <c r="AJ558">
        <v>4.0550300000000003E-3</v>
      </c>
      <c r="AK558">
        <v>0</v>
      </c>
      <c r="AL558" t="s">
        <v>518</v>
      </c>
      <c r="AM558" t="s">
        <v>510</v>
      </c>
      <c r="AN558" t="s">
        <v>38</v>
      </c>
      <c r="AO558" t="s">
        <v>39</v>
      </c>
      <c r="AP558" t="s">
        <v>57</v>
      </c>
      <c r="AR558" s="71">
        <f t="shared" si="81"/>
        <v>66.400000000000006</v>
      </c>
      <c r="AS558" s="1">
        <f t="shared" si="82"/>
        <v>67.400000000000006</v>
      </c>
      <c r="AT558">
        <v>1</v>
      </c>
      <c r="AU558" t="b">
        <f t="shared" si="83"/>
        <v>0</v>
      </c>
      <c r="AW558">
        <v>6.7400000000000002E-2</v>
      </c>
    </row>
    <row r="559" spans="1:71" x14ac:dyDescent="0.25">
      <c r="A559" s="86" t="s">
        <v>542</v>
      </c>
      <c r="B559" s="86" t="s">
        <v>514</v>
      </c>
      <c r="C559" s="86">
        <v>18</v>
      </c>
      <c r="D559" s="86" t="s">
        <v>58</v>
      </c>
      <c r="E559" s="86">
        <v>43</v>
      </c>
      <c r="F559" s="86" t="s">
        <v>35</v>
      </c>
      <c r="G559" s="86">
        <v>40.299911605465731</v>
      </c>
      <c r="H559" s="86">
        <v>2.5938847925467883</v>
      </c>
      <c r="I559" s="86">
        <v>0</v>
      </c>
      <c r="J559" s="86">
        <v>17.127849376826372</v>
      </c>
      <c r="K559" s="86">
        <v>0</v>
      </c>
      <c r="L559" s="86">
        <v>2.95</v>
      </c>
      <c r="M559" s="86"/>
      <c r="N559" s="86">
        <v>8.9750272616109896</v>
      </c>
      <c r="O559" s="86">
        <v>1.1000000000000001</v>
      </c>
      <c r="P559" s="86">
        <v>2.0246703418116874</v>
      </c>
      <c r="S559" s="89"/>
      <c r="T559" s="88">
        <v>3.5</v>
      </c>
      <c r="V559" s="90">
        <f t="shared" si="73"/>
        <v>75.977458585714771</v>
      </c>
      <c r="W559" s="66">
        <f t="shared" si="76"/>
        <v>78.277458585714768</v>
      </c>
      <c r="X559" s="66">
        <f t="shared" si="77"/>
        <v>78.477458585714771</v>
      </c>
      <c r="Y559" s="66">
        <f t="shared" si="78"/>
        <v>75.977458585714771</v>
      </c>
      <c r="Z559" s="66">
        <f t="shared" si="79"/>
        <v>78.277458585714768</v>
      </c>
      <c r="AA559" s="66">
        <f t="shared" si="80"/>
        <v>78.477458585714771</v>
      </c>
      <c r="AB559" t="s">
        <v>508</v>
      </c>
      <c r="AC559" t="s">
        <v>509</v>
      </c>
      <c r="AD559" t="s">
        <v>59</v>
      </c>
      <c r="AE559" t="s">
        <v>36</v>
      </c>
      <c r="AF559">
        <v>28</v>
      </c>
      <c r="AG559" t="s">
        <v>37</v>
      </c>
      <c r="AH559" t="s">
        <v>59</v>
      </c>
      <c r="AI559">
        <v>36.746000000000002</v>
      </c>
      <c r="AJ559">
        <v>4.0550300000000003E-3</v>
      </c>
      <c r="AK559">
        <v>0</v>
      </c>
      <c r="AL559" t="s">
        <v>520</v>
      </c>
      <c r="AM559" t="s">
        <v>510</v>
      </c>
      <c r="AN559" t="s">
        <v>38</v>
      </c>
      <c r="AO559" t="s">
        <v>39</v>
      </c>
      <c r="AP559" t="s">
        <v>57</v>
      </c>
      <c r="AR559" s="71">
        <f t="shared" si="81"/>
        <v>72.7</v>
      </c>
      <c r="AS559" s="1">
        <f t="shared" si="82"/>
        <v>73.7</v>
      </c>
      <c r="AT559">
        <v>1</v>
      </c>
      <c r="AU559" t="b">
        <f t="shared" si="83"/>
        <v>0</v>
      </c>
      <c r="AW559">
        <v>7.3700000000000002E-2</v>
      </c>
    </row>
    <row r="560" spans="1:71" x14ac:dyDescent="0.25">
      <c r="A560" s="86" t="s">
        <v>542</v>
      </c>
      <c r="B560" s="86" t="s">
        <v>544</v>
      </c>
      <c r="C560" s="86">
        <v>24</v>
      </c>
      <c r="D560" s="86" t="s">
        <v>58</v>
      </c>
      <c r="E560" s="86">
        <v>43</v>
      </c>
      <c r="F560" s="86" t="s">
        <v>35</v>
      </c>
      <c r="G560" s="86">
        <v>37.660608773744102</v>
      </c>
      <c r="H560" s="86">
        <v>2.4896909655249289</v>
      </c>
      <c r="I560" s="86">
        <v>0</v>
      </c>
      <c r="J560" s="86">
        <v>19.057283935077869</v>
      </c>
      <c r="K560" s="86">
        <v>0</v>
      </c>
      <c r="L560" s="86">
        <v>2.9500000000000006</v>
      </c>
      <c r="M560" s="86"/>
      <c r="N560" s="86">
        <v>9.1606089487291129</v>
      </c>
      <c r="O560" s="86">
        <v>1.1000000000000001</v>
      </c>
      <c r="P560" s="86">
        <v>1.9308247097154532</v>
      </c>
      <c r="S560" s="89"/>
      <c r="T560" s="88">
        <v>3.5</v>
      </c>
      <c r="V560" s="90">
        <f t="shared" si="73"/>
        <v>75.359326367266533</v>
      </c>
      <c r="W560" s="66">
        <f t="shared" si="76"/>
        <v>77.65932636726653</v>
      </c>
      <c r="X560" s="66">
        <f t="shared" si="77"/>
        <v>77.859326367266533</v>
      </c>
      <c r="Y560" s="66">
        <f t="shared" si="78"/>
        <v>75.359326367266533</v>
      </c>
      <c r="Z560" s="66">
        <f t="shared" si="79"/>
        <v>77.65932636726653</v>
      </c>
      <c r="AA560" s="66">
        <f t="shared" si="80"/>
        <v>77.859326367266533</v>
      </c>
      <c r="AB560" t="s">
        <v>508</v>
      </c>
      <c r="AC560" t="s">
        <v>509</v>
      </c>
      <c r="AD560" t="s">
        <v>59</v>
      </c>
      <c r="AE560" t="s">
        <v>36</v>
      </c>
      <c r="AF560">
        <v>28</v>
      </c>
      <c r="AG560" t="s">
        <v>37</v>
      </c>
      <c r="AH560" t="s">
        <v>59</v>
      </c>
      <c r="AI560">
        <v>55.119000000000007</v>
      </c>
      <c r="AJ560">
        <v>4.0550300000000003E-3</v>
      </c>
      <c r="AK560">
        <v>0</v>
      </c>
      <c r="AL560" t="s">
        <v>522</v>
      </c>
      <c r="AM560" t="s">
        <v>510</v>
      </c>
      <c r="AN560" t="s">
        <v>38</v>
      </c>
      <c r="AO560" t="s">
        <v>39</v>
      </c>
      <c r="AP560" t="s">
        <v>57</v>
      </c>
      <c r="AR560" s="71">
        <f t="shared" si="81"/>
        <v>77.600000000000009</v>
      </c>
      <c r="AS560" s="1">
        <f t="shared" si="82"/>
        <v>78.600000000000009</v>
      </c>
      <c r="AT560">
        <v>1</v>
      </c>
      <c r="AU560" t="b">
        <f t="shared" si="83"/>
        <v>0</v>
      </c>
      <c r="AW560">
        <v>7.8600000000000003E-2</v>
      </c>
    </row>
    <row r="561" spans="1:49" x14ac:dyDescent="0.25">
      <c r="A561" s="86" t="s">
        <v>542</v>
      </c>
      <c r="B561" s="86" t="s">
        <v>516</v>
      </c>
      <c r="C561" s="86">
        <v>30</v>
      </c>
      <c r="D561" s="86" t="s">
        <v>58</v>
      </c>
      <c r="E561" s="86">
        <v>43</v>
      </c>
      <c r="F561" s="86" t="s">
        <v>35</v>
      </c>
      <c r="G561" s="86">
        <v>39.448330111589506</v>
      </c>
      <c r="H561" s="86">
        <v>2.5296385911216746</v>
      </c>
      <c r="I561" s="86">
        <v>0</v>
      </c>
      <c r="J561" s="86">
        <v>20.550032346158726</v>
      </c>
      <c r="K561" s="86">
        <v>0</v>
      </c>
      <c r="L561" s="86">
        <v>2.95</v>
      </c>
      <c r="M561" s="86"/>
      <c r="N561" s="86">
        <v>9.41839592753273</v>
      </c>
      <c r="O561" s="86">
        <v>1.0999999999999999</v>
      </c>
      <c r="P561" s="86">
        <v>2.011725978943212</v>
      </c>
      <c r="S561" s="89"/>
      <c r="T561" s="88">
        <v>3.5</v>
      </c>
      <c r="V561" s="90">
        <f t="shared" si="73"/>
        <v>78.978484364224173</v>
      </c>
      <c r="W561" s="66">
        <f t="shared" si="76"/>
        <v>81.27848436422417</v>
      </c>
      <c r="X561" s="66">
        <f t="shared" si="77"/>
        <v>81.478484364224173</v>
      </c>
      <c r="Y561" s="66">
        <f t="shared" si="78"/>
        <v>78.978484364224173</v>
      </c>
      <c r="Z561" s="66">
        <f t="shared" si="79"/>
        <v>81.27848436422417</v>
      </c>
      <c r="AA561" s="66">
        <f t="shared" si="80"/>
        <v>81.478484364224173</v>
      </c>
      <c r="AB561" t="s">
        <v>508</v>
      </c>
      <c r="AC561" t="s">
        <v>509</v>
      </c>
      <c r="AD561" t="s">
        <v>59</v>
      </c>
      <c r="AE561" t="s">
        <v>36</v>
      </c>
      <c r="AF561">
        <v>28</v>
      </c>
      <c r="AG561" t="s">
        <v>37</v>
      </c>
      <c r="AH561" t="s">
        <v>59</v>
      </c>
      <c r="AI561">
        <v>18.373000000000001</v>
      </c>
      <c r="AJ561">
        <v>4.0550300000000003E-3</v>
      </c>
      <c r="AK561">
        <v>0</v>
      </c>
      <c r="AL561" t="s">
        <v>524</v>
      </c>
      <c r="AM561" t="s">
        <v>510</v>
      </c>
      <c r="AN561" t="s">
        <v>38</v>
      </c>
      <c r="AO561" t="s">
        <v>39</v>
      </c>
      <c r="AP561" t="s">
        <v>57</v>
      </c>
      <c r="AR561" s="71">
        <f t="shared" si="81"/>
        <v>67.099999999999994</v>
      </c>
      <c r="AS561" s="1">
        <f t="shared" si="82"/>
        <v>68.099999999999994</v>
      </c>
      <c r="AT561">
        <v>1</v>
      </c>
      <c r="AU561" t="b">
        <f t="shared" si="83"/>
        <v>0</v>
      </c>
      <c r="AW561">
        <v>6.8099999999999994E-2</v>
      </c>
    </row>
    <row r="562" spans="1:49" x14ac:dyDescent="0.25">
      <c r="A562" s="86" t="s">
        <v>542</v>
      </c>
      <c r="B562" s="86" t="s">
        <v>545</v>
      </c>
      <c r="C562" s="86">
        <v>36</v>
      </c>
      <c r="D562" s="86" t="s">
        <v>58</v>
      </c>
      <c r="E562" s="86">
        <v>43</v>
      </c>
      <c r="F562" s="86" t="s">
        <v>35</v>
      </c>
      <c r="G562" s="86">
        <v>37.880235671909887</v>
      </c>
      <c r="H562" s="86">
        <v>2.481401577541547</v>
      </c>
      <c r="I562" s="86">
        <v>0</v>
      </c>
      <c r="J562" s="86">
        <v>19.991148811923527</v>
      </c>
      <c r="K562" s="86">
        <v>0</v>
      </c>
      <c r="L562" s="86">
        <v>2.9500000000000006</v>
      </c>
      <c r="M562" s="86"/>
      <c r="N562" s="86">
        <v>9.6335438701718097</v>
      </c>
      <c r="O562" s="86">
        <v>1.0999999999999999</v>
      </c>
      <c r="P562" s="86">
        <v>1.9593796206044245</v>
      </c>
      <c r="S562" s="89"/>
      <c r="T562" s="88">
        <v>3.5</v>
      </c>
      <c r="V562" s="90">
        <f t="shared" si="73"/>
        <v>77.014307974609636</v>
      </c>
      <c r="W562" s="66">
        <f t="shared" si="76"/>
        <v>79.314307974609633</v>
      </c>
      <c r="X562" s="66">
        <f t="shared" si="77"/>
        <v>79.514307974609636</v>
      </c>
      <c r="Y562" s="66">
        <f t="shared" si="78"/>
        <v>77.014307974609636</v>
      </c>
      <c r="Z562" s="66">
        <f t="shared" si="79"/>
        <v>79.314307974609633</v>
      </c>
      <c r="AA562" s="66">
        <f t="shared" si="80"/>
        <v>79.514307974609636</v>
      </c>
      <c r="AB562" t="s">
        <v>508</v>
      </c>
      <c r="AC562" t="s">
        <v>509</v>
      </c>
      <c r="AD562" t="s">
        <v>59</v>
      </c>
      <c r="AE562" t="s">
        <v>36</v>
      </c>
      <c r="AF562">
        <v>28</v>
      </c>
      <c r="AG562" t="s">
        <v>37</v>
      </c>
      <c r="AH562" t="s">
        <v>59</v>
      </c>
      <c r="AI562">
        <v>36.746000000000009</v>
      </c>
      <c r="AJ562">
        <v>4.0550300000000003E-3</v>
      </c>
      <c r="AK562">
        <v>0</v>
      </c>
      <c r="AL562" t="s">
        <v>525</v>
      </c>
      <c r="AM562" t="s">
        <v>510</v>
      </c>
      <c r="AN562" t="s">
        <v>38</v>
      </c>
      <c r="AO562" t="s">
        <v>39</v>
      </c>
      <c r="AP562" t="s">
        <v>57</v>
      </c>
      <c r="AR562" s="71">
        <f t="shared" si="81"/>
        <v>73.599999999999994</v>
      </c>
      <c r="AS562" s="1">
        <f t="shared" si="82"/>
        <v>74.599999999999994</v>
      </c>
      <c r="AT562">
        <v>1</v>
      </c>
      <c r="AU562" t="b">
        <f t="shared" si="83"/>
        <v>0</v>
      </c>
      <c r="AW562">
        <v>7.46E-2</v>
      </c>
    </row>
    <row r="563" spans="1:49" x14ac:dyDescent="0.25">
      <c r="A563" s="86" t="s">
        <v>639</v>
      </c>
      <c r="B563" s="86" t="s">
        <v>635</v>
      </c>
      <c r="C563" s="86">
        <v>12</v>
      </c>
      <c r="D563" s="86" t="s">
        <v>58</v>
      </c>
      <c r="E563" s="86">
        <v>43</v>
      </c>
      <c r="F563" s="86" t="s">
        <v>35</v>
      </c>
      <c r="G563" s="86">
        <v>37.460151308986021</v>
      </c>
      <c r="H563" s="86">
        <v>2.5669458295339709</v>
      </c>
      <c r="I563" s="86">
        <v>0</v>
      </c>
      <c r="J563" s="86">
        <v>15.779096194978296</v>
      </c>
      <c r="K563" s="86">
        <v>0</v>
      </c>
      <c r="L563" s="86">
        <v>2.9499999999999993</v>
      </c>
      <c r="M563" s="86"/>
      <c r="N563" s="86">
        <v>8.8059500000000011</v>
      </c>
      <c r="O563" s="86">
        <v>1.0999999999999999</v>
      </c>
      <c r="P563" s="86">
        <v>1.9064259545679672</v>
      </c>
      <c r="S563" s="89"/>
      <c r="T563" s="88">
        <v>3.5</v>
      </c>
      <c r="V563" s="90">
        <f t="shared" si="73"/>
        <v>71.501623458532293</v>
      </c>
      <c r="W563" s="66">
        <f t="shared" si="76"/>
        <v>73.801623458532291</v>
      </c>
      <c r="X563" s="66">
        <f t="shared" si="77"/>
        <v>74.001623458532293</v>
      </c>
      <c r="Y563" s="66">
        <f t="shared" si="78"/>
        <v>71.501623458532293</v>
      </c>
      <c r="Z563" s="66">
        <f t="shared" si="79"/>
        <v>73.801623458532291</v>
      </c>
      <c r="AA563" s="66">
        <f t="shared" si="80"/>
        <v>74.001623458532293</v>
      </c>
      <c r="AB563" t="s">
        <v>508</v>
      </c>
      <c r="AC563" t="s">
        <v>509</v>
      </c>
      <c r="AD563" t="s">
        <v>59</v>
      </c>
      <c r="AE563" t="s">
        <v>36</v>
      </c>
      <c r="AF563">
        <v>28</v>
      </c>
      <c r="AG563" t="s">
        <v>37</v>
      </c>
      <c r="AH563" t="s">
        <v>59</v>
      </c>
      <c r="AI563">
        <v>55.119000000000014</v>
      </c>
      <c r="AJ563">
        <v>4.0550300000000003E-3</v>
      </c>
      <c r="AK563">
        <v>0</v>
      </c>
      <c r="AL563" t="s">
        <v>526</v>
      </c>
      <c r="AM563" t="s">
        <v>510</v>
      </c>
      <c r="AN563" t="s">
        <v>38</v>
      </c>
      <c r="AO563" t="s">
        <v>39</v>
      </c>
      <c r="AP563" t="s">
        <v>57</v>
      </c>
      <c r="AR563" s="71">
        <f t="shared" si="81"/>
        <v>78</v>
      </c>
      <c r="AS563" s="1">
        <f t="shared" si="82"/>
        <v>79</v>
      </c>
      <c r="AT563">
        <v>1</v>
      </c>
      <c r="AU563" t="b">
        <f t="shared" si="83"/>
        <v>0</v>
      </c>
      <c r="AW563">
        <v>7.9000000000000001E-2</v>
      </c>
    </row>
    <row r="564" spans="1:49" x14ac:dyDescent="0.25">
      <c r="A564" s="86" t="s">
        <v>639</v>
      </c>
      <c r="B564" s="86" t="s">
        <v>519</v>
      </c>
      <c r="C564" s="86">
        <v>18</v>
      </c>
      <c r="D564" s="86" t="s">
        <v>58</v>
      </c>
      <c r="E564" s="86">
        <v>43</v>
      </c>
      <c r="F564" s="86" t="s">
        <v>35</v>
      </c>
      <c r="G564" s="86">
        <v>39.34040342747867</v>
      </c>
      <c r="H564" s="86">
        <v>2.6521555642308101</v>
      </c>
      <c r="I564" s="86">
        <v>0</v>
      </c>
      <c r="J564" s="86">
        <v>18.086949795723744</v>
      </c>
      <c r="K564" s="86">
        <v>0</v>
      </c>
      <c r="L564" s="86">
        <v>2.9499999999999997</v>
      </c>
      <c r="M564" s="86"/>
      <c r="N564" s="86">
        <v>9.0912896660782589</v>
      </c>
      <c r="O564" s="86">
        <v>1.1000000000000001</v>
      </c>
      <c r="P564" s="86">
        <v>1.9926685223490785</v>
      </c>
      <c r="S564" s="89"/>
      <c r="T564" s="88">
        <v>3.5</v>
      </c>
      <c r="V564" s="90">
        <f t="shared" si="73"/>
        <v>76.06131141162976</v>
      </c>
      <c r="W564" s="66">
        <f t="shared" si="76"/>
        <v>78.361311411629757</v>
      </c>
      <c r="X564" s="66">
        <f t="shared" si="77"/>
        <v>78.56131141162976</v>
      </c>
      <c r="Y564" s="66">
        <f t="shared" si="78"/>
        <v>76.06131141162976</v>
      </c>
      <c r="Z564" s="66">
        <f t="shared" si="79"/>
        <v>78.361311411629757</v>
      </c>
      <c r="AA564" s="66">
        <f t="shared" si="80"/>
        <v>78.56131141162976</v>
      </c>
      <c r="AB564" t="s">
        <v>508</v>
      </c>
      <c r="AC564" t="s">
        <v>509</v>
      </c>
      <c r="AD564" t="s">
        <v>59</v>
      </c>
      <c r="AE564" t="s">
        <v>36</v>
      </c>
      <c r="AF564">
        <v>28</v>
      </c>
      <c r="AG564" t="s">
        <v>37</v>
      </c>
      <c r="AH564" t="s">
        <v>59</v>
      </c>
      <c r="AI564">
        <v>18.373000000000001</v>
      </c>
      <c r="AJ564">
        <v>4.0550300000000003E-3</v>
      </c>
      <c r="AK564">
        <v>0</v>
      </c>
      <c r="AL564" t="s">
        <v>528</v>
      </c>
      <c r="AM564" t="s">
        <v>510</v>
      </c>
      <c r="AN564" t="s">
        <v>38</v>
      </c>
      <c r="AO564" t="s">
        <v>39</v>
      </c>
      <c r="AP564" t="s">
        <v>57</v>
      </c>
      <c r="AR564" s="71">
        <f t="shared" si="81"/>
        <v>67.900000000000006</v>
      </c>
      <c r="AS564" s="1">
        <f t="shared" si="82"/>
        <v>68.900000000000006</v>
      </c>
      <c r="AT564">
        <v>1</v>
      </c>
      <c r="AU564" t="b">
        <f t="shared" si="83"/>
        <v>0</v>
      </c>
      <c r="AW564">
        <v>6.8900000000000003E-2</v>
      </c>
    </row>
    <row r="565" spans="1:49" x14ac:dyDescent="0.25">
      <c r="A565" s="86" t="s">
        <v>639</v>
      </c>
      <c r="B565" s="86" t="s">
        <v>640</v>
      </c>
      <c r="C565" s="86">
        <v>24</v>
      </c>
      <c r="D565" s="86" t="s">
        <v>58</v>
      </c>
      <c r="E565" s="86">
        <v>43</v>
      </c>
      <c r="F565" s="86" t="s">
        <v>35</v>
      </c>
      <c r="G565" s="86">
        <v>37.647274533282562</v>
      </c>
      <c r="H565" s="86">
        <v>2.5258270446980902</v>
      </c>
      <c r="I565" s="86">
        <v>0</v>
      </c>
      <c r="J565" s="86">
        <v>19.786127902179249</v>
      </c>
      <c r="K565" s="86">
        <v>0</v>
      </c>
      <c r="L565" s="86">
        <v>2.9500000000000006</v>
      </c>
      <c r="M565" s="86"/>
      <c r="N565" s="86">
        <v>9.245849999999999</v>
      </c>
      <c r="O565" s="86">
        <v>1.0999999999999999</v>
      </c>
      <c r="P565" s="86">
        <v>1.9346441052708987</v>
      </c>
      <c r="S565" s="89"/>
      <c r="T565" s="88">
        <v>3.5</v>
      </c>
      <c r="V565" s="90">
        <f t="shared" si="73"/>
        <v>76.163896540732708</v>
      </c>
      <c r="W565" s="66">
        <f t="shared" si="76"/>
        <v>78.463896540732705</v>
      </c>
      <c r="X565" s="66">
        <f t="shared" si="77"/>
        <v>78.663896540732708</v>
      </c>
      <c r="Y565" s="66">
        <f t="shared" si="78"/>
        <v>76.163896540732708</v>
      </c>
      <c r="Z565" s="66">
        <f t="shared" si="79"/>
        <v>78.463896540732705</v>
      </c>
      <c r="AA565" s="66">
        <f t="shared" si="80"/>
        <v>78.663896540732708</v>
      </c>
      <c r="AB565" t="s">
        <v>508</v>
      </c>
      <c r="AC565" t="s">
        <v>509</v>
      </c>
      <c r="AD565" t="s">
        <v>59</v>
      </c>
      <c r="AE565" t="s">
        <v>36</v>
      </c>
      <c r="AF565">
        <v>28</v>
      </c>
      <c r="AG565" t="s">
        <v>37</v>
      </c>
      <c r="AH565" t="s">
        <v>59</v>
      </c>
      <c r="AI565">
        <v>36.746000000000002</v>
      </c>
      <c r="AJ565">
        <v>4.0550300000000003E-3</v>
      </c>
      <c r="AK565">
        <v>0</v>
      </c>
      <c r="AL565" t="s">
        <v>529</v>
      </c>
      <c r="AM565" t="s">
        <v>510</v>
      </c>
      <c r="AN565" t="s">
        <v>38</v>
      </c>
      <c r="AO565" t="s">
        <v>39</v>
      </c>
      <c r="AP565" t="s">
        <v>57</v>
      </c>
      <c r="AR565" s="71">
        <f t="shared" si="81"/>
        <v>74.5</v>
      </c>
      <c r="AS565" s="1">
        <f t="shared" si="82"/>
        <v>75.5</v>
      </c>
      <c r="AT565">
        <v>1</v>
      </c>
      <c r="AU565" t="b">
        <f t="shared" si="83"/>
        <v>0</v>
      </c>
      <c r="AW565">
        <v>7.5499999999999998E-2</v>
      </c>
    </row>
    <row r="566" spans="1:49" x14ac:dyDescent="0.25">
      <c r="A566" s="86" t="s">
        <v>639</v>
      </c>
      <c r="B566" s="86" t="s">
        <v>521</v>
      </c>
      <c r="C566" s="86">
        <v>30</v>
      </c>
      <c r="D566" s="86" t="s">
        <v>58</v>
      </c>
      <c r="E566" s="86">
        <v>43</v>
      </c>
      <c r="F566" s="86" t="s">
        <v>35</v>
      </c>
      <c r="G566" s="86">
        <v>38.915159223087919</v>
      </c>
      <c r="H566" s="86">
        <v>2.5735053628610629</v>
      </c>
      <c r="I566" s="86">
        <v>0</v>
      </c>
      <c r="J566" s="86">
        <v>20.867414241338551</v>
      </c>
      <c r="K566" s="86">
        <v>0</v>
      </c>
      <c r="L566" s="86">
        <v>2.9500000000000006</v>
      </c>
      <c r="M566" s="86"/>
      <c r="N566" s="86">
        <v>9.5184570673762732</v>
      </c>
      <c r="O566" s="86">
        <v>1.0999999999999999</v>
      </c>
      <c r="P566" s="86">
        <v>1.9953323996636414</v>
      </c>
      <c r="S566" s="89"/>
      <c r="T566" s="88">
        <v>3.5</v>
      </c>
      <c r="V566" s="90">
        <f t="shared" si="73"/>
        <v>78.846362931466388</v>
      </c>
      <c r="W566" s="66">
        <f t="shared" si="76"/>
        <v>81.146362931466385</v>
      </c>
      <c r="X566" s="66">
        <f t="shared" si="77"/>
        <v>81.346362931466388</v>
      </c>
      <c r="Y566" s="66">
        <f t="shared" si="78"/>
        <v>78.846362931466388</v>
      </c>
      <c r="Z566" s="66">
        <f t="shared" si="79"/>
        <v>81.146362931466385</v>
      </c>
      <c r="AA566" s="66">
        <f t="shared" si="80"/>
        <v>81.346362931466388</v>
      </c>
      <c r="AB566" t="s">
        <v>508</v>
      </c>
      <c r="AC566" t="s">
        <v>509</v>
      </c>
      <c r="AD566" t="s">
        <v>59</v>
      </c>
      <c r="AE566" t="s">
        <v>36</v>
      </c>
      <c r="AF566">
        <v>28</v>
      </c>
      <c r="AG566" t="s">
        <v>37</v>
      </c>
      <c r="AH566" t="s">
        <v>59</v>
      </c>
      <c r="AI566">
        <v>55.119000000000007</v>
      </c>
      <c r="AJ566">
        <v>4.0550300000000003E-3</v>
      </c>
      <c r="AK566">
        <v>0</v>
      </c>
      <c r="AL566" t="s">
        <v>530</v>
      </c>
      <c r="AM566" t="s">
        <v>510</v>
      </c>
      <c r="AN566" t="s">
        <v>38</v>
      </c>
      <c r="AO566" t="s">
        <v>39</v>
      </c>
      <c r="AP566" t="s">
        <v>57</v>
      </c>
      <c r="AR566" s="71">
        <f t="shared" si="81"/>
        <v>78.5</v>
      </c>
      <c r="AS566" s="1">
        <f t="shared" si="82"/>
        <v>79.5</v>
      </c>
      <c r="AT566">
        <v>1</v>
      </c>
      <c r="AU566" t="b">
        <f t="shared" si="83"/>
        <v>0</v>
      </c>
      <c r="AW566">
        <v>7.9500000000000001E-2</v>
      </c>
    </row>
    <row r="567" spans="1:49" x14ac:dyDescent="0.25">
      <c r="A567" s="86" t="s">
        <v>639</v>
      </c>
      <c r="B567" s="86" t="s">
        <v>641</v>
      </c>
      <c r="C567" s="86">
        <v>36</v>
      </c>
      <c r="D567" s="86" t="s">
        <v>58</v>
      </c>
      <c r="E567" s="86">
        <v>43</v>
      </c>
      <c r="F567" s="86" t="s">
        <v>35</v>
      </c>
      <c r="G567" s="86">
        <v>37.879306046916689</v>
      </c>
      <c r="H567" s="86">
        <v>2.4874430332180637</v>
      </c>
      <c r="I567" s="86">
        <v>0</v>
      </c>
      <c r="J567" s="86">
        <v>20.268803656533574</v>
      </c>
      <c r="K567" s="86">
        <v>0</v>
      </c>
      <c r="L567" s="86">
        <v>2.9500000000000006</v>
      </c>
      <c r="M567" s="86"/>
      <c r="N567" s="86">
        <v>9.7153416666666637</v>
      </c>
      <c r="O567" s="86">
        <v>1.0999999999999999</v>
      </c>
      <c r="P567" s="86">
        <v>1.963112818816622</v>
      </c>
      <c r="S567" s="89"/>
      <c r="T567" s="88">
        <v>3.5</v>
      </c>
      <c r="V567" s="90">
        <f t="shared" si="73"/>
        <v>77.376564188933543</v>
      </c>
      <c r="W567" s="66">
        <f t="shared" si="76"/>
        <v>79.67656418893354</v>
      </c>
      <c r="X567" s="66">
        <f t="shared" si="77"/>
        <v>79.876564188933543</v>
      </c>
      <c r="Y567" s="66">
        <f t="shared" si="78"/>
        <v>77.376564188933543</v>
      </c>
      <c r="Z567" s="66">
        <f t="shared" si="79"/>
        <v>79.67656418893354</v>
      </c>
      <c r="AA567" s="66">
        <f t="shared" si="80"/>
        <v>79.876564188933543</v>
      </c>
      <c r="AB567" t="s">
        <v>508</v>
      </c>
      <c r="AC567" t="s">
        <v>509</v>
      </c>
      <c r="AD567" t="s">
        <v>59</v>
      </c>
      <c r="AE567" t="s">
        <v>36</v>
      </c>
      <c r="AF567">
        <v>28</v>
      </c>
      <c r="AG567" t="s">
        <v>37</v>
      </c>
      <c r="AH567" t="s">
        <v>59</v>
      </c>
      <c r="AI567">
        <v>18.373000000000001</v>
      </c>
      <c r="AJ567">
        <v>4.0550300000000003E-3</v>
      </c>
      <c r="AK567">
        <v>0</v>
      </c>
      <c r="AL567" t="s">
        <v>532</v>
      </c>
      <c r="AM567" t="s">
        <v>510</v>
      </c>
      <c r="AN567" t="s">
        <v>38</v>
      </c>
      <c r="AO567" t="s">
        <v>39</v>
      </c>
      <c r="AP567" t="s">
        <v>57</v>
      </c>
      <c r="AR567" s="71">
        <f t="shared" si="81"/>
        <v>68.8</v>
      </c>
      <c r="AS567" s="1">
        <f t="shared" si="82"/>
        <v>69.8</v>
      </c>
      <c r="AT567">
        <v>1</v>
      </c>
      <c r="AU567" t="b">
        <f t="shared" si="83"/>
        <v>0</v>
      </c>
      <c r="AW567">
        <v>6.9800000000000001E-2</v>
      </c>
    </row>
    <row r="568" spans="1:49" x14ac:dyDescent="0.25">
      <c r="A568" s="86" t="s">
        <v>642</v>
      </c>
      <c r="B568" s="86" t="s">
        <v>636</v>
      </c>
      <c r="C568" s="86">
        <v>12</v>
      </c>
      <c r="D568" s="86" t="s">
        <v>58</v>
      </c>
      <c r="E568" s="86">
        <v>43</v>
      </c>
      <c r="F568" s="86" t="s">
        <v>35</v>
      </c>
      <c r="G568" s="86">
        <v>37.449581995319228</v>
      </c>
      <c r="H568" s="86">
        <v>2.5260934108443394</v>
      </c>
      <c r="I568" s="86">
        <v>0</v>
      </c>
      <c r="J568" s="86">
        <v>16.873972257486994</v>
      </c>
      <c r="K568" s="86">
        <v>0</v>
      </c>
      <c r="L568" s="86">
        <v>2.9499999999999993</v>
      </c>
      <c r="M568" s="86"/>
      <c r="N568" s="86">
        <v>8.8781613100745655</v>
      </c>
      <c r="O568" s="86">
        <v>1.0999999999999999</v>
      </c>
      <c r="P568" s="86">
        <v>1.9112874059600011</v>
      </c>
      <c r="S568" s="89"/>
      <c r="T568" s="88">
        <v>3.5</v>
      </c>
      <c r="V568" s="90">
        <f t="shared" si="73"/>
        <v>72.6630029688408</v>
      </c>
      <c r="W568" s="66">
        <f t="shared" si="76"/>
        <v>74.963002968840797</v>
      </c>
      <c r="X568" s="66">
        <f t="shared" si="77"/>
        <v>75.1630029688408</v>
      </c>
      <c r="Y568" s="66">
        <f t="shared" si="78"/>
        <v>72.6630029688408</v>
      </c>
      <c r="Z568" s="66">
        <f t="shared" si="79"/>
        <v>74.963002968840797</v>
      </c>
      <c r="AA568" s="66">
        <f t="shared" si="80"/>
        <v>75.1630029688408</v>
      </c>
      <c r="AB568" t="s">
        <v>508</v>
      </c>
      <c r="AC568" t="s">
        <v>509</v>
      </c>
      <c r="AD568" t="s">
        <v>59</v>
      </c>
      <c r="AE568" t="s">
        <v>36</v>
      </c>
      <c r="AF568">
        <v>28</v>
      </c>
      <c r="AG568" t="s">
        <v>37</v>
      </c>
      <c r="AH568" t="s">
        <v>59</v>
      </c>
      <c r="AI568">
        <v>36.745999999999995</v>
      </c>
      <c r="AJ568">
        <v>4.0550300000000003E-3</v>
      </c>
      <c r="AK568">
        <v>0</v>
      </c>
      <c r="AL568" t="s">
        <v>533</v>
      </c>
      <c r="AM568" t="s">
        <v>510</v>
      </c>
      <c r="AN568" t="s">
        <v>38</v>
      </c>
      <c r="AO568" t="s">
        <v>39</v>
      </c>
      <c r="AP568" t="s">
        <v>57</v>
      </c>
      <c r="AR568" s="71">
        <f t="shared" si="81"/>
        <v>75.399999999999991</v>
      </c>
      <c r="AS568" s="1">
        <f t="shared" si="82"/>
        <v>76.399999999999991</v>
      </c>
      <c r="AT568">
        <v>1</v>
      </c>
      <c r="AU568" t="b">
        <f t="shared" si="83"/>
        <v>0</v>
      </c>
      <c r="AW568">
        <v>7.6399999999999996E-2</v>
      </c>
    </row>
    <row r="569" spans="1:49" x14ac:dyDescent="0.25">
      <c r="A569" s="86" t="s">
        <v>642</v>
      </c>
      <c r="B569" s="86" t="s">
        <v>40</v>
      </c>
      <c r="C569" s="86">
        <v>18</v>
      </c>
      <c r="D569" s="86" t="s">
        <v>58</v>
      </c>
      <c r="E569" s="86">
        <v>43</v>
      </c>
      <c r="F569" s="86" t="s">
        <v>35</v>
      </c>
      <c r="G569" s="86">
        <v>37.520687198597109</v>
      </c>
      <c r="H569" s="86">
        <v>2.7520180899280007</v>
      </c>
      <c r="I569" s="86">
        <v>0</v>
      </c>
      <c r="J569" s="86">
        <v>18.946457666974549</v>
      </c>
      <c r="K569" s="86">
        <v>0</v>
      </c>
      <c r="L569" s="86">
        <v>2.95</v>
      </c>
      <c r="M569" s="86"/>
      <c r="N569" s="86">
        <v>9.1436695162940236</v>
      </c>
      <c r="O569" s="86">
        <v>1.1000000000000001</v>
      </c>
      <c r="P569" s="86">
        <v>1.9256350748163642</v>
      </c>
      <c r="S569" s="89"/>
      <c r="T569" s="88">
        <v>3.5</v>
      </c>
      <c r="V569" s="90">
        <f t="shared" si="73"/>
        <v>75.086449456682047</v>
      </c>
      <c r="W569" s="66">
        <f t="shared" si="76"/>
        <v>77.386449456682044</v>
      </c>
      <c r="X569" s="66">
        <f t="shared" si="77"/>
        <v>77.586449456682047</v>
      </c>
      <c r="Y569" s="66">
        <f t="shared" si="78"/>
        <v>75.086449456682047</v>
      </c>
      <c r="Z569" s="66">
        <f t="shared" si="79"/>
        <v>77.386449456682044</v>
      </c>
      <c r="AA569" s="66">
        <f t="shared" si="80"/>
        <v>77.586449456682047</v>
      </c>
      <c r="AB569" t="s">
        <v>508</v>
      </c>
      <c r="AC569" t="s">
        <v>509</v>
      </c>
      <c r="AD569" t="s">
        <v>59</v>
      </c>
      <c r="AE569" t="s">
        <v>36</v>
      </c>
      <c r="AF569">
        <v>28</v>
      </c>
      <c r="AG569" t="s">
        <v>37</v>
      </c>
      <c r="AH569" t="s">
        <v>59</v>
      </c>
      <c r="AI569">
        <v>55.119</v>
      </c>
      <c r="AJ569">
        <v>4.0550300000000003E-3</v>
      </c>
      <c r="AK569">
        <v>0</v>
      </c>
      <c r="AL569" t="s">
        <v>534</v>
      </c>
      <c r="AM569" t="s">
        <v>510</v>
      </c>
      <c r="AN569" t="s">
        <v>38</v>
      </c>
      <c r="AO569" t="s">
        <v>39</v>
      </c>
      <c r="AP569" t="s">
        <v>57</v>
      </c>
      <c r="AR569" s="71">
        <f t="shared" si="81"/>
        <v>78.900000000000006</v>
      </c>
      <c r="AS569" s="1">
        <f t="shared" si="82"/>
        <v>79.900000000000006</v>
      </c>
      <c r="AT569">
        <v>1</v>
      </c>
      <c r="AU569" t="b">
        <f t="shared" si="83"/>
        <v>0</v>
      </c>
      <c r="AW569">
        <v>7.9899999999999999E-2</v>
      </c>
    </row>
    <row r="570" spans="1:49" x14ac:dyDescent="0.25">
      <c r="A570" s="86" t="s">
        <v>642</v>
      </c>
      <c r="B570" s="86" t="s">
        <v>643</v>
      </c>
      <c r="C570" s="86">
        <v>24</v>
      </c>
      <c r="D570" s="86" t="s">
        <v>58</v>
      </c>
      <c r="E570" s="86">
        <v>43</v>
      </c>
      <c r="F570" s="86" t="s">
        <v>35</v>
      </c>
      <c r="G570" s="86">
        <v>37.724079899853081</v>
      </c>
      <c r="H570" s="86">
        <v>2.4870890322731753</v>
      </c>
      <c r="I570" s="86">
        <v>0</v>
      </c>
      <c r="J570" s="86">
        <v>20.514971869280625</v>
      </c>
      <c r="K570" s="86">
        <v>0</v>
      </c>
      <c r="L570" s="86">
        <v>2.95</v>
      </c>
      <c r="M570" s="86"/>
      <c r="N570" s="86">
        <v>9.3217045011701938</v>
      </c>
      <c r="O570" s="86">
        <v>1.0999999999999996</v>
      </c>
      <c r="P570" s="86">
        <v>1.9420426081950422</v>
      </c>
      <c r="S570" s="89"/>
      <c r="T570" s="88">
        <v>3.5</v>
      </c>
      <c r="V570" s="90">
        <f t="shared" si="73"/>
        <v>77.052798878498947</v>
      </c>
      <c r="W570" s="66">
        <f t="shared" si="76"/>
        <v>79.352798878498945</v>
      </c>
      <c r="X570" s="66">
        <f t="shared" si="77"/>
        <v>79.552798878498947</v>
      </c>
      <c r="Y570" s="66">
        <f t="shared" si="78"/>
        <v>77.052798878498947</v>
      </c>
      <c r="Z570" s="66">
        <f t="shared" si="79"/>
        <v>79.352798878498945</v>
      </c>
      <c r="AA570" s="66">
        <f t="shared" si="80"/>
        <v>79.552798878498947</v>
      </c>
      <c r="AB570" t="s">
        <v>508</v>
      </c>
      <c r="AC570" t="s">
        <v>509</v>
      </c>
      <c r="AD570" t="s">
        <v>59</v>
      </c>
      <c r="AE570" t="s">
        <v>36</v>
      </c>
      <c r="AF570">
        <v>28</v>
      </c>
      <c r="AG570" t="s">
        <v>37</v>
      </c>
      <c r="AH570" t="s">
        <v>59</v>
      </c>
      <c r="AI570">
        <v>18.373000000000001</v>
      </c>
      <c r="AJ570">
        <v>4.0550300000000003E-3</v>
      </c>
      <c r="AK570">
        <v>0</v>
      </c>
      <c r="AL570" t="s">
        <v>537</v>
      </c>
      <c r="AM570" t="s">
        <v>510</v>
      </c>
      <c r="AN570" t="s">
        <v>38</v>
      </c>
      <c r="AO570" t="s">
        <v>39</v>
      </c>
      <c r="AP570" t="s">
        <v>57</v>
      </c>
      <c r="AR570" s="71">
        <f t="shared" si="81"/>
        <v>69.900000000000006</v>
      </c>
      <c r="AS570" s="1">
        <f t="shared" si="82"/>
        <v>70.900000000000006</v>
      </c>
      <c r="AT570">
        <v>1</v>
      </c>
      <c r="AU570" t="b">
        <f t="shared" si="83"/>
        <v>0</v>
      </c>
      <c r="AW570">
        <v>7.0900000000000005E-2</v>
      </c>
    </row>
    <row r="571" spans="1:49" x14ac:dyDescent="0.25">
      <c r="A571" s="86" t="s">
        <v>642</v>
      </c>
      <c r="B571" s="86" t="s">
        <v>41</v>
      </c>
      <c r="C571" s="86">
        <v>30</v>
      </c>
      <c r="D571" s="86" t="s">
        <v>58</v>
      </c>
      <c r="E571" s="86">
        <v>43</v>
      </c>
      <c r="F571" s="86" t="s">
        <v>35</v>
      </c>
      <c r="G571" s="86">
        <v>37.883426604000462</v>
      </c>
      <c r="H571" s="86">
        <v>2.6348755611903627</v>
      </c>
      <c r="I571" s="86">
        <v>0</v>
      </c>
      <c r="J571" s="86">
        <v>21.119855444019066</v>
      </c>
      <c r="K571" s="86">
        <v>0</v>
      </c>
      <c r="L571" s="86">
        <v>2.95</v>
      </c>
      <c r="M571" s="86"/>
      <c r="N571" s="86">
        <v>9.5838588758334211</v>
      </c>
      <c r="O571" s="86">
        <v>1.0999999999999996</v>
      </c>
      <c r="P571" s="86">
        <v>1.9587366941888382</v>
      </c>
      <c r="S571" s="89"/>
      <c r="T571" s="88">
        <v>3.5</v>
      </c>
      <c r="V571" s="90">
        <f t="shared" si="73"/>
        <v>78.095877618041783</v>
      </c>
      <c r="W571" s="66">
        <f t="shared" si="76"/>
        <v>80.39587761804178</v>
      </c>
      <c r="X571" s="66">
        <f t="shared" si="77"/>
        <v>80.595877618041783</v>
      </c>
      <c r="Y571" s="66">
        <f t="shared" si="78"/>
        <v>78.095877618041783</v>
      </c>
      <c r="Z571" s="66">
        <f t="shared" si="79"/>
        <v>80.39587761804178</v>
      </c>
      <c r="AA571" s="66">
        <f t="shared" si="80"/>
        <v>80.595877618041783</v>
      </c>
      <c r="AB571" t="s">
        <v>508</v>
      </c>
      <c r="AC571" t="s">
        <v>509</v>
      </c>
      <c r="AD571" t="s">
        <v>59</v>
      </c>
      <c r="AE571" t="s">
        <v>36</v>
      </c>
      <c r="AF571">
        <v>28</v>
      </c>
      <c r="AG571" t="s">
        <v>37</v>
      </c>
      <c r="AH571" t="s">
        <v>59</v>
      </c>
      <c r="AI571">
        <v>36.745999999999995</v>
      </c>
      <c r="AJ571">
        <v>4.0550300000000003E-3</v>
      </c>
      <c r="AK571">
        <v>0</v>
      </c>
      <c r="AL571" t="s">
        <v>539</v>
      </c>
      <c r="AM571" t="s">
        <v>510</v>
      </c>
      <c r="AN571" t="s">
        <v>38</v>
      </c>
      <c r="AO571" t="s">
        <v>39</v>
      </c>
      <c r="AP571" t="s">
        <v>57</v>
      </c>
      <c r="AR571" s="71">
        <f t="shared" si="81"/>
        <v>76.399999999999991</v>
      </c>
      <c r="AS571" s="1">
        <f t="shared" si="82"/>
        <v>77.399999999999991</v>
      </c>
      <c r="AT571">
        <v>1</v>
      </c>
      <c r="AU571" t="b">
        <f t="shared" si="83"/>
        <v>0</v>
      </c>
      <c r="AW571">
        <v>7.7399999999999997E-2</v>
      </c>
    </row>
    <row r="572" spans="1:49" x14ac:dyDescent="0.25">
      <c r="A572" s="86" t="s">
        <v>642</v>
      </c>
      <c r="B572" s="86" t="s">
        <v>644</v>
      </c>
      <c r="C572" s="86">
        <v>36</v>
      </c>
      <c r="D572" s="86" t="s">
        <v>58</v>
      </c>
      <c r="E572" s="86">
        <v>43</v>
      </c>
      <c r="F572" s="86" t="s">
        <v>35</v>
      </c>
      <c r="G572" s="86">
        <v>37.922115422993912</v>
      </c>
      <c r="H572" s="86">
        <v>2.4647090302998507</v>
      </c>
      <c r="I572" s="86">
        <v>0</v>
      </c>
      <c r="J572" s="86">
        <v>20.546458501143622</v>
      </c>
      <c r="K572" s="86">
        <v>0</v>
      </c>
      <c r="L572" s="86">
        <v>2.9500000000000006</v>
      </c>
      <c r="M572" s="86"/>
      <c r="N572" s="86">
        <v>9.7659113341134596</v>
      </c>
      <c r="O572" s="86">
        <v>1.0999999999999996</v>
      </c>
      <c r="P572" s="86">
        <v>1.9675672257924433</v>
      </c>
      <c r="S572" s="89"/>
      <c r="T572" s="88">
        <v>3.5</v>
      </c>
      <c r="V572" s="90">
        <f t="shared" si="73"/>
        <v>77.752052484043446</v>
      </c>
      <c r="W572" s="66">
        <f t="shared" si="76"/>
        <v>80.052052484043443</v>
      </c>
      <c r="X572" s="66">
        <f t="shared" si="77"/>
        <v>80.252052484043446</v>
      </c>
      <c r="Y572" s="66">
        <f t="shared" si="78"/>
        <v>77.752052484043446</v>
      </c>
      <c r="Z572" s="66">
        <f t="shared" si="79"/>
        <v>80.052052484043443</v>
      </c>
      <c r="AA572" s="66">
        <f t="shared" si="80"/>
        <v>80.252052484043446</v>
      </c>
      <c r="AB572" t="s">
        <v>508</v>
      </c>
      <c r="AC572" t="s">
        <v>509</v>
      </c>
      <c r="AD572" t="s">
        <v>59</v>
      </c>
      <c r="AE572" t="s">
        <v>36</v>
      </c>
      <c r="AF572">
        <v>28</v>
      </c>
      <c r="AG572" t="s">
        <v>37</v>
      </c>
      <c r="AH572" t="s">
        <v>59</v>
      </c>
      <c r="AI572">
        <v>55.119</v>
      </c>
      <c r="AJ572">
        <v>4.0550300000000003E-3</v>
      </c>
      <c r="AK572">
        <v>0</v>
      </c>
      <c r="AL572" t="s">
        <v>541</v>
      </c>
      <c r="AM572" t="s">
        <v>510</v>
      </c>
      <c r="AN572" t="s">
        <v>38</v>
      </c>
      <c r="AO572" t="s">
        <v>39</v>
      </c>
      <c r="AP572" t="s">
        <v>57</v>
      </c>
      <c r="AR572" s="71">
        <f t="shared" si="81"/>
        <v>79.400000000000006</v>
      </c>
      <c r="AS572" s="1">
        <f t="shared" si="82"/>
        <v>80.400000000000006</v>
      </c>
      <c r="AT572">
        <v>1</v>
      </c>
      <c r="AU572" t="b">
        <f t="shared" si="83"/>
        <v>0</v>
      </c>
      <c r="AW572">
        <v>8.0399999999999999E-2</v>
      </c>
    </row>
    <row r="573" spans="1:49" x14ac:dyDescent="0.25">
      <c r="A573" s="86" t="s">
        <v>645</v>
      </c>
      <c r="B573" s="86" t="s">
        <v>637</v>
      </c>
      <c r="C573" s="86">
        <v>12</v>
      </c>
      <c r="D573" s="86" t="s">
        <v>58</v>
      </c>
      <c r="E573" s="86">
        <v>43</v>
      </c>
      <c r="F573" s="86" t="s">
        <v>35</v>
      </c>
      <c r="G573" s="86">
        <v>37.443937299297879</v>
      </c>
      <c r="H573" s="86">
        <v>2.501708988795599</v>
      </c>
      <c r="I573" s="86">
        <v>0</v>
      </c>
      <c r="J573" s="86">
        <v>17.968848319995697</v>
      </c>
      <c r="K573" s="86">
        <v>0</v>
      </c>
      <c r="L573" s="86">
        <v>2.95</v>
      </c>
      <c r="M573" s="86"/>
      <c r="N573" s="86">
        <v>8.953485176617864</v>
      </c>
      <c r="O573" s="86">
        <v>1.1000000000000001</v>
      </c>
      <c r="P573" s="86">
        <v>1.9161679062377583</v>
      </c>
      <c r="S573" s="89"/>
      <c r="T573" s="88">
        <v>3.5</v>
      </c>
      <c r="V573" s="90">
        <f t="shared" si="73"/>
        <v>73.832438702149204</v>
      </c>
      <c r="W573" s="66">
        <f t="shared" si="76"/>
        <v>76.132438702149202</v>
      </c>
      <c r="X573" s="66">
        <f t="shared" si="77"/>
        <v>76.332438702149204</v>
      </c>
      <c r="Y573" s="66">
        <f t="shared" si="78"/>
        <v>73.832438702149204</v>
      </c>
      <c r="Z573" s="66">
        <f t="shared" si="79"/>
        <v>76.132438702149202</v>
      </c>
      <c r="AA573" s="66">
        <f t="shared" si="80"/>
        <v>76.332438702149204</v>
      </c>
      <c r="AR573" s="71"/>
      <c r="AS573" s="1"/>
    </row>
    <row r="574" spans="1:49" x14ac:dyDescent="0.25">
      <c r="A574" s="86" t="s">
        <v>645</v>
      </c>
      <c r="B574" s="86" t="s">
        <v>44</v>
      </c>
      <c r="C574" s="86">
        <v>18</v>
      </c>
      <c r="D574" s="86" t="s">
        <v>58</v>
      </c>
      <c r="E574" s="86">
        <v>43</v>
      </c>
      <c r="F574" s="86" t="s">
        <v>35</v>
      </c>
      <c r="G574" s="86">
        <v>35.64986719116532</v>
      </c>
      <c r="H574" s="86">
        <v>2.550328636216932</v>
      </c>
      <c r="I574" s="86">
        <v>0</v>
      </c>
      <c r="J574" s="86">
        <v>19.682577490184947</v>
      </c>
      <c r="K574" s="86">
        <v>0</v>
      </c>
      <c r="L574" s="86">
        <v>2.9500000000000006</v>
      </c>
      <c r="M574" s="86"/>
      <c r="N574" s="86">
        <v>9.200207338770797</v>
      </c>
      <c r="O574" s="86">
        <v>1.1000000000000001</v>
      </c>
      <c r="P574" s="86">
        <v>1.8565094998733993</v>
      </c>
      <c r="S574" s="89"/>
      <c r="T574" s="88">
        <v>3.5</v>
      </c>
      <c r="V574" s="90">
        <f t="shared" si="73"/>
        <v>73.939161519994457</v>
      </c>
      <c r="W574" s="66">
        <f t="shared" si="76"/>
        <v>76.239161519994454</v>
      </c>
      <c r="X574" s="66">
        <f t="shared" si="77"/>
        <v>76.439161519994457</v>
      </c>
      <c r="Y574" s="66">
        <f t="shared" si="78"/>
        <v>73.939161519994457</v>
      </c>
      <c r="Z574" s="66">
        <f t="shared" si="79"/>
        <v>76.239161519994454</v>
      </c>
      <c r="AA574" s="66">
        <f t="shared" si="80"/>
        <v>76.439161519994457</v>
      </c>
      <c r="AR574" s="71"/>
      <c r="AS574" s="1"/>
    </row>
    <row r="575" spans="1:49" x14ac:dyDescent="0.25">
      <c r="A575" s="86" t="s">
        <v>645</v>
      </c>
      <c r="B575" s="86" t="s">
        <v>646</v>
      </c>
      <c r="C575" s="86">
        <v>24</v>
      </c>
      <c r="D575" s="86" t="s">
        <v>58</v>
      </c>
      <c r="E575" s="86">
        <v>43</v>
      </c>
      <c r="F575" s="86" t="s">
        <v>35</v>
      </c>
      <c r="G575" s="86">
        <v>37.700359767049505</v>
      </c>
      <c r="H575" s="86">
        <v>2.4544921871408292</v>
      </c>
      <c r="I575" s="86">
        <v>0</v>
      </c>
      <c r="J575" s="86">
        <v>21.243815836382009</v>
      </c>
      <c r="K575" s="86">
        <v>0</v>
      </c>
      <c r="L575" s="86">
        <v>2.9500000000000006</v>
      </c>
      <c r="M575" s="86"/>
      <c r="N575" s="86">
        <v>9.4008285929080735</v>
      </c>
      <c r="O575" s="86">
        <v>1.0999999999999999</v>
      </c>
      <c r="P575" s="86">
        <v>1.945431493884189</v>
      </c>
      <c r="S575" s="89"/>
      <c r="T575" s="88">
        <v>3.5</v>
      </c>
      <c r="V575" s="90">
        <f t="shared" si="73"/>
        <v>77.840435690223785</v>
      </c>
      <c r="W575" s="66">
        <f t="shared" si="76"/>
        <v>80.140435690223782</v>
      </c>
      <c r="X575" s="66">
        <f t="shared" si="77"/>
        <v>80.340435690223785</v>
      </c>
      <c r="Y575" s="66">
        <f t="shared" si="78"/>
        <v>77.840435690223785</v>
      </c>
      <c r="Z575" s="66">
        <f t="shared" si="79"/>
        <v>80.140435690223782</v>
      </c>
      <c r="AA575" s="66">
        <f t="shared" si="80"/>
        <v>80.340435690223785</v>
      </c>
      <c r="AR575" s="71"/>
      <c r="AS575" s="1"/>
    </row>
    <row r="576" spans="1:49" x14ac:dyDescent="0.25">
      <c r="A576" s="86" t="s">
        <v>645</v>
      </c>
      <c r="B576" s="86" t="s">
        <v>45</v>
      </c>
      <c r="C576" s="86">
        <v>30</v>
      </c>
      <c r="D576" s="86" t="s">
        <v>58</v>
      </c>
      <c r="E576" s="86">
        <v>43</v>
      </c>
      <c r="F576" s="86" t="s">
        <v>35</v>
      </c>
      <c r="G576" s="86">
        <v>36.729406926782715</v>
      </c>
      <c r="H576" s="86">
        <v>2.5006724264180207</v>
      </c>
      <c r="I576" s="86">
        <v>0</v>
      </c>
      <c r="J576" s="86">
        <v>21.297509757968704</v>
      </c>
      <c r="K576" s="86">
        <v>0</v>
      </c>
      <c r="L576" s="86">
        <v>2.9500000000000006</v>
      </c>
      <c r="M576" s="86"/>
      <c r="N576" s="86">
        <v>9.6547811656395108</v>
      </c>
      <c r="O576" s="86">
        <v>1.0999999999999999</v>
      </c>
      <c r="P576" s="86">
        <v>1.9173705048077339</v>
      </c>
      <c r="S576" s="89"/>
      <c r="T576" s="88">
        <v>3.5</v>
      </c>
      <c r="V576" s="90">
        <f t="shared" si="73"/>
        <v>77.149068355198665</v>
      </c>
      <c r="W576" s="66">
        <f t="shared" si="76"/>
        <v>79.449068355198662</v>
      </c>
      <c r="X576" s="66">
        <f t="shared" si="77"/>
        <v>79.649068355198665</v>
      </c>
      <c r="Y576" s="66">
        <f t="shared" si="78"/>
        <v>77.149068355198665</v>
      </c>
      <c r="Z576" s="66">
        <f t="shared" si="79"/>
        <v>79.449068355198662</v>
      </c>
      <c r="AA576" s="66">
        <f t="shared" si="80"/>
        <v>79.649068355198665</v>
      </c>
      <c r="AR576" s="71"/>
      <c r="AS576" s="1"/>
    </row>
    <row r="577" spans="1:45" x14ac:dyDescent="0.25">
      <c r="A577" s="86" t="s">
        <v>645</v>
      </c>
      <c r="B577" s="86" t="s">
        <v>647</v>
      </c>
      <c r="C577" s="86">
        <v>36</v>
      </c>
      <c r="D577" s="86" t="s">
        <v>58</v>
      </c>
      <c r="E577" s="86">
        <v>43</v>
      </c>
      <c r="F577" s="86" t="s">
        <v>35</v>
      </c>
      <c r="G577" s="86">
        <v>37.165497702909668</v>
      </c>
      <c r="H577" s="86">
        <v>2.3776501552683058</v>
      </c>
      <c r="I577" s="86">
        <v>0</v>
      </c>
      <c r="J577" s="86">
        <v>20.918006207092024</v>
      </c>
      <c r="K577" s="86">
        <v>0</v>
      </c>
      <c r="L577" s="86">
        <v>2.9500000000000006</v>
      </c>
      <c r="M577" s="86"/>
      <c r="N577" s="86">
        <v>9.7941117445747583</v>
      </c>
      <c r="O577" s="86">
        <v>1.0999999999999999</v>
      </c>
      <c r="P577" s="86">
        <v>1.9397239988952406</v>
      </c>
      <c r="S577" s="89"/>
      <c r="T577" s="88">
        <v>3.5</v>
      </c>
      <c r="V577" s="90">
        <f t="shared" si="73"/>
        <v>77.367339653471689</v>
      </c>
      <c r="W577" s="66">
        <f t="shared" si="76"/>
        <v>79.667339653471686</v>
      </c>
      <c r="X577" s="66">
        <f t="shared" si="77"/>
        <v>79.867339653471689</v>
      </c>
      <c r="Y577" s="66">
        <f t="shared" si="78"/>
        <v>77.367339653471689</v>
      </c>
      <c r="Z577" s="66">
        <f t="shared" si="79"/>
        <v>79.667339653471686</v>
      </c>
      <c r="AA577" s="66">
        <f t="shared" si="80"/>
        <v>79.867339653471689</v>
      </c>
      <c r="AR577" s="71"/>
      <c r="AS577" s="1"/>
    </row>
    <row r="578" spans="1:45" x14ac:dyDescent="0.25">
      <c r="A578" s="86" t="s">
        <v>648</v>
      </c>
      <c r="B578" s="86" t="s">
        <v>638</v>
      </c>
      <c r="C578" s="86">
        <v>12</v>
      </c>
      <c r="D578" s="86" t="s">
        <v>58</v>
      </c>
      <c r="E578" s="86">
        <v>43</v>
      </c>
      <c r="F578" s="86" t="s">
        <v>35</v>
      </c>
      <c r="G578" s="86">
        <v>37.23456485059598</v>
      </c>
      <c r="H578" s="86">
        <v>2.5067931610982654</v>
      </c>
      <c r="I578" s="86"/>
      <c r="J578" s="86">
        <v>19.063724382504397</v>
      </c>
      <c r="K578" s="86">
        <v>0</v>
      </c>
      <c r="L578" s="86">
        <v>2.95</v>
      </c>
      <c r="M578" s="86"/>
      <c r="N578" s="86">
        <v>9.0265105399227146</v>
      </c>
      <c r="O578" s="86">
        <v>1.1000000000000001</v>
      </c>
      <c r="P578" s="86">
        <v>1.9139435631138144</v>
      </c>
      <c r="S578" s="89"/>
      <c r="T578" s="88">
        <v>3.5</v>
      </c>
      <c r="V578" s="90">
        <f t="shared" si="73"/>
        <v>74.788743336136903</v>
      </c>
      <c r="W578" s="66">
        <f t="shared" si="76"/>
        <v>77.088743336136901</v>
      </c>
      <c r="X578" s="66">
        <f t="shared" si="77"/>
        <v>77.288743336136903</v>
      </c>
      <c r="Y578" s="66">
        <f t="shared" si="78"/>
        <v>74.788743336136903</v>
      </c>
      <c r="Z578" s="66">
        <f t="shared" si="79"/>
        <v>77.088743336136901</v>
      </c>
      <c r="AA578" s="66">
        <f t="shared" si="80"/>
        <v>77.288743336136903</v>
      </c>
      <c r="AR578" s="71"/>
      <c r="AS578" s="1"/>
    </row>
    <row r="579" spans="1:45" x14ac:dyDescent="0.25">
      <c r="A579" s="86" t="s">
        <v>648</v>
      </c>
      <c r="B579" s="86" t="s">
        <v>391</v>
      </c>
      <c r="C579" s="86">
        <v>18</v>
      </c>
      <c r="D579" s="86" t="s">
        <v>58</v>
      </c>
      <c r="E579" s="86">
        <v>43</v>
      </c>
      <c r="F579" s="86" t="s">
        <v>35</v>
      </c>
      <c r="G579" s="86">
        <v>34.620776314842786</v>
      </c>
      <c r="H579" s="86">
        <v>2.5410013756700423</v>
      </c>
      <c r="I579" s="86"/>
      <c r="J579" s="86">
        <v>20.583014608628027</v>
      </c>
      <c r="K579" s="86">
        <v>0</v>
      </c>
      <c r="L579" s="86">
        <v>2.9500000000000006</v>
      </c>
      <c r="M579" s="86"/>
      <c r="N579" s="86">
        <v>9.2500277681847614</v>
      </c>
      <c r="O579" s="86">
        <v>1.1000000000000001</v>
      </c>
      <c r="P579" s="86">
        <v>1.8215829469531779</v>
      </c>
      <c r="S579" s="89"/>
      <c r="T579" s="88">
        <v>3.5</v>
      </c>
      <c r="V579" s="90">
        <f t="shared" si="73"/>
        <v>73.825401638608753</v>
      </c>
      <c r="W579" s="66">
        <f t="shared" si="76"/>
        <v>76.12540163860875</v>
      </c>
      <c r="X579" s="66">
        <f t="shared" si="77"/>
        <v>76.325401638608753</v>
      </c>
      <c r="Y579" s="66">
        <f t="shared" si="78"/>
        <v>73.825401638608753</v>
      </c>
      <c r="Z579" s="66">
        <f t="shared" si="79"/>
        <v>76.12540163860875</v>
      </c>
      <c r="AA579" s="66">
        <f t="shared" si="80"/>
        <v>76.325401638608753</v>
      </c>
      <c r="AR579" s="71"/>
      <c r="AS579" s="1"/>
    </row>
    <row r="580" spans="1:45" x14ac:dyDescent="0.25">
      <c r="A580" s="86" t="s">
        <v>648</v>
      </c>
      <c r="B580" s="86" t="s">
        <v>649</v>
      </c>
      <c r="C580" s="86">
        <v>24</v>
      </c>
      <c r="D580" s="86" t="s">
        <v>58</v>
      </c>
      <c r="E580" s="86">
        <v>43</v>
      </c>
      <c r="F580" s="86" t="s">
        <v>35</v>
      </c>
      <c r="G580" s="86">
        <v>37.666682087846318</v>
      </c>
      <c r="H580" s="86">
        <v>2.4588875672983761</v>
      </c>
      <c r="I580" s="86"/>
      <c r="J580" s="86">
        <v>21.972659803483381</v>
      </c>
      <c r="K580" s="86">
        <v>0</v>
      </c>
      <c r="L580" s="86">
        <v>2.95</v>
      </c>
      <c r="M580" s="86"/>
      <c r="N580" s="86">
        <v>9.4775382177651988</v>
      </c>
      <c r="O580" s="86">
        <v>1.0999999999999999</v>
      </c>
      <c r="P580" s="86">
        <v>1.9502573227082969</v>
      </c>
      <c r="S580" s="89"/>
      <c r="T580" s="88">
        <v>3.5</v>
      </c>
      <c r="V580" s="90">
        <f t="shared" ref="V580:V603" si="84">SUM(I580:U580,G580)</f>
        <v>78.617137431803201</v>
      </c>
      <c r="W580" s="66">
        <f t="shared" si="76"/>
        <v>80.917137431803198</v>
      </c>
      <c r="X580" s="66">
        <f t="shared" si="77"/>
        <v>81.117137431803201</v>
      </c>
      <c r="Y580" s="66">
        <f t="shared" si="78"/>
        <v>78.617137431803201</v>
      </c>
      <c r="Z580" s="66">
        <f t="shared" si="79"/>
        <v>80.917137431803198</v>
      </c>
      <c r="AA580" s="66">
        <f t="shared" si="80"/>
        <v>81.117137431803201</v>
      </c>
      <c r="AR580" s="71"/>
      <c r="AS580" s="1"/>
    </row>
    <row r="581" spans="1:45" x14ac:dyDescent="0.25">
      <c r="A581" s="86" t="s">
        <v>648</v>
      </c>
      <c r="B581" s="86" t="s">
        <v>394</v>
      </c>
      <c r="C581" s="86">
        <v>30</v>
      </c>
      <c r="D581" s="86" t="s">
        <v>58</v>
      </c>
      <c r="E581" s="86">
        <v>43</v>
      </c>
      <c r="F581" s="86" t="s">
        <v>35</v>
      </c>
      <c r="G581" s="86">
        <v>36.081199021030535</v>
      </c>
      <c r="H581" s="86">
        <v>2.5096765675803709</v>
      </c>
      <c r="I581" s="86"/>
      <c r="J581" s="86">
        <v>21.587921033695935</v>
      </c>
      <c r="K581" s="86">
        <v>0</v>
      </c>
      <c r="L581" s="86">
        <v>2.95</v>
      </c>
      <c r="M581" s="86"/>
      <c r="N581" s="86">
        <v>9.7177586033440875</v>
      </c>
      <c r="O581" s="86">
        <v>1.0999999999999999</v>
      </c>
      <c r="P581" s="86">
        <v>1.8977568073465214</v>
      </c>
      <c r="S581" s="89"/>
      <c r="T581" s="88">
        <v>3.5</v>
      </c>
      <c r="V581" s="90">
        <f t="shared" si="84"/>
        <v>76.83463546541708</v>
      </c>
      <c r="W581" s="66">
        <f t="shared" si="76"/>
        <v>79.134635465417077</v>
      </c>
      <c r="X581" s="66">
        <f t="shared" si="77"/>
        <v>79.33463546541708</v>
      </c>
      <c r="Y581" s="66">
        <f t="shared" si="78"/>
        <v>76.83463546541708</v>
      </c>
      <c r="Z581" s="66">
        <f t="shared" si="79"/>
        <v>79.134635465417077</v>
      </c>
      <c r="AA581" s="66">
        <f t="shared" si="80"/>
        <v>79.33463546541708</v>
      </c>
      <c r="AR581" s="71"/>
      <c r="AS581" s="1"/>
    </row>
    <row r="582" spans="1:45" x14ac:dyDescent="0.25">
      <c r="A582" s="86" t="s">
        <v>648</v>
      </c>
      <c r="B582" s="86" t="s">
        <v>650</v>
      </c>
      <c r="C582" s="86">
        <v>36</v>
      </c>
      <c r="D582" s="86" t="s">
        <v>58</v>
      </c>
      <c r="E582" s="86">
        <v>43</v>
      </c>
      <c r="F582" s="86" t="s">
        <v>35</v>
      </c>
      <c r="G582" s="86">
        <v>37.865646510277791</v>
      </c>
      <c r="H582" s="86">
        <v>2.4235631769444552</v>
      </c>
      <c r="I582" s="86"/>
      <c r="J582" s="86">
        <v>21.101768190363718</v>
      </c>
      <c r="K582" s="86">
        <v>0</v>
      </c>
      <c r="L582" s="86">
        <v>2.9500000000000006</v>
      </c>
      <c r="M582" s="86"/>
      <c r="N582" s="86">
        <v>9.869800478510129</v>
      </c>
      <c r="O582" s="86">
        <v>1.0999999999999999</v>
      </c>
      <c r="P582" s="86">
        <v>1.973271252900942</v>
      </c>
      <c r="S582" s="89"/>
      <c r="T582" s="88">
        <v>3.5</v>
      </c>
      <c r="V582" s="90">
        <f t="shared" si="84"/>
        <v>78.360486432052582</v>
      </c>
      <c r="W582" s="66">
        <f t="shared" si="76"/>
        <v>80.660486432052579</v>
      </c>
      <c r="X582" s="66">
        <f t="shared" si="77"/>
        <v>80.860486432052582</v>
      </c>
      <c r="Y582" s="66">
        <f t="shared" si="78"/>
        <v>78.360486432052582</v>
      </c>
      <c r="Z582" s="66">
        <f t="shared" si="79"/>
        <v>80.660486432052579</v>
      </c>
      <c r="AA582" s="66">
        <f t="shared" si="80"/>
        <v>80.860486432052582</v>
      </c>
      <c r="AR582" s="71"/>
      <c r="AS582" s="1"/>
    </row>
    <row r="583" spans="1:45" x14ac:dyDescent="0.25">
      <c r="A583" s="86" t="s">
        <v>651</v>
      </c>
      <c r="B583" s="86" t="s">
        <v>511</v>
      </c>
      <c r="C583" s="86">
        <v>12</v>
      </c>
      <c r="D583" s="86" t="s">
        <v>58</v>
      </c>
      <c r="E583" s="86">
        <v>43</v>
      </c>
      <c r="F583" s="86" t="s">
        <v>35</v>
      </c>
      <c r="G583" s="86">
        <v>37.460494203450715</v>
      </c>
      <c r="H583" s="86">
        <v>2.481708815322861</v>
      </c>
      <c r="I583" s="86"/>
      <c r="J583" s="86">
        <v>20.158600445013089</v>
      </c>
      <c r="K583" s="86">
        <v>0</v>
      </c>
      <c r="L583" s="86">
        <v>2.95</v>
      </c>
      <c r="M583" s="86"/>
      <c r="N583" s="86">
        <v>9.0933107902901007</v>
      </c>
      <c r="O583" s="86">
        <v>1.1000000000000001</v>
      </c>
      <c r="P583" s="86">
        <v>1.9255881001148751</v>
      </c>
      <c r="S583" s="89"/>
      <c r="T583" s="88">
        <v>3.5</v>
      </c>
      <c r="V583" s="90">
        <f t="shared" si="84"/>
        <v>76.187993538868767</v>
      </c>
      <c r="W583" s="66">
        <f t="shared" si="76"/>
        <v>78.487993538868764</v>
      </c>
      <c r="X583" s="66">
        <f t="shared" si="77"/>
        <v>78.687993538868767</v>
      </c>
      <c r="Y583" s="66">
        <f t="shared" si="78"/>
        <v>76.187993538868767</v>
      </c>
      <c r="Z583" s="66">
        <f t="shared" si="79"/>
        <v>78.487993538868764</v>
      </c>
      <c r="AA583" s="66">
        <f t="shared" si="80"/>
        <v>78.687993538868767</v>
      </c>
      <c r="AR583" s="71"/>
      <c r="AS583" s="1"/>
    </row>
    <row r="584" spans="1:45" x14ac:dyDescent="0.25">
      <c r="A584" s="86" t="s">
        <v>651</v>
      </c>
      <c r="B584" s="86" t="s">
        <v>538</v>
      </c>
      <c r="C584" s="86">
        <v>18</v>
      </c>
      <c r="D584" s="86" t="s">
        <v>58</v>
      </c>
      <c r="E584" s="86">
        <v>43</v>
      </c>
      <c r="F584" s="86" t="s">
        <v>35</v>
      </c>
      <c r="G584" s="86">
        <v>34.493819593530837</v>
      </c>
      <c r="H584" s="86">
        <v>2.5356957319643634</v>
      </c>
      <c r="I584" s="86"/>
      <c r="J584" s="86">
        <v>21.430826553089634</v>
      </c>
      <c r="K584" s="86">
        <v>0</v>
      </c>
      <c r="L584" s="86">
        <v>2.95</v>
      </c>
      <c r="M584" s="86"/>
      <c r="N584" s="86">
        <v>9.2962807857449548</v>
      </c>
      <c r="O584" s="86">
        <v>1.1000000000000001</v>
      </c>
      <c r="P584" s="86">
        <v>1.8185883374198129</v>
      </c>
      <c r="S584" s="89"/>
      <c r="T584" s="88">
        <v>3.5</v>
      </c>
      <c r="V584" s="90">
        <f t="shared" si="84"/>
        <v>74.589515269785238</v>
      </c>
      <c r="W584" s="66">
        <f t="shared" si="76"/>
        <v>76.889515269785235</v>
      </c>
      <c r="X584" s="66">
        <f t="shared" si="77"/>
        <v>77.089515269785238</v>
      </c>
      <c r="Y584" s="66">
        <f t="shared" si="78"/>
        <v>74.589515269785238</v>
      </c>
      <c r="Z584" s="66">
        <f t="shared" si="79"/>
        <v>76.889515269785235</v>
      </c>
      <c r="AA584" s="66">
        <f t="shared" si="80"/>
        <v>77.089515269785238</v>
      </c>
      <c r="AR584" s="71"/>
      <c r="AS584" s="1"/>
    </row>
    <row r="585" spans="1:45" x14ac:dyDescent="0.25">
      <c r="A585" s="86" t="s">
        <v>651</v>
      </c>
      <c r="B585" s="86" t="s">
        <v>512</v>
      </c>
      <c r="C585" s="86">
        <v>24</v>
      </c>
      <c r="D585" s="86" t="s">
        <v>58</v>
      </c>
      <c r="E585" s="86">
        <v>43</v>
      </c>
      <c r="F585" s="86" t="s">
        <v>35</v>
      </c>
      <c r="G585" s="86">
        <v>37.84269444293259</v>
      </c>
      <c r="H585" s="86">
        <v>2.4666716118823686</v>
      </c>
      <c r="I585" s="86"/>
      <c r="J585" s="86">
        <v>22.701503770584761</v>
      </c>
      <c r="K585" s="86">
        <v>0</v>
      </c>
      <c r="L585" s="86">
        <v>2.95</v>
      </c>
      <c r="M585" s="86"/>
      <c r="N585" s="86">
        <v>9.5477086614869631</v>
      </c>
      <c r="O585" s="86">
        <v>1.0999999999999999</v>
      </c>
      <c r="P585" s="86">
        <v>1.9599817996137743</v>
      </c>
      <c r="S585" s="89"/>
      <c r="T585" s="88">
        <v>3.5</v>
      </c>
      <c r="V585" s="90">
        <f t="shared" si="84"/>
        <v>79.601888674618095</v>
      </c>
      <c r="W585" s="66">
        <f t="shared" si="76"/>
        <v>81.901888674618093</v>
      </c>
      <c r="X585" s="66">
        <f t="shared" si="77"/>
        <v>82.101888674618095</v>
      </c>
      <c r="Y585" s="66">
        <f t="shared" si="78"/>
        <v>79.601888674618095</v>
      </c>
      <c r="Z585" s="66">
        <f t="shared" si="79"/>
        <v>81.901888674618093</v>
      </c>
      <c r="AA585" s="66">
        <f t="shared" si="80"/>
        <v>82.101888674618095</v>
      </c>
      <c r="AR585" s="71"/>
      <c r="AS585" s="1"/>
    </row>
    <row r="586" spans="1:45" x14ac:dyDescent="0.25">
      <c r="A586" s="86" t="s">
        <v>651</v>
      </c>
      <c r="B586" s="86" t="s">
        <v>540</v>
      </c>
      <c r="C586" s="86">
        <v>30</v>
      </c>
      <c r="D586" s="86" t="s">
        <v>58</v>
      </c>
      <c r="E586" s="86">
        <v>43</v>
      </c>
      <c r="F586" s="86" t="s">
        <v>35</v>
      </c>
      <c r="G586" s="86">
        <v>35.987471988946723</v>
      </c>
      <c r="H586" s="86">
        <v>2.5003275688154361</v>
      </c>
      <c r="I586" s="86"/>
      <c r="J586" s="86">
        <v>21.848404814810479</v>
      </c>
      <c r="K586" s="86">
        <v>0</v>
      </c>
      <c r="L586" s="86">
        <v>2.95</v>
      </c>
      <c r="M586" s="86"/>
      <c r="N586" s="86">
        <v>9.7764569925087947</v>
      </c>
      <c r="O586" s="86">
        <v>1.0999999999999996</v>
      </c>
      <c r="P586" s="86">
        <v>1.8964213737288744</v>
      </c>
      <c r="S586" s="89"/>
      <c r="T586" s="88">
        <v>3.5</v>
      </c>
      <c r="V586" s="90">
        <f t="shared" si="84"/>
        <v>77.058755169994868</v>
      </c>
      <c r="W586" s="66">
        <f t="shared" si="76"/>
        <v>79.358755169994865</v>
      </c>
      <c r="X586" s="66">
        <f t="shared" si="77"/>
        <v>79.558755169994868</v>
      </c>
      <c r="Y586" s="66">
        <f t="shared" si="78"/>
        <v>77.058755169994868</v>
      </c>
      <c r="Z586" s="66">
        <f t="shared" si="79"/>
        <v>79.358755169994865</v>
      </c>
      <c r="AA586" s="66">
        <f t="shared" si="80"/>
        <v>79.558755169994868</v>
      </c>
      <c r="AR586" s="71"/>
      <c r="AS586" s="1"/>
    </row>
    <row r="587" spans="1:45" x14ac:dyDescent="0.25">
      <c r="A587" s="86" t="s">
        <v>651</v>
      </c>
      <c r="B587" s="86" t="s">
        <v>652</v>
      </c>
      <c r="C587" s="86">
        <v>36</v>
      </c>
      <c r="D587" s="86" t="s">
        <v>58</v>
      </c>
      <c r="E587" s="86">
        <v>43</v>
      </c>
      <c r="F587" s="86" t="s">
        <v>35</v>
      </c>
      <c r="G587" s="86">
        <v>38.016644714163931</v>
      </c>
      <c r="H587" s="86">
        <v>2.4169883881298659</v>
      </c>
      <c r="I587" s="86"/>
      <c r="J587" s="86">
        <v>21.379423034973769</v>
      </c>
      <c r="K587" s="86">
        <v>0</v>
      </c>
      <c r="L587" s="86">
        <v>2.9500000000000006</v>
      </c>
      <c r="M587" s="86"/>
      <c r="N587" s="86">
        <v>9.9165807743246415</v>
      </c>
      <c r="O587" s="86">
        <v>1.0999999999999996</v>
      </c>
      <c r="P587" s="86">
        <v>1.9810048126604607</v>
      </c>
      <c r="S587" s="89"/>
      <c r="T587" s="88">
        <v>3.5</v>
      </c>
      <c r="V587" s="90">
        <f t="shared" si="84"/>
        <v>78.843653336122799</v>
      </c>
      <c r="W587" s="66">
        <f t="shared" si="76"/>
        <v>81.143653336122796</v>
      </c>
      <c r="X587" s="66">
        <f t="shared" si="77"/>
        <v>81.343653336122799</v>
      </c>
      <c r="Y587" s="66">
        <f t="shared" si="78"/>
        <v>78.843653336122799</v>
      </c>
      <c r="Z587" s="66">
        <f t="shared" si="79"/>
        <v>81.143653336122796</v>
      </c>
      <c r="AA587" s="66">
        <f t="shared" si="80"/>
        <v>81.343653336122799</v>
      </c>
      <c r="AR587" s="71"/>
      <c r="AS587" s="1"/>
    </row>
    <row r="588" spans="1:45" x14ac:dyDescent="0.25">
      <c r="A588" s="86" t="s">
        <v>656</v>
      </c>
      <c r="B588" s="86" t="s">
        <v>514</v>
      </c>
      <c r="C588" s="86">
        <v>12</v>
      </c>
      <c r="D588" s="86" t="s">
        <v>58</v>
      </c>
      <c r="E588" s="86">
        <v>43</v>
      </c>
      <c r="F588" s="86" t="s">
        <v>35</v>
      </c>
      <c r="G588" s="86">
        <v>37.472385565775852</v>
      </c>
      <c r="H588" s="86">
        <v>2.4830157027621595</v>
      </c>
      <c r="I588" s="86"/>
      <c r="J588" s="86">
        <v>21.253476507521786</v>
      </c>
      <c r="K588" s="86">
        <v>0</v>
      </c>
      <c r="L588" s="86">
        <v>2.9499999999999997</v>
      </c>
      <c r="M588" s="86"/>
      <c r="N588" s="86">
        <v>9.1582435067762464</v>
      </c>
      <c r="O588" s="86">
        <v>1.1000000000000001</v>
      </c>
      <c r="P588" s="86">
        <v>1.9285074151097039</v>
      </c>
      <c r="S588" s="89"/>
      <c r="T588" s="88">
        <v>3.5</v>
      </c>
      <c r="V588" s="90">
        <f t="shared" si="84"/>
        <v>77.362612995183582</v>
      </c>
      <c r="W588" s="66">
        <f t="shared" si="76"/>
        <v>79.662612995183579</v>
      </c>
      <c r="X588" s="66">
        <f t="shared" si="77"/>
        <v>79.862612995183582</v>
      </c>
      <c r="Y588" s="66">
        <f t="shared" si="78"/>
        <v>77.362612995183582</v>
      </c>
      <c r="Z588" s="66">
        <f t="shared" si="79"/>
        <v>79.662612995183579</v>
      </c>
      <c r="AA588" s="66">
        <f t="shared" si="80"/>
        <v>79.862612995183582</v>
      </c>
      <c r="AR588" s="71"/>
      <c r="AS588" s="1"/>
    </row>
    <row r="589" spans="1:45" x14ac:dyDescent="0.25">
      <c r="A589" s="86" t="s">
        <v>656</v>
      </c>
      <c r="B589" s="86" t="s">
        <v>544</v>
      </c>
      <c r="C589" s="86">
        <v>18</v>
      </c>
      <c r="D589" s="86" t="s">
        <v>58</v>
      </c>
      <c r="E589" s="86">
        <v>43</v>
      </c>
      <c r="F589" s="86" t="s">
        <v>35</v>
      </c>
      <c r="G589" s="86">
        <v>34.974755792334093</v>
      </c>
      <c r="H589" s="86">
        <v>2.4552424103389754</v>
      </c>
      <c r="I589" s="86"/>
      <c r="J589" s="86">
        <v>22.373099289218263</v>
      </c>
      <c r="K589" s="86">
        <v>0</v>
      </c>
      <c r="L589" s="86">
        <v>2.95</v>
      </c>
      <c r="M589" s="86"/>
      <c r="N589" s="86">
        <v>9.3392155034324951</v>
      </c>
      <c r="O589" s="86">
        <v>1.1000000000000001</v>
      </c>
      <c r="P589" s="86">
        <v>1.8390831642484793</v>
      </c>
      <c r="S589" s="89"/>
      <c r="T589" s="88">
        <v>3.5</v>
      </c>
      <c r="V589" s="90">
        <f t="shared" si="84"/>
        <v>76.076153749233328</v>
      </c>
      <c r="W589" s="66">
        <f t="shared" si="76"/>
        <v>78.376153749233325</v>
      </c>
      <c r="X589" s="66">
        <f t="shared" si="77"/>
        <v>78.576153749233328</v>
      </c>
      <c r="Y589" s="66">
        <f t="shared" si="78"/>
        <v>76.076153749233328</v>
      </c>
      <c r="Z589" s="66">
        <f t="shared" si="79"/>
        <v>78.376153749233325</v>
      </c>
      <c r="AA589" s="66">
        <f t="shared" si="80"/>
        <v>78.576153749233328</v>
      </c>
      <c r="AR589" s="71"/>
      <c r="AS589" s="1"/>
    </row>
    <row r="590" spans="1:45" x14ac:dyDescent="0.25">
      <c r="A590" s="86" t="s">
        <v>656</v>
      </c>
      <c r="B590" s="86" t="s">
        <v>516</v>
      </c>
      <c r="C590" s="86">
        <v>24</v>
      </c>
      <c r="D590" s="86" t="s">
        <v>58</v>
      </c>
      <c r="E590" s="86">
        <v>43</v>
      </c>
      <c r="F590" s="86" t="s">
        <v>35</v>
      </c>
      <c r="G590" s="86">
        <v>37.831138627333615</v>
      </c>
      <c r="H590" s="86">
        <v>2.4670701341829329</v>
      </c>
      <c r="I590" s="86"/>
      <c r="J590" s="86">
        <v>23.430347737686141</v>
      </c>
      <c r="K590" s="86">
        <v>0</v>
      </c>
      <c r="L590" s="86">
        <v>2.95</v>
      </c>
      <c r="M590" s="86"/>
      <c r="N590" s="86">
        <v>9.6159173508681217</v>
      </c>
      <c r="O590" s="86">
        <v>1.1000000000000001</v>
      </c>
      <c r="P590" s="86">
        <v>1.9621346088174969</v>
      </c>
      <c r="S590" s="89"/>
      <c r="T590" s="88">
        <v>3.5</v>
      </c>
      <c r="V590" s="90">
        <f t="shared" si="84"/>
        <v>80.38953832470537</v>
      </c>
      <c r="W590" s="66">
        <f t="shared" si="76"/>
        <v>82.689538324705367</v>
      </c>
      <c r="X590" s="66">
        <f t="shared" si="77"/>
        <v>82.88953832470537</v>
      </c>
      <c r="Y590" s="66">
        <f t="shared" si="78"/>
        <v>80.38953832470537</v>
      </c>
      <c r="Z590" s="66">
        <f t="shared" si="79"/>
        <v>82.689538324705367</v>
      </c>
      <c r="AA590" s="66">
        <f t="shared" si="80"/>
        <v>82.88953832470537</v>
      </c>
      <c r="AR590" s="71"/>
      <c r="AS590" s="1"/>
    </row>
    <row r="591" spans="1:45" x14ac:dyDescent="0.25">
      <c r="A591" s="86" t="s">
        <v>656</v>
      </c>
      <c r="B591" s="86" t="s">
        <v>545</v>
      </c>
      <c r="C591" s="86">
        <v>30</v>
      </c>
      <c r="D591" s="86" t="s">
        <v>58</v>
      </c>
      <c r="E591" s="86">
        <v>43</v>
      </c>
      <c r="F591" s="86" t="s">
        <v>35</v>
      </c>
      <c r="G591" s="86">
        <v>36.300855613819323</v>
      </c>
      <c r="H591" s="86">
        <v>2.4480115101318489</v>
      </c>
      <c r="I591" s="86"/>
      <c r="J591" s="86">
        <v>22.169224160179922</v>
      </c>
      <c r="K591" s="86">
        <v>0</v>
      </c>
      <c r="L591" s="86">
        <v>2.9500000000000006</v>
      </c>
      <c r="M591" s="86"/>
      <c r="N591" s="86">
        <v>9.8309218046654134</v>
      </c>
      <c r="O591" s="86">
        <v>1.0999999999999999</v>
      </c>
      <c r="P591" s="86">
        <v>1.9107446840707225</v>
      </c>
      <c r="S591" s="89"/>
      <c r="T591" s="88">
        <v>3.5</v>
      </c>
      <c r="V591" s="90">
        <f t="shared" si="84"/>
        <v>77.761746262735386</v>
      </c>
      <c r="W591" s="66">
        <f t="shared" si="76"/>
        <v>80.061746262735383</v>
      </c>
      <c r="X591" s="66">
        <f t="shared" si="77"/>
        <v>80.261746262735386</v>
      </c>
      <c r="Y591" s="66">
        <f t="shared" si="78"/>
        <v>77.761746262735386</v>
      </c>
      <c r="Z591" s="66">
        <f t="shared" si="79"/>
        <v>80.061746262735383</v>
      </c>
      <c r="AA591" s="66">
        <f t="shared" si="80"/>
        <v>80.261746262735386</v>
      </c>
      <c r="AR591" s="71"/>
      <c r="AS591" s="1"/>
    </row>
    <row r="592" spans="1:45" x14ac:dyDescent="0.25">
      <c r="A592" s="86" t="s">
        <v>656</v>
      </c>
      <c r="B592" s="86" t="s">
        <v>657</v>
      </c>
      <c r="C592" s="86">
        <v>36</v>
      </c>
      <c r="D592" s="86" t="s">
        <v>58</v>
      </c>
      <c r="E592" s="86">
        <v>43</v>
      </c>
      <c r="F592" s="86" t="s">
        <v>35</v>
      </c>
      <c r="G592" s="86">
        <v>38.032436183530208</v>
      </c>
      <c r="H592" s="86">
        <v>2.4225852102942014</v>
      </c>
      <c r="I592" s="86"/>
      <c r="J592" s="86">
        <v>21.657077879583817</v>
      </c>
      <c r="K592" s="86">
        <v>0</v>
      </c>
      <c r="L592" s="86">
        <v>2.9500000000000006</v>
      </c>
      <c r="M592" s="86"/>
      <c r="N592" s="86">
        <v>9.96205323391208</v>
      </c>
      <c r="O592" s="86">
        <v>1.0999999999999999</v>
      </c>
      <c r="P592" s="86">
        <v>1.9833328419607017</v>
      </c>
      <c r="S592" s="89"/>
      <c r="T592" s="88">
        <v>3.5</v>
      </c>
      <c r="V592" s="90">
        <f t="shared" si="84"/>
        <v>79.184900138986819</v>
      </c>
      <c r="W592" s="66">
        <f t="shared" si="76"/>
        <v>81.484900138986816</v>
      </c>
      <c r="X592" s="66">
        <f t="shared" si="77"/>
        <v>81.684900138986819</v>
      </c>
      <c r="Y592" s="66">
        <f t="shared" si="78"/>
        <v>79.184900138986819</v>
      </c>
      <c r="Z592" s="66">
        <f t="shared" si="79"/>
        <v>81.484900138986816</v>
      </c>
      <c r="AA592" s="66">
        <f t="shared" si="80"/>
        <v>81.684900138986819</v>
      </c>
      <c r="AR592" s="71"/>
      <c r="AS592" s="1"/>
    </row>
    <row r="593" spans="1:45" x14ac:dyDescent="0.25">
      <c r="A593" s="86" t="s">
        <v>658</v>
      </c>
      <c r="B593" s="86" t="s">
        <v>519</v>
      </c>
      <c r="C593" s="86">
        <v>12</v>
      </c>
      <c r="D593" s="86" t="s">
        <v>58</v>
      </c>
      <c r="E593" s="86">
        <v>43</v>
      </c>
      <c r="F593" s="86" t="s">
        <v>35</v>
      </c>
      <c r="G593" s="86">
        <v>37.577872965764968</v>
      </c>
      <c r="H593" s="86">
        <v>2.5179277602855237</v>
      </c>
      <c r="I593" s="86"/>
      <c r="J593" s="86">
        <v>21.616288379215849</v>
      </c>
      <c r="K593" s="86">
        <v>0</v>
      </c>
      <c r="L593" s="86">
        <v>2.9500000000000006</v>
      </c>
      <c r="M593" s="86"/>
      <c r="N593" s="86">
        <v>9.2282520845806353</v>
      </c>
      <c r="O593" s="86">
        <v>1.1000000000000003</v>
      </c>
      <c r="P593" s="86">
        <v>1.9354193118940972</v>
      </c>
      <c r="S593" s="89"/>
      <c r="T593" s="88">
        <v>3.5</v>
      </c>
      <c r="V593" s="90">
        <f t="shared" si="84"/>
        <v>77.907832741455536</v>
      </c>
      <c r="W593" s="66">
        <f t="shared" si="76"/>
        <v>80.207832741455533</v>
      </c>
      <c r="X593" s="66">
        <f t="shared" si="77"/>
        <v>80.407832741455536</v>
      </c>
      <c r="Y593" s="66">
        <f t="shared" si="78"/>
        <v>77.907832741455536</v>
      </c>
      <c r="Z593" s="66">
        <f t="shared" si="79"/>
        <v>80.207832741455533</v>
      </c>
      <c r="AA593" s="66">
        <f t="shared" si="80"/>
        <v>80.407832741455536</v>
      </c>
      <c r="AR593" s="71"/>
      <c r="AS593" s="1"/>
    </row>
    <row r="594" spans="1:45" x14ac:dyDescent="0.25">
      <c r="A594" s="86" t="s">
        <v>658</v>
      </c>
      <c r="B594" s="86" t="s">
        <v>640</v>
      </c>
      <c r="C594" s="86">
        <v>18</v>
      </c>
      <c r="D594" s="86" t="s">
        <v>58</v>
      </c>
      <c r="E594" s="86">
        <v>43</v>
      </c>
      <c r="F594" s="86" t="s">
        <v>35</v>
      </c>
      <c r="G594" s="86">
        <v>35.953047588355354</v>
      </c>
      <c r="H594" s="86">
        <v>2.4307282198064826</v>
      </c>
      <c r="I594" s="86"/>
      <c r="J594" s="86">
        <v>22.644637212714986</v>
      </c>
      <c r="K594" s="86">
        <v>0</v>
      </c>
      <c r="L594" s="86">
        <v>2.9500000000000006</v>
      </c>
      <c r="M594" s="86"/>
      <c r="N594" s="86">
        <v>9.3847649604325589</v>
      </c>
      <c r="O594" s="86">
        <v>1.1000000000000003</v>
      </c>
      <c r="P594" s="86">
        <v>1.8796474690302793</v>
      </c>
      <c r="S594" s="89"/>
      <c r="T594" s="88">
        <v>3.5</v>
      </c>
      <c r="V594" s="90">
        <f t="shared" si="84"/>
        <v>77.412097230533192</v>
      </c>
      <c r="W594" s="66">
        <f t="shared" si="76"/>
        <v>79.712097230533189</v>
      </c>
      <c r="X594" s="66">
        <f t="shared" si="77"/>
        <v>79.912097230533192</v>
      </c>
      <c r="Y594" s="66">
        <f t="shared" si="78"/>
        <v>77.412097230533192</v>
      </c>
      <c r="Z594" s="66">
        <f t="shared" si="79"/>
        <v>79.712097230533189</v>
      </c>
      <c r="AA594" s="66">
        <f t="shared" si="80"/>
        <v>79.912097230533192</v>
      </c>
      <c r="AR594" s="71"/>
      <c r="AS594" s="1"/>
    </row>
    <row r="595" spans="1:45" x14ac:dyDescent="0.25">
      <c r="A595" s="86" t="s">
        <v>658</v>
      </c>
      <c r="B595" s="86" t="s">
        <v>521</v>
      </c>
      <c r="C595" s="86">
        <v>24</v>
      </c>
      <c r="D595" s="86" t="s">
        <v>58</v>
      </c>
      <c r="E595" s="86">
        <v>43</v>
      </c>
      <c r="F595" s="86" t="s">
        <v>35</v>
      </c>
      <c r="G595" s="86">
        <v>37.931835846078506</v>
      </c>
      <c r="H595" s="86">
        <v>2.4902696360328491</v>
      </c>
      <c r="I595" s="86"/>
      <c r="J595" s="86">
        <v>23.299391973346864</v>
      </c>
      <c r="K595" s="86">
        <v>0</v>
      </c>
      <c r="L595" s="86">
        <v>2.95</v>
      </c>
      <c r="M595" s="86"/>
      <c r="N595" s="86">
        <v>9.6894579879442659</v>
      </c>
      <c r="O595" s="86">
        <v>1.1000000000000001</v>
      </c>
      <c r="P595" s="86">
        <v>1.968948520495772</v>
      </c>
      <c r="S595" s="89"/>
      <c r="T595" s="88">
        <v>3.5</v>
      </c>
      <c r="V595" s="90">
        <f t="shared" si="84"/>
        <v>80.439634327865406</v>
      </c>
      <c r="W595" s="66">
        <f t="shared" si="76"/>
        <v>82.739634327865403</v>
      </c>
      <c r="X595" s="66">
        <f t="shared" si="77"/>
        <v>82.939634327865406</v>
      </c>
      <c r="Y595" s="66">
        <f t="shared" si="78"/>
        <v>80.439634327865406</v>
      </c>
      <c r="Z595" s="66">
        <f t="shared" si="79"/>
        <v>82.739634327865403</v>
      </c>
      <c r="AA595" s="66">
        <f t="shared" si="80"/>
        <v>82.939634327865406</v>
      </c>
      <c r="AR595" s="71"/>
      <c r="AS595" s="1"/>
    </row>
    <row r="596" spans="1:45" x14ac:dyDescent="0.25">
      <c r="A596" s="86" t="s">
        <v>658</v>
      </c>
      <c r="B596" s="86" t="s">
        <v>641</v>
      </c>
      <c r="C596" s="86">
        <v>30</v>
      </c>
      <c r="D596" s="86" t="s">
        <v>58</v>
      </c>
      <c r="E596" s="86">
        <v>43</v>
      </c>
      <c r="F596" s="86" t="s">
        <v>35</v>
      </c>
      <c r="G596" s="86">
        <v>36.901587041036734</v>
      </c>
      <c r="H596" s="86">
        <v>2.4167000972001205</v>
      </c>
      <c r="I596" s="86"/>
      <c r="J596" s="86">
        <v>22.084922598066665</v>
      </c>
      <c r="K596" s="86">
        <v>0</v>
      </c>
      <c r="L596" s="86">
        <v>2.9500000000000011</v>
      </c>
      <c r="M596" s="86"/>
      <c r="N596" s="86">
        <v>9.8885581916846661</v>
      </c>
      <c r="O596" s="86">
        <v>1.1000000000000001</v>
      </c>
      <c r="P596" s="86">
        <v>1.9367094278934578</v>
      </c>
      <c r="S596" s="89"/>
      <c r="T596" s="88">
        <v>3.5</v>
      </c>
      <c r="V596" s="90">
        <f t="shared" si="84"/>
        <v>78.361777258681514</v>
      </c>
      <c r="W596" s="66">
        <f t="shared" si="76"/>
        <v>80.661777258681511</v>
      </c>
      <c r="X596" s="66">
        <f t="shared" si="77"/>
        <v>80.861777258681514</v>
      </c>
      <c r="Y596" s="66">
        <f t="shared" si="78"/>
        <v>78.361777258681514</v>
      </c>
      <c r="Z596" s="66">
        <f t="shared" si="79"/>
        <v>80.661777258681511</v>
      </c>
      <c r="AA596" s="66">
        <f t="shared" si="80"/>
        <v>80.861777258681514</v>
      </c>
      <c r="AR596" s="71"/>
      <c r="AS596" s="1"/>
    </row>
    <row r="597" spans="1:45" x14ac:dyDescent="0.25">
      <c r="A597" s="86" t="s">
        <v>658</v>
      </c>
      <c r="B597" s="86" t="s">
        <v>659</v>
      </c>
      <c r="C597" s="86">
        <v>36</v>
      </c>
      <c r="D597" s="86" t="s">
        <v>58</v>
      </c>
      <c r="E597" s="86">
        <v>43</v>
      </c>
      <c r="F597" s="86" t="s">
        <v>35</v>
      </c>
      <c r="G597" s="86">
        <v>38.099917088481305</v>
      </c>
      <c r="H597" s="86">
        <v>2.4304554096491913</v>
      </c>
      <c r="I597" s="86"/>
      <c r="J597" s="86">
        <v>21.569774036690962</v>
      </c>
      <c r="K597" s="86">
        <v>0</v>
      </c>
      <c r="L597" s="86">
        <v>2.9500000000000011</v>
      </c>
      <c r="M597" s="86"/>
      <c r="N597" s="86">
        <v>10.011080325296177</v>
      </c>
      <c r="O597" s="86">
        <v>1.0999999999999999</v>
      </c>
      <c r="P597" s="86">
        <v>1.9878166786188431</v>
      </c>
      <c r="S597" s="89"/>
      <c r="T597" s="88">
        <v>3.5</v>
      </c>
      <c r="V597" s="90">
        <f t="shared" si="84"/>
        <v>79.218588129087294</v>
      </c>
      <c r="W597" s="66">
        <f t="shared" si="76"/>
        <v>81.518588129087291</v>
      </c>
      <c r="X597" s="66">
        <f t="shared" si="77"/>
        <v>81.718588129087294</v>
      </c>
      <c r="Y597" s="66">
        <f t="shared" si="78"/>
        <v>79.218588129087294</v>
      </c>
      <c r="Z597" s="66">
        <f t="shared" si="79"/>
        <v>81.518588129087291</v>
      </c>
      <c r="AA597" s="66">
        <f t="shared" si="80"/>
        <v>81.718588129087294</v>
      </c>
      <c r="AR597" s="71"/>
      <c r="AS597" s="1"/>
    </row>
    <row r="598" spans="1:45" x14ac:dyDescent="0.25">
      <c r="A598" s="86" t="s">
        <v>674</v>
      </c>
      <c r="B598" s="86" t="s">
        <v>40</v>
      </c>
      <c r="C598" s="86">
        <v>12</v>
      </c>
      <c r="D598" s="86" t="s">
        <v>58</v>
      </c>
      <c r="E598" s="86">
        <v>43</v>
      </c>
      <c r="F598" s="86" t="s">
        <v>35</v>
      </c>
      <c r="G598" s="86">
        <v>37.464162085669187</v>
      </c>
      <c r="H598" s="86">
        <v>2.4987282957148551</v>
      </c>
      <c r="I598" s="86"/>
      <c r="J598" s="86">
        <v>21.979100250909902</v>
      </c>
      <c r="K598" s="86">
        <v>0</v>
      </c>
      <c r="L598" s="86">
        <v>2.9499999999999997</v>
      </c>
      <c r="M598" s="86"/>
      <c r="N598" s="86">
        <v>9.3090827817993791</v>
      </c>
      <c r="O598" s="86">
        <v>1.0999999999999999</v>
      </c>
      <c r="P598" s="86">
        <v>1.9348854181807227</v>
      </c>
      <c r="S598" s="89"/>
      <c r="T598" s="88">
        <v>3.5</v>
      </c>
      <c r="V598" s="90">
        <f t="shared" si="84"/>
        <v>78.237230536559196</v>
      </c>
      <c r="W598" s="66">
        <f t="shared" si="76"/>
        <v>80.537230536559193</v>
      </c>
      <c r="X598" s="66">
        <f t="shared" si="77"/>
        <v>80.737230536559196</v>
      </c>
      <c r="Y598" s="66">
        <f t="shared" si="78"/>
        <v>78.237230536559196</v>
      </c>
      <c r="Z598" s="66">
        <f t="shared" si="79"/>
        <v>80.537230536559193</v>
      </c>
      <c r="AA598" s="66">
        <f t="shared" si="80"/>
        <v>80.737230536559196</v>
      </c>
      <c r="AR598" s="71"/>
      <c r="AS598" s="1"/>
    </row>
    <row r="599" spans="1:45" x14ac:dyDescent="0.25">
      <c r="A599" s="86" t="s">
        <v>674</v>
      </c>
      <c r="B599" s="86" t="s">
        <v>643</v>
      </c>
      <c r="C599" s="86">
        <v>18</v>
      </c>
      <c r="D599" s="86" t="s">
        <v>58</v>
      </c>
      <c r="E599" s="86">
        <v>43</v>
      </c>
      <c r="F599" s="86" t="s">
        <v>35</v>
      </c>
      <c r="G599" s="86">
        <v>37.75261613868166</v>
      </c>
      <c r="H599" s="86">
        <v>2.2304060597502797</v>
      </c>
      <c r="I599" s="86"/>
      <c r="J599" s="86">
        <v>23.031777343789464</v>
      </c>
      <c r="K599" s="86">
        <v>0</v>
      </c>
      <c r="L599" s="86">
        <v>2.9500000000000006</v>
      </c>
      <c r="M599" s="86"/>
      <c r="N599" s="86">
        <v>9.4889757289076311</v>
      </c>
      <c r="O599" s="86">
        <v>1.0999999999999999</v>
      </c>
      <c r="P599" s="86">
        <v>1.9546298680186958</v>
      </c>
      <c r="S599" s="89"/>
      <c r="T599" s="88">
        <v>3.5</v>
      </c>
      <c r="V599" s="90">
        <f t="shared" si="84"/>
        <v>79.777999079397446</v>
      </c>
      <c r="W599" s="66">
        <f t="shared" si="76"/>
        <v>82.077999079397443</v>
      </c>
      <c r="X599" s="66">
        <f t="shared" si="77"/>
        <v>82.277999079397446</v>
      </c>
      <c r="Y599" s="66">
        <f t="shared" si="78"/>
        <v>79.777999079397446</v>
      </c>
      <c r="Z599" s="66">
        <f t="shared" si="79"/>
        <v>82.077999079397443</v>
      </c>
      <c r="AA599" s="66">
        <f t="shared" si="80"/>
        <v>82.277999079397446</v>
      </c>
      <c r="AR599" s="71"/>
      <c r="AS599" s="1"/>
    </row>
    <row r="600" spans="1:45" x14ac:dyDescent="0.25">
      <c r="A600" s="86" t="s">
        <v>674</v>
      </c>
      <c r="B600" s="86" t="s">
        <v>41</v>
      </c>
      <c r="C600" s="86">
        <v>24</v>
      </c>
      <c r="D600" s="86" t="s">
        <v>58</v>
      </c>
      <c r="E600" s="86">
        <v>43</v>
      </c>
      <c r="F600" s="86" t="s">
        <v>35</v>
      </c>
      <c r="G600" s="86">
        <v>37.94399798617539</v>
      </c>
      <c r="H600" s="86">
        <v>2.4780801779562154</v>
      </c>
      <c r="I600" s="86"/>
      <c r="J600" s="86">
        <v>23.168436209007584</v>
      </c>
      <c r="K600" s="86">
        <v>0</v>
      </c>
      <c r="L600" s="86">
        <v>2.95</v>
      </c>
      <c r="M600" s="86"/>
      <c r="N600" s="86">
        <v>9.7743667399172693</v>
      </c>
      <c r="O600" s="86">
        <v>1.0999999999999996</v>
      </c>
      <c r="P600" s="86">
        <v>1.9731042616486048</v>
      </c>
      <c r="S600" s="89"/>
      <c r="T600" s="88">
        <v>3.5</v>
      </c>
      <c r="V600" s="90">
        <f t="shared" si="84"/>
        <v>80.409905196748852</v>
      </c>
      <c r="W600" s="66">
        <f t="shared" si="76"/>
        <v>82.709905196748849</v>
      </c>
      <c r="X600" s="66">
        <f t="shared" si="77"/>
        <v>82.909905196748852</v>
      </c>
      <c r="Y600" s="66">
        <f t="shared" si="78"/>
        <v>80.409905196748852</v>
      </c>
      <c r="Z600" s="66">
        <f t="shared" si="79"/>
        <v>82.709905196748849</v>
      </c>
      <c r="AA600" s="66">
        <f t="shared" si="80"/>
        <v>82.909905196748852</v>
      </c>
      <c r="AR600" s="71"/>
      <c r="AS600" s="1"/>
    </row>
    <row r="601" spans="1:45" x14ac:dyDescent="0.25">
      <c r="A601" s="86" t="s">
        <v>674</v>
      </c>
      <c r="B601" s="86" t="s">
        <v>644</v>
      </c>
      <c r="C601" s="86">
        <v>30</v>
      </c>
      <c r="D601" s="86" t="s">
        <v>58</v>
      </c>
      <c r="E601" s="86">
        <v>43</v>
      </c>
      <c r="F601" s="86" t="s">
        <v>35</v>
      </c>
      <c r="G601" s="86">
        <v>37.977924544666109</v>
      </c>
      <c r="H601" s="86">
        <v>2.3055503652350353</v>
      </c>
      <c r="I601" s="86"/>
      <c r="J601" s="86">
        <v>22.066778312534161</v>
      </c>
      <c r="K601" s="86">
        <v>0</v>
      </c>
      <c r="L601" s="86">
        <v>2.95</v>
      </c>
      <c r="M601" s="86"/>
      <c r="N601" s="86">
        <v>9.9532203550520375</v>
      </c>
      <c r="O601" s="86">
        <v>1.0999999999999996</v>
      </c>
      <c r="P601" s="86">
        <v>1.9815009855030776</v>
      </c>
      <c r="S601" s="89"/>
      <c r="T601" s="88">
        <v>3.5</v>
      </c>
      <c r="V601" s="90">
        <f t="shared" si="84"/>
        <v>79.52942419775539</v>
      </c>
      <c r="W601" s="66">
        <f t="shared" si="76"/>
        <v>81.829424197755387</v>
      </c>
      <c r="X601" s="66">
        <f t="shared" si="77"/>
        <v>82.02942419775539</v>
      </c>
      <c r="Y601" s="66">
        <f t="shared" si="78"/>
        <v>79.52942419775539</v>
      </c>
      <c r="Z601" s="66">
        <f t="shared" si="79"/>
        <v>81.829424197755387</v>
      </c>
      <c r="AA601" s="66">
        <f t="shared" si="80"/>
        <v>82.02942419775539</v>
      </c>
      <c r="AR601" s="71"/>
      <c r="AS601" s="1"/>
    </row>
    <row r="602" spans="1:45" x14ac:dyDescent="0.25">
      <c r="A602" s="86" t="s">
        <v>674</v>
      </c>
      <c r="B602" s="86" t="s">
        <v>675</v>
      </c>
      <c r="C602" s="86">
        <v>36</v>
      </c>
      <c r="D602" s="86" t="s">
        <v>58</v>
      </c>
      <c r="E602" s="86">
        <v>43</v>
      </c>
      <c r="F602" s="86" t="s">
        <v>35</v>
      </c>
      <c r="G602" s="86">
        <v>38.194171174037564</v>
      </c>
      <c r="H602" s="86">
        <v>2.3807376842097057</v>
      </c>
      <c r="I602" s="86"/>
      <c r="J602" s="86">
        <v>21.642183965718608</v>
      </c>
      <c r="K602" s="86">
        <v>0</v>
      </c>
      <c r="L602" s="86">
        <v>2.9500000000000006</v>
      </c>
      <c r="M602" s="86"/>
      <c r="N602" s="86">
        <v>10.04915297954371</v>
      </c>
      <c r="O602" s="86">
        <v>1.0999999999999996</v>
      </c>
      <c r="P602" s="86">
        <v>1.993004116732809</v>
      </c>
      <c r="S602" s="89"/>
      <c r="T602" s="88">
        <v>3.5</v>
      </c>
      <c r="V602" s="90">
        <f t="shared" si="84"/>
        <v>79.428512236032688</v>
      </c>
      <c r="W602" s="66">
        <f t="shared" si="76"/>
        <v>81.728512236032685</v>
      </c>
      <c r="X602" s="66">
        <f t="shared" si="77"/>
        <v>81.928512236032688</v>
      </c>
      <c r="Y602" s="66">
        <f t="shared" si="78"/>
        <v>79.428512236032688</v>
      </c>
      <c r="Z602" s="66">
        <f t="shared" si="79"/>
        <v>81.728512236032685</v>
      </c>
      <c r="AA602" s="66">
        <f t="shared" si="80"/>
        <v>81.928512236032688</v>
      </c>
      <c r="AR602" s="71"/>
      <c r="AS602" s="1"/>
    </row>
    <row r="603" spans="1:45" x14ac:dyDescent="0.25">
      <c r="A603" s="86" t="s">
        <v>527</v>
      </c>
      <c r="B603" s="86" t="s">
        <v>43</v>
      </c>
      <c r="C603" s="86">
        <v>12</v>
      </c>
      <c r="D603" s="86" t="s">
        <v>55</v>
      </c>
      <c r="E603" s="86">
        <v>42</v>
      </c>
      <c r="F603" s="86" t="s">
        <v>35</v>
      </c>
      <c r="G603" s="86">
        <v>35.052036529680365</v>
      </c>
      <c r="H603" s="86"/>
      <c r="I603" s="86">
        <v>0</v>
      </c>
      <c r="J603" s="86">
        <v>11.399193132769016</v>
      </c>
      <c r="K603" s="86">
        <v>0</v>
      </c>
      <c r="L603" s="86">
        <v>2.95</v>
      </c>
      <c r="M603" s="86">
        <v>0.8953218679843562</v>
      </c>
      <c r="N603" s="86">
        <v>8.4037496937823093</v>
      </c>
      <c r="O603" s="86">
        <v>1.1000000000000001</v>
      </c>
      <c r="P603" s="86">
        <v>2.5611388207606236</v>
      </c>
      <c r="S603" s="89"/>
      <c r="T603" s="88">
        <v>3.5</v>
      </c>
      <c r="V603" s="90">
        <f t="shared" si="84"/>
        <v>65.861440044976675</v>
      </c>
      <c r="W603" s="66">
        <f t="shared" ref="W603" si="85">+V603+$W$1</f>
        <v>68.161440044976672</v>
      </c>
      <c r="X603" s="66">
        <f t="shared" ref="X603" si="86">+V603+$X$1</f>
        <v>68.361440044976675</v>
      </c>
      <c r="Y603" s="66">
        <f t="shared" ref="Y603" si="87">+V603</f>
        <v>65.861440044976675</v>
      </c>
      <c r="Z603" s="66">
        <f t="shared" ref="Z603" si="88">+W603</f>
        <v>68.161440044976672</v>
      </c>
      <c r="AA603" s="66">
        <f t="shared" ref="AA603" si="89">+X603</f>
        <v>68.361440044976675</v>
      </c>
      <c r="AB603" t="s">
        <v>379</v>
      </c>
      <c r="AC603" t="s">
        <v>42</v>
      </c>
      <c r="AD603" t="s">
        <v>678</v>
      </c>
      <c r="AE603" t="s">
        <v>36</v>
      </c>
      <c r="AF603">
        <v>28</v>
      </c>
      <c r="AG603" t="s">
        <v>37</v>
      </c>
      <c r="AH603">
        <v>30</v>
      </c>
      <c r="AI603">
        <v>18.372999999999998</v>
      </c>
      <c r="AJ603">
        <v>6.9129999999999999E-3</v>
      </c>
      <c r="AK603">
        <v>0</v>
      </c>
      <c r="AL603" t="s">
        <v>470</v>
      </c>
      <c r="AM603" t="s">
        <v>381</v>
      </c>
      <c r="AN603" t="s">
        <v>38</v>
      </c>
      <c r="AO603" t="s">
        <v>39</v>
      </c>
      <c r="AP603" t="s">
        <v>57</v>
      </c>
    </row>
    <row r="604" spans="1:45" x14ac:dyDescent="0.25">
      <c r="A604" s="86" t="s">
        <v>527</v>
      </c>
      <c r="B604" s="86" t="s">
        <v>637</v>
      </c>
      <c r="C604" s="86">
        <v>18</v>
      </c>
      <c r="D604" s="86" t="s">
        <v>55</v>
      </c>
      <c r="E604" s="86">
        <v>42</v>
      </c>
      <c r="F604" s="86" t="s">
        <v>35</v>
      </c>
      <c r="G604" s="86">
        <v>36.928156288156281</v>
      </c>
      <c r="H604" s="86"/>
      <c r="I604" s="86">
        <v>0</v>
      </c>
      <c r="J604" s="86">
        <v>14.972886950360815</v>
      </c>
      <c r="K604" s="86">
        <v>0</v>
      </c>
      <c r="L604" s="86">
        <v>2.9500000000000006</v>
      </c>
      <c r="M604" s="86">
        <v>1.0307812519186466</v>
      </c>
      <c r="N604" s="86">
        <v>8.6326316963174481</v>
      </c>
      <c r="O604" s="86">
        <v>1.1000000000000001</v>
      </c>
      <c r="P604" s="86">
        <v>2.6832527778705453</v>
      </c>
      <c r="S604" s="89"/>
      <c r="T604" s="88">
        <v>3.5</v>
      </c>
      <c r="V604" s="90">
        <f t="shared" ref="V603:V607" si="90">SUM(I604:U604,G604)</f>
        <v>71.797708964623752</v>
      </c>
      <c r="W604" s="66">
        <f t="shared" ref="W604:W662" si="91">+V604+$W$1</f>
        <v>74.097708964623749</v>
      </c>
      <c r="X604" s="66">
        <f t="shared" ref="X604:X662" si="92">+V604+$X$1</f>
        <v>74.297708964623752</v>
      </c>
      <c r="Y604" s="66">
        <f t="shared" ref="Y604:Y662" si="93">+V604</f>
        <v>71.797708964623752</v>
      </c>
      <c r="Z604" s="66">
        <f t="shared" ref="Z604:Z662" si="94">+W604</f>
        <v>74.097708964623749</v>
      </c>
      <c r="AA604" s="66">
        <f t="shared" ref="AA604:AA662" si="95">+X604</f>
        <v>74.297708964623752</v>
      </c>
      <c r="AB604" t="s">
        <v>379</v>
      </c>
      <c r="AC604" t="s">
        <v>42</v>
      </c>
      <c r="AD604" t="s">
        <v>56</v>
      </c>
      <c r="AE604" t="s">
        <v>36</v>
      </c>
      <c r="AF604">
        <v>28</v>
      </c>
      <c r="AG604" t="s">
        <v>37</v>
      </c>
      <c r="AH604">
        <v>30</v>
      </c>
      <c r="AI604">
        <v>27.708999999999996</v>
      </c>
      <c r="AJ604">
        <v>6.9129999999999999E-3</v>
      </c>
      <c r="AK604">
        <v>0</v>
      </c>
      <c r="AL604" t="s">
        <v>471</v>
      </c>
      <c r="AM604" t="s">
        <v>381</v>
      </c>
      <c r="AN604" t="s">
        <v>38</v>
      </c>
      <c r="AO604" t="s">
        <v>39</v>
      </c>
      <c r="AP604" t="s">
        <v>57</v>
      </c>
    </row>
    <row r="605" spans="1:45" x14ac:dyDescent="0.25">
      <c r="A605" s="86" t="s">
        <v>527</v>
      </c>
      <c r="B605" s="86" t="s">
        <v>44</v>
      </c>
      <c r="C605" s="86">
        <v>24</v>
      </c>
      <c r="D605" s="86" t="s">
        <v>55</v>
      </c>
      <c r="E605" s="86">
        <v>42</v>
      </c>
      <c r="F605" s="86" t="s">
        <v>35</v>
      </c>
      <c r="G605" s="86">
        <v>35.041789954337894</v>
      </c>
      <c r="H605" s="86"/>
      <c r="I605" s="86">
        <v>0</v>
      </c>
      <c r="J605" s="86">
        <v>16.870161814287254</v>
      </c>
      <c r="K605" s="86">
        <v>0</v>
      </c>
      <c r="L605" s="86">
        <v>2.95</v>
      </c>
      <c r="M605" s="86">
        <v>1.0249420448398057</v>
      </c>
      <c r="N605" s="86">
        <v>8.9111659116527839</v>
      </c>
      <c r="O605" s="86">
        <v>1.1000000000000001</v>
      </c>
      <c r="P605" s="86">
        <v>2.5912022129875276</v>
      </c>
      <c r="S605" s="89"/>
      <c r="T605" s="88">
        <v>3.5</v>
      </c>
      <c r="V605" s="90">
        <f t="shared" si="90"/>
        <v>71.989261938105273</v>
      </c>
      <c r="W605" s="66">
        <f t="shared" si="91"/>
        <v>74.28926193810527</v>
      </c>
      <c r="X605" s="66">
        <f t="shared" si="92"/>
        <v>74.489261938105273</v>
      </c>
      <c r="Y605" s="66">
        <f t="shared" si="93"/>
        <v>71.989261938105273</v>
      </c>
      <c r="Z605" s="66">
        <f t="shared" si="94"/>
        <v>74.28926193810527</v>
      </c>
      <c r="AA605" s="66">
        <f t="shared" si="95"/>
        <v>74.489261938105273</v>
      </c>
      <c r="AB605" t="s">
        <v>379</v>
      </c>
      <c r="AC605" t="s">
        <v>42</v>
      </c>
      <c r="AD605" t="s">
        <v>56</v>
      </c>
      <c r="AE605" t="s">
        <v>36</v>
      </c>
      <c r="AF605">
        <v>28</v>
      </c>
      <c r="AG605" t="s">
        <v>37</v>
      </c>
      <c r="AH605">
        <v>30</v>
      </c>
      <c r="AI605">
        <v>36.745999999999995</v>
      </c>
      <c r="AJ605">
        <v>6.9129999999999999E-3</v>
      </c>
      <c r="AK605">
        <v>0</v>
      </c>
      <c r="AL605" t="s">
        <v>472</v>
      </c>
      <c r="AM605" t="s">
        <v>381</v>
      </c>
      <c r="AN605" t="s">
        <v>38</v>
      </c>
      <c r="AO605" t="s">
        <v>39</v>
      </c>
      <c r="AP605" t="s">
        <v>57</v>
      </c>
    </row>
    <row r="606" spans="1:45" x14ac:dyDescent="0.25">
      <c r="A606" s="86" t="s">
        <v>527</v>
      </c>
      <c r="B606" s="86" t="s">
        <v>646</v>
      </c>
      <c r="C606" s="86">
        <v>30</v>
      </c>
      <c r="D606" s="86" t="s">
        <v>55</v>
      </c>
      <c r="E606" s="86">
        <v>42</v>
      </c>
      <c r="F606" s="86" t="s">
        <v>35</v>
      </c>
      <c r="G606" s="86">
        <v>36.375788510793996</v>
      </c>
      <c r="H606" s="86"/>
      <c r="I606" s="86">
        <v>0</v>
      </c>
      <c r="J606" s="86">
        <v>18.835664916599931</v>
      </c>
      <c r="K606" s="86">
        <v>0</v>
      </c>
      <c r="L606" s="86">
        <v>2.95</v>
      </c>
      <c r="M606" s="86">
        <v>1.1046761415558803</v>
      </c>
      <c r="N606" s="86">
        <v>9.124418486336495</v>
      </c>
      <c r="O606" s="86">
        <v>1.1000000000000001</v>
      </c>
      <c r="P606" s="86">
        <v>2.6776596253384355</v>
      </c>
      <c r="S606" s="89"/>
      <c r="T606" s="88">
        <v>3.5</v>
      </c>
      <c r="V606" s="90">
        <f t="shared" si="90"/>
        <v>75.668207680624732</v>
      </c>
      <c r="W606" s="66">
        <f t="shared" si="91"/>
        <v>77.96820768062473</v>
      </c>
      <c r="X606" s="66">
        <f t="shared" si="92"/>
        <v>78.168207680624732</v>
      </c>
      <c r="Y606" s="66">
        <f t="shared" si="93"/>
        <v>75.668207680624732</v>
      </c>
      <c r="Z606" s="66">
        <f t="shared" si="94"/>
        <v>77.96820768062473</v>
      </c>
      <c r="AA606" s="66">
        <f t="shared" si="95"/>
        <v>78.168207680624732</v>
      </c>
      <c r="AB606" t="s">
        <v>379</v>
      </c>
      <c r="AC606" t="s">
        <v>42</v>
      </c>
      <c r="AD606" t="s">
        <v>56</v>
      </c>
      <c r="AE606" t="s">
        <v>36</v>
      </c>
      <c r="AF606">
        <v>28</v>
      </c>
      <c r="AG606" t="s">
        <v>37</v>
      </c>
      <c r="AH606">
        <v>30</v>
      </c>
      <c r="AI606">
        <v>46.082000000000001</v>
      </c>
      <c r="AJ606">
        <v>6.9129999999999999E-3</v>
      </c>
      <c r="AK606">
        <v>0</v>
      </c>
      <c r="AL606" t="s">
        <v>473</v>
      </c>
      <c r="AM606" t="s">
        <v>381</v>
      </c>
      <c r="AN606" t="s">
        <v>38</v>
      </c>
      <c r="AO606" t="s">
        <v>39</v>
      </c>
      <c r="AP606" t="s">
        <v>57</v>
      </c>
    </row>
    <row r="607" spans="1:45" x14ac:dyDescent="0.25">
      <c r="A607" s="86" t="s">
        <v>527</v>
      </c>
      <c r="B607" s="86" t="s">
        <v>45</v>
      </c>
      <c r="C607" s="86">
        <v>36</v>
      </c>
      <c r="D607" s="86" t="s">
        <v>55</v>
      </c>
      <c r="E607" s="86">
        <v>42</v>
      </c>
      <c r="F607" s="86" t="s">
        <v>35</v>
      </c>
      <c r="G607" s="86">
        <v>35.336916286149162</v>
      </c>
      <c r="H607" s="86"/>
      <c r="I607" s="86">
        <v>0</v>
      </c>
      <c r="J607" s="86">
        <v>19.157514033301446</v>
      </c>
      <c r="K607" s="86">
        <v>0</v>
      </c>
      <c r="L607" s="86">
        <v>2.9500000000000006</v>
      </c>
      <c r="M607" s="86">
        <v>1.0927937061406769</v>
      </c>
      <c r="N607" s="86">
        <v>9.3941769163435787</v>
      </c>
      <c r="O607" s="86">
        <v>1.1000000000000001</v>
      </c>
      <c r="P607" s="86">
        <v>2.6337144348381663</v>
      </c>
      <c r="S607" s="89"/>
      <c r="T607" s="88">
        <v>3.5</v>
      </c>
      <c r="V607" s="90">
        <f t="shared" si="90"/>
        <v>75.165115376773031</v>
      </c>
      <c r="W607" s="66">
        <f t="shared" si="91"/>
        <v>77.465115376773028</v>
      </c>
      <c r="X607" s="66">
        <f t="shared" si="92"/>
        <v>77.665115376773031</v>
      </c>
      <c r="Y607" s="66">
        <f t="shared" si="93"/>
        <v>75.165115376773031</v>
      </c>
      <c r="Z607" s="66">
        <f t="shared" si="94"/>
        <v>77.465115376773028</v>
      </c>
      <c r="AA607" s="66">
        <f t="shared" si="95"/>
        <v>77.665115376773031</v>
      </c>
      <c r="AB607" t="s">
        <v>379</v>
      </c>
      <c r="AC607" t="s">
        <v>42</v>
      </c>
      <c r="AD607" t="s">
        <v>56</v>
      </c>
      <c r="AE607" t="s">
        <v>36</v>
      </c>
      <c r="AF607">
        <v>28</v>
      </c>
      <c r="AG607" t="s">
        <v>37</v>
      </c>
      <c r="AH607">
        <v>30</v>
      </c>
      <c r="AI607">
        <v>1.5249999999999999</v>
      </c>
      <c r="AJ607">
        <v>6.9129999999999999E-3</v>
      </c>
      <c r="AK607">
        <v>0</v>
      </c>
      <c r="AL607" t="s">
        <v>474</v>
      </c>
      <c r="AM607" t="s">
        <v>381</v>
      </c>
      <c r="AN607" t="s">
        <v>38</v>
      </c>
      <c r="AO607" t="s">
        <v>39</v>
      </c>
      <c r="AP607" t="s">
        <v>57</v>
      </c>
    </row>
    <row r="608" spans="1:45" x14ac:dyDescent="0.25">
      <c r="A608" s="86" t="s">
        <v>531</v>
      </c>
      <c r="B608" s="86" t="s">
        <v>388</v>
      </c>
      <c r="C608" s="86">
        <v>12</v>
      </c>
      <c r="D608" s="86" t="s">
        <v>55</v>
      </c>
      <c r="E608" s="86">
        <v>42</v>
      </c>
      <c r="F608" s="86" t="s">
        <v>35</v>
      </c>
      <c r="G608" s="86">
        <v>34.786538812785388</v>
      </c>
      <c r="H608" s="86"/>
      <c r="I608" s="86">
        <v>0</v>
      </c>
      <c r="J608" s="86">
        <v>12.49403089128355</v>
      </c>
      <c r="K608" s="86">
        <v>0</v>
      </c>
      <c r="L608" s="86">
        <v>2.95</v>
      </c>
      <c r="M608" s="86">
        <v>0.89918426819917785</v>
      </c>
      <c r="N608" s="86">
        <v>8.5050724095347494</v>
      </c>
      <c r="O608" s="86">
        <v>1.1000000000000001</v>
      </c>
      <c r="P608" s="86">
        <v>2.5530864655073144</v>
      </c>
      <c r="S608" s="89"/>
      <c r="T608" s="88">
        <v>3.5</v>
      </c>
      <c r="V608" s="90">
        <f t="shared" ref="V608:V662" si="96">SUM(I608:U608,G608)</f>
        <v>66.787912847310182</v>
      </c>
      <c r="W608" s="66">
        <f t="shared" si="91"/>
        <v>69.087912847310179</v>
      </c>
      <c r="X608" s="66">
        <f t="shared" si="92"/>
        <v>69.287912847310182</v>
      </c>
      <c r="Y608" s="66">
        <f t="shared" si="93"/>
        <v>66.787912847310182</v>
      </c>
      <c r="Z608" s="66">
        <f t="shared" si="94"/>
        <v>69.087912847310179</v>
      </c>
      <c r="AA608" s="66">
        <f t="shared" si="95"/>
        <v>69.287912847310182</v>
      </c>
      <c r="AB608" t="s">
        <v>379</v>
      </c>
      <c r="AC608" t="s">
        <v>42</v>
      </c>
      <c r="AD608" t="s">
        <v>56</v>
      </c>
      <c r="AE608" t="s">
        <v>36</v>
      </c>
      <c r="AF608">
        <v>28</v>
      </c>
      <c r="AG608" t="s">
        <v>37</v>
      </c>
      <c r="AH608">
        <v>30</v>
      </c>
      <c r="AI608">
        <v>1.5249999999999999</v>
      </c>
      <c r="AJ608">
        <v>6.9129999999999999E-3</v>
      </c>
      <c r="AK608">
        <v>0</v>
      </c>
      <c r="AL608" t="s">
        <v>475</v>
      </c>
      <c r="AM608" t="s">
        <v>381</v>
      </c>
      <c r="AN608" t="s">
        <v>38</v>
      </c>
      <c r="AO608" t="s">
        <v>39</v>
      </c>
      <c r="AP608" t="s">
        <v>57</v>
      </c>
    </row>
    <row r="609" spans="1:49" x14ac:dyDescent="0.25">
      <c r="A609" s="86" t="s">
        <v>531</v>
      </c>
      <c r="B609" s="86" t="s">
        <v>638</v>
      </c>
      <c r="C609" s="86">
        <v>18</v>
      </c>
      <c r="D609" s="86" t="s">
        <v>55</v>
      </c>
      <c r="E609" s="86">
        <v>42</v>
      </c>
      <c r="F609" s="86" t="s">
        <v>35</v>
      </c>
      <c r="G609" s="86">
        <v>37.672065813528334</v>
      </c>
      <c r="H609" s="86"/>
      <c r="I609" s="86">
        <v>0</v>
      </c>
      <c r="J609" s="86">
        <v>15.649935342893977</v>
      </c>
      <c r="K609" s="86">
        <v>0</v>
      </c>
      <c r="L609" s="86">
        <v>2.9499999999999997</v>
      </c>
      <c r="M609" s="86">
        <v>1.0508805335173557</v>
      </c>
      <c r="N609" s="86">
        <v>8.7512779236021654</v>
      </c>
      <c r="O609" s="86">
        <v>1.0999999999999999</v>
      </c>
      <c r="P609" s="86">
        <v>2.7243840259633401</v>
      </c>
      <c r="S609" s="89"/>
      <c r="T609" s="88">
        <v>3.5</v>
      </c>
      <c r="V609" s="90">
        <f t="shared" si="96"/>
        <v>73.398543639505164</v>
      </c>
      <c r="W609" s="66">
        <f t="shared" si="91"/>
        <v>75.698543639505161</v>
      </c>
      <c r="X609" s="66">
        <f t="shared" si="92"/>
        <v>75.898543639505164</v>
      </c>
      <c r="Y609" s="66">
        <f t="shared" si="93"/>
        <v>73.398543639505164</v>
      </c>
      <c r="Z609" s="66">
        <f t="shared" si="94"/>
        <v>75.698543639505161</v>
      </c>
      <c r="AA609" s="66">
        <f t="shared" si="95"/>
        <v>75.898543639505164</v>
      </c>
      <c r="AB609" t="s">
        <v>379</v>
      </c>
      <c r="AC609" t="s">
        <v>42</v>
      </c>
      <c r="AD609" t="s">
        <v>56</v>
      </c>
      <c r="AE609" t="s">
        <v>36</v>
      </c>
      <c r="AF609">
        <v>28</v>
      </c>
      <c r="AG609" t="s">
        <v>37</v>
      </c>
      <c r="AH609">
        <v>30</v>
      </c>
      <c r="AI609">
        <v>18.372999999999998</v>
      </c>
      <c r="AJ609">
        <v>6.9129999999999999E-3</v>
      </c>
      <c r="AK609">
        <v>0</v>
      </c>
      <c r="AL609" t="s">
        <v>476</v>
      </c>
      <c r="AM609" t="s">
        <v>381</v>
      </c>
      <c r="AN609" t="s">
        <v>38</v>
      </c>
      <c r="AO609" t="s">
        <v>39</v>
      </c>
      <c r="AP609" t="s">
        <v>57</v>
      </c>
    </row>
    <row r="610" spans="1:49" x14ac:dyDescent="0.25">
      <c r="A610" s="86" t="s">
        <v>531</v>
      </c>
      <c r="B610" s="86" t="s">
        <v>391</v>
      </c>
      <c r="C610" s="86">
        <v>24</v>
      </c>
      <c r="D610" s="86" t="s">
        <v>55</v>
      </c>
      <c r="E610" s="86">
        <v>42</v>
      </c>
      <c r="F610" s="86" t="s">
        <v>35</v>
      </c>
      <c r="G610" s="86">
        <v>34.946164383561637</v>
      </c>
      <c r="H610" s="86"/>
      <c r="I610" s="86">
        <v>0</v>
      </c>
      <c r="J610" s="86">
        <v>17.598980282945458</v>
      </c>
      <c r="K610" s="86">
        <v>0</v>
      </c>
      <c r="L610" s="86">
        <v>2.95</v>
      </c>
      <c r="M610" s="86">
        <v>1.0320267365777249</v>
      </c>
      <c r="N610" s="86">
        <v>8.9954798721998817</v>
      </c>
      <c r="O610" s="86">
        <v>1.0999999999999999</v>
      </c>
      <c r="P610" s="86">
        <v>2.5897696273426205</v>
      </c>
      <c r="S610" s="89"/>
      <c r="T610" s="88">
        <v>3.5</v>
      </c>
      <c r="V610" s="90">
        <f t="shared" si="96"/>
        <v>72.712420902627315</v>
      </c>
      <c r="W610" s="66">
        <f t="shared" si="91"/>
        <v>75.012420902627312</v>
      </c>
      <c r="X610" s="66">
        <f t="shared" si="92"/>
        <v>75.212420902627315</v>
      </c>
      <c r="Y610" s="66">
        <f t="shared" si="93"/>
        <v>72.712420902627315</v>
      </c>
      <c r="Z610" s="66">
        <f t="shared" si="94"/>
        <v>75.012420902627312</v>
      </c>
      <c r="AA610" s="66">
        <f t="shared" si="95"/>
        <v>75.212420902627315</v>
      </c>
      <c r="AB610" t="s">
        <v>379</v>
      </c>
      <c r="AC610" t="s">
        <v>42</v>
      </c>
      <c r="AD610" t="s">
        <v>56</v>
      </c>
      <c r="AE610" t="s">
        <v>36</v>
      </c>
      <c r="AF610">
        <v>28</v>
      </c>
      <c r="AG610" t="s">
        <v>37</v>
      </c>
      <c r="AH610">
        <v>30</v>
      </c>
      <c r="AI610">
        <v>27.797999999999998</v>
      </c>
      <c r="AJ610">
        <v>6.9129999999999999E-3</v>
      </c>
      <c r="AK610">
        <v>0</v>
      </c>
      <c r="AL610" t="s">
        <v>477</v>
      </c>
      <c r="AM610" t="s">
        <v>381</v>
      </c>
      <c r="AN610" t="s">
        <v>38</v>
      </c>
      <c r="AO610" t="s">
        <v>39</v>
      </c>
      <c r="AP610" t="s">
        <v>57</v>
      </c>
    </row>
    <row r="611" spans="1:49" x14ac:dyDescent="0.25">
      <c r="A611" s="86" t="s">
        <v>531</v>
      </c>
      <c r="B611" s="86" t="s">
        <v>649</v>
      </c>
      <c r="C611" s="86">
        <v>30</v>
      </c>
      <c r="D611" s="86" t="s">
        <v>55</v>
      </c>
      <c r="E611" s="86">
        <v>42</v>
      </c>
      <c r="F611" s="86" t="s">
        <v>35</v>
      </c>
      <c r="G611" s="86">
        <v>36.877931286549696</v>
      </c>
      <c r="H611" s="86"/>
      <c r="I611" s="86">
        <v>0</v>
      </c>
      <c r="J611" s="86">
        <v>19.3760126611052</v>
      </c>
      <c r="K611" s="86">
        <v>0</v>
      </c>
      <c r="L611" s="86">
        <v>2.9500000000000006</v>
      </c>
      <c r="M611" s="86">
        <v>1.1196850938648237</v>
      </c>
      <c r="N611" s="86">
        <v>9.2262978968685232</v>
      </c>
      <c r="O611" s="86">
        <v>1.1000000000000001</v>
      </c>
      <c r="P611" s="86">
        <v>2.7069934032764991</v>
      </c>
      <c r="S611" s="89"/>
      <c r="T611" s="88">
        <v>3.5</v>
      </c>
      <c r="V611" s="90">
        <f t="shared" si="96"/>
        <v>76.856920341664733</v>
      </c>
      <c r="W611" s="66">
        <f t="shared" si="91"/>
        <v>79.15692034166473</v>
      </c>
      <c r="X611" s="66">
        <f t="shared" si="92"/>
        <v>79.356920341664733</v>
      </c>
      <c r="Y611" s="66">
        <f t="shared" si="93"/>
        <v>76.856920341664733</v>
      </c>
      <c r="Z611" s="66">
        <f t="shared" si="94"/>
        <v>79.15692034166473</v>
      </c>
      <c r="AA611" s="66">
        <f t="shared" si="95"/>
        <v>79.356920341664733</v>
      </c>
      <c r="AB611" t="s">
        <v>379</v>
      </c>
      <c r="AC611" t="s">
        <v>42</v>
      </c>
      <c r="AD611" t="s">
        <v>56</v>
      </c>
      <c r="AE611" t="s">
        <v>36</v>
      </c>
      <c r="AF611">
        <v>28</v>
      </c>
      <c r="AG611" t="s">
        <v>37</v>
      </c>
      <c r="AH611">
        <v>30</v>
      </c>
      <c r="AI611">
        <v>36.746000000000002</v>
      </c>
      <c r="AJ611">
        <v>6.9129999999999999E-3</v>
      </c>
      <c r="AK611">
        <v>0</v>
      </c>
      <c r="AL611" t="s">
        <v>478</v>
      </c>
      <c r="AM611" t="s">
        <v>381</v>
      </c>
      <c r="AN611" t="s">
        <v>38</v>
      </c>
      <c r="AO611" t="s">
        <v>39</v>
      </c>
      <c r="AP611" t="s">
        <v>57</v>
      </c>
    </row>
    <row r="612" spans="1:49" x14ac:dyDescent="0.25">
      <c r="A612" s="86" t="s">
        <v>531</v>
      </c>
      <c r="B612" s="86" t="s">
        <v>394</v>
      </c>
      <c r="C612" s="86">
        <v>36</v>
      </c>
      <c r="D612" s="86" t="s">
        <v>55</v>
      </c>
      <c r="E612" s="86">
        <v>42</v>
      </c>
      <c r="F612" s="86" t="s">
        <v>35</v>
      </c>
      <c r="G612" s="86">
        <v>35.234505327245053</v>
      </c>
      <c r="H612" s="86"/>
      <c r="I612" s="86">
        <v>0</v>
      </c>
      <c r="J612" s="86">
        <v>19.435159164218856</v>
      </c>
      <c r="K612" s="86">
        <v>0</v>
      </c>
      <c r="L612" s="86">
        <v>2.9500000000000011</v>
      </c>
      <c r="M612" s="86">
        <v>1.0960183262717023</v>
      </c>
      <c r="N612" s="86">
        <v>9.4750850713191657</v>
      </c>
      <c r="O612" s="86">
        <v>1.1000000000000001</v>
      </c>
      <c r="P612" s="86">
        <v>2.6328402935867983</v>
      </c>
      <c r="S612" s="89"/>
      <c r="T612" s="88">
        <v>3.5</v>
      </c>
      <c r="V612" s="90">
        <f t="shared" si="96"/>
        <v>75.423608182641573</v>
      </c>
      <c r="W612" s="66">
        <f t="shared" si="91"/>
        <v>77.72360818264157</v>
      </c>
      <c r="X612" s="66">
        <f t="shared" si="92"/>
        <v>77.923608182641573</v>
      </c>
      <c r="Y612" s="66">
        <f t="shared" si="93"/>
        <v>75.423608182641573</v>
      </c>
      <c r="Z612" s="66">
        <f t="shared" si="94"/>
        <v>77.72360818264157</v>
      </c>
      <c r="AA612" s="66">
        <f t="shared" si="95"/>
        <v>77.923608182641573</v>
      </c>
      <c r="AB612" t="s">
        <v>379</v>
      </c>
      <c r="AC612" t="s">
        <v>42</v>
      </c>
      <c r="AD612" t="s">
        <v>56</v>
      </c>
      <c r="AE612" t="s">
        <v>36</v>
      </c>
      <c r="AF612">
        <v>28</v>
      </c>
      <c r="AG612" t="s">
        <v>37</v>
      </c>
      <c r="AH612">
        <v>30</v>
      </c>
      <c r="AI612">
        <v>46.171000000000006</v>
      </c>
      <c r="AJ612">
        <v>6.9129999999999999E-3</v>
      </c>
      <c r="AK612">
        <v>0</v>
      </c>
      <c r="AL612" t="s">
        <v>479</v>
      </c>
      <c r="AM612" t="s">
        <v>381</v>
      </c>
      <c r="AN612" t="s">
        <v>38</v>
      </c>
      <c r="AO612" t="s">
        <v>39</v>
      </c>
      <c r="AP612" t="s">
        <v>57</v>
      </c>
    </row>
    <row r="613" spans="1:49" x14ac:dyDescent="0.25">
      <c r="A613" s="86" t="s">
        <v>535</v>
      </c>
      <c r="B613" s="86" t="s">
        <v>536</v>
      </c>
      <c r="C613" s="86">
        <v>12</v>
      </c>
      <c r="D613" s="86" t="s">
        <v>55</v>
      </c>
      <c r="E613" s="86">
        <v>42</v>
      </c>
      <c r="F613" s="86" t="s">
        <v>35</v>
      </c>
      <c r="G613" s="86">
        <v>34.706301369863013</v>
      </c>
      <c r="H613" s="86"/>
      <c r="I613" s="86">
        <v>0</v>
      </c>
      <c r="J613" s="86">
        <v>13.588868649798091</v>
      </c>
      <c r="K613" s="86">
        <v>0</v>
      </c>
      <c r="L613" s="86">
        <v>2.95</v>
      </c>
      <c r="M613" s="86">
        <v>0.89918426819917796</v>
      </c>
      <c r="N613" s="86">
        <v>8.6054441847357843</v>
      </c>
      <c r="O613" s="86">
        <v>1.1000000000000003</v>
      </c>
      <c r="P613" s="86">
        <v>2.5551503102219901</v>
      </c>
      <c r="S613" s="89"/>
      <c r="T613" s="88">
        <v>3.5</v>
      </c>
      <c r="V613" s="90">
        <f t="shared" si="96"/>
        <v>67.904948782818053</v>
      </c>
      <c r="W613" s="66">
        <f t="shared" si="91"/>
        <v>70.20494878281805</v>
      </c>
      <c r="X613" s="66">
        <f t="shared" si="92"/>
        <v>70.404948782818053</v>
      </c>
      <c r="Y613" s="66">
        <f t="shared" si="93"/>
        <v>67.904948782818053</v>
      </c>
      <c r="Z613" s="66">
        <f t="shared" si="94"/>
        <v>70.20494878281805</v>
      </c>
      <c r="AA613" s="66">
        <f t="shared" si="95"/>
        <v>70.404948782818053</v>
      </c>
      <c r="AB613" t="s">
        <v>379</v>
      </c>
      <c r="AC613" t="s">
        <v>42</v>
      </c>
      <c r="AD613" t="s">
        <v>56</v>
      </c>
      <c r="AE613" t="s">
        <v>36</v>
      </c>
      <c r="AF613">
        <v>28</v>
      </c>
      <c r="AG613" t="s">
        <v>37</v>
      </c>
      <c r="AH613">
        <v>30</v>
      </c>
      <c r="AI613">
        <v>46.171000000000006</v>
      </c>
      <c r="AJ613">
        <v>6.9129999999999999E-3</v>
      </c>
      <c r="AK613">
        <v>0</v>
      </c>
      <c r="AL613" t="s">
        <v>480</v>
      </c>
      <c r="AM613" t="s">
        <v>381</v>
      </c>
      <c r="AN613" t="s">
        <v>38</v>
      </c>
      <c r="AO613" t="s">
        <v>39</v>
      </c>
      <c r="AP613" t="s">
        <v>57</v>
      </c>
    </row>
    <row r="614" spans="1:49" x14ac:dyDescent="0.25">
      <c r="A614" s="86" t="s">
        <v>535</v>
      </c>
      <c r="B614" s="86" t="s">
        <v>511</v>
      </c>
      <c r="C614" s="86">
        <v>18</v>
      </c>
      <c r="D614" s="86" t="s">
        <v>55</v>
      </c>
      <c r="E614" s="86">
        <v>42</v>
      </c>
      <c r="F614" s="86" t="s">
        <v>35</v>
      </c>
      <c r="G614" s="86">
        <v>37.991459096459096</v>
      </c>
      <c r="H614" s="86"/>
      <c r="I614" s="86">
        <v>0</v>
      </c>
      <c r="J614" s="86">
        <v>16.401380839042403</v>
      </c>
      <c r="K614" s="86">
        <v>0</v>
      </c>
      <c r="L614" s="86">
        <v>2.95</v>
      </c>
      <c r="M614" s="86">
        <v>1.0573628147573533</v>
      </c>
      <c r="N614" s="86">
        <v>8.8638297191625917</v>
      </c>
      <c r="O614" s="86">
        <v>1.1000000000000003</v>
      </c>
      <c r="P614" s="86">
        <v>2.7444069638844151</v>
      </c>
      <c r="S614" s="89"/>
      <c r="T614" s="88">
        <v>3.5</v>
      </c>
      <c r="V614" s="90">
        <f t="shared" si="96"/>
        <v>74.608439433305861</v>
      </c>
      <c r="W614" s="66">
        <f t="shared" si="91"/>
        <v>76.908439433305858</v>
      </c>
      <c r="X614" s="66">
        <f t="shared" si="92"/>
        <v>77.108439433305861</v>
      </c>
      <c r="Y614" s="66">
        <f t="shared" si="93"/>
        <v>74.608439433305861</v>
      </c>
      <c r="Z614" s="66">
        <f t="shared" si="94"/>
        <v>76.908439433305858</v>
      </c>
      <c r="AA614" s="66">
        <f t="shared" si="95"/>
        <v>77.108439433305861</v>
      </c>
      <c r="AB614" t="s">
        <v>379</v>
      </c>
      <c r="AC614" t="s">
        <v>42</v>
      </c>
      <c r="AD614" t="s">
        <v>56</v>
      </c>
      <c r="AE614" t="s">
        <v>36</v>
      </c>
      <c r="AF614">
        <v>28</v>
      </c>
      <c r="AG614" t="s">
        <v>37</v>
      </c>
      <c r="AH614">
        <v>30</v>
      </c>
      <c r="AI614">
        <v>1.395</v>
      </c>
      <c r="AJ614">
        <v>6.9129999999999999E-3</v>
      </c>
      <c r="AK614">
        <v>0</v>
      </c>
      <c r="AL614" t="s">
        <v>481</v>
      </c>
      <c r="AM614" t="s">
        <v>381</v>
      </c>
      <c r="AN614" t="s">
        <v>38</v>
      </c>
      <c r="AO614" t="s">
        <v>39</v>
      </c>
      <c r="AP614" t="s">
        <v>57</v>
      </c>
    </row>
    <row r="615" spans="1:49" x14ac:dyDescent="0.25">
      <c r="A615" s="86" t="s">
        <v>535</v>
      </c>
      <c r="B615" s="86" t="s">
        <v>538</v>
      </c>
      <c r="C615" s="86">
        <v>24</v>
      </c>
      <c r="D615" s="86" t="s">
        <v>55</v>
      </c>
      <c r="E615" s="86">
        <v>42</v>
      </c>
      <c r="F615" s="86" t="s">
        <v>35</v>
      </c>
      <c r="G615" s="86">
        <v>34.960397260273965</v>
      </c>
      <c r="H615" s="86"/>
      <c r="I615" s="86">
        <v>0</v>
      </c>
      <c r="J615" s="86">
        <v>18.32779875160367</v>
      </c>
      <c r="K615" s="86">
        <v>0</v>
      </c>
      <c r="L615" s="86">
        <v>2.95</v>
      </c>
      <c r="M615" s="86">
        <v>1.0326471240137916</v>
      </c>
      <c r="N615" s="86">
        <v>9.0790025238727718</v>
      </c>
      <c r="O615" s="86">
        <v>1.1000000000000003</v>
      </c>
      <c r="P615" s="86">
        <v>2.5948195281347957</v>
      </c>
      <c r="S615" s="89"/>
      <c r="T615" s="88">
        <v>3.5</v>
      </c>
      <c r="V615" s="90">
        <f t="shared" si="96"/>
        <v>73.544665187899</v>
      </c>
      <c r="W615" s="66">
        <f t="shared" si="91"/>
        <v>75.844665187898997</v>
      </c>
      <c r="X615" s="66">
        <f t="shared" si="92"/>
        <v>76.044665187899</v>
      </c>
      <c r="Y615" s="66">
        <f t="shared" si="93"/>
        <v>73.544665187899</v>
      </c>
      <c r="Z615" s="66">
        <f t="shared" si="94"/>
        <v>75.844665187898997</v>
      </c>
      <c r="AA615" s="66">
        <f t="shared" si="95"/>
        <v>76.044665187899</v>
      </c>
      <c r="AB615" t="s">
        <v>508</v>
      </c>
      <c r="AC615" t="s">
        <v>509</v>
      </c>
      <c r="AD615" t="s">
        <v>56</v>
      </c>
      <c r="AE615" t="s">
        <v>36</v>
      </c>
      <c r="AF615">
        <v>28</v>
      </c>
      <c r="AG615" t="s">
        <v>37</v>
      </c>
      <c r="AH615">
        <v>30</v>
      </c>
      <c r="AI615">
        <v>27.855999999999998</v>
      </c>
      <c r="AJ615">
        <v>6.9129999999999999E-3</v>
      </c>
      <c r="AK615">
        <v>0</v>
      </c>
      <c r="AL615" t="s">
        <v>546</v>
      </c>
      <c r="AM615" t="s">
        <v>510</v>
      </c>
      <c r="AN615" t="s">
        <v>38</v>
      </c>
      <c r="AO615" t="s">
        <v>39</v>
      </c>
      <c r="AP615" t="s">
        <v>57</v>
      </c>
      <c r="AR615" s="71">
        <f t="shared" si="81"/>
        <v>75.3</v>
      </c>
      <c r="AS615" s="1">
        <f t="shared" si="82"/>
        <v>80.3</v>
      </c>
      <c r="AT615">
        <v>5</v>
      </c>
      <c r="AU615" t="b">
        <f t="shared" si="83"/>
        <v>0</v>
      </c>
      <c r="AW615">
        <v>8.0299999999999996E-2</v>
      </c>
    </row>
    <row r="616" spans="1:49" x14ac:dyDescent="0.25">
      <c r="A616" s="86" t="s">
        <v>535</v>
      </c>
      <c r="B616" s="86" t="s">
        <v>512</v>
      </c>
      <c r="C616" s="86">
        <v>30</v>
      </c>
      <c r="D616" s="86" t="s">
        <v>55</v>
      </c>
      <c r="E616" s="86">
        <v>42</v>
      </c>
      <c r="F616" s="86" t="s">
        <v>35</v>
      </c>
      <c r="G616" s="86">
        <v>37.102718624222462</v>
      </c>
      <c r="H616" s="86"/>
      <c r="I616" s="86">
        <v>0</v>
      </c>
      <c r="J616" s="86">
        <v>19.97192340513018</v>
      </c>
      <c r="K616" s="86">
        <v>0</v>
      </c>
      <c r="L616" s="86">
        <v>2.9500000000000006</v>
      </c>
      <c r="M616" s="86">
        <v>1.1254098174656539</v>
      </c>
      <c r="N616" s="86">
        <v>9.3228542526419567</v>
      </c>
      <c r="O616" s="86">
        <v>1.1000000000000003</v>
      </c>
      <c r="P616" s="86">
        <v>2.7230046245882158</v>
      </c>
      <c r="S616" s="89"/>
      <c r="T616" s="88">
        <v>3.5</v>
      </c>
      <c r="V616" s="90">
        <f t="shared" si="96"/>
        <v>77.795910724048468</v>
      </c>
      <c r="W616" s="66">
        <f t="shared" si="91"/>
        <v>80.095910724048466</v>
      </c>
      <c r="X616" s="66">
        <f t="shared" si="92"/>
        <v>80.295910724048468</v>
      </c>
      <c r="Y616" s="66">
        <f t="shared" si="93"/>
        <v>77.795910724048468</v>
      </c>
      <c r="Z616" s="66">
        <f t="shared" si="94"/>
        <v>80.095910724048466</v>
      </c>
      <c r="AA616" s="66">
        <f t="shared" si="95"/>
        <v>80.295910724048468</v>
      </c>
      <c r="AB616" t="s">
        <v>508</v>
      </c>
      <c r="AC616" t="s">
        <v>509</v>
      </c>
      <c r="AD616" t="s">
        <v>56</v>
      </c>
      <c r="AE616" t="s">
        <v>36</v>
      </c>
      <c r="AF616">
        <v>28</v>
      </c>
      <c r="AG616" t="s">
        <v>37</v>
      </c>
      <c r="AH616">
        <v>30</v>
      </c>
      <c r="AI616">
        <v>55.712000000000003</v>
      </c>
      <c r="AJ616">
        <v>6.9129999999999999E-3</v>
      </c>
      <c r="AK616">
        <v>0</v>
      </c>
      <c r="AL616" t="s">
        <v>547</v>
      </c>
      <c r="AM616" t="s">
        <v>510</v>
      </c>
      <c r="AN616" t="s">
        <v>38</v>
      </c>
      <c r="AO616" t="s">
        <v>39</v>
      </c>
      <c r="AP616" t="s">
        <v>57</v>
      </c>
      <c r="AR616" s="71">
        <f t="shared" si="81"/>
        <v>91.5</v>
      </c>
      <c r="AS616" s="1">
        <f t="shared" si="82"/>
        <v>96.5</v>
      </c>
      <c r="AT616">
        <v>5</v>
      </c>
      <c r="AU616" t="b">
        <f t="shared" si="83"/>
        <v>0</v>
      </c>
      <c r="AW616">
        <v>9.6500000000000002E-2</v>
      </c>
    </row>
    <row r="617" spans="1:49" x14ac:dyDescent="0.25">
      <c r="A617" s="86" t="s">
        <v>535</v>
      </c>
      <c r="B617" s="86" t="s">
        <v>540</v>
      </c>
      <c r="C617" s="86">
        <v>36</v>
      </c>
      <c r="D617" s="86" t="s">
        <v>55</v>
      </c>
      <c r="E617" s="86">
        <v>42</v>
      </c>
      <c r="F617" s="86" t="s">
        <v>35</v>
      </c>
      <c r="G617" s="86">
        <v>35.235917808219178</v>
      </c>
      <c r="H617" s="86"/>
      <c r="I617" s="86">
        <v>0</v>
      </c>
      <c r="J617" s="86">
        <v>19.712804295136266</v>
      </c>
      <c r="K617" s="86">
        <v>0</v>
      </c>
      <c r="L617" s="86">
        <v>2.95</v>
      </c>
      <c r="M617" s="86">
        <v>1.0960183262717023</v>
      </c>
      <c r="N617" s="86">
        <v>9.5552338818088245</v>
      </c>
      <c r="O617" s="86">
        <v>1.1000000000000001</v>
      </c>
      <c r="P617" s="86">
        <v>2.6369738481414364</v>
      </c>
      <c r="S617" s="89"/>
      <c r="T617" s="88">
        <v>3.5</v>
      </c>
      <c r="V617" s="90">
        <f t="shared" si="96"/>
        <v>75.786948159577406</v>
      </c>
      <c r="W617" s="66">
        <f t="shared" si="91"/>
        <v>78.086948159577403</v>
      </c>
      <c r="X617" s="66">
        <f t="shared" si="92"/>
        <v>78.286948159577406</v>
      </c>
      <c r="Y617" s="66">
        <f t="shared" si="93"/>
        <v>75.786948159577406</v>
      </c>
      <c r="Z617" s="66">
        <f t="shared" si="94"/>
        <v>78.086948159577403</v>
      </c>
      <c r="AA617" s="66">
        <f t="shared" si="95"/>
        <v>78.286948159577406</v>
      </c>
      <c r="AB617" t="s">
        <v>508</v>
      </c>
      <c r="AC617" t="s">
        <v>509</v>
      </c>
      <c r="AD617" t="s">
        <v>56</v>
      </c>
      <c r="AE617" t="s">
        <v>36</v>
      </c>
      <c r="AF617">
        <v>28</v>
      </c>
      <c r="AG617" t="s">
        <v>37</v>
      </c>
      <c r="AH617">
        <v>30</v>
      </c>
      <c r="AI617">
        <v>83.567999999999998</v>
      </c>
      <c r="AJ617">
        <v>6.9129999999999999E-3</v>
      </c>
      <c r="AK617">
        <v>0</v>
      </c>
      <c r="AL617" t="s">
        <v>548</v>
      </c>
      <c r="AM617" t="s">
        <v>510</v>
      </c>
      <c r="AN617" t="s">
        <v>38</v>
      </c>
      <c r="AO617" t="s">
        <v>39</v>
      </c>
      <c r="AP617" t="s">
        <v>57</v>
      </c>
      <c r="AR617" s="71">
        <f t="shared" si="81"/>
        <v>105</v>
      </c>
      <c r="AS617" s="1">
        <f t="shared" si="82"/>
        <v>110</v>
      </c>
      <c r="AT617">
        <v>5</v>
      </c>
      <c r="AU617" t="b">
        <f t="shared" si="83"/>
        <v>0</v>
      </c>
      <c r="AW617">
        <v>0.11</v>
      </c>
    </row>
    <row r="618" spans="1:49" x14ac:dyDescent="0.25">
      <c r="A618" s="86" t="s">
        <v>542</v>
      </c>
      <c r="B618" s="86" t="s">
        <v>543</v>
      </c>
      <c r="C618" s="86">
        <v>12</v>
      </c>
      <c r="D618" s="86" t="s">
        <v>55</v>
      </c>
      <c r="E618" s="86">
        <v>42</v>
      </c>
      <c r="F618" s="86" t="s">
        <v>35</v>
      </c>
      <c r="G618" s="86">
        <v>34.880383561643832</v>
      </c>
      <c r="H618" s="86"/>
      <c r="I618" s="86">
        <v>0</v>
      </c>
      <c r="J618" s="86">
        <v>14.683706408312631</v>
      </c>
      <c r="K618" s="86">
        <v>0</v>
      </c>
      <c r="L618" s="86">
        <v>2.9500000000000006</v>
      </c>
      <c r="M618" s="86">
        <v>0.90428288395848255</v>
      </c>
      <c r="N618" s="86">
        <v>8.7019171036760472</v>
      </c>
      <c r="O618" s="86">
        <v>1.0999999999999999</v>
      </c>
      <c r="P618" s="86">
        <v>2.5681834163464332</v>
      </c>
      <c r="S618" s="89"/>
      <c r="T618" s="88">
        <v>3.5</v>
      </c>
      <c r="V618" s="90">
        <f t="shared" si="96"/>
        <v>69.288473373937421</v>
      </c>
      <c r="W618" s="66">
        <f t="shared" si="91"/>
        <v>71.588473373937418</v>
      </c>
      <c r="X618" s="66">
        <f t="shared" si="92"/>
        <v>71.788473373937421</v>
      </c>
      <c r="Y618" s="66">
        <f t="shared" si="93"/>
        <v>69.288473373937421</v>
      </c>
      <c r="Z618" s="66">
        <f t="shared" si="94"/>
        <v>71.588473373937418</v>
      </c>
      <c r="AA618" s="66">
        <f t="shared" si="95"/>
        <v>71.788473373937421</v>
      </c>
      <c r="AB618" t="s">
        <v>508</v>
      </c>
      <c r="AC618" t="s">
        <v>509</v>
      </c>
      <c r="AD618" t="s">
        <v>56</v>
      </c>
      <c r="AE618" t="s">
        <v>36</v>
      </c>
      <c r="AF618">
        <v>28</v>
      </c>
      <c r="AG618" t="s">
        <v>37</v>
      </c>
      <c r="AH618">
        <v>30</v>
      </c>
      <c r="AI618">
        <v>27.855999999999998</v>
      </c>
      <c r="AJ618">
        <v>6.9129999999999999E-3</v>
      </c>
      <c r="AK618">
        <v>0</v>
      </c>
      <c r="AL618" t="s">
        <v>549</v>
      </c>
      <c r="AM618" t="s">
        <v>510</v>
      </c>
      <c r="AN618" t="s">
        <v>38</v>
      </c>
      <c r="AO618" t="s">
        <v>39</v>
      </c>
      <c r="AP618" t="s">
        <v>57</v>
      </c>
      <c r="AR618" s="71">
        <f t="shared" si="81"/>
        <v>78.2</v>
      </c>
      <c r="AS618" s="1">
        <f t="shared" si="82"/>
        <v>83.2</v>
      </c>
      <c r="AT618">
        <v>5</v>
      </c>
      <c r="AU618" t="b">
        <f t="shared" si="83"/>
        <v>0</v>
      </c>
      <c r="AW618">
        <v>8.3199999999999996E-2</v>
      </c>
    </row>
    <row r="619" spans="1:49" x14ac:dyDescent="0.25">
      <c r="A619" s="86" t="s">
        <v>542</v>
      </c>
      <c r="B619" s="86" t="s">
        <v>514</v>
      </c>
      <c r="C619" s="86">
        <v>18</v>
      </c>
      <c r="D619" s="86" t="s">
        <v>55</v>
      </c>
      <c r="E619" s="86">
        <v>42</v>
      </c>
      <c r="F619" s="86" t="s">
        <v>35</v>
      </c>
      <c r="G619" s="86">
        <v>37.706026812918942</v>
      </c>
      <c r="H619" s="86"/>
      <c r="I619" s="86">
        <v>0</v>
      </c>
      <c r="J619" s="86">
        <v>17.068230333078603</v>
      </c>
      <c r="K619" s="86">
        <v>0</v>
      </c>
      <c r="L619" s="86">
        <v>2.9499999999999997</v>
      </c>
      <c r="M619" s="86">
        <v>1.0560234459661961</v>
      </c>
      <c r="N619" s="86">
        <v>8.9756850821894556</v>
      </c>
      <c r="O619" s="86">
        <v>1.0999999999999999</v>
      </c>
      <c r="P619" s="86">
        <v>2.7346181241751353</v>
      </c>
      <c r="S619" s="89"/>
      <c r="T619" s="88">
        <v>3.5</v>
      </c>
      <c r="V619" s="90">
        <f t="shared" si="96"/>
        <v>75.090583798328339</v>
      </c>
      <c r="W619" s="66">
        <f t="shared" si="91"/>
        <v>77.390583798328336</v>
      </c>
      <c r="X619" s="66">
        <f t="shared" si="92"/>
        <v>77.590583798328339</v>
      </c>
      <c r="Y619" s="66">
        <f t="shared" si="93"/>
        <v>75.090583798328339</v>
      </c>
      <c r="Z619" s="66">
        <f t="shared" si="94"/>
        <v>77.390583798328336</v>
      </c>
      <c r="AA619" s="66">
        <f t="shared" si="95"/>
        <v>77.590583798328339</v>
      </c>
      <c r="AB619" t="s">
        <v>508</v>
      </c>
      <c r="AC619" t="s">
        <v>509</v>
      </c>
      <c r="AD619" t="s">
        <v>56</v>
      </c>
      <c r="AE619" t="s">
        <v>36</v>
      </c>
      <c r="AF619">
        <v>28</v>
      </c>
      <c r="AG619" t="s">
        <v>37</v>
      </c>
      <c r="AH619">
        <v>30</v>
      </c>
      <c r="AI619">
        <v>55.712000000000003</v>
      </c>
      <c r="AJ619">
        <v>6.9129999999999999E-3</v>
      </c>
      <c r="AK619">
        <v>0</v>
      </c>
      <c r="AL619" t="s">
        <v>550</v>
      </c>
      <c r="AM619" t="s">
        <v>510</v>
      </c>
      <c r="AN619" t="s">
        <v>38</v>
      </c>
      <c r="AO619" t="s">
        <v>39</v>
      </c>
      <c r="AP619" t="s">
        <v>57</v>
      </c>
      <c r="AR619" s="71">
        <f t="shared" si="81"/>
        <v>94.1</v>
      </c>
      <c r="AS619" s="1">
        <f t="shared" si="82"/>
        <v>99.1</v>
      </c>
      <c r="AT619">
        <v>5</v>
      </c>
      <c r="AU619" t="b">
        <f t="shared" si="83"/>
        <v>0</v>
      </c>
      <c r="AW619">
        <v>9.9099999999999994E-2</v>
      </c>
    </row>
    <row r="620" spans="1:49" x14ac:dyDescent="0.25">
      <c r="A620" s="86" t="s">
        <v>542</v>
      </c>
      <c r="B620" s="86" t="s">
        <v>544</v>
      </c>
      <c r="C620" s="86">
        <v>24</v>
      </c>
      <c r="D620" s="86" t="s">
        <v>55</v>
      </c>
      <c r="E620" s="86">
        <v>42</v>
      </c>
      <c r="F620" s="86" t="s">
        <v>35</v>
      </c>
      <c r="G620" s="86">
        <v>35.170917808219173</v>
      </c>
      <c r="H620" s="86"/>
      <c r="I620" s="86">
        <v>0</v>
      </c>
      <c r="J620" s="86">
        <v>19.056617220261877</v>
      </c>
      <c r="K620" s="86">
        <v>0</v>
      </c>
      <c r="L620" s="86">
        <v>2.95</v>
      </c>
      <c r="M620" s="86">
        <v>1.0417151162837042</v>
      </c>
      <c r="N620" s="86">
        <v>9.1592808091614</v>
      </c>
      <c r="O620" s="86">
        <v>1.1000000000000001</v>
      </c>
      <c r="P620" s="86">
        <v>2.6094460514416524</v>
      </c>
      <c r="S620" s="89"/>
      <c r="T620" s="88">
        <v>3.5</v>
      </c>
      <c r="V620" s="90">
        <f t="shared" si="96"/>
        <v>74.587977005367804</v>
      </c>
      <c r="W620" s="66">
        <f t="shared" si="91"/>
        <v>76.887977005367802</v>
      </c>
      <c r="X620" s="66">
        <f t="shared" si="92"/>
        <v>77.087977005367804</v>
      </c>
      <c r="Y620" s="66">
        <f t="shared" si="93"/>
        <v>74.587977005367804</v>
      </c>
      <c r="Z620" s="66">
        <f t="shared" si="94"/>
        <v>76.887977005367802</v>
      </c>
      <c r="AA620" s="66">
        <f t="shared" si="95"/>
        <v>77.087977005367804</v>
      </c>
      <c r="AB620" t="s">
        <v>508</v>
      </c>
      <c r="AC620" t="s">
        <v>509</v>
      </c>
      <c r="AD620" t="s">
        <v>56</v>
      </c>
      <c r="AE620" t="s">
        <v>36</v>
      </c>
      <c r="AF620">
        <v>28</v>
      </c>
      <c r="AG620" t="s">
        <v>37</v>
      </c>
      <c r="AH620">
        <v>30</v>
      </c>
      <c r="AI620">
        <v>83.567999999999998</v>
      </c>
      <c r="AJ620">
        <v>6.9129999999999999E-3</v>
      </c>
      <c r="AK620">
        <v>0</v>
      </c>
      <c r="AL620" t="s">
        <v>551</v>
      </c>
      <c r="AM620" t="s">
        <v>510</v>
      </c>
      <c r="AN620" t="s">
        <v>38</v>
      </c>
      <c r="AO620" t="s">
        <v>39</v>
      </c>
      <c r="AP620" t="s">
        <v>57</v>
      </c>
      <c r="AR620" s="71">
        <f t="shared" si="81"/>
        <v>106.3</v>
      </c>
      <c r="AS620" s="1">
        <f t="shared" si="82"/>
        <v>111.3</v>
      </c>
      <c r="AT620">
        <v>5</v>
      </c>
      <c r="AU620" t="b">
        <f t="shared" si="83"/>
        <v>0</v>
      </c>
      <c r="AW620">
        <v>0.1113</v>
      </c>
    </row>
    <row r="621" spans="1:49" x14ac:dyDescent="0.25">
      <c r="A621" s="86" t="s">
        <v>542</v>
      </c>
      <c r="B621" s="86" t="s">
        <v>516</v>
      </c>
      <c r="C621" s="86">
        <v>30</v>
      </c>
      <c r="D621" s="86" t="s">
        <v>55</v>
      </c>
      <c r="E621" s="86">
        <v>42</v>
      </c>
      <c r="F621" s="86" t="s">
        <v>35</v>
      </c>
      <c r="G621" s="86">
        <v>36.918691520467831</v>
      </c>
      <c r="H621" s="86"/>
      <c r="I621" s="86">
        <v>0</v>
      </c>
      <c r="J621" s="86">
        <v>20.507021482324088</v>
      </c>
      <c r="K621" s="86">
        <v>0</v>
      </c>
      <c r="L621" s="86">
        <v>2.95</v>
      </c>
      <c r="M621" s="86">
        <v>1.1244327955443403</v>
      </c>
      <c r="N621" s="86">
        <v>9.4193996199557564</v>
      </c>
      <c r="O621" s="86">
        <v>1.1000000000000001</v>
      </c>
      <c r="P621" s="86">
        <v>2.7180476491451619</v>
      </c>
      <c r="S621" s="89"/>
      <c r="T621" s="88">
        <v>3.5</v>
      </c>
      <c r="V621" s="90">
        <f t="shared" si="96"/>
        <v>78.237593067437189</v>
      </c>
      <c r="W621" s="66">
        <f t="shared" si="91"/>
        <v>80.537593067437186</v>
      </c>
      <c r="X621" s="66">
        <f t="shared" si="92"/>
        <v>80.737593067437189</v>
      </c>
      <c r="Y621" s="66">
        <f t="shared" si="93"/>
        <v>78.237593067437189</v>
      </c>
      <c r="Z621" s="66">
        <f t="shared" si="94"/>
        <v>80.537593067437186</v>
      </c>
      <c r="AA621" s="66">
        <f t="shared" si="95"/>
        <v>80.737593067437189</v>
      </c>
      <c r="AB621" t="s">
        <v>508</v>
      </c>
      <c r="AC621" t="s">
        <v>509</v>
      </c>
      <c r="AD621" t="s">
        <v>56</v>
      </c>
      <c r="AE621" t="s">
        <v>36</v>
      </c>
      <c r="AF621">
        <v>28</v>
      </c>
      <c r="AG621" t="s">
        <v>37</v>
      </c>
      <c r="AH621">
        <v>30</v>
      </c>
      <c r="AI621">
        <v>27.856000000000002</v>
      </c>
      <c r="AJ621">
        <v>6.9129999999999999E-3</v>
      </c>
      <c r="AK621">
        <v>0</v>
      </c>
      <c r="AL621" t="s">
        <v>552</v>
      </c>
      <c r="AM621" t="s">
        <v>510</v>
      </c>
      <c r="AN621" t="s">
        <v>38</v>
      </c>
      <c r="AO621" t="s">
        <v>39</v>
      </c>
      <c r="AP621" t="s">
        <v>57</v>
      </c>
      <c r="AR621" s="71">
        <f t="shared" si="81"/>
        <v>80.599999999999994</v>
      </c>
      <c r="AS621" s="1">
        <f t="shared" si="82"/>
        <v>85.6</v>
      </c>
      <c r="AT621">
        <v>5</v>
      </c>
      <c r="AU621" t="b">
        <f t="shared" si="83"/>
        <v>0</v>
      </c>
      <c r="AW621">
        <v>8.5599999999999996E-2</v>
      </c>
    </row>
    <row r="622" spans="1:49" x14ac:dyDescent="0.25">
      <c r="A622" s="86" t="s">
        <v>542</v>
      </c>
      <c r="B622" s="86" t="s">
        <v>545</v>
      </c>
      <c r="C622" s="86">
        <v>36</v>
      </c>
      <c r="D622" s="86" t="s">
        <v>55</v>
      </c>
      <c r="E622" s="86">
        <v>42</v>
      </c>
      <c r="F622" s="86" t="s">
        <v>35</v>
      </c>
      <c r="G622" s="86">
        <v>35.39883409436834</v>
      </c>
      <c r="H622" s="86"/>
      <c r="I622" s="86">
        <v>0</v>
      </c>
      <c r="J622" s="86">
        <v>19.990449426053676</v>
      </c>
      <c r="K622" s="86">
        <v>0</v>
      </c>
      <c r="L622" s="86">
        <v>2.95</v>
      </c>
      <c r="M622" s="86">
        <v>1.1015547152503209</v>
      </c>
      <c r="N622" s="86">
        <v>9.6322693799061838</v>
      </c>
      <c r="O622" s="86">
        <v>1.0999999999999999</v>
      </c>
      <c r="P622" s="86">
        <v>2.6489130213284562</v>
      </c>
      <c r="S622" s="89"/>
      <c r="T622" s="88">
        <v>3.5</v>
      </c>
      <c r="V622" s="90">
        <f t="shared" si="96"/>
        <v>76.322020636906984</v>
      </c>
      <c r="W622" s="66">
        <f t="shared" si="91"/>
        <v>78.622020636906981</v>
      </c>
      <c r="X622" s="66">
        <f t="shared" si="92"/>
        <v>78.822020636906984</v>
      </c>
      <c r="Y622" s="66">
        <f t="shared" si="93"/>
        <v>76.322020636906984</v>
      </c>
      <c r="Z622" s="66">
        <f t="shared" si="94"/>
        <v>78.622020636906981</v>
      </c>
      <c r="AA622" s="66">
        <f t="shared" si="95"/>
        <v>78.822020636906984</v>
      </c>
      <c r="AB622" t="s">
        <v>508</v>
      </c>
      <c r="AC622" t="s">
        <v>509</v>
      </c>
      <c r="AD622" t="s">
        <v>56</v>
      </c>
      <c r="AE622" t="s">
        <v>36</v>
      </c>
      <c r="AF622">
        <v>28</v>
      </c>
      <c r="AG622" t="s">
        <v>37</v>
      </c>
      <c r="AH622">
        <v>30</v>
      </c>
      <c r="AI622">
        <v>55.71200000000001</v>
      </c>
      <c r="AJ622">
        <v>6.9129999999999999E-3</v>
      </c>
      <c r="AK622">
        <v>0</v>
      </c>
      <c r="AL622" t="s">
        <v>553</v>
      </c>
      <c r="AM622" t="s">
        <v>510</v>
      </c>
      <c r="AN622" t="s">
        <v>38</v>
      </c>
      <c r="AO622" t="s">
        <v>39</v>
      </c>
      <c r="AP622" t="s">
        <v>57</v>
      </c>
      <c r="AR622" s="71">
        <f t="shared" si="81"/>
        <v>96.5</v>
      </c>
      <c r="AS622" s="1">
        <f t="shared" si="82"/>
        <v>101.5</v>
      </c>
      <c r="AT622">
        <v>5</v>
      </c>
      <c r="AU622" t="b">
        <f t="shared" si="83"/>
        <v>0</v>
      </c>
      <c r="AW622">
        <v>0.10150000000000001</v>
      </c>
    </row>
    <row r="623" spans="1:49" x14ac:dyDescent="0.25">
      <c r="A623" s="86" t="s">
        <v>639</v>
      </c>
      <c r="B623" s="86" t="s">
        <v>635</v>
      </c>
      <c r="C623" s="86">
        <v>12</v>
      </c>
      <c r="D623" s="86" t="s">
        <v>55</v>
      </c>
      <c r="E623" s="86">
        <v>42</v>
      </c>
      <c r="F623" s="86" t="s">
        <v>35</v>
      </c>
      <c r="G623" s="86">
        <v>34.89320547945205</v>
      </c>
      <c r="H623" s="86"/>
      <c r="I623" s="86">
        <v>0</v>
      </c>
      <c r="J623" s="86">
        <v>15.778544166827169</v>
      </c>
      <c r="K623" s="86">
        <v>0</v>
      </c>
      <c r="L623" s="86">
        <v>2.95</v>
      </c>
      <c r="M623" s="86">
        <v>0.955243141631265</v>
      </c>
      <c r="N623" s="86">
        <v>8.8059499999999993</v>
      </c>
      <c r="O623" s="86">
        <v>1.1000000000000003</v>
      </c>
      <c r="P623" s="86">
        <v>2.5769120136957668</v>
      </c>
      <c r="S623" s="89"/>
      <c r="T623" s="88">
        <v>3.5</v>
      </c>
      <c r="V623" s="90">
        <f t="shared" si="96"/>
        <v>70.559854801606249</v>
      </c>
      <c r="W623" s="66">
        <f t="shared" si="91"/>
        <v>72.859854801606247</v>
      </c>
      <c r="X623" s="66">
        <f t="shared" si="92"/>
        <v>73.059854801606249</v>
      </c>
      <c r="Y623" s="66">
        <f t="shared" si="93"/>
        <v>70.559854801606249</v>
      </c>
      <c r="Z623" s="66">
        <f t="shared" si="94"/>
        <v>72.859854801606247</v>
      </c>
      <c r="AA623" s="66">
        <f t="shared" si="95"/>
        <v>73.059854801606249</v>
      </c>
      <c r="AB623" t="s">
        <v>508</v>
      </c>
      <c r="AC623" t="s">
        <v>509</v>
      </c>
      <c r="AD623" t="s">
        <v>56</v>
      </c>
      <c r="AE623" t="s">
        <v>36</v>
      </c>
      <c r="AF623">
        <v>28</v>
      </c>
      <c r="AG623" t="s">
        <v>37</v>
      </c>
      <c r="AH623">
        <v>30</v>
      </c>
      <c r="AI623">
        <v>80.626000000000005</v>
      </c>
      <c r="AJ623">
        <v>6.9129999999999999E-3</v>
      </c>
      <c r="AK623">
        <v>0</v>
      </c>
      <c r="AL623" t="s">
        <v>554</v>
      </c>
      <c r="AM623" t="s">
        <v>510</v>
      </c>
      <c r="AN623" t="s">
        <v>38</v>
      </c>
      <c r="AO623" t="s">
        <v>39</v>
      </c>
      <c r="AP623" t="s">
        <v>57</v>
      </c>
      <c r="AR623" s="71">
        <f t="shared" si="81"/>
        <v>107.4</v>
      </c>
      <c r="AS623" s="1">
        <f t="shared" si="82"/>
        <v>112.4</v>
      </c>
      <c r="AT623">
        <v>5</v>
      </c>
      <c r="AU623" t="b">
        <f t="shared" si="83"/>
        <v>0</v>
      </c>
      <c r="AW623">
        <v>0.1124</v>
      </c>
    </row>
    <row r="624" spans="1:49" x14ac:dyDescent="0.25">
      <c r="A624" s="86" t="s">
        <v>639</v>
      </c>
      <c r="B624" s="86" t="s">
        <v>519</v>
      </c>
      <c r="C624" s="86">
        <v>18</v>
      </c>
      <c r="D624" s="86" t="s">
        <v>55</v>
      </c>
      <c r="E624" s="86">
        <v>42</v>
      </c>
      <c r="F624" s="86" t="s">
        <v>35</v>
      </c>
      <c r="G624" s="86">
        <v>36.688247863247859</v>
      </c>
      <c r="H624" s="86"/>
      <c r="I624" s="86">
        <v>0</v>
      </c>
      <c r="J624" s="86">
        <v>17.932691796401247</v>
      </c>
      <c r="K624" s="86">
        <v>0</v>
      </c>
      <c r="L624" s="86">
        <v>2.9499999999999997</v>
      </c>
      <c r="M624" s="86">
        <v>1.0557246774947417</v>
      </c>
      <c r="N624" s="86">
        <v>9.0963390139490112</v>
      </c>
      <c r="O624" s="86">
        <v>1.1000000000000001</v>
      </c>
      <c r="P624" s="86">
        <v>2.6871887721927834</v>
      </c>
      <c r="S624" s="89"/>
      <c r="T624" s="88">
        <v>3.5</v>
      </c>
      <c r="V624" s="90">
        <f t="shared" si="96"/>
        <v>75.010192123285634</v>
      </c>
      <c r="W624" s="66">
        <f t="shared" si="91"/>
        <v>77.310192123285631</v>
      </c>
      <c r="X624" s="66">
        <f t="shared" si="92"/>
        <v>77.510192123285634</v>
      </c>
      <c r="Y624" s="66">
        <f t="shared" si="93"/>
        <v>75.010192123285634</v>
      </c>
      <c r="Z624" s="66">
        <f t="shared" si="94"/>
        <v>77.310192123285631</v>
      </c>
      <c r="AA624" s="66">
        <f t="shared" si="95"/>
        <v>77.510192123285634</v>
      </c>
      <c r="AB624" t="s">
        <v>508</v>
      </c>
      <c r="AC624" t="s">
        <v>509</v>
      </c>
      <c r="AD624" t="s">
        <v>56</v>
      </c>
      <c r="AE624" t="s">
        <v>36</v>
      </c>
      <c r="AF624">
        <v>28</v>
      </c>
      <c r="AG624" t="s">
        <v>37</v>
      </c>
      <c r="AH624">
        <v>30</v>
      </c>
      <c r="AI624">
        <v>27.856000000000002</v>
      </c>
      <c r="AJ624">
        <v>6.9129999999999999E-3</v>
      </c>
      <c r="AK624">
        <v>0</v>
      </c>
      <c r="AL624" t="s">
        <v>555</v>
      </c>
      <c r="AM624" t="s">
        <v>510</v>
      </c>
      <c r="AN624" t="s">
        <v>38</v>
      </c>
      <c r="AO624" t="s">
        <v>39</v>
      </c>
      <c r="AP624" t="s">
        <v>57</v>
      </c>
      <c r="AR624" s="71">
        <f t="shared" si="81"/>
        <v>83</v>
      </c>
      <c r="AS624" s="1">
        <f t="shared" si="82"/>
        <v>88</v>
      </c>
      <c r="AT624">
        <v>5</v>
      </c>
      <c r="AU624" t="b">
        <f t="shared" si="83"/>
        <v>0</v>
      </c>
      <c r="AW624">
        <v>8.7999999999999995E-2</v>
      </c>
    </row>
    <row r="625" spans="1:49" x14ac:dyDescent="0.25">
      <c r="A625" s="86" t="s">
        <v>639</v>
      </c>
      <c r="B625" s="86" t="s">
        <v>640</v>
      </c>
      <c r="C625" s="86">
        <v>24</v>
      </c>
      <c r="D625" s="86" t="s">
        <v>55</v>
      </c>
      <c r="E625" s="86">
        <v>42</v>
      </c>
      <c r="F625" s="86" t="s">
        <v>35</v>
      </c>
      <c r="G625" s="86">
        <v>35.121447488584472</v>
      </c>
      <c r="H625" s="86"/>
      <c r="I625" s="86">
        <v>0</v>
      </c>
      <c r="J625" s="86">
        <v>19.785435688920082</v>
      </c>
      <c r="K625" s="86">
        <v>0</v>
      </c>
      <c r="L625" s="86">
        <v>2.95</v>
      </c>
      <c r="M625" s="86">
        <v>1.0707643870769583</v>
      </c>
      <c r="N625" s="86">
        <v>9.2458499999999972</v>
      </c>
      <c r="O625" s="86">
        <v>1.1000000000000001</v>
      </c>
      <c r="P625" s="86">
        <v>2.6146311472898862</v>
      </c>
      <c r="S625" s="89"/>
      <c r="T625" s="88">
        <v>3.5</v>
      </c>
      <c r="V625" s="90">
        <f t="shared" si="96"/>
        <v>75.388128711871389</v>
      </c>
      <c r="W625" s="66">
        <f t="shared" si="91"/>
        <v>77.688128711871386</v>
      </c>
      <c r="X625" s="66">
        <f t="shared" si="92"/>
        <v>77.888128711871389</v>
      </c>
      <c r="Y625" s="66">
        <f t="shared" si="93"/>
        <v>75.388128711871389</v>
      </c>
      <c r="Z625" s="66">
        <f t="shared" si="94"/>
        <v>77.688128711871386</v>
      </c>
      <c r="AA625" s="66">
        <f t="shared" si="95"/>
        <v>77.888128711871389</v>
      </c>
      <c r="AB625" t="s">
        <v>508</v>
      </c>
      <c r="AC625" t="s">
        <v>509</v>
      </c>
      <c r="AD625" t="s">
        <v>56</v>
      </c>
      <c r="AE625" t="s">
        <v>36</v>
      </c>
      <c r="AF625">
        <v>28</v>
      </c>
      <c r="AG625" t="s">
        <v>37</v>
      </c>
      <c r="AH625">
        <v>30</v>
      </c>
      <c r="AI625">
        <v>55.712000000000003</v>
      </c>
      <c r="AJ625">
        <v>6.9129999999999999E-3</v>
      </c>
      <c r="AK625">
        <v>0</v>
      </c>
      <c r="AL625" t="s">
        <v>556</v>
      </c>
      <c r="AM625" t="s">
        <v>510</v>
      </c>
      <c r="AN625" t="s">
        <v>38</v>
      </c>
      <c r="AO625" t="s">
        <v>39</v>
      </c>
      <c r="AP625" t="s">
        <v>57</v>
      </c>
      <c r="AR625" s="71">
        <f t="shared" si="81"/>
        <v>98.8</v>
      </c>
      <c r="AS625" s="1">
        <f t="shared" si="82"/>
        <v>103.8</v>
      </c>
      <c r="AT625">
        <v>5</v>
      </c>
      <c r="AU625" t="b">
        <f t="shared" si="83"/>
        <v>0</v>
      </c>
      <c r="AW625">
        <v>0.1038</v>
      </c>
    </row>
    <row r="626" spans="1:49" x14ac:dyDescent="0.25">
      <c r="A626" s="86" t="s">
        <v>639</v>
      </c>
      <c r="B626" s="86" t="s">
        <v>521</v>
      </c>
      <c r="C626" s="86">
        <v>30</v>
      </c>
      <c r="D626" s="86" t="s">
        <v>55</v>
      </c>
      <c r="E626" s="86">
        <v>42</v>
      </c>
      <c r="F626" s="86" t="s">
        <v>35</v>
      </c>
      <c r="G626" s="86">
        <v>36.341653860226856</v>
      </c>
      <c r="H626" s="86"/>
      <c r="I626" s="86">
        <v>0</v>
      </c>
      <c r="J626" s="86">
        <v>20.760547483761837</v>
      </c>
      <c r="K626" s="86">
        <v>0</v>
      </c>
      <c r="L626" s="86">
        <v>2.9499999999999997</v>
      </c>
      <c r="M626" s="86">
        <v>1.1252094061378024</v>
      </c>
      <c r="N626" s="86">
        <v>9.5242345685235303</v>
      </c>
      <c r="O626" s="86">
        <v>1.0999999999999999</v>
      </c>
      <c r="P626" s="86">
        <v>2.6937493165238284</v>
      </c>
      <c r="S626" s="89"/>
      <c r="T626" s="88">
        <v>3.5</v>
      </c>
      <c r="V626" s="90">
        <f t="shared" si="96"/>
        <v>77.995394635173852</v>
      </c>
      <c r="W626" s="66">
        <f t="shared" si="91"/>
        <v>80.295394635173849</v>
      </c>
      <c r="X626" s="66">
        <f t="shared" si="92"/>
        <v>80.495394635173852</v>
      </c>
      <c r="Y626" s="66">
        <f t="shared" si="93"/>
        <v>77.995394635173852</v>
      </c>
      <c r="Z626" s="66">
        <f t="shared" si="94"/>
        <v>80.295394635173849</v>
      </c>
      <c r="AA626" s="66">
        <f t="shared" si="95"/>
        <v>80.495394635173852</v>
      </c>
      <c r="AB626" t="s">
        <v>508</v>
      </c>
      <c r="AC626" t="s">
        <v>509</v>
      </c>
      <c r="AD626" t="s">
        <v>56</v>
      </c>
      <c r="AE626" t="s">
        <v>36</v>
      </c>
      <c r="AF626">
        <v>28</v>
      </c>
      <c r="AG626" t="s">
        <v>37</v>
      </c>
      <c r="AH626">
        <v>30</v>
      </c>
      <c r="AI626">
        <v>80.625999999999991</v>
      </c>
      <c r="AJ626">
        <v>6.9129999999999999E-3</v>
      </c>
      <c r="AK626">
        <v>0</v>
      </c>
      <c r="AL626" t="s">
        <v>557</v>
      </c>
      <c r="AM626" t="s">
        <v>510</v>
      </c>
      <c r="AN626" t="s">
        <v>38</v>
      </c>
      <c r="AO626" t="s">
        <v>39</v>
      </c>
      <c r="AP626" t="s">
        <v>57</v>
      </c>
      <c r="AR626" s="71">
        <f t="shared" si="81"/>
        <v>108.5</v>
      </c>
      <c r="AS626" s="1">
        <f t="shared" si="82"/>
        <v>113.5</v>
      </c>
      <c r="AT626">
        <v>5</v>
      </c>
      <c r="AU626" t="b">
        <f t="shared" si="83"/>
        <v>0</v>
      </c>
      <c r="AW626">
        <v>0.1135</v>
      </c>
    </row>
    <row r="627" spans="1:49" x14ac:dyDescent="0.25">
      <c r="A627" s="86" t="s">
        <v>639</v>
      </c>
      <c r="B627" s="86" t="s">
        <v>641</v>
      </c>
      <c r="C627" s="86">
        <v>36</v>
      </c>
      <c r="D627" s="86" t="s">
        <v>55</v>
      </c>
      <c r="E627" s="86">
        <v>42</v>
      </c>
      <c r="F627" s="86" t="s">
        <v>35</v>
      </c>
      <c r="G627" s="86">
        <v>35.391863013698625</v>
      </c>
      <c r="H627" s="86"/>
      <c r="I627" s="86">
        <v>0</v>
      </c>
      <c r="J627" s="86">
        <v>20.268094556971082</v>
      </c>
      <c r="K627" s="86">
        <v>0</v>
      </c>
      <c r="L627" s="86">
        <v>2.9499999999999997</v>
      </c>
      <c r="M627" s="86">
        <v>1.1191993042380701</v>
      </c>
      <c r="N627" s="86">
        <v>9.7153416666666654</v>
      </c>
      <c r="O627" s="86">
        <v>1.0999999999999996</v>
      </c>
      <c r="P627" s="86">
        <v>2.6540410293485412</v>
      </c>
      <c r="S627" s="89"/>
      <c r="T627" s="88">
        <v>3.5</v>
      </c>
      <c r="V627" s="90">
        <f t="shared" si="96"/>
        <v>76.698539570922975</v>
      </c>
      <c r="W627" s="66">
        <f t="shared" si="91"/>
        <v>78.998539570922972</v>
      </c>
      <c r="X627" s="66">
        <f t="shared" si="92"/>
        <v>79.198539570922975</v>
      </c>
      <c r="Y627" s="66">
        <f t="shared" si="93"/>
        <v>76.698539570922975</v>
      </c>
      <c r="Z627" s="66">
        <f t="shared" si="94"/>
        <v>78.998539570922972</v>
      </c>
      <c r="AA627" s="66">
        <f t="shared" si="95"/>
        <v>79.198539570922975</v>
      </c>
      <c r="AB627" t="s">
        <v>508</v>
      </c>
      <c r="AC627" t="s">
        <v>509</v>
      </c>
      <c r="AD627" t="s">
        <v>56</v>
      </c>
      <c r="AE627" t="s">
        <v>36</v>
      </c>
      <c r="AF627">
        <v>28</v>
      </c>
      <c r="AG627" t="s">
        <v>37</v>
      </c>
      <c r="AH627">
        <v>30</v>
      </c>
      <c r="AI627">
        <v>27.856000000000002</v>
      </c>
      <c r="AJ627">
        <v>6.9129999999999999E-3</v>
      </c>
      <c r="AK627">
        <v>0</v>
      </c>
      <c r="AL627" t="s">
        <v>558</v>
      </c>
      <c r="AM627" t="s">
        <v>510</v>
      </c>
      <c r="AN627" t="s">
        <v>38</v>
      </c>
      <c r="AO627" t="s">
        <v>39</v>
      </c>
      <c r="AP627" t="s">
        <v>57</v>
      </c>
      <c r="AR627" s="71">
        <f t="shared" si="81"/>
        <v>85.6</v>
      </c>
      <c r="AS627" s="1">
        <f t="shared" si="82"/>
        <v>90.6</v>
      </c>
      <c r="AT627">
        <v>5</v>
      </c>
      <c r="AU627" t="b">
        <f t="shared" si="83"/>
        <v>0</v>
      </c>
      <c r="AW627">
        <v>9.06E-2</v>
      </c>
    </row>
    <row r="628" spans="1:49" x14ac:dyDescent="0.25">
      <c r="A628" s="86" t="s">
        <v>642</v>
      </c>
      <c r="B628" s="86" t="s">
        <v>636</v>
      </c>
      <c r="C628" s="86">
        <v>12</v>
      </c>
      <c r="D628" s="86" t="s">
        <v>55</v>
      </c>
      <c r="E628" s="86">
        <v>42</v>
      </c>
      <c r="F628" s="86" t="s">
        <v>35</v>
      </c>
      <c r="G628" s="86">
        <v>34.923488584474889</v>
      </c>
      <c r="H628" s="86"/>
      <c r="I628" s="86">
        <v>0</v>
      </c>
      <c r="J628" s="86">
        <v>16.873381925341707</v>
      </c>
      <c r="K628" s="86">
        <v>0</v>
      </c>
      <c r="L628" s="86">
        <v>2.95</v>
      </c>
      <c r="M628" s="86">
        <v>1.0253805949086254</v>
      </c>
      <c r="N628" s="86">
        <v>8.8823513569787469</v>
      </c>
      <c r="O628" s="86">
        <v>1.1000000000000001</v>
      </c>
      <c r="P628" s="86">
        <v>2.58395754597184</v>
      </c>
      <c r="S628" s="89"/>
      <c r="T628" s="88">
        <v>3.5</v>
      </c>
      <c r="V628" s="90">
        <f t="shared" si="96"/>
        <v>71.83856000767581</v>
      </c>
      <c r="W628" s="66">
        <f t="shared" si="91"/>
        <v>74.138560007675807</v>
      </c>
      <c r="X628" s="66">
        <f t="shared" si="92"/>
        <v>74.33856000767581</v>
      </c>
      <c r="Y628" s="66">
        <f t="shared" si="93"/>
        <v>71.83856000767581</v>
      </c>
      <c r="Z628" s="66">
        <f t="shared" si="94"/>
        <v>74.138560007675807</v>
      </c>
      <c r="AA628" s="66">
        <f t="shared" si="95"/>
        <v>74.33856000767581</v>
      </c>
      <c r="AB628" t="s">
        <v>508</v>
      </c>
      <c r="AC628" t="s">
        <v>509</v>
      </c>
      <c r="AD628" t="s">
        <v>56</v>
      </c>
      <c r="AE628" t="s">
        <v>36</v>
      </c>
      <c r="AF628">
        <v>28</v>
      </c>
      <c r="AG628" t="s">
        <v>37</v>
      </c>
      <c r="AH628">
        <v>30</v>
      </c>
      <c r="AI628">
        <v>55.71200000000001</v>
      </c>
      <c r="AJ628">
        <v>6.9129999999999999E-3</v>
      </c>
      <c r="AK628">
        <v>0</v>
      </c>
      <c r="AL628" t="s">
        <v>559</v>
      </c>
      <c r="AM628" t="s">
        <v>510</v>
      </c>
      <c r="AN628" t="s">
        <v>38</v>
      </c>
      <c r="AO628" t="s">
        <v>39</v>
      </c>
      <c r="AP628" t="s">
        <v>57</v>
      </c>
      <c r="AR628" s="71">
        <f t="shared" si="81"/>
        <v>101.2</v>
      </c>
      <c r="AS628" s="1">
        <f t="shared" si="82"/>
        <v>106.2</v>
      </c>
      <c r="AT628">
        <v>5</v>
      </c>
      <c r="AU628" t="b">
        <f t="shared" si="83"/>
        <v>0</v>
      </c>
      <c r="AW628">
        <v>0.1062</v>
      </c>
    </row>
    <row r="629" spans="1:49" x14ac:dyDescent="0.25">
      <c r="A629" s="86" t="s">
        <v>642</v>
      </c>
      <c r="B629" s="86" t="s">
        <v>40</v>
      </c>
      <c r="C629" s="86">
        <v>18</v>
      </c>
      <c r="D629" s="86" t="s">
        <v>55</v>
      </c>
      <c r="E629" s="86">
        <v>42</v>
      </c>
      <c r="F629" s="86" t="s">
        <v>35</v>
      </c>
      <c r="G629" s="86">
        <v>34.768669108669108</v>
      </c>
      <c r="H629" s="86"/>
      <c r="I629" s="86">
        <v>0</v>
      </c>
      <c r="J629" s="86">
        <v>18.67432865639622</v>
      </c>
      <c r="K629" s="86">
        <v>0</v>
      </c>
      <c r="L629" s="86">
        <v>2.95</v>
      </c>
      <c r="M629" s="86">
        <v>1.0601955214485028</v>
      </c>
      <c r="N629" s="86">
        <v>9.1542089554188522</v>
      </c>
      <c r="O629" s="86">
        <v>1.1000000000000003</v>
      </c>
      <c r="P629" s="86">
        <v>2.5894420066783983</v>
      </c>
      <c r="S629" s="89"/>
      <c r="T629" s="88">
        <v>3.5</v>
      </c>
      <c r="V629" s="90">
        <f t="shared" si="96"/>
        <v>73.79684424861108</v>
      </c>
      <c r="W629" s="66">
        <f t="shared" si="91"/>
        <v>76.096844248611077</v>
      </c>
      <c r="X629" s="66">
        <f t="shared" si="92"/>
        <v>76.29684424861108</v>
      </c>
      <c r="Y629" s="66">
        <f t="shared" si="93"/>
        <v>73.79684424861108</v>
      </c>
      <c r="Z629" s="66">
        <f t="shared" si="94"/>
        <v>76.096844248611077</v>
      </c>
      <c r="AA629" s="66">
        <f t="shared" si="95"/>
        <v>76.29684424861108</v>
      </c>
      <c r="AB629" t="s">
        <v>508</v>
      </c>
      <c r="AC629" t="s">
        <v>509</v>
      </c>
      <c r="AD629" t="s">
        <v>56</v>
      </c>
      <c r="AE629" t="s">
        <v>36</v>
      </c>
      <c r="AF629">
        <v>28</v>
      </c>
      <c r="AG629" t="s">
        <v>37</v>
      </c>
      <c r="AH629">
        <v>30</v>
      </c>
      <c r="AI629">
        <v>80.625999999999991</v>
      </c>
      <c r="AJ629">
        <v>6.9129999999999999E-3</v>
      </c>
      <c r="AK629">
        <v>0</v>
      </c>
      <c r="AL629" t="s">
        <v>560</v>
      </c>
      <c r="AM629" t="s">
        <v>510</v>
      </c>
      <c r="AN629" t="s">
        <v>38</v>
      </c>
      <c r="AO629" t="s">
        <v>39</v>
      </c>
      <c r="AP629" t="s">
        <v>57</v>
      </c>
      <c r="AR629" s="71">
        <f t="shared" si="81"/>
        <v>109.7</v>
      </c>
      <c r="AS629" s="1">
        <f t="shared" si="82"/>
        <v>114.7</v>
      </c>
      <c r="AT629">
        <v>5</v>
      </c>
      <c r="AU629" t="b">
        <f t="shared" si="83"/>
        <v>0</v>
      </c>
      <c r="AW629">
        <v>0.1147</v>
      </c>
    </row>
    <row r="630" spans="1:49" x14ac:dyDescent="0.25">
      <c r="A630" s="86" t="s">
        <v>642</v>
      </c>
      <c r="B630" s="86" t="s">
        <v>643</v>
      </c>
      <c r="C630" s="86">
        <v>24</v>
      </c>
      <c r="D630" s="86" t="s">
        <v>55</v>
      </c>
      <c r="E630" s="86">
        <v>42</v>
      </c>
      <c r="F630" s="86" t="s">
        <v>35</v>
      </c>
      <c r="G630" s="86">
        <v>35.236990867579905</v>
      </c>
      <c r="H630" s="86"/>
      <c r="I630" s="86">
        <v>0</v>
      </c>
      <c r="J630" s="86">
        <v>20.514254157578289</v>
      </c>
      <c r="K630" s="86">
        <v>0</v>
      </c>
      <c r="L630" s="86">
        <v>2.95</v>
      </c>
      <c r="M630" s="86">
        <v>1.1152411867892185</v>
      </c>
      <c r="N630" s="86">
        <v>9.3261059435130651</v>
      </c>
      <c r="O630" s="86">
        <v>1.1000000000000001</v>
      </c>
      <c r="P630" s="86">
        <v>2.6253330259959697</v>
      </c>
      <c r="S630" s="89"/>
      <c r="T630" s="88">
        <v>3.5</v>
      </c>
      <c r="V630" s="90">
        <f t="shared" si="96"/>
        <v>76.367925181456457</v>
      </c>
      <c r="W630" s="66">
        <f t="shared" si="91"/>
        <v>78.667925181456454</v>
      </c>
      <c r="X630" s="66">
        <f t="shared" si="92"/>
        <v>78.867925181456457</v>
      </c>
      <c r="Y630" s="66">
        <f t="shared" si="93"/>
        <v>76.367925181456457</v>
      </c>
      <c r="Z630" s="66">
        <f t="shared" si="94"/>
        <v>78.667925181456454</v>
      </c>
      <c r="AA630" s="66">
        <f t="shared" si="95"/>
        <v>78.867925181456457</v>
      </c>
      <c r="AB630" t="s">
        <v>508</v>
      </c>
      <c r="AC630" t="s">
        <v>509</v>
      </c>
      <c r="AD630" t="s">
        <v>56</v>
      </c>
      <c r="AE630" t="s">
        <v>36</v>
      </c>
      <c r="AF630">
        <v>28</v>
      </c>
      <c r="AG630" t="s">
        <v>37</v>
      </c>
      <c r="AH630">
        <v>30</v>
      </c>
      <c r="AI630">
        <v>27.856000000000002</v>
      </c>
      <c r="AJ630">
        <v>6.9129999999999999E-3</v>
      </c>
      <c r="AK630">
        <v>0</v>
      </c>
      <c r="AL630" t="s">
        <v>561</v>
      </c>
      <c r="AM630" t="s">
        <v>510</v>
      </c>
      <c r="AN630" t="s">
        <v>38</v>
      </c>
      <c r="AO630" t="s">
        <v>39</v>
      </c>
      <c r="AP630" t="s">
        <v>57</v>
      </c>
      <c r="AR630" s="71">
        <f t="shared" si="81"/>
        <v>88.399999999999991</v>
      </c>
      <c r="AS630" s="1">
        <f t="shared" si="82"/>
        <v>93.399999999999991</v>
      </c>
      <c r="AT630">
        <v>5</v>
      </c>
      <c r="AU630" t="b">
        <f t="shared" si="83"/>
        <v>0</v>
      </c>
      <c r="AW630">
        <v>9.3399999999999997E-2</v>
      </c>
    </row>
    <row r="631" spans="1:49" x14ac:dyDescent="0.25">
      <c r="A631" s="86" t="s">
        <v>642</v>
      </c>
      <c r="B631" s="86" t="s">
        <v>41</v>
      </c>
      <c r="C631" s="86">
        <v>30</v>
      </c>
      <c r="D631" s="86" t="s">
        <v>55</v>
      </c>
      <c r="E631" s="86">
        <v>42</v>
      </c>
      <c r="F631" s="86" t="s">
        <v>35</v>
      </c>
      <c r="G631" s="86">
        <v>35.248551042810099</v>
      </c>
      <c r="H631" s="86"/>
      <c r="I631" s="86">
        <v>0</v>
      </c>
      <c r="J631" s="86">
        <v>20.937000577237999</v>
      </c>
      <c r="K631" s="86">
        <v>0</v>
      </c>
      <c r="L631" s="86">
        <v>2.9499999999999997</v>
      </c>
      <c r="M631" s="86">
        <v>1.1291819836479662</v>
      </c>
      <c r="N631" s="86">
        <v>9.5965948998699222</v>
      </c>
      <c r="O631" s="86">
        <v>1.0999999999999999</v>
      </c>
      <c r="P631" s="86">
        <v>2.6402833693119088</v>
      </c>
      <c r="S631" s="89"/>
      <c r="T631" s="88">
        <v>3.5</v>
      </c>
      <c r="V631" s="90">
        <f t="shared" si="96"/>
        <v>77.101611872877896</v>
      </c>
      <c r="W631" s="66">
        <f t="shared" si="91"/>
        <v>79.401611872877893</v>
      </c>
      <c r="X631" s="66">
        <f t="shared" si="92"/>
        <v>79.601611872877896</v>
      </c>
      <c r="Y631" s="66">
        <f t="shared" si="93"/>
        <v>77.101611872877896</v>
      </c>
      <c r="Z631" s="66">
        <f t="shared" si="94"/>
        <v>79.401611872877893</v>
      </c>
      <c r="AA631" s="66">
        <f t="shared" si="95"/>
        <v>79.601611872877896</v>
      </c>
      <c r="AB631" t="s">
        <v>508</v>
      </c>
      <c r="AC631" t="s">
        <v>509</v>
      </c>
      <c r="AD631" t="s">
        <v>56</v>
      </c>
      <c r="AE631" t="s">
        <v>36</v>
      </c>
      <c r="AF631">
        <v>28</v>
      </c>
      <c r="AG631" t="s">
        <v>37</v>
      </c>
      <c r="AH631">
        <v>30</v>
      </c>
      <c r="AI631">
        <v>55.71200000000001</v>
      </c>
      <c r="AJ631">
        <v>6.9129999999999999E-3</v>
      </c>
      <c r="AK631">
        <v>0</v>
      </c>
      <c r="AL631" t="s">
        <v>562</v>
      </c>
      <c r="AM631" t="s">
        <v>510</v>
      </c>
      <c r="AN631" t="s">
        <v>38</v>
      </c>
      <c r="AO631" t="s">
        <v>39</v>
      </c>
      <c r="AP631" t="s">
        <v>57</v>
      </c>
      <c r="AR631" s="71">
        <f t="shared" si="81"/>
        <v>103.60000000000001</v>
      </c>
      <c r="AS631" s="1">
        <f t="shared" si="82"/>
        <v>108.60000000000001</v>
      </c>
      <c r="AT631">
        <v>5</v>
      </c>
      <c r="AU631" t="b">
        <f t="shared" si="83"/>
        <v>0</v>
      </c>
      <c r="AW631">
        <v>0.1086</v>
      </c>
    </row>
    <row r="632" spans="1:49" x14ac:dyDescent="0.25">
      <c r="A632" s="86" t="s">
        <v>642</v>
      </c>
      <c r="B632" s="86" t="s">
        <v>644</v>
      </c>
      <c r="C632" s="86">
        <v>36</v>
      </c>
      <c r="D632" s="86" t="s">
        <v>55</v>
      </c>
      <c r="E632" s="86">
        <v>42</v>
      </c>
      <c r="F632" s="86" t="s">
        <v>35</v>
      </c>
      <c r="G632" s="86">
        <v>35.457406392694061</v>
      </c>
      <c r="H632" s="86"/>
      <c r="I632" s="86">
        <v>0</v>
      </c>
      <c r="J632" s="86">
        <v>20.545739687888499</v>
      </c>
      <c r="K632" s="86">
        <v>0</v>
      </c>
      <c r="L632" s="86">
        <v>2.95</v>
      </c>
      <c r="M632" s="86">
        <v>1.14442493540802</v>
      </c>
      <c r="N632" s="86">
        <v>9.7688456290087125</v>
      </c>
      <c r="O632" s="86">
        <v>1.0999999999999999</v>
      </c>
      <c r="P632" s="86">
        <v>2.6604809367413647</v>
      </c>
      <c r="S632" s="89"/>
      <c r="T632" s="88">
        <v>3.5</v>
      </c>
      <c r="V632" s="90">
        <f t="shared" si="96"/>
        <v>77.12689758174065</v>
      </c>
      <c r="W632" s="66">
        <f t="shared" si="91"/>
        <v>79.426897581740647</v>
      </c>
      <c r="X632" s="66">
        <f t="shared" si="92"/>
        <v>79.62689758174065</v>
      </c>
      <c r="Y632" s="66">
        <f t="shared" si="93"/>
        <v>77.12689758174065</v>
      </c>
      <c r="Z632" s="66">
        <f t="shared" si="94"/>
        <v>79.426897581740647</v>
      </c>
      <c r="AA632" s="66">
        <f t="shared" si="95"/>
        <v>79.62689758174065</v>
      </c>
      <c r="AB632" t="s">
        <v>508</v>
      </c>
      <c r="AC632" t="s">
        <v>509</v>
      </c>
      <c r="AD632" t="s">
        <v>56</v>
      </c>
      <c r="AE632" t="s">
        <v>36</v>
      </c>
      <c r="AF632">
        <v>28</v>
      </c>
      <c r="AG632" t="s">
        <v>37</v>
      </c>
      <c r="AH632">
        <v>30</v>
      </c>
      <c r="AI632">
        <v>80.625999999999991</v>
      </c>
      <c r="AJ632">
        <v>6.9129999999999999E-3</v>
      </c>
      <c r="AK632">
        <v>0</v>
      </c>
      <c r="AL632" t="s">
        <v>563</v>
      </c>
      <c r="AM632" t="s">
        <v>510</v>
      </c>
      <c r="AN632" t="s">
        <v>38</v>
      </c>
      <c r="AO632" t="s">
        <v>39</v>
      </c>
      <c r="AP632" t="s">
        <v>57</v>
      </c>
      <c r="AR632" s="71">
        <f t="shared" si="81"/>
        <v>110.9</v>
      </c>
      <c r="AS632" s="1">
        <f t="shared" si="82"/>
        <v>115.9</v>
      </c>
      <c r="AT632">
        <v>5</v>
      </c>
      <c r="AU632" t="b">
        <f t="shared" si="83"/>
        <v>0</v>
      </c>
      <c r="AW632">
        <v>0.1159</v>
      </c>
    </row>
    <row r="633" spans="1:49" x14ac:dyDescent="0.25">
      <c r="A633" s="86" t="s">
        <v>645</v>
      </c>
      <c r="B633" s="86" t="s">
        <v>637</v>
      </c>
      <c r="C633" s="86">
        <v>12</v>
      </c>
      <c r="D633" s="86" t="s">
        <v>55</v>
      </c>
      <c r="E633" s="86">
        <v>42</v>
      </c>
      <c r="F633" s="86" t="s">
        <v>35</v>
      </c>
      <c r="G633" s="86">
        <v>34.94222831050228</v>
      </c>
      <c r="H633" s="86"/>
      <c r="I633" s="86">
        <v>0</v>
      </c>
      <c r="J633" s="86">
        <v>17.968219683856244</v>
      </c>
      <c r="K633" s="86">
        <v>0</v>
      </c>
      <c r="L633" s="86">
        <v>2.95</v>
      </c>
      <c r="M633" s="86">
        <v>1.080640107828996</v>
      </c>
      <c r="N633" s="86">
        <v>8.953193954623778</v>
      </c>
      <c r="O633" s="86">
        <v>1.1000000000000003</v>
      </c>
      <c r="P633" s="86">
        <v>2.5903876150493299</v>
      </c>
      <c r="S633" s="89"/>
      <c r="T633" s="88">
        <v>3.5</v>
      </c>
      <c r="V633" s="90">
        <f t="shared" si="96"/>
        <v>73.084669671860624</v>
      </c>
      <c r="W633" s="66">
        <f t="shared" si="91"/>
        <v>75.384669671860621</v>
      </c>
      <c r="X633" s="66">
        <f t="shared" si="92"/>
        <v>75.584669671860624</v>
      </c>
      <c r="Y633" s="66">
        <f t="shared" si="93"/>
        <v>73.084669671860624</v>
      </c>
      <c r="Z633" s="66">
        <f t="shared" si="94"/>
        <v>75.384669671860621</v>
      </c>
      <c r="AA633" s="66">
        <f t="shared" si="95"/>
        <v>75.584669671860624</v>
      </c>
      <c r="AR633" s="71"/>
      <c r="AS633" s="1"/>
    </row>
    <row r="634" spans="1:49" x14ac:dyDescent="0.25">
      <c r="A634" s="86" t="s">
        <v>645</v>
      </c>
      <c r="B634" s="86" t="s">
        <v>44</v>
      </c>
      <c r="C634" s="86">
        <v>18</v>
      </c>
      <c r="D634" s="86" t="s">
        <v>55</v>
      </c>
      <c r="E634" s="86">
        <v>42</v>
      </c>
      <c r="F634" s="86" t="s">
        <v>35</v>
      </c>
      <c r="G634" s="86">
        <v>33.099538554948388</v>
      </c>
      <c r="H634" s="86"/>
      <c r="I634" s="86">
        <v>0</v>
      </c>
      <c r="J634" s="86">
        <v>19.413706979083283</v>
      </c>
      <c r="K634" s="86">
        <v>0</v>
      </c>
      <c r="L634" s="86">
        <v>2.95</v>
      </c>
      <c r="M634" s="86">
        <v>1.0557525929405129</v>
      </c>
      <c r="N634" s="86">
        <v>9.206632787443354</v>
      </c>
      <c r="O634" s="86">
        <v>1.1000000000000003</v>
      </c>
      <c r="P634" s="86">
        <v>2.502107159164471</v>
      </c>
      <c r="S634" s="89"/>
      <c r="T634" s="88">
        <v>3.5</v>
      </c>
      <c r="V634" s="90">
        <f t="shared" si="96"/>
        <v>72.827738073580008</v>
      </c>
      <c r="W634" s="66">
        <f t="shared" si="91"/>
        <v>75.127738073580005</v>
      </c>
      <c r="X634" s="66">
        <f t="shared" si="92"/>
        <v>75.327738073580008</v>
      </c>
      <c r="Y634" s="66">
        <f t="shared" si="93"/>
        <v>72.827738073580008</v>
      </c>
      <c r="Z634" s="66">
        <f t="shared" si="94"/>
        <v>75.127738073580005</v>
      </c>
      <c r="AA634" s="66">
        <f t="shared" si="95"/>
        <v>75.327738073580008</v>
      </c>
      <c r="AR634" s="71"/>
      <c r="AS634" s="1"/>
    </row>
    <row r="635" spans="1:49" x14ac:dyDescent="0.25">
      <c r="A635" s="86" t="s">
        <v>645</v>
      </c>
      <c r="B635" s="86" t="s">
        <v>646</v>
      </c>
      <c r="C635" s="86">
        <v>24</v>
      </c>
      <c r="D635" s="86" t="s">
        <v>55</v>
      </c>
      <c r="E635" s="86">
        <v>42</v>
      </c>
      <c r="F635" s="86" t="s">
        <v>35</v>
      </c>
      <c r="G635" s="86">
        <v>35.245867579908676</v>
      </c>
      <c r="H635" s="86"/>
      <c r="I635" s="86">
        <v>0</v>
      </c>
      <c r="J635" s="86">
        <v>21.243072626236497</v>
      </c>
      <c r="K635" s="86">
        <v>0</v>
      </c>
      <c r="L635" s="86">
        <v>2.95</v>
      </c>
      <c r="M635" s="86">
        <v>1.147008908951932</v>
      </c>
      <c r="N635" s="86">
        <v>9.4005226782380813</v>
      </c>
      <c r="O635" s="86">
        <v>1.1000000000000003</v>
      </c>
      <c r="P635" s="86">
        <v>2.6299097737818311</v>
      </c>
      <c r="S635" s="89"/>
      <c r="T635" s="88">
        <v>3.5</v>
      </c>
      <c r="V635" s="90">
        <f t="shared" si="96"/>
        <v>77.216381567117025</v>
      </c>
      <c r="W635" s="66">
        <f t="shared" si="91"/>
        <v>79.516381567117023</v>
      </c>
      <c r="X635" s="66">
        <f t="shared" si="92"/>
        <v>79.716381567117025</v>
      </c>
      <c r="Y635" s="66">
        <f t="shared" si="93"/>
        <v>77.216381567117025</v>
      </c>
      <c r="Z635" s="66">
        <f t="shared" si="94"/>
        <v>79.516381567117023</v>
      </c>
      <c r="AA635" s="66">
        <f t="shared" si="95"/>
        <v>79.716381567117025</v>
      </c>
      <c r="AR635" s="71"/>
      <c r="AS635" s="1"/>
    </row>
    <row r="636" spans="1:49" x14ac:dyDescent="0.25">
      <c r="A636" s="86" t="s">
        <v>645</v>
      </c>
      <c r="B636" s="86" t="s">
        <v>45</v>
      </c>
      <c r="C636" s="86">
        <v>30</v>
      </c>
      <c r="D636" s="86" t="s">
        <v>55</v>
      </c>
      <c r="E636" s="86">
        <v>42</v>
      </c>
      <c r="F636" s="86" t="s">
        <v>35</v>
      </c>
      <c r="G636" s="86">
        <v>34.228734500364695</v>
      </c>
      <c r="H636" s="86"/>
      <c r="I636" s="86">
        <v>0</v>
      </c>
      <c r="J636" s="86">
        <v>21.12132343014606</v>
      </c>
      <c r="K636" s="86">
        <v>0</v>
      </c>
      <c r="L636" s="86">
        <v>2.9499999999999997</v>
      </c>
      <c r="M636" s="86">
        <v>1.1240588232086277</v>
      </c>
      <c r="N636" s="86">
        <v>9.6627734087328054</v>
      </c>
      <c r="O636" s="86">
        <v>1.1000000000000001</v>
      </c>
      <c r="P636" s="86">
        <v>2.5877672039486233</v>
      </c>
      <c r="S636" s="89"/>
      <c r="T636" s="88">
        <v>3.5</v>
      </c>
      <c r="V636" s="90">
        <f t="shared" si="96"/>
        <v>76.274657366400817</v>
      </c>
      <c r="W636" s="66">
        <f t="shared" si="91"/>
        <v>78.574657366400814</v>
      </c>
      <c r="X636" s="66">
        <f t="shared" si="92"/>
        <v>78.774657366400817</v>
      </c>
      <c r="Y636" s="66">
        <f t="shared" si="93"/>
        <v>76.274657366400817</v>
      </c>
      <c r="Z636" s="66">
        <f t="shared" si="94"/>
        <v>78.574657366400814</v>
      </c>
      <c r="AA636" s="66">
        <f t="shared" si="95"/>
        <v>78.774657366400817</v>
      </c>
      <c r="AR636" s="71"/>
      <c r="AS636" s="1"/>
    </row>
    <row r="637" spans="1:49" x14ac:dyDescent="0.25">
      <c r="A637" s="86" t="s">
        <v>645</v>
      </c>
      <c r="B637" s="86" t="s">
        <v>647</v>
      </c>
      <c r="C637" s="86">
        <v>36</v>
      </c>
      <c r="D637" s="86" t="s">
        <v>55</v>
      </c>
      <c r="E637" s="86">
        <v>42</v>
      </c>
      <c r="F637" s="86" t="s">
        <v>35</v>
      </c>
      <c r="G637" s="86">
        <v>34.787847547641363</v>
      </c>
      <c r="H637" s="86"/>
      <c r="I637" s="86">
        <v>0</v>
      </c>
      <c r="J637" s="86">
        <v>20.880780785681647</v>
      </c>
      <c r="K637" s="86">
        <v>0</v>
      </c>
      <c r="L637" s="86">
        <v>2.9499999999999997</v>
      </c>
      <c r="M637" s="86">
        <v>1.1405090146642547</v>
      </c>
      <c r="N637" s="86">
        <v>9.7954029594220717</v>
      </c>
      <c r="O637" s="86">
        <v>1.1000000000000001</v>
      </c>
      <c r="P637" s="86">
        <v>2.6252364026645769</v>
      </c>
      <c r="S637" s="89"/>
      <c r="T637" s="88">
        <v>3.5</v>
      </c>
      <c r="V637" s="90">
        <f t="shared" si="96"/>
        <v>76.779776710073918</v>
      </c>
      <c r="W637" s="66">
        <f t="shared" si="91"/>
        <v>79.079776710073915</v>
      </c>
      <c r="X637" s="66">
        <f t="shared" si="92"/>
        <v>79.279776710073918</v>
      </c>
      <c r="Y637" s="66">
        <f t="shared" si="93"/>
        <v>76.779776710073918</v>
      </c>
      <c r="Z637" s="66">
        <f t="shared" si="94"/>
        <v>79.079776710073915</v>
      </c>
      <c r="AA637" s="66">
        <f t="shared" si="95"/>
        <v>79.279776710073918</v>
      </c>
      <c r="AR637" s="71"/>
      <c r="AS637" s="1"/>
    </row>
    <row r="638" spans="1:49" x14ac:dyDescent="0.25">
      <c r="A638" s="86" t="s">
        <v>648</v>
      </c>
      <c r="B638" s="86" t="s">
        <v>638</v>
      </c>
      <c r="C638" s="86">
        <v>12</v>
      </c>
      <c r="D638" s="86" t="s">
        <v>55</v>
      </c>
      <c r="E638" s="86">
        <v>42</v>
      </c>
      <c r="F638" s="86" t="s">
        <v>35</v>
      </c>
      <c r="G638" s="86">
        <v>34.727771689497715</v>
      </c>
      <c r="H638" s="86"/>
      <c r="I638" s="86"/>
      <c r="J638" s="86">
        <v>19.063057442370788</v>
      </c>
      <c r="K638" s="86">
        <v>0</v>
      </c>
      <c r="L638" s="86">
        <v>2.95</v>
      </c>
      <c r="M638" s="86">
        <v>1.1583084851971606</v>
      </c>
      <c r="N638" s="86">
        <v>9.0260579192992534</v>
      </c>
      <c r="O638" s="86">
        <v>1.1000000000000003</v>
      </c>
      <c r="P638" s="86">
        <v>2.5874565307683968</v>
      </c>
      <c r="S638" s="89"/>
      <c r="T638" s="88">
        <v>3.5</v>
      </c>
      <c r="V638" s="90">
        <f t="shared" si="96"/>
        <v>74.112652067133325</v>
      </c>
      <c r="W638" s="66">
        <f t="shared" si="91"/>
        <v>76.412652067133322</v>
      </c>
      <c r="X638" s="66">
        <f t="shared" si="92"/>
        <v>76.612652067133325</v>
      </c>
      <c r="Y638" s="66">
        <f t="shared" si="93"/>
        <v>74.112652067133325</v>
      </c>
      <c r="Z638" s="66">
        <f t="shared" si="94"/>
        <v>76.412652067133322</v>
      </c>
      <c r="AA638" s="66">
        <f t="shared" si="95"/>
        <v>76.612652067133325</v>
      </c>
      <c r="AR638" s="71"/>
      <c r="AS638" s="1"/>
    </row>
    <row r="639" spans="1:49" x14ac:dyDescent="0.25">
      <c r="A639" s="86" t="s">
        <v>648</v>
      </c>
      <c r="B639" s="86" t="s">
        <v>391</v>
      </c>
      <c r="C639" s="86">
        <v>18</v>
      </c>
      <c r="D639" s="86" t="s">
        <v>55</v>
      </c>
      <c r="E639" s="86">
        <v>42</v>
      </c>
      <c r="F639" s="86" t="s">
        <v>35</v>
      </c>
      <c r="G639" s="86">
        <v>32.079774939172744</v>
      </c>
      <c r="H639" s="86"/>
      <c r="I639" s="86"/>
      <c r="J639" s="86">
        <v>20.451564976353232</v>
      </c>
      <c r="K639" s="86">
        <v>0</v>
      </c>
      <c r="L639" s="86">
        <v>2.95</v>
      </c>
      <c r="M639" s="86">
        <v>1.1165487644412149</v>
      </c>
      <c r="N639" s="86">
        <v>9.2524980231050318</v>
      </c>
      <c r="O639" s="86">
        <v>1.1000000000000003</v>
      </c>
      <c r="P639" s="86">
        <v>2.4586671523253272</v>
      </c>
      <c r="S639" s="89"/>
      <c r="T639" s="88">
        <v>3.5</v>
      </c>
      <c r="V639" s="90">
        <f t="shared" si="96"/>
        <v>72.909053855397559</v>
      </c>
      <c r="W639" s="66">
        <f t="shared" si="91"/>
        <v>75.209053855397556</v>
      </c>
      <c r="X639" s="66">
        <f t="shared" si="92"/>
        <v>75.409053855397559</v>
      </c>
      <c r="Y639" s="66">
        <f t="shared" si="93"/>
        <v>72.909053855397559</v>
      </c>
      <c r="Z639" s="66">
        <f t="shared" si="94"/>
        <v>75.209053855397556</v>
      </c>
      <c r="AA639" s="66">
        <f t="shared" si="95"/>
        <v>75.409053855397559</v>
      </c>
      <c r="AR639" s="71"/>
      <c r="AS639" s="1"/>
    </row>
    <row r="640" spans="1:49" x14ac:dyDescent="0.25">
      <c r="A640" s="86" t="s">
        <v>648</v>
      </c>
      <c r="B640" s="86" t="s">
        <v>649</v>
      </c>
      <c r="C640" s="86">
        <v>24</v>
      </c>
      <c r="D640" s="86" t="s">
        <v>55</v>
      </c>
      <c r="E640" s="86">
        <v>42</v>
      </c>
      <c r="F640" s="86" t="s">
        <v>35</v>
      </c>
      <c r="G640" s="86">
        <v>35.207794520547942</v>
      </c>
      <c r="H640" s="86"/>
      <c r="I640" s="86"/>
      <c r="J640" s="86">
        <v>21.971891094894708</v>
      </c>
      <c r="K640" s="86">
        <v>0</v>
      </c>
      <c r="L640" s="86">
        <v>2.9499999999999997</v>
      </c>
      <c r="M640" s="86">
        <v>1.2308127342869581</v>
      </c>
      <c r="N640" s="86">
        <v>9.477062761613297</v>
      </c>
      <c r="O640" s="86">
        <v>1.1000000000000003</v>
      </c>
      <c r="P640" s="86">
        <v>2.6364941455482467</v>
      </c>
      <c r="S640" s="89"/>
      <c r="T640" s="88">
        <v>3.5</v>
      </c>
      <c r="V640" s="90">
        <f t="shared" si="96"/>
        <v>78.074055256891143</v>
      </c>
      <c r="W640" s="66">
        <f t="shared" si="91"/>
        <v>80.37405525689114</v>
      </c>
      <c r="X640" s="66">
        <f t="shared" si="92"/>
        <v>80.574055256891143</v>
      </c>
      <c r="Y640" s="66">
        <f t="shared" si="93"/>
        <v>78.074055256891143</v>
      </c>
      <c r="Z640" s="66">
        <f t="shared" si="94"/>
        <v>80.37405525689114</v>
      </c>
      <c r="AA640" s="66">
        <f t="shared" si="95"/>
        <v>80.574055256891143</v>
      </c>
      <c r="AR640" s="71"/>
      <c r="AS640" s="1"/>
    </row>
    <row r="641" spans="1:45" x14ac:dyDescent="0.25">
      <c r="A641" s="86" t="s">
        <v>648</v>
      </c>
      <c r="B641" s="86" t="s">
        <v>394</v>
      </c>
      <c r="C641" s="86">
        <v>30</v>
      </c>
      <c r="D641" s="86" t="s">
        <v>55</v>
      </c>
      <c r="E641" s="86">
        <v>42</v>
      </c>
      <c r="F641" s="86" t="s">
        <v>35</v>
      </c>
      <c r="G641" s="86">
        <v>33.571522453450164</v>
      </c>
      <c r="H641" s="86"/>
      <c r="I641" s="86"/>
      <c r="J641" s="86">
        <v>21.504406084786133</v>
      </c>
      <c r="K641" s="86">
        <v>0</v>
      </c>
      <c r="L641" s="86">
        <v>2.95</v>
      </c>
      <c r="M641" s="86">
        <v>1.1940764251740854</v>
      </c>
      <c r="N641" s="86">
        <v>9.7209722111539634</v>
      </c>
      <c r="O641" s="86">
        <v>1.1000000000000003</v>
      </c>
      <c r="P641" s="86">
        <v>2.5636604597135078</v>
      </c>
      <c r="S641" s="89"/>
      <c r="T641" s="88">
        <v>3.5</v>
      </c>
      <c r="V641" s="90">
        <f t="shared" si="96"/>
        <v>76.10463763427785</v>
      </c>
      <c r="W641" s="66">
        <f t="shared" si="91"/>
        <v>78.404637634277847</v>
      </c>
      <c r="X641" s="66">
        <f t="shared" si="92"/>
        <v>78.60463763427785</v>
      </c>
      <c r="Y641" s="66">
        <f t="shared" si="93"/>
        <v>76.10463763427785</v>
      </c>
      <c r="Z641" s="66">
        <f t="shared" si="94"/>
        <v>78.404637634277847</v>
      </c>
      <c r="AA641" s="66">
        <f t="shared" si="95"/>
        <v>78.60463763427785</v>
      </c>
      <c r="AR641" s="71"/>
      <c r="AS641" s="1"/>
    </row>
    <row r="642" spans="1:45" x14ac:dyDescent="0.25">
      <c r="A642" s="86" t="s">
        <v>648</v>
      </c>
      <c r="B642" s="86" t="s">
        <v>650</v>
      </c>
      <c r="C642" s="86">
        <v>36</v>
      </c>
      <c r="D642" s="86" t="s">
        <v>55</v>
      </c>
      <c r="E642" s="86">
        <v>42</v>
      </c>
      <c r="F642" s="86" t="s">
        <v>35</v>
      </c>
      <c r="G642" s="86">
        <v>35.442083333333336</v>
      </c>
      <c r="H642" s="86"/>
      <c r="I642" s="86"/>
      <c r="J642" s="86">
        <v>21.101029949723326</v>
      </c>
      <c r="K642" s="86">
        <v>0</v>
      </c>
      <c r="L642" s="86">
        <v>2.9500000000000006</v>
      </c>
      <c r="M642" s="86">
        <v>1.2459064712497081</v>
      </c>
      <c r="N642" s="86">
        <v>9.869483507742201</v>
      </c>
      <c r="O642" s="86">
        <v>1.1000000000000003</v>
      </c>
      <c r="P642" s="86">
        <v>2.6681551062588893</v>
      </c>
      <c r="S642" s="89"/>
      <c r="T642" s="88">
        <v>3.5</v>
      </c>
      <c r="V642" s="90">
        <f t="shared" si="96"/>
        <v>77.87665836830746</v>
      </c>
      <c r="W642" s="66">
        <f t="shared" si="91"/>
        <v>80.176658368307457</v>
      </c>
      <c r="X642" s="66">
        <f t="shared" si="92"/>
        <v>80.37665836830746</v>
      </c>
      <c r="Y642" s="66">
        <f t="shared" si="93"/>
        <v>77.87665836830746</v>
      </c>
      <c r="Z642" s="66">
        <f t="shared" si="94"/>
        <v>80.176658368307457</v>
      </c>
      <c r="AA642" s="66">
        <f t="shared" si="95"/>
        <v>80.37665836830746</v>
      </c>
      <c r="AR642" s="71"/>
      <c r="AS642" s="1"/>
    </row>
    <row r="643" spans="1:45" x14ac:dyDescent="0.25">
      <c r="A643" s="86" t="s">
        <v>651</v>
      </c>
      <c r="B643" s="86" t="s">
        <v>511</v>
      </c>
      <c r="C643" s="86">
        <v>12</v>
      </c>
      <c r="D643" s="86" t="s">
        <v>55</v>
      </c>
      <c r="E643" s="86">
        <v>42</v>
      </c>
      <c r="F643" s="86" t="s">
        <v>35</v>
      </c>
      <c r="G643" s="86">
        <v>34.978785388127854</v>
      </c>
      <c r="H643" s="86"/>
      <c r="I643" s="86"/>
      <c r="J643" s="86">
        <v>20.157895200885324</v>
      </c>
      <c r="K643" s="86">
        <v>0</v>
      </c>
      <c r="L643" s="86">
        <v>2.95</v>
      </c>
      <c r="M643" s="86">
        <v>1.1718195825773134</v>
      </c>
      <c r="N643" s="86">
        <v>9.0919102670878811</v>
      </c>
      <c r="O643" s="86">
        <v>1.1000000000000003</v>
      </c>
      <c r="P643" s="86">
        <v>2.6029995083472621</v>
      </c>
      <c r="S643" s="89"/>
      <c r="T643" s="88">
        <v>3.5</v>
      </c>
      <c r="V643" s="90">
        <f t="shared" si="96"/>
        <v>75.553409947025642</v>
      </c>
      <c r="W643" s="66">
        <f t="shared" si="91"/>
        <v>77.853409947025639</v>
      </c>
      <c r="X643" s="66">
        <f t="shared" si="92"/>
        <v>78.053409947025642</v>
      </c>
      <c r="Y643" s="66">
        <f t="shared" si="93"/>
        <v>75.553409947025642</v>
      </c>
      <c r="Z643" s="66">
        <f t="shared" si="94"/>
        <v>77.853409947025639</v>
      </c>
      <c r="AA643" s="66">
        <f t="shared" si="95"/>
        <v>78.053409947025642</v>
      </c>
      <c r="AR643" s="71"/>
      <c r="AS643" s="1"/>
    </row>
    <row r="644" spans="1:45" x14ac:dyDescent="0.25">
      <c r="A644" s="86" t="s">
        <v>651</v>
      </c>
      <c r="B644" s="86" t="s">
        <v>538</v>
      </c>
      <c r="C644" s="86">
        <v>18</v>
      </c>
      <c r="D644" s="86" t="s">
        <v>55</v>
      </c>
      <c r="E644" s="86">
        <v>42</v>
      </c>
      <c r="F644" s="86" t="s">
        <v>35</v>
      </c>
      <c r="G644" s="86">
        <v>31.958123861566474</v>
      </c>
      <c r="H644" s="86"/>
      <c r="I644" s="86"/>
      <c r="J644" s="86">
        <v>21.395750877639745</v>
      </c>
      <c r="K644" s="86">
        <v>0</v>
      </c>
      <c r="L644" s="86">
        <v>2.9500000000000006</v>
      </c>
      <c r="M644" s="86">
        <v>1.1197975830260969</v>
      </c>
      <c r="N644" s="86">
        <v>9.2959853950189668</v>
      </c>
      <c r="O644" s="86">
        <v>1.1000000000000003</v>
      </c>
      <c r="P644" s="86">
        <v>2.4562517025789794</v>
      </c>
      <c r="S644" s="89"/>
      <c r="T644" s="88">
        <v>3.5</v>
      </c>
      <c r="V644" s="90">
        <f t="shared" si="96"/>
        <v>73.775909419830271</v>
      </c>
      <c r="W644" s="66">
        <f t="shared" si="91"/>
        <v>76.075909419830268</v>
      </c>
      <c r="X644" s="66">
        <f t="shared" si="92"/>
        <v>76.275909419830271</v>
      </c>
      <c r="Y644" s="66">
        <f t="shared" si="93"/>
        <v>73.775909419830271</v>
      </c>
      <c r="Z644" s="66">
        <f t="shared" si="94"/>
        <v>76.075909419830268</v>
      </c>
      <c r="AA644" s="66">
        <f t="shared" si="95"/>
        <v>76.275909419830271</v>
      </c>
      <c r="AR644" s="71"/>
      <c r="AS644" s="1"/>
    </row>
    <row r="645" spans="1:45" x14ac:dyDescent="0.25">
      <c r="A645" s="86" t="s">
        <v>651</v>
      </c>
      <c r="B645" s="86" t="s">
        <v>512</v>
      </c>
      <c r="C645" s="86">
        <v>24</v>
      </c>
      <c r="D645" s="86" t="s">
        <v>55</v>
      </c>
      <c r="E645" s="86">
        <v>42</v>
      </c>
      <c r="F645" s="86" t="s">
        <v>35</v>
      </c>
      <c r="G645" s="86">
        <v>35.376022831050221</v>
      </c>
      <c r="H645" s="86"/>
      <c r="I645" s="86"/>
      <c r="J645" s="86">
        <v>22.700709563552909</v>
      </c>
      <c r="K645" s="86">
        <v>0</v>
      </c>
      <c r="L645" s="86">
        <v>2.95</v>
      </c>
      <c r="M645" s="86">
        <v>1.2403992309550977</v>
      </c>
      <c r="N645" s="86">
        <v>9.5462374793581262</v>
      </c>
      <c r="O645" s="86">
        <v>1.1000000000000001</v>
      </c>
      <c r="P645" s="86">
        <v>2.649346775260204</v>
      </c>
      <c r="S645" s="89"/>
      <c r="T645" s="88">
        <v>3.5</v>
      </c>
      <c r="V645" s="90">
        <f t="shared" si="96"/>
        <v>79.062715880176569</v>
      </c>
      <c r="W645" s="66">
        <f t="shared" si="91"/>
        <v>81.362715880176566</v>
      </c>
      <c r="X645" s="66">
        <f t="shared" si="92"/>
        <v>81.562715880176569</v>
      </c>
      <c r="Y645" s="66">
        <f t="shared" si="93"/>
        <v>79.062715880176569</v>
      </c>
      <c r="Z645" s="66">
        <f t="shared" si="94"/>
        <v>81.362715880176566</v>
      </c>
      <c r="AA645" s="66">
        <f t="shared" si="95"/>
        <v>81.562715880176569</v>
      </c>
      <c r="AR645" s="71"/>
      <c r="AS645" s="1"/>
    </row>
    <row r="646" spans="1:45" x14ac:dyDescent="0.25">
      <c r="A646" s="86" t="s">
        <v>651</v>
      </c>
      <c r="B646" s="86" t="s">
        <v>540</v>
      </c>
      <c r="C646" s="86">
        <v>30</v>
      </c>
      <c r="D646" s="86" t="s">
        <v>55</v>
      </c>
      <c r="E646" s="86">
        <v>42</v>
      </c>
      <c r="F646" s="86" t="s">
        <v>35</v>
      </c>
      <c r="G646" s="86">
        <v>33.487144420131287</v>
      </c>
      <c r="H646" s="86"/>
      <c r="I646" s="86"/>
      <c r="J646" s="86">
        <v>21.826512771306199</v>
      </c>
      <c r="K646" s="86">
        <v>0</v>
      </c>
      <c r="L646" s="86">
        <v>2.9499999999999997</v>
      </c>
      <c r="M646" s="86">
        <v>1.1950979160374486</v>
      </c>
      <c r="N646" s="86">
        <v>9.7761399857035123</v>
      </c>
      <c r="O646" s="86">
        <v>1.0999999999999999</v>
      </c>
      <c r="P646" s="86">
        <v>2.5630534190104859</v>
      </c>
      <c r="S646" s="89"/>
      <c r="T646" s="88">
        <v>3.5</v>
      </c>
      <c r="V646" s="90">
        <f t="shared" si="96"/>
        <v>76.397948512188933</v>
      </c>
      <c r="W646" s="66">
        <f t="shared" si="91"/>
        <v>78.69794851218893</v>
      </c>
      <c r="X646" s="66">
        <f t="shared" si="92"/>
        <v>78.897948512188933</v>
      </c>
      <c r="Y646" s="66">
        <f t="shared" si="93"/>
        <v>76.397948512188933</v>
      </c>
      <c r="Z646" s="66">
        <f t="shared" si="94"/>
        <v>78.69794851218893</v>
      </c>
      <c r="AA646" s="66">
        <f t="shared" si="95"/>
        <v>78.897948512188933</v>
      </c>
      <c r="AR646" s="71"/>
      <c r="AS646" s="1"/>
    </row>
    <row r="647" spans="1:45" x14ac:dyDescent="0.25">
      <c r="A647" s="86" t="s">
        <v>651</v>
      </c>
      <c r="B647" s="86" t="s">
        <v>652</v>
      </c>
      <c r="C647" s="86">
        <v>36</v>
      </c>
      <c r="D647" s="86" t="s">
        <v>55</v>
      </c>
      <c r="E647" s="86">
        <v>42</v>
      </c>
      <c r="F647" s="86" t="s">
        <v>35</v>
      </c>
      <c r="G647" s="86">
        <v>35.599656326034065</v>
      </c>
      <c r="H647" s="86"/>
      <c r="I647" s="86"/>
      <c r="J647" s="86">
        <v>21.378675080640733</v>
      </c>
      <c r="K647" s="86">
        <v>0</v>
      </c>
      <c r="L647" s="86">
        <v>2.95</v>
      </c>
      <c r="M647" s="86">
        <v>1.2515613043441438</v>
      </c>
      <c r="N647" s="86">
        <v>9.9155999862387532</v>
      </c>
      <c r="O647" s="86">
        <v>1.0999999999999999</v>
      </c>
      <c r="P647" s="86">
        <v>2.6784341901701834</v>
      </c>
      <c r="S647" s="89"/>
      <c r="T647" s="88">
        <v>3.5</v>
      </c>
      <c r="V647" s="90">
        <f t="shared" si="96"/>
        <v>78.373926887427885</v>
      </c>
      <c r="W647" s="66">
        <f t="shared" si="91"/>
        <v>80.673926887427882</v>
      </c>
      <c r="X647" s="66">
        <f t="shared" si="92"/>
        <v>80.873926887427885</v>
      </c>
      <c r="Y647" s="66">
        <f t="shared" si="93"/>
        <v>78.373926887427885</v>
      </c>
      <c r="Z647" s="66">
        <f t="shared" si="94"/>
        <v>80.673926887427882</v>
      </c>
      <c r="AA647" s="66">
        <f t="shared" si="95"/>
        <v>80.873926887427885</v>
      </c>
      <c r="AR647" s="71"/>
      <c r="AS647" s="1"/>
    </row>
    <row r="648" spans="1:45" x14ac:dyDescent="0.25">
      <c r="A648" s="86" t="s">
        <v>656</v>
      </c>
      <c r="B648" s="86" t="s">
        <v>514</v>
      </c>
      <c r="C648" s="86">
        <v>12</v>
      </c>
      <c r="D648" s="86" t="s">
        <v>55</v>
      </c>
      <c r="E648" s="86">
        <v>42</v>
      </c>
      <c r="F648" s="86" t="s">
        <v>35</v>
      </c>
      <c r="G648" s="86">
        <v>34.989369863013692</v>
      </c>
      <c r="H648" s="86"/>
      <c r="I648" s="86"/>
      <c r="J648" s="86">
        <v>21.252732959399864</v>
      </c>
      <c r="K648" s="86">
        <v>0</v>
      </c>
      <c r="L648" s="86">
        <v>2.9499999999999997</v>
      </c>
      <c r="M648" s="86">
        <v>1.1718195825773134</v>
      </c>
      <c r="N648" s="86">
        <v>9.1616790134979897</v>
      </c>
      <c r="O648" s="86">
        <v>1.1000000000000005</v>
      </c>
      <c r="P648" s="86">
        <v>2.6072347024569686</v>
      </c>
      <c r="S648" s="89"/>
      <c r="T648" s="88">
        <v>3.5</v>
      </c>
      <c r="V648" s="90">
        <f t="shared" si="96"/>
        <v>76.732836120945834</v>
      </c>
      <c r="W648" s="66">
        <f t="shared" si="91"/>
        <v>79.032836120945831</v>
      </c>
      <c r="X648" s="66">
        <f t="shared" si="92"/>
        <v>79.232836120945834</v>
      </c>
      <c r="Y648" s="66">
        <f t="shared" si="93"/>
        <v>76.732836120945834</v>
      </c>
      <c r="Z648" s="66">
        <f t="shared" si="94"/>
        <v>79.032836120945831</v>
      </c>
      <c r="AA648" s="66">
        <f t="shared" si="95"/>
        <v>79.232836120945834</v>
      </c>
      <c r="AR648" s="71"/>
      <c r="AS648" s="1"/>
    </row>
    <row r="649" spans="1:45" x14ac:dyDescent="0.25">
      <c r="A649" s="86" t="s">
        <v>656</v>
      </c>
      <c r="B649" s="86" t="s">
        <v>544</v>
      </c>
      <c r="C649" s="86">
        <v>18</v>
      </c>
      <c r="D649" s="86" t="s">
        <v>55</v>
      </c>
      <c r="E649" s="86">
        <v>42</v>
      </c>
      <c r="F649" s="86" t="s">
        <v>35</v>
      </c>
      <c r="G649" s="86">
        <v>32.519513381995118</v>
      </c>
      <c r="H649" s="86"/>
      <c r="I649" s="86"/>
      <c r="J649" s="86">
        <v>22.447670370407575</v>
      </c>
      <c r="K649" s="86">
        <v>0</v>
      </c>
      <c r="L649" s="86">
        <v>2.95</v>
      </c>
      <c r="M649" s="86">
        <v>1.1367222767209106</v>
      </c>
      <c r="N649" s="86">
        <v>9.340312802583945</v>
      </c>
      <c r="O649" s="86">
        <v>1.1000000000000003</v>
      </c>
      <c r="P649" s="86">
        <v>2.4868409557157549</v>
      </c>
      <c r="S649" s="89"/>
      <c r="T649" s="88">
        <v>3.5</v>
      </c>
      <c r="V649" s="90">
        <f t="shared" si="96"/>
        <v>75.481059787423305</v>
      </c>
      <c r="W649" s="66">
        <f t="shared" si="91"/>
        <v>77.781059787423303</v>
      </c>
      <c r="X649" s="66">
        <f t="shared" si="92"/>
        <v>77.981059787423305</v>
      </c>
      <c r="Y649" s="66">
        <f t="shared" si="93"/>
        <v>75.481059787423305</v>
      </c>
      <c r="Z649" s="66">
        <f t="shared" si="94"/>
        <v>77.781059787423303</v>
      </c>
      <c r="AA649" s="66">
        <f t="shared" si="95"/>
        <v>77.981059787423305</v>
      </c>
      <c r="AR649" s="71"/>
      <c r="AS649" s="1"/>
    </row>
    <row r="650" spans="1:45" x14ac:dyDescent="0.25">
      <c r="A650" s="86" t="s">
        <v>656</v>
      </c>
      <c r="B650" s="86" t="s">
        <v>516</v>
      </c>
      <c r="C650" s="86">
        <v>24</v>
      </c>
      <c r="D650" s="86" t="s">
        <v>55</v>
      </c>
      <c r="E650" s="86">
        <v>42</v>
      </c>
      <c r="F650" s="86" t="s">
        <v>35</v>
      </c>
      <c r="G650" s="86">
        <v>35.364068493150683</v>
      </c>
      <c r="H650" s="86"/>
      <c r="I650" s="86"/>
      <c r="J650" s="86">
        <v>23.429528032211117</v>
      </c>
      <c r="K650" s="86">
        <v>0</v>
      </c>
      <c r="L650" s="86">
        <v>2.95</v>
      </c>
      <c r="M650" s="86">
        <v>1.2403992309550977</v>
      </c>
      <c r="N650" s="86">
        <v>9.6195261851127221</v>
      </c>
      <c r="O650" s="86">
        <v>1.1000000000000003</v>
      </c>
      <c r="P650" s="86">
        <v>2.6524992640480769</v>
      </c>
      <c r="S650" s="89"/>
      <c r="T650" s="88">
        <v>3.5</v>
      </c>
      <c r="V650" s="90">
        <f t="shared" si="96"/>
        <v>79.856021205477703</v>
      </c>
      <c r="W650" s="66">
        <f t="shared" si="91"/>
        <v>82.1560212054777</v>
      </c>
      <c r="X650" s="66">
        <f t="shared" si="92"/>
        <v>82.356021205477703</v>
      </c>
      <c r="Y650" s="66">
        <f t="shared" si="93"/>
        <v>79.856021205477703</v>
      </c>
      <c r="Z650" s="66">
        <f t="shared" si="94"/>
        <v>82.1560212054777</v>
      </c>
      <c r="AA650" s="66">
        <f t="shared" si="95"/>
        <v>82.356021205477703</v>
      </c>
      <c r="AR650" s="71"/>
      <c r="AS650" s="1"/>
    </row>
    <row r="651" spans="1:45" x14ac:dyDescent="0.25">
      <c r="A651" s="86" t="s">
        <v>656</v>
      </c>
      <c r="B651" s="86" t="s">
        <v>545</v>
      </c>
      <c r="C651" s="86">
        <v>30</v>
      </c>
      <c r="D651" s="86" t="s">
        <v>55</v>
      </c>
      <c r="E651" s="86">
        <v>42</v>
      </c>
      <c r="F651" s="86" t="s">
        <v>35</v>
      </c>
      <c r="G651" s="86">
        <v>33.852844103687474</v>
      </c>
      <c r="H651" s="86"/>
      <c r="I651" s="86"/>
      <c r="J651" s="86">
        <v>22.213452038521588</v>
      </c>
      <c r="K651" s="86">
        <v>0</v>
      </c>
      <c r="L651" s="86">
        <v>2.95</v>
      </c>
      <c r="M651" s="86">
        <v>1.2052761142917365</v>
      </c>
      <c r="N651" s="86">
        <v>9.8321176668996095</v>
      </c>
      <c r="O651" s="86">
        <v>1.1000000000000001</v>
      </c>
      <c r="P651" s="86">
        <v>2.5843924648145089</v>
      </c>
      <c r="S651" s="89"/>
      <c r="T651" s="88">
        <v>3.5</v>
      </c>
      <c r="V651" s="90">
        <f t="shared" si="96"/>
        <v>77.23808238821492</v>
      </c>
      <c r="W651" s="66">
        <f t="shared" si="91"/>
        <v>79.538082388214917</v>
      </c>
      <c r="X651" s="66">
        <f t="shared" si="92"/>
        <v>79.73808238821492</v>
      </c>
      <c r="Y651" s="66">
        <f t="shared" si="93"/>
        <v>77.23808238821492</v>
      </c>
      <c r="Z651" s="66">
        <f t="shared" si="94"/>
        <v>79.538082388214917</v>
      </c>
      <c r="AA651" s="66">
        <f t="shared" si="95"/>
        <v>79.73808238821492</v>
      </c>
      <c r="AR651" s="71"/>
      <c r="AS651" s="1"/>
    </row>
    <row r="652" spans="1:45" x14ac:dyDescent="0.25">
      <c r="A652" s="86" t="s">
        <v>656</v>
      </c>
      <c r="B652" s="86" t="s">
        <v>657</v>
      </c>
      <c r="C652" s="86">
        <v>36</v>
      </c>
      <c r="D652" s="86" t="s">
        <v>55</v>
      </c>
      <c r="E652" s="86">
        <v>42</v>
      </c>
      <c r="F652" s="86" t="s">
        <v>35</v>
      </c>
      <c r="G652" s="86">
        <v>35.609850973236007</v>
      </c>
      <c r="H652" s="86"/>
      <c r="I652" s="86"/>
      <c r="J652" s="86">
        <v>21.656320211558146</v>
      </c>
      <c r="K652" s="86">
        <v>0</v>
      </c>
      <c r="L652" s="86">
        <v>2.95</v>
      </c>
      <c r="M652" s="86">
        <v>1.2515613043441438</v>
      </c>
      <c r="N652" s="86">
        <v>9.9644591234084832</v>
      </c>
      <c r="O652" s="86">
        <v>1.1000000000000001</v>
      </c>
      <c r="P652" s="86">
        <v>2.6818272201260274</v>
      </c>
      <c r="S652" s="89"/>
      <c r="T652" s="88">
        <v>3.5</v>
      </c>
      <c r="V652" s="90">
        <f t="shared" si="96"/>
        <v>78.714018832672807</v>
      </c>
      <c r="W652" s="66">
        <f t="shared" si="91"/>
        <v>81.014018832672804</v>
      </c>
      <c r="X652" s="66">
        <f t="shared" si="92"/>
        <v>81.214018832672807</v>
      </c>
      <c r="Y652" s="66">
        <f t="shared" si="93"/>
        <v>78.714018832672807</v>
      </c>
      <c r="Z652" s="66">
        <f t="shared" si="94"/>
        <v>81.014018832672804</v>
      </c>
      <c r="AA652" s="66">
        <f t="shared" si="95"/>
        <v>81.214018832672807</v>
      </c>
      <c r="AR652" s="71"/>
      <c r="AS652" s="1"/>
    </row>
    <row r="653" spans="1:45" x14ac:dyDescent="0.25">
      <c r="A653" s="86" t="s">
        <v>658</v>
      </c>
      <c r="B653" s="86" t="s">
        <v>519</v>
      </c>
      <c r="C653" s="86">
        <v>12</v>
      </c>
      <c r="D653" s="86" t="s">
        <v>55</v>
      </c>
      <c r="E653" s="86">
        <v>42</v>
      </c>
      <c r="F653" s="86" t="s">
        <v>35</v>
      </c>
      <c r="G653" s="86">
        <v>35.059945205479444</v>
      </c>
      <c r="H653" s="86"/>
      <c r="I653" s="86"/>
      <c r="J653" s="86">
        <v>21.61553213820174</v>
      </c>
      <c r="K653" s="86">
        <v>0</v>
      </c>
      <c r="L653" s="86">
        <v>2.95</v>
      </c>
      <c r="M653" s="86">
        <v>1.1789208673167497</v>
      </c>
      <c r="N653" s="86">
        <v>9.2394068925904662</v>
      </c>
      <c r="O653" s="86">
        <v>1.1000000000000003</v>
      </c>
      <c r="P653" s="86">
        <v>2.6174981699069044</v>
      </c>
      <c r="S653" s="89"/>
      <c r="T653" s="88">
        <v>3.5</v>
      </c>
      <c r="V653" s="90">
        <f t="shared" si="96"/>
        <v>77.261303273495301</v>
      </c>
      <c r="W653" s="66">
        <f t="shared" si="91"/>
        <v>79.561303273495298</v>
      </c>
      <c r="X653" s="66">
        <f t="shared" si="92"/>
        <v>79.761303273495301</v>
      </c>
      <c r="Y653" s="66">
        <f t="shared" si="93"/>
        <v>77.261303273495301</v>
      </c>
      <c r="Z653" s="66">
        <f t="shared" si="94"/>
        <v>79.561303273495298</v>
      </c>
      <c r="AA653" s="66">
        <f t="shared" si="95"/>
        <v>79.761303273495301</v>
      </c>
      <c r="AR653" s="71"/>
      <c r="AS653" s="1"/>
    </row>
    <row r="654" spans="1:45" x14ac:dyDescent="0.25">
      <c r="A654" s="86" t="s">
        <v>658</v>
      </c>
      <c r="B654" s="86" t="s">
        <v>640</v>
      </c>
      <c r="C654" s="86">
        <v>18</v>
      </c>
      <c r="D654" s="86" t="s">
        <v>55</v>
      </c>
      <c r="E654" s="86">
        <v>42</v>
      </c>
      <c r="F654" s="86" t="s">
        <v>35</v>
      </c>
      <c r="G654" s="86">
        <v>33.522319368548871</v>
      </c>
      <c r="H654" s="86"/>
      <c r="I654" s="86"/>
      <c r="J654" s="86">
        <v>22.834312933421444</v>
      </c>
      <c r="K654" s="86">
        <v>0</v>
      </c>
      <c r="L654" s="86">
        <v>2.95</v>
      </c>
      <c r="M654" s="86">
        <v>1.1833541198882378</v>
      </c>
      <c r="N654" s="86">
        <v>9.3896336429456042</v>
      </c>
      <c r="O654" s="86">
        <v>1.1000000000000001</v>
      </c>
      <c r="P654" s="86">
        <v>2.5460192471561101</v>
      </c>
      <c r="S654" s="89"/>
      <c r="T654" s="88">
        <v>3.5</v>
      </c>
      <c r="V654" s="90">
        <f t="shared" si="96"/>
        <v>77.025639311960276</v>
      </c>
      <c r="W654" s="66">
        <f t="shared" si="91"/>
        <v>79.325639311960273</v>
      </c>
      <c r="X654" s="66">
        <f t="shared" si="92"/>
        <v>79.525639311960276</v>
      </c>
      <c r="Y654" s="66">
        <f t="shared" si="93"/>
        <v>77.025639311960276</v>
      </c>
      <c r="Z654" s="66">
        <f t="shared" si="94"/>
        <v>79.325639311960273</v>
      </c>
      <c r="AA654" s="66">
        <f t="shared" si="95"/>
        <v>79.525639311960276</v>
      </c>
      <c r="AR654" s="71"/>
      <c r="AS654" s="1"/>
    </row>
    <row r="655" spans="1:45" x14ac:dyDescent="0.25">
      <c r="A655" s="86" t="s">
        <v>658</v>
      </c>
      <c r="B655" s="86" t="s">
        <v>521</v>
      </c>
      <c r="C655" s="86">
        <v>24</v>
      </c>
      <c r="D655" s="86" t="s">
        <v>55</v>
      </c>
      <c r="E655" s="86">
        <v>42</v>
      </c>
      <c r="F655" s="86" t="s">
        <v>35</v>
      </c>
      <c r="G655" s="86">
        <v>35.441566210045657</v>
      </c>
      <c r="H655" s="86"/>
      <c r="I655" s="86"/>
      <c r="J655" s="86">
        <v>23.298576849329965</v>
      </c>
      <c r="K655" s="86">
        <v>0</v>
      </c>
      <c r="L655" s="86">
        <v>2.95</v>
      </c>
      <c r="M655" s="86">
        <v>1.246034488317576</v>
      </c>
      <c r="N655" s="86">
        <v>9.7011755761774836</v>
      </c>
      <c r="O655" s="86">
        <v>1.1000000000000001</v>
      </c>
      <c r="P655" s="86">
        <v>2.6626930169988237</v>
      </c>
      <c r="S655" s="89"/>
      <c r="T655" s="88">
        <v>3.5</v>
      </c>
      <c r="V655" s="90">
        <f t="shared" si="96"/>
        <v>79.900046140869506</v>
      </c>
      <c r="W655" s="66">
        <f t="shared" si="91"/>
        <v>82.200046140869503</v>
      </c>
      <c r="X655" s="66">
        <f t="shared" si="92"/>
        <v>82.400046140869506</v>
      </c>
      <c r="Y655" s="66">
        <f t="shared" si="93"/>
        <v>79.900046140869506</v>
      </c>
      <c r="Z655" s="66">
        <f t="shared" si="94"/>
        <v>82.200046140869503</v>
      </c>
      <c r="AA655" s="66">
        <f t="shared" si="95"/>
        <v>82.400046140869506</v>
      </c>
      <c r="AR655" s="71"/>
      <c r="AS655" s="1"/>
    </row>
    <row r="656" spans="1:45" x14ac:dyDescent="0.25">
      <c r="A656" s="86" t="s">
        <v>658</v>
      </c>
      <c r="B656" s="86" t="s">
        <v>641</v>
      </c>
      <c r="C656" s="86">
        <v>30</v>
      </c>
      <c r="D656" s="86" t="s">
        <v>55</v>
      </c>
      <c r="E656" s="86">
        <v>42</v>
      </c>
      <c r="F656" s="86" t="s">
        <v>35</v>
      </c>
      <c r="G656" s="86">
        <v>34.484886943836614</v>
      </c>
      <c r="H656" s="86"/>
      <c r="I656" s="86"/>
      <c r="J656" s="86">
        <v>22.195823038261604</v>
      </c>
      <c r="K656" s="86">
        <v>0</v>
      </c>
      <c r="L656" s="86">
        <v>2.9499999999999997</v>
      </c>
      <c r="M656" s="86">
        <v>1.2320790974733848</v>
      </c>
      <c r="N656" s="86">
        <v>9.8940326241337822</v>
      </c>
      <c r="O656" s="86">
        <v>1.0999999999999999</v>
      </c>
      <c r="P656" s="86">
        <v>2.6223785184343797</v>
      </c>
      <c r="S656" s="89"/>
      <c r="T656" s="88">
        <v>3.5</v>
      </c>
      <c r="V656" s="90">
        <f t="shared" si="96"/>
        <v>77.979200222139767</v>
      </c>
      <c r="W656" s="66">
        <f t="shared" si="91"/>
        <v>80.279200222139764</v>
      </c>
      <c r="X656" s="66">
        <f t="shared" si="92"/>
        <v>80.479200222139767</v>
      </c>
      <c r="Y656" s="66">
        <f t="shared" si="93"/>
        <v>77.979200222139767</v>
      </c>
      <c r="Z656" s="66">
        <f t="shared" si="94"/>
        <v>80.279200222139764</v>
      </c>
      <c r="AA656" s="66">
        <f t="shared" si="95"/>
        <v>80.479200222139767</v>
      </c>
      <c r="AR656" s="71"/>
      <c r="AS656" s="1"/>
    </row>
    <row r="657" spans="1:45" x14ac:dyDescent="0.25">
      <c r="A657" s="86" t="s">
        <v>658</v>
      </c>
      <c r="B657" s="86" t="s">
        <v>659</v>
      </c>
      <c r="C657" s="86">
        <v>36</v>
      </c>
      <c r="D657" s="86" t="s">
        <v>55</v>
      </c>
      <c r="E657" s="86">
        <v>42</v>
      </c>
      <c r="F657" s="86" t="s">
        <v>35</v>
      </c>
      <c r="G657" s="86">
        <v>35.669461678832114</v>
      </c>
      <c r="H657" s="86"/>
      <c r="I657" s="86"/>
      <c r="J657" s="86">
        <v>21.569019422970712</v>
      </c>
      <c r="K657" s="86">
        <v>0</v>
      </c>
      <c r="L657" s="86">
        <v>2.95</v>
      </c>
      <c r="M657" s="86">
        <v>1.2532130472181724</v>
      </c>
      <c r="N657" s="86">
        <v>10.01889205078499</v>
      </c>
      <c r="O657" s="86">
        <v>1.0999999999999999</v>
      </c>
      <c r="P657" s="86">
        <v>2.6884996751821784</v>
      </c>
      <c r="S657" s="89"/>
      <c r="T657" s="88">
        <v>3.5</v>
      </c>
      <c r="V657" s="90">
        <f t="shared" si="96"/>
        <v>78.749085874988168</v>
      </c>
      <c r="W657" s="66">
        <f t="shared" si="91"/>
        <v>81.049085874988165</v>
      </c>
      <c r="X657" s="66">
        <f t="shared" si="92"/>
        <v>81.249085874988168</v>
      </c>
      <c r="Y657" s="66">
        <f t="shared" si="93"/>
        <v>78.749085874988168</v>
      </c>
      <c r="Z657" s="66">
        <f t="shared" si="94"/>
        <v>81.049085874988165</v>
      </c>
      <c r="AA657" s="66">
        <f t="shared" si="95"/>
        <v>81.249085874988168</v>
      </c>
      <c r="AR657" s="71"/>
      <c r="AS657" s="1"/>
    </row>
    <row r="658" spans="1:45" x14ac:dyDescent="0.25">
      <c r="A658" s="86" t="s">
        <v>674</v>
      </c>
      <c r="B658" s="86" t="s">
        <v>40</v>
      </c>
      <c r="C658" s="86">
        <v>12</v>
      </c>
      <c r="D658" s="86" t="s">
        <v>55</v>
      </c>
      <c r="E658" s="86">
        <v>42</v>
      </c>
      <c r="F658" s="86" t="s">
        <v>35</v>
      </c>
      <c r="G658" s="86">
        <v>34.965433789954332</v>
      </c>
      <c r="H658" s="86"/>
      <c r="I658" s="86"/>
      <c r="J658" s="86">
        <v>21.978331317003615</v>
      </c>
      <c r="K658" s="86">
        <v>0</v>
      </c>
      <c r="L658" s="86">
        <v>2.95</v>
      </c>
      <c r="M658" s="86">
        <v>1.2005674777229687</v>
      </c>
      <c r="N658" s="86">
        <v>9.3323266082711083</v>
      </c>
      <c r="O658" s="86">
        <v>1.1000000000000001</v>
      </c>
      <c r="P658" s="86">
        <v>2.616633365279569</v>
      </c>
      <c r="S658" s="89"/>
      <c r="T658" s="88">
        <v>3.5</v>
      </c>
      <c r="V658" s="90">
        <f t="shared" si="96"/>
        <v>77.643292558231593</v>
      </c>
      <c r="W658" s="66">
        <f t="shared" si="91"/>
        <v>79.94329255823159</v>
      </c>
      <c r="X658" s="66">
        <f t="shared" si="92"/>
        <v>80.143292558231593</v>
      </c>
      <c r="Y658" s="66">
        <f t="shared" si="93"/>
        <v>77.643292558231593</v>
      </c>
      <c r="Z658" s="66">
        <f t="shared" si="94"/>
        <v>79.94329255823159</v>
      </c>
      <c r="AA658" s="66">
        <f t="shared" si="95"/>
        <v>80.143292558231593</v>
      </c>
      <c r="AR658" s="71"/>
      <c r="AS658" s="1"/>
    </row>
    <row r="659" spans="1:45" x14ac:dyDescent="0.25">
      <c r="A659" s="86" t="s">
        <v>674</v>
      </c>
      <c r="B659" s="86" t="s">
        <v>643</v>
      </c>
      <c r="C659" s="86">
        <v>18</v>
      </c>
      <c r="D659" s="86" t="s">
        <v>55</v>
      </c>
      <c r="E659" s="86">
        <v>42</v>
      </c>
      <c r="F659" s="86" t="s">
        <v>35</v>
      </c>
      <c r="G659" s="86">
        <v>35.52221007893138</v>
      </c>
      <c r="H659" s="86"/>
      <c r="I659" s="86"/>
      <c r="J659" s="86">
        <v>23.366050051204741</v>
      </c>
      <c r="K659" s="86">
        <v>0</v>
      </c>
      <c r="L659" s="86">
        <v>2.95</v>
      </c>
      <c r="M659" s="86">
        <v>1.2583131924613868</v>
      </c>
      <c r="N659" s="86">
        <v>9.5048268340769351</v>
      </c>
      <c r="O659" s="86">
        <v>1.1000000000000001</v>
      </c>
      <c r="P659" s="86">
        <v>2.6574725389109179</v>
      </c>
      <c r="S659" s="89"/>
      <c r="T659" s="88">
        <v>3.5</v>
      </c>
      <c r="V659" s="90">
        <f t="shared" si="96"/>
        <v>79.858872695585362</v>
      </c>
      <c r="W659" s="66">
        <f t="shared" si="91"/>
        <v>82.158872695585359</v>
      </c>
      <c r="X659" s="66">
        <f t="shared" si="92"/>
        <v>82.358872695585362</v>
      </c>
      <c r="Y659" s="66">
        <f t="shared" si="93"/>
        <v>79.858872695585362</v>
      </c>
      <c r="Z659" s="66">
        <f t="shared" si="94"/>
        <v>82.158872695585359</v>
      </c>
      <c r="AA659" s="66">
        <f t="shared" si="95"/>
        <v>82.358872695585362</v>
      </c>
      <c r="AR659" s="71"/>
      <c r="AS659" s="1"/>
    </row>
    <row r="660" spans="1:45" x14ac:dyDescent="0.25">
      <c r="A660" s="86" t="s">
        <v>674</v>
      </c>
      <c r="B660" s="86" t="s">
        <v>41</v>
      </c>
      <c r="C660" s="86">
        <v>24</v>
      </c>
      <c r="D660" s="86" t="s">
        <v>55</v>
      </c>
      <c r="E660" s="86">
        <v>42</v>
      </c>
      <c r="F660" s="86" t="s">
        <v>35</v>
      </c>
      <c r="G660" s="86">
        <v>35.465917808219174</v>
      </c>
      <c r="H660" s="86"/>
      <c r="I660" s="86"/>
      <c r="J660" s="86">
        <v>23.16762566644881</v>
      </c>
      <c r="K660" s="86">
        <v>0</v>
      </c>
      <c r="L660" s="86">
        <v>2.9499999999999997</v>
      </c>
      <c r="M660" s="86">
        <v>1.2601634020650048</v>
      </c>
      <c r="N660" s="86">
        <v>9.7987832594414126</v>
      </c>
      <c r="O660" s="86">
        <v>1.1000000000000001</v>
      </c>
      <c r="P660" s="86">
        <v>2.6691072375528004</v>
      </c>
      <c r="S660" s="89"/>
      <c r="T660" s="88">
        <v>3.5</v>
      </c>
      <c r="V660" s="90">
        <f t="shared" si="96"/>
        <v>79.911597373727204</v>
      </c>
      <c r="W660" s="66">
        <f t="shared" si="91"/>
        <v>82.211597373727201</v>
      </c>
      <c r="X660" s="66">
        <f t="shared" si="92"/>
        <v>82.411597373727204</v>
      </c>
      <c r="Y660" s="66">
        <f t="shared" si="93"/>
        <v>79.911597373727204</v>
      </c>
      <c r="Z660" s="66">
        <f t="shared" si="94"/>
        <v>82.211597373727201</v>
      </c>
      <c r="AA660" s="66">
        <f t="shared" si="95"/>
        <v>82.411597373727204</v>
      </c>
      <c r="AR660" s="71"/>
      <c r="AS660" s="1"/>
    </row>
    <row r="661" spans="1:45" x14ac:dyDescent="0.25">
      <c r="A661" s="86" t="s">
        <v>674</v>
      </c>
      <c r="B661" s="86" t="s">
        <v>644</v>
      </c>
      <c r="C661" s="86">
        <v>30</v>
      </c>
      <c r="D661" s="86" t="s">
        <v>55</v>
      </c>
      <c r="E661" s="86">
        <v>42</v>
      </c>
      <c r="F661" s="86" t="s">
        <v>35</v>
      </c>
      <c r="G661" s="86">
        <v>35.672374179431074</v>
      </c>
      <c r="H661" s="86"/>
      <c r="I661" s="86"/>
      <c r="J661" s="86">
        <v>22.258038862446714</v>
      </c>
      <c r="K661" s="86">
        <v>0</v>
      </c>
      <c r="L661" s="86">
        <v>2.9499999999999997</v>
      </c>
      <c r="M661" s="86">
        <v>1.2727539653112834</v>
      </c>
      <c r="N661" s="86">
        <v>9.9667419955713275</v>
      </c>
      <c r="O661" s="86">
        <v>1.1000000000000001</v>
      </c>
      <c r="P661" s="86">
        <v>2.6888255243638164</v>
      </c>
      <c r="S661" s="89"/>
      <c r="T661" s="88">
        <v>3.5</v>
      </c>
      <c r="V661" s="90">
        <f t="shared" si="96"/>
        <v>79.40873452712421</v>
      </c>
      <c r="W661" s="66">
        <f t="shared" si="91"/>
        <v>81.708734527124207</v>
      </c>
      <c r="X661" s="66">
        <f t="shared" si="92"/>
        <v>81.90873452712421</v>
      </c>
      <c r="Y661" s="66">
        <f t="shared" si="93"/>
        <v>79.40873452712421</v>
      </c>
      <c r="Z661" s="66">
        <f t="shared" si="94"/>
        <v>81.708734527124207</v>
      </c>
      <c r="AA661" s="66">
        <f t="shared" si="95"/>
        <v>81.90873452712421</v>
      </c>
      <c r="AR661" s="71"/>
      <c r="AS661" s="1"/>
    </row>
    <row r="662" spans="1:45" x14ac:dyDescent="0.25">
      <c r="A662" s="86" t="s">
        <v>674</v>
      </c>
      <c r="B662" s="86" t="s">
        <v>675</v>
      </c>
      <c r="C662" s="86">
        <v>36</v>
      </c>
      <c r="D662" s="86" t="s">
        <v>55</v>
      </c>
      <c r="E662" s="86">
        <v>42</v>
      </c>
      <c r="F662" s="86" t="s">
        <v>35</v>
      </c>
      <c r="G662" s="86">
        <v>35.813433489827858</v>
      </c>
      <c r="H662" s="86"/>
      <c r="I662" s="86"/>
      <c r="J662" s="86">
        <v>21.744166121297464</v>
      </c>
      <c r="K662" s="86">
        <v>0</v>
      </c>
      <c r="L662" s="86">
        <v>2.95</v>
      </c>
      <c r="M662" s="86">
        <v>1.2581649675417499</v>
      </c>
      <c r="N662" s="86">
        <v>10.063151663235185</v>
      </c>
      <c r="O662" s="86">
        <v>1.1000000000000001</v>
      </c>
      <c r="P662" s="86">
        <v>2.6974789426875683</v>
      </c>
      <c r="S662" s="89"/>
      <c r="T662" s="88">
        <v>3.5</v>
      </c>
      <c r="V662" s="90">
        <f t="shared" si="96"/>
        <v>79.126395184589825</v>
      </c>
      <c r="W662" s="66">
        <f t="shared" si="91"/>
        <v>81.426395184589822</v>
      </c>
      <c r="X662" s="66">
        <f t="shared" si="92"/>
        <v>81.626395184589825</v>
      </c>
      <c r="Y662" s="66">
        <f t="shared" si="93"/>
        <v>79.126395184589825</v>
      </c>
      <c r="Z662" s="66">
        <f t="shared" si="94"/>
        <v>81.426395184589822</v>
      </c>
      <c r="AA662" s="66">
        <f t="shared" si="95"/>
        <v>81.626395184589825</v>
      </c>
      <c r="AR662" s="71"/>
      <c r="AS662" s="1"/>
    </row>
    <row r="663" spans="1:45" x14ac:dyDescent="0.25">
      <c r="A663" s="86" t="s">
        <v>527</v>
      </c>
      <c r="B663" s="86" t="s">
        <v>43</v>
      </c>
      <c r="C663" s="86">
        <v>12</v>
      </c>
      <c r="D663" s="86" t="s">
        <v>91</v>
      </c>
      <c r="E663" s="86">
        <v>18</v>
      </c>
      <c r="F663" s="86" t="s">
        <v>35</v>
      </c>
      <c r="G663" s="86">
        <v>41.433095890410954</v>
      </c>
      <c r="H663" s="86">
        <v>0</v>
      </c>
      <c r="I663" s="86">
        <v>0</v>
      </c>
      <c r="J663" s="86">
        <v>16.248479697574751</v>
      </c>
      <c r="K663" s="86">
        <v>6.2748927568409361</v>
      </c>
      <c r="L663" s="86">
        <v>2.4261789999999999</v>
      </c>
      <c r="M663" s="86">
        <v>0.99419244157235487</v>
      </c>
      <c r="N663" s="86">
        <v>1.8888612806760008</v>
      </c>
      <c r="O663" s="86">
        <v>1.1000000000000001</v>
      </c>
      <c r="P663" s="86">
        <v>3.9442923216366932</v>
      </c>
      <c r="S663" s="89"/>
      <c r="T663" s="91">
        <v>3.5</v>
      </c>
      <c r="V663" s="90">
        <f t="shared" ref="V663:V707" si="97">SUM(I663:U663,G663)</f>
        <v>77.809993388711689</v>
      </c>
      <c r="W663" s="66">
        <f t="shared" ref="W663:W723" si="98">+V663+$W$1</f>
        <v>80.109993388711686</v>
      </c>
      <c r="X663" s="66">
        <f t="shared" ref="X663:X723" si="99">+V663+$X$1</f>
        <v>80.309993388711689</v>
      </c>
      <c r="Y663" s="66">
        <f t="shared" ref="Y663:Y723" si="100">+V663</f>
        <v>77.809993388711689</v>
      </c>
      <c r="Z663" s="66">
        <f t="shared" ref="Z663:Z723" si="101">+W663</f>
        <v>80.109993388711686</v>
      </c>
      <c r="AA663" s="66">
        <f t="shared" ref="AA663:AA723" si="102">+X663</f>
        <v>80.309993388711689</v>
      </c>
      <c r="AB663" t="s">
        <v>566</v>
      </c>
      <c r="AC663" t="s">
        <v>567</v>
      </c>
      <c r="AD663" t="s">
        <v>568</v>
      </c>
      <c r="AE663" t="s">
        <v>569</v>
      </c>
      <c r="AF663">
        <v>38</v>
      </c>
      <c r="AG663" t="s">
        <v>37</v>
      </c>
      <c r="AH663" t="s">
        <v>570</v>
      </c>
      <c r="AI663">
        <v>26.567999999999998</v>
      </c>
      <c r="AJ663">
        <v>6.4099999999999999E-3</v>
      </c>
      <c r="AK663">
        <v>6.11E-3</v>
      </c>
      <c r="AL663" t="s">
        <v>571</v>
      </c>
      <c r="AM663" t="s">
        <v>572</v>
      </c>
      <c r="AN663" t="s">
        <v>38</v>
      </c>
      <c r="AO663" t="s">
        <v>39</v>
      </c>
    </row>
    <row r="664" spans="1:45" x14ac:dyDescent="0.25">
      <c r="A664" s="86" t="s">
        <v>527</v>
      </c>
      <c r="B664" s="86" t="s">
        <v>637</v>
      </c>
      <c r="C664" s="86">
        <v>18</v>
      </c>
      <c r="D664" s="86" t="s">
        <v>91</v>
      </c>
      <c r="E664" s="86">
        <v>18</v>
      </c>
      <c r="F664" s="86" t="s">
        <v>35</v>
      </c>
      <c r="G664" s="86">
        <v>41.25657509157508</v>
      </c>
      <c r="H664" s="86">
        <v>0</v>
      </c>
      <c r="I664" s="86">
        <v>0</v>
      </c>
      <c r="J664" s="86">
        <v>16.015263208246413</v>
      </c>
      <c r="K664" s="86">
        <v>6.2989545857770715</v>
      </c>
      <c r="L664" s="86">
        <v>2.4261790000000003</v>
      </c>
      <c r="M664" s="86">
        <v>1.1052863232639671</v>
      </c>
      <c r="N664" s="86">
        <v>1.9709016532797856</v>
      </c>
      <c r="O664" s="86">
        <v>1.1000000000000001</v>
      </c>
      <c r="P664" s="86">
        <v>3.9488431271154485</v>
      </c>
      <c r="S664" s="89"/>
      <c r="T664" s="91">
        <v>3.5</v>
      </c>
      <c r="V664" s="90">
        <f t="shared" si="97"/>
        <v>77.622002989257766</v>
      </c>
      <c r="W664" s="66">
        <f t="shared" ref="W664:W722" si="103">+V664+$W$1</f>
        <v>79.922002989257763</v>
      </c>
      <c r="X664" s="66">
        <f t="shared" ref="X664:X722" si="104">+V664+$X$1</f>
        <v>80.122002989257766</v>
      </c>
      <c r="Y664" s="66">
        <f t="shared" ref="Y664:Y722" si="105">+V664</f>
        <v>77.622002989257766</v>
      </c>
      <c r="Z664" s="66">
        <f t="shared" ref="Z664:Z722" si="106">+W664</f>
        <v>79.922002989257763</v>
      </c>
      <c r="AA664" s="66">
        <f t="shared" ref="AA664:AA722" si="107">+X664</f>
        <v>80.122002989257766</v>
      </c>
      <c r="AB664" t="s">
        <v>566</v>
      </c>
      <c r="AC664" t="s">
        <v>567</v>
      </c>
      <c r="AD664" t="s">
        <v>568</v>
      </c>
      <c r="AE664" t="s">
        <v>569</v>
      </c>
      <c r="AF664">
        <v>38</v>
      </c>
      <c r="AG664" t="s">
        <v>37</v>
      </c>
      <c r="AH664" t="s">
        <v>570</v>
      </c>
      <c r="AI664">
        <v>40.065000000000005</v>
      </c>
      <c r="AJ664">
        <v>6.4099999999999999E-3</v>
      </c>
      <c r="AK664">
        <v>6.11E-3</v>
      </c>
      <c r="AL664" t="s">
        <v>573</v>
      </c>
      <c r="AM664" t="s">
        <v>572</v>
      </c>
      <c r="AN664" t="s">
        <v>38</v>
      </c>
      <c r="AO664" t="s">
        <v>39</v>
      </c>
    </row>
    <row r="665" spans="1:45" x14ac:dyDescent="0.25">
      <c r="A665" s="86" t="s">
        <v>527</v>
      </c>
      <c r="B665" s="86" t="s">
        <v>44</v>
      </c>
      <c r="C665" s="86">
        <v>24</v>
      </c>
      <c r="D665" s="86" t="s">
        <v>91</v>
      </c>
      <c r="E665" s="86">
        <v>18</v>
      </c>
      <c r="F665" s="86" t="s">
        <v>35</v>
      </c>
      <c r="G665" s="86">
        <v>39.778328767123298</v>
      </c>
      <c r="H665" s="86">
        <v>0</v>
      </c>
      <c r="I665" s="86">
        <v>0</v>
      </c>
      <c r="J665" s="86">
        <v>15.884222642668409</v>
      </c>
      <c r="K665" s="86">
        <v>6.2748927568409369</v>
      </c>
      <c r="L665" s="86">
        <v>2.4261789999999999</v>
      </c>
      <c r="M665" s="86">
        <v>1.1461469077801703</v>
      </c>
      <c r="N665" s="86">
        <v>2.1041564401723876</v>
      </c>
      <c r="O665" s="86">
        <v>1.1000000000000001</v>
      </c>
      <c r="P665" s="86">
        <v>3.8516367548921124</v>
      </c>
      <c r="S665" s="89"/>
      <c r="T665" s="91">
        <v>3.5</v>
      </c>
      <c r="V665" s="90">
        <f t="shared" si="97"/>
        <v>76.065563269477323</v>
      </c>
      <c r="W665" s="66">
        <f t="shared" si="103"/>
        <v>78.36556326947732</v>
      </c>
      <c r="X665" s="66">
        <f t="shared" si="104"/>
        <v>78.565563269477323</v>
      </c>
      <c r="Y665" s="66">
        <f t="shared" si="105"/>
        <v>76.065563269477323</v>
      </c>
      <c r="Z665" s="66">
        <f t="shared" si="106"/>
        <v>78.36556326947732</v>
      </c>
      <c r="AA665" s="66">
        <f t="shared" si="107"/>
        <v>78.565563269477323</v>
      </c>
      <c r="AB665" t="s">
        <v>566</v>
      </c>
      <c r="AC665" t="s">
        <v>567</v>
      </c>
      <c r="AD665" t="s">
        <v>568</v>
      </c>
      <c r="AE665" t="s">
        <v>569</v>
      </c>
      <c r="AF665">
        <v>38</v>
      </c>
      <c r="AG665" t="s">
        <v>37</v>
      </c>
      <c r="AH665" t="s">
        <v>570</v>
      </c>
      <c r="AI665">
        <v>53.13600000000001</v>
      </c>
      <c r="AJ665">
        <v>6.4099999999999999E-3</v>
      </c>
      <c r="AK665">
        <v>6.11E-3</v>
      </c>
      <c r="AL665" t="s">
        <v>574</v>
      </c>
      <c r="AM665" t="s">
        <v>572</v>
      </c>
      <c r="AN665" t="s">
        <v>38</v>
      </c>
      <c r="AO665" t="s">
        <v>39</v>
      </c>
    </row>
    <row r="666" spans="1:45" x14ac:dyDescent="0.25">
      <c r="A666" s="86" t="s">
        <v>527</v>
      </c>
      <c r="B666" s="86" t="s">
        <v>646</v>
      </c>
      <c r="C666" s="86">
        <v>30</v>
      </c>
      <c r="D666" s="86" t="s">
        <v>91</v>
      </c>
      <c r="E666" s="86">
        <v>18</v>
      </c>
      <c r="F666" s="86" t="s">
        <v>35</v>
      </c>
      <c r="G666" s="86">
        <v>39.626073911452622</v>
      </c>
      <c r="H666" s="86">
        <v>0</v>
      </c>
      <c r="I666" s="86">
        <v>0</v>
      </c>
      <c r="J666" s="86">
        <v>15.942415543830482</v>
      </c>
      <c r="K666" s="86">
        <v>6.2892918842372181</v>
      </c>
      <c r="L666" s="86">
        <v>2.4261789999999994</v>
      </c>
      <c r="M666" s="86">
        <v>1.1928168280333526</v>
      </c>
      <c r="N666" s="86">
        <v>2.1991516374945212</v>
      </c>
      <c r="O666" s="86">
        <v>1.1000000000000001</v>
      </c>
      <c r="P666" s="86">
        <v>3.8518315033517903</v>
      </c>
      <c r="S666" s="89"/>
      <c r="T666" s="91">
        <v>3.5</v>
      </c>
      <c r="V666" s="90">
        <f t="shared" si="97"/>
        <v>76.127760308399985</v>
      </c>
      <c r="W666" s="66">
        <f t="shared" si="103"/>
        <v>78.427760308399982</v>
      </c>
      <c r="X666" s="66">
        <f t="shared" si="104"/>
        <v>78.627760308399985</v>
      </c>
      <c r="Y666" s="66">
        <f t="shared" si="105"/>
        <v>76.127760308399985</v>
      </c>
      <c r="Z666" s="66">
        <f t="shared" si="106"/>
        <v>78.427760308399982</v>
      </c>
      <c r="AA666" s="66">
        <f t="shared" si="107"/>
        <v>78.627760308399985</v>
      </c>
      <c r="AB666" t="s">
        <v>566</v>
      </c>
      <c r="AC666" t="s">
        <v>567</v>
      </c>
      <c r="AD666" t="s">
        <v>568</v>
      </c>
      <c r="AE666" t="s">
        <v>569</v>
      </c>
      <c r="AF666">
        <v>38</v>
      </c>
      <c r="AG666" t="s">
        <v>37</v>
      </c>
      <c r="AH666" t="s">
        <v>570</v>
      </c>
      <c r="AI666">
        <v>66.63300000000001</v>
      </c>
      <c r="AJ666">
        <v>6.4099999999999999E-3</v>
      </c>
      <c r="AK666">
        <v>6.11E-3</v>
      </c>
      <c r="AL666" t="s">
        <v>575</v>
      </c>
      <c r="AM666" t="s">
        <v>572</v>
      </c>
      <c r="AN666" t="s">
        <v>38</v>
      </c>
      <c r="AO666" t="s">
        <v>39</v>
      </c>
    </row>
    <row r="667" spans="1:45" x14ac:dyDescent="0.25">
      <c r="A667" s="86" t="s">
        <v>527</v>
      </c>
      <c r="B667" s="86" t="s">
        <v>45</v>
      </c>
      <c r="C667" s="86">
        <v>36</v>
      </c>
      <c r="D667" s="86" t="s">
        <v>91</v>
      </c>
      <c r="E667" s="86">
        <v>18</v>
      </c>
      <c r="F667" s="86" t="s">
        <v>35</v>
      </c>
      <c r="G667" s="86">
        <v>38.834304414003043</v>
      </c>
      <c r="H667" s="86">
        <v>0</v>
      </c>
      <c r="I667" s="86">
        <v>0</v>
      </c>
      <c r="J667" s="86">
        <v>15.411312661507687</v>
      </c>
      <c r="K667" s="86">
        <v>6.2748927568409387</v>
      </c>
      <c r="L667" s="86">
        <v>2.4261789999999999</v>
      </c>
      <c r="M667" s="86">
        <v>1.2033969265742115</v>
      </c>
      <c r="N667" s="86">
        <v>2.2915764749573424</v>
      </c>
      <c r="O667" s="86">
        <v>1.1000000000000001</v>
      </c>
      <c r="P667" s="86">
        <v>3.8004703444440966</v>
      </c>
      <c r="S667" s="89"/>
      <c r="T667" s="91">
        <v>3.5</v>
      </c>
      <c r="V667" s="90">
        <f t="shared" si="97"/>
        <v>74.842132578327323</v>
      </c>
      <c r="W667" s="66">
        <f t="shared" si="103"/>
        <v>77.14213257832732</v>
      </c>
      <c r="X667" s="66">
        <f t="shared" si="104"/>
        <v>77.342132578327323</v>
      </c>
      <c r="Y667" s="66">
        <f t="shared" si="105"/>
        <v>74.842132578327323</v>
      </c>
      <c r="Z667" s="66">
        <f t="shared" si="106"/>
        <v>77.14213257832732</v>
      </c>
      <c r="AA667" s="66">
        <f t="shared" si="107"/>
        <v>77.342132578327323</v>
      </c>
      <c r="AB667" t="s">
        <v>566</v>
      </c>
      <c r="AC667" t="s">
        <v>567</v>
      </c>
      <c r="AD667" t="s">
        <v>568</v>
      </c>
      <c r="AE667" t="s">
        <v>569</v>
      </c>
      <c r="AF667">
        <v>38</v>
      </c>
      <c r="AG667" t="s">
        <v>37</v>
      </c>
      <c r="AH667" t="s">
        <v>570</v>
      </c>
      <c r="AI667">
        <v>66.63300000000001</v>
      </c>
      <c r="AJ667">
        <v>6.4099999999999999E-3</v>
      </c>
      <c r="AK667">
        <v>6.11E-3</v>
      </c>
      <c r="AL667" t="s">
        <v>576</v>
      </c>
      <c r="AM667" t="s">
        <v>572</v>
      </c>
      <c r="AN667" t="s">
        <v>38</v>
      </c>
      <c r="AO667" t="s">
        <v>39</v>
      </c>
    </row>
    <row r="668" spans="1:45" x14ac:dyDescent="0.25">
      <c r="A668" s="86" t="s">
        <v>531</v>
      </c>
      <c r="B668" s="86" t="s">
        <v>388</v>
      </c>
      <c r="C668" s="86">
        <v>12</v>
      </c>
      <c r="D668" s="86" t="s">
        <v>91</v>
      </c>
      <c r="E668" s="86">
        <v>18</v>
      </c>
      <c r="F668" s="86" t="s">
        <v>35</v>
      </c>
      <c r="G668" s="86">
        <v>41.124694063926938</v>
      </c>
      <c r="H668" s="86">
        <v>0</v>
      </c>
      <c r="I668" s="86">
        <v>0</v>
      </c>
      <c r="J668" s="86">
        <v>16.150890412510233</v>
      </c>
      <c r="K668" s="86">
        <v>6.2748927568409352</v>
      </c>
      <c r="L668" s="86">
        <v>2.4261789999999999</v>
      </c>
      <c r="M668" s="86">
        <v>1.0259808711721574</v>
      </c>
      <c r="N668" s="86">
        <v>1.8981252888813607</v>
      </c>
      <c r="O668" s="86">
        <v>1.1000000000000001</v>
      </c>
      <c r="P668" s="86">
        <v>3.9252508021626418</v>
      </c>
      <c r="S668" s="89"/>
      <c r="T668" s="91">
        <v>3.5</v>
      </c>
      <c r="V668" s="90">
        <f t="shared" si="97"/>
        <v>77.426013195494278</v>
      </c>
      <c r="W668" s="66">
        <f t="shared" si="103"/>
        <v>79.726013195494275</v>
      </c>
      <c r="X668" s="66">
        <f t="shared" si="104"/>
        <v>79.926013195494278</v>
      </c>
      <c r="Y668" s="66">
        <f t="shared" si="105"/>
        <v>77.426013195494278</v>
      </c>
      <c r="Z668" s="66">
        <f t="shared" si="106"/>
        <v>79.726013195494275</v>
      </c>
      <c r="AA668" s="66">
        <f t="shared" si="107"/>
        <v>79.926013195494278</v>
      </c>
      <c r="AB668" t="s">
        <v>566</v>
      </c>
      <c r="AC668" t="s">
        <v>567</v>
      </c>
      <c r="AD668" t="s">
        <v>568</v>
      </c>
      <c r="AE668" t="s">
        <v>569</v>
      </c>
      <c r="AF668">
        <v>38</v>
      </c>
      <c r="AG668" t="s">
        <v>37</v>
      </c>
      <c r="AH668" t="s">
        <v>570</v>
      </c>
      <c r="AI668">
        <v>1.8699999999999999</v>
      </c>
      <c r="AJ668">
        <v>6.4099999999999999E-3</v>
      </c>
      <c r="AK668">
        <v>6.11E-3</v>
      </c>
      <c r="AL668" t="s">
        <v>577</v>
      </c>
      <c r="AM668" t="s">
        <v>572</v>
      </c>
      <c r="AN668" t="s">
        <v>38</v>
      </c>
      <c r="AO668" t="s">
        <v>39</v>
      </c>
    </row>
    <row r="669" spans="1:45" x14ac:dyDescent="0.25">
      <c r="A669" s="86" t="s">
        <v>531</v>
      </c>
      <c r="B669" s="86" t="s">
        <v>638</v>
      </c>
      <c r="C669" s="86">
        <v>18</v>
      </c>
      <c r="D669" s="86" t="s">
        <v>91</v>
      </c>
      <c r="E669" s="86">
        <v>18</v>
      </c>
      <c r="F669" s="86" t="s">
        <v>35</v>
      </c>
      <c r="G669" s="86">
        <v>41.345338208409494</v>
      </c>
      <c r="H669" s="86">
        <v>0</v>
      </c>
      <c r="I669" s="86">
        <v>0</v>
      </c>
      <c r="J669" s="86">
        <v>15.958667059995566</v>
      </c>
      <c r="K669" s="86">
        <v>6.3028495782499556</v>
      </c>
      <c r="L669" s="86">
        <v>2.4261789999999994</v>
      </c>
      <c r="M669" s="86">
        <v>1.1232937242433041</v>
      </c>
      <c r="N669" s="86">
        <v>2.0064429305734248</v>
      </c>
      <c r="O669" s="86">
        <v>1.1000000000000001</v>
      </c>
      <c r="P669" s="86">
        <v>3.9529039470369578</v>
      </c>
      <c r="S669" s="89"/>
      <c r="T669" s="91">
        <v>3.5</v>
      </c>
      <c r="V669" s="90">
        <f t="shared" si="97"/>
        <v>77.715674448508707</v>
      </c>
      <c r="W669" s="66">
        <f t="shared" si="103"/>
        <v>80.015674448508705</v>
      </c>
      <c r="X669" s="66">
        <f t="shared" si="104"/>
        <v>80.215674448508707</v>
      </c>
      <c r="Y669" s="66">
        <f t="shared" si="105"/>
        <v>77.715674448508707</v>
      </c>
      <c r="Z669" s="66">
        <f t="shared" si="106"/>
        <v>80.015674448508705</v>
      </c>
      <c r="AA669" s="66">
        <f t="shared" si="107"/>
        <v>80.215674448508707</v>
      </c>
      <c r="AB669" t="s">
        <v>566</v>
      </c>
      <c r="AC669" t="s">
        <v>567</v>
      </c>
      <c r="AD669" t="s">
        <v>568</v>
      </c>
      <c r="AE669" t="s">
        <v>569</v>
      </c>
      <c r="AF669">
        <v>38</v>
      </c>
      <c r="AG669" t="s">
        <v>37</v>
      </c>
      <c r="AH669" t="s">
        <v>570</v>
      </c>
      <c r="AI669">
        <v>26.568000000000001</v>
      </c>
      <c r="AJ669">
        <v>6.4099999999999999E-3</v>
      </c>
      <c r="AK669">
        <v>6.11E-3</v>
      </c>
      <c r="AL669" t="s">
        <v>578</v>
      </c>
      <c r="AM669" t="s">
        <v>572</v>
      </c>
      <c r="AN669" t="s">
        <v>38</v>
      </c>
      <c r="AO669" t="s">
        <v>39</v>
      </c>
    </row>
    <row r="670" spans="1:45" x14ac:dyDescent="0.25">
      <c r="A670" s="86" t="s">
        <v>531</v>
      </c>
      <c r="B670" s="86" t="s">
        <v>391</v>
      </c>
      <c r="C670" s="86">
        <v>24</v>
      </c>
      <c r="D670" s="86" t="s">
        <v>91</v>
      </c>
      <c r="E670" s="86">
        <v>18</v>
      </c>
      <c r="F670" s="86" t="s">
        <v>35</v>
      </c>
      <c r="G670" s="86">
        <v>39.53742465753426</v>
      </c>
      <c r="H670" s="86">
        <v>0</v>
      </c>
      <c r="I670" s="86">
        <v>0</v>
      </c>
      <c r="J670" s="86">
        <v>15.861441323659154</v>
      </c>
      <c r="K670" s="86">
        <v>6.2748927568409369</v>
      </c>
      <c r="L670" s="86">
        <v>2.4261789999999994</v>
      </c>
      <c r="M670" s="86">
        <v>1.165485899171576</v>
      </c>
      <c r="N670" s="86">
        <v>2.1301977072982532</v>
      </c>
      <c r="O670" s="86">
        <v>1.1000000000000001</v>
      </c>
      <c r="P670" s="86">
        <v>3.8380161534923194</v>
      </c>
      <c r="S670" s="89"/>
      <c r="T670" s="91">
        <v>3.5</v>
      </c>
      <c r="V670" s="90">
        <f t="shared" si="97"/>
        <v>75.833637497996506</v>
      </c>
      <c r="W670" s="66">
        <f t="shared" si="103"/>
        <v>78.133637497996503</v>
      </c>
      <c r="X670" s="66">
        <f t="shared" si="104"/>
        <v>78.333637497996506</v>
      </c>
      <c r="Y670" s="66">
        <f t="shared" si="105"/>
        <v>75.833637497996506</v>
      </c>
      <c r="Z670" s="66">
        <f t="shared" si="106"/>
        <v>78.133637497996503</v>
      </c>
      <c r="AA670" s="66">
        <f t="shared" si="107"/>
        <v>78.333637497996506</v>
      </c>
      <c r="AB670" t="s">
        <v>566</v>
      </c>
      <c r="AC670" t="s">
        <v>567</v>
      </c>
      <c r="AD670" t="s">
        <v>568</v>
      </c>
      <c r="AE670" t="s">
        <v>569</v>
      </c>
      <c r="AF670">
        <v>38</v>
      </c>
      <c r="AG670" t="s">
        <v>37</v>
      </c>
      <c r="AH670" t="s">
        <v>570</v>
      </c>
      <c r="AI670">
        <v>40.07800000000001</v>
      </c>
      <c r="AJ670">
        <v>6.4099999999999999E-3</v>
      </c>
      <c r="AK670">
        <v>6.11E-3</v>
      </c>
      <c r="AL670" t="s">
        <v>579</v>
      </c>
      <c r="AM670" t="s">
        <v>572</v>
      </c>
      <c r="AN670" t="s">
        <v>38</v>
      </c>
      <c r="AO670" t="s">
        <v>39</v>
      </c>
    </row>
    <row r="671" spans="1:45" x14ac:dyDescent="0.25">
      <c r="A671" s="86" t="s">
        <v>531</v>
      </c>
      <c r="B671" s="86" t="s">
        <v>649</v>
      </c>
      <c r="C671" s="86">
        <v>30</v>
      </c>
      <c r="D671" s="86" t="s">
        <v>91</v>
      </c>
      <c r="E671" s="86">
        <v>18</v>
      </c>
      <c r="F671" s="86" t="s">
        <v>35</v>
      </c>
      <c r="G671" s="86">
        <v>39.632576754385966</v>
      </c>
      <c r="H671" s="86">
        <v>0</v>
      </c>
      <c r="I671" s="86">
        <v>0</v>
      </c>
      <c r="J671" s="86">
        <v>15.930157032264017</v>
      </c>
      <c r="K671" s="86">
        <v>6.291630872808013</v>
      </c>
      <c r="L671" s="86">
        <v>2.4261789999999994</v>
      </c>
      <c r="M671" s="86">
        <v>1.203727349318561</v>
      </c>
      <c r="N671" s="86">
        <v>2.2280014630628182</v>
      </c>
      <c r="O671" s="86">
        <v>1.1000000000000001</v>
      </c>
      <c r="P671" s="86">
        <v>3.8521217094441851</v>
      </c>
      <c r="S671" s="89"/>
      <c r="T671" s="91">
        <v>3.5</v>
      </c>
      <c r="V671" s="90">
        <f t="shared" si="97"/>
        <v>76.164394181283569</v>
      </c>
      <c r="W671" s="66">
        <f t="shared" si="103"/>
        <v>78.464394181283566</v>
      </c>
      <c r="X671" s="66">
        <f t="shared" si="104"/>
        <v>78.664394181283569</v>
      </c>
      <c r="Y671" s="66">
        <f t="shared" si="105"/>
        <v>76.164394181283569</v>
      </c>
      <c r="Z671" s="66">
        <f t="shared" si="106"/>
        <v>78.464394181283566</v>
      </c>
      <c r="AA671" s="66">
        <f t="shared" si="107"/>
        <v>78.664394181283569</v>
      </c>
      <c r="AB671" t="s">
        <v>566</v>
      </c>
      <c r="AC671" t="s">
        <v>567</v>
      </c>
      <c r="AD671" t="s">
        <v>568</v>
      </c>
      <c r="AE671" t="s">
        <v>569</v>
      </c>
      <c r="AF671">
        <v>38</v>
      </c>
      <c r="AG671" t="s">
        <v>37</v>
      </c>
      <c r="AH671" t="s">
        <v>570</v>
      </c>
      <c r="AI671">
        <v>53.13600000000001</v>
      </c>
      <c r="AJ671">
        <v>6.4099999999999999E-3</v>
      </c>
      <c r="AK671">
        <v>6.11E-3</v>
      </c>
      <c r="AL671" t="s">
        <v>580</v>
      </c>
      <c r="AM671" t="s">
        <v>572</v>
      </c>
      <c r="AN671" t="s">
        <v>38</v>
      </c>
      <c r="AO671" t="s">
        <v>39</v>
      </c>
    </row>
    <row r="672" spans="1:45" x14ac:dyDescent="0.25">
      <c r="A672" s="86" t="s">
        <v>531</v>
      </c>
      <c r="B672" s="86" t="s">
        <v>394</v>
      </c>
      <c r="C672" s="86">
        <v>36</v>
      </c>
      <c r="D672" s="86" t="s">
        <v>91</v>
      </c>
      <c r="E672" s="86">
        <v>18</v>
      </c>
      <c r="F672" s="86" t="s">
        <v>35</v>
      </c>
      <c r="G672" s="86">
        <v>38.664745814307452</v>
      </c>
      <c r="H672" s="86">
        <v>0</v>
      </c>
      <c r="I672" s="86">
        <v>0</v>
      </c>
      <c r="J672" s="86">
        <v>15.230047357165159</v>
      </c>
      <c r="K672" s="86">
        <v>6.2748927568409387</v>
      </c>
      <c r="L672" s="86">
        <v>2.4261789999999994</v>
      </c>
      <c r="M672" s="86">
        <v>1.2148064388293898</v>
      </c>
      <c r="N672" s="86">
        <v>2.3152133684633145</v>
      </c>
      <c r="O672" s="86">
        <v>1.1000000000000001</v>
      </c>
      <c r="P672" s="86">
        <v>3.7907042710765495</v>
      </c>
      <c r="S672" s="89"/>
      <c r="T672" s="91">
        <v>3.5</v>
      </c>
      <c r="V672" s="90">
        <f t="shared" si="97"/>
        <v>74.516589006682807</v>
      </c>
      <c r="W672" s="66">
        <f t="shared" si="103"/>
        <v>76.816589006682804</v>
      </c>
      <c r="X672" s="66">
        <f t="shared" si="104"/>
        <v>77.016589006682807</v>
      </c>
      <c r="Y672" s="66">
        <f t="shared" si="105"/>
        <v>74.516589006682807</v>
      </c>
      <c r="Z672" s="66">
        <f t="shared" si="106"/>
        <v>76.816589006682804</v>
      </c>
      <c r="AA672" s="66">
        <f t="shared" si="107"/>
        <v>77.016589006682807</v>
      </c>
      <c r="AB672" t="s">
        <v>566</v>
      </c>
      <c r="AC672" t="s">
        <v>567</v>
      </c>
      <c r="AD672" t="s">
        <v>568</v>
      </c>
      <c r="AE672" t="s">
        <v>569</v>
      </c>
      <c r="AF672">
        <v>38</v>
      </c>
      <c r="AG672" t="s">
        <v>37</v>
      </c>
      <c r="AH672" t="s">
        <v>570</v>
      </c>
      <c r="AI672">
        <v>66.646000000000015</v>
      </c>
      <c r="AJ672">
        <v>6.4099999999999999E-3</v>
      </c>
      <c r="AK672">
        <v>6.11E-3</v>
      </c>
      <c r="AL672" t="s">
        <v>581</v>
      </c>
      <c r="AM672" t="s">
        <v>572</v>
      </c>
      <c r="AN672" t="s">
        <v>38</v>
      </c>
      <c r="AO672" t="s">
        <v>39</v>
      </c>
    </row>
    <row r="673" spans="1:49" x14ac:dyDescent="0.25">
      <c r="A673" s="86" t="s">
        <v>535</v>
      </c>
      <c r="B673" s="86" t="s">
        <v>536</v>
      </c>
      <c r="C673" s="86">
        <v>12</v>
      </c>
      <c r="D673" s="86" t="s">
        <v>91</v>
      </c>
      <c r="E673" s="86">
        <v>18</v>
      </c>
      <c r="F673" s="86" t="s">
        <v>35</v>
      </c>
      <c r="G673" s="86">
        <v>40.784374429223732</v>
      </c>
      <c r="H673" s="86">
        <v>0</v>
      </c>
      <c r="I673" s="86">
        <v>0</v>
      </c>
      <c r="J673" s="86">
        <v>16.050048151276901</v>
      </c>
      <c r="K673" s="86">
        <v>6.2748927568409361</v>
      </c>
      <c r="L673" s="86">
        <v>2.4261789999999999</v>
      </c>
      <c r="M673" s="86">
        <v>1.0350439900068003</v>
      </c>
      <c r="N673" s="86">
        <v>1.9068212646793135</v>
      </c>
      <c r="O673" s="86">
        <v>1.1000000000000001</v>
      </c>
      <c r="P673" s="86">
        <v>3.9048664650050515</v>
      </c>
      <c r="S673" s="89"/>
      <c r="T673" s="91">
        <v>3.5</v>
      </c>
      <c r="V673" s="90">
        <f t="shared" si="97"/>
        <v>76.982226057032733</v>
      </c>
      <c r="W673" s="66">
        <f t="shared" si="103"/>
        <v>79.28222605703273</v>
      </c>
      <c r="X673" s="66">
        <f t="shared" si="104"/>
        <v>79.482226057032733</v>
      </c>
      <c r="Y673" s="66">
        <f t="shared" si="105"/>
        <v>76.982226057032733</v>
      </c>
      <c r="Z673" s="66">
        <f t="shared" si="106"/>
        <v>79.28222605703273</v>
      </c>
      <c r="AA673" s="66">
        <f t="shared" si="107"/>
        <v>79.482226057032733</v>
      </c>
      <c r="AB673" t="s">
        <v>566</v>
      </c>
      <c r="AC673" t="s">
        <v>567</v>
      </c>
      <c r="AD673" t="s">
        <v>568</v>
      </c>
      <c r="AE673" t="s">
        <v>569</v>
      </c>
      <c r="AF673">
        <v>38</v>
      </c>
      <c r="AG673" t="s">
        <v>37</v>
      </c>
      <c r="AH673" t="s">
        <v>570</v>
      </c>
      <c r="AI673">
        <v>66.646000000000015</v>
      </c>
      <c r="AJ673">
        <v>6.4099999999999999E-3</v>
      </c>
      <c r="AK673">
        <v>6.11E-3</v>
      </c>
      <c r="AL673" t="s">
        <v>582</v>
      </c>
      <c r="AM673" t="s">
        <v>572</v>
      </c>
      <c r="AN673" t="s">
        <v>38</v>
      </c>
      <c r="AO673" t="s">
        <v>39</v>
      </c>
    </row>
    <row r="674" spans="1:49" x14ac:dyDescent="0.25">
      <c r="A674" s="86" t="s">
        <v>535</v>
      </c>
      <c r="B674" s="86" t="s">
        <v>511</v>
      </c>
      <c r="C674" s="86">
        <v>18</v>
      </c>
      <c r="D674" s="86" t="s">
        <v>91</v>
      </c>
      <c r="E674" s="86">
        <v>18</v>
      </c>
      <c r="F674" s="86" t="s">
        <v>35</v>
      </c>
      <c r="G674" s="86">
        <v>41.193565323565316</v>
      </c>
      <c r="H674" s="86">
        <v>0</v>
      </c>
      <c r="I674" s="86">
        <v>0</v>
      </c>
      <c r="J674" s="86">
        <v>15.868075414012072</v>
      </c>
      <c r="K674" s="86">
        <v>6.2933909808080548</v>
      </c>
      <c r="L674" s="86">
        <v>2.4261789999999994</v>
      </c>
      <c r="M674" s="86">
        <v>1.1342137517034119</v>
      </c>
      <c r="N674" s="86">
        <v>2.0390616731438951</v>
      </c>
      <c r="O674" s="86">
        <v>1.0999999999999999</v>
      </c>
      <c r="P674" s="86">
        <v>3.943774560820096</v>
      </c>
      <c r="S674" s="89"/>
      <c r="T674" s="91">
        <v>3.5</v>
      </c>
      <c r="V674" s="90">
        <f t="shared" si="97"/>
        <v>77.498260704052853</v>
      </c>
      <c r="W674" s="66">
        <f t="shared" si="103"/>
        <v>79.798260704052851</v>
      </c>
      <c r="X674" s="66">
        <f t="shared" si="104"/>
        <v>79.998260704052853</v>
      </c>
      <c r="Y674" s="66">
        <f t="shared" si="105"/>
        <v>77.498260704052853</v>
      </c>
      <c r="Z674" s="66">
        <f t="shared" si="106"/>
        <v>79.798260704052851</v>
      </c>
      <c r="AA674" s="66">
        <f t="shared" si="107"/>
        <v>79.998260704052853</v>
      </c>
      <c r="AB674" t="s">
        <v>566</v>
      </c>
      <c r="AC674" t="s">
        <v>567</v>
      </c>
      <c r="AD674" t="s">
        <v>568</v>
      </c>
      <c r="AE674" t="s">
        <v>569</v>
      </c>
      <c r="AF674">
        <v>38</v>
      </c>
      <c r="AG674" t="s">
        <v>37</v>
      </c>
      <c r="AH674" t="s">
        <v>570</v>
      </c>
      <c r="AI674">
        <v>2.145</v>
      </c>
      <c r="AJ674">
        <v>6.4099999999999999E-3</v>
      </c>
      <c r="AK674">
        <v>6.11E-3</v>
      </c>
      <c r="AL674" t="s">
        <v>583</v>
      </c>
      <c r="AM674" t="s">
        <v>572</v>
      </c>
      <c r="AN674" t="s">
        <v>38</v>
      </c>
      <c r="AO674" t="s">
        <v>39</v>
      </c>
    </row>
    <row r="675" spans="1:49" x14ac:dyDescent="0.25">
      <c r="A675" s="86" t="s">
        <v>535</v>
      </c>
      <c r="B675" s="86" t="s">
        <v>538</v>
      </c>
      <c r="C675" s="86">
        <v>24</v>
      </c>
      <c r="D675" s="86" t="s">
        <v>91</v>
      </c>
      <c r="E675" s="86">
        <v>18</v>
      </c>
      <c r="F675" s="86" t="s">
        <v>35</v>
      </c>
      <c r="G675" s="86">
        <v>39.307689497716908</v>
      </c>
      <c r="H675" s="86">
        <v>0</v>
      </c>
      <c r="I675" s="86">
        <v>0</v>
      </c>
      <c r="J675" s="86">
        <v>15.837900627349592</v>
      </c>
      <c r="K675" s="86">
        <v>6.2748927568409361</v>
      </c>
      <c r="L675" s="86">
        <v>2.426178999999999</v>
      </c>
      <c r="M675" s="86">
        <v>1.1721541479773112</v>
      </c>
      <c r="N675" s="86">
        <v>2.1546422267389334</v>
      </c>
      <c r="O675" s="86">
        <v>1.0999999999999996</v>
      </c>
      <c r="P675" s="86">
        <v>3.8251120421684686</v>
      </c>
      <c r="S675" s="89"/>
      <c r="T675" s="91">
        <v>3.5</v>
      </c>
      <c r="V675" s="90">
        <f t="shared" si="97"/>
        <v>75.59857029879214</v>
      </c>
      <c r="W675" s="66">
        <f t="shared" si="103"/>
        <v>77.898570298792137</v>
      </c>
      <c r="X675" s="66">
        <f t="shared" si="104"/>
        <v>78.09857029879214</v>
      </c>
      <c r="Y675" s="66">
        <f t="shared" si="105"/>
        <v>75.59857029879214</v>
      </c>
      <c r="Z675" s="66">
        <f t="shared" si="106"/>
        <v>77.898570298792137</v>
      </c>
      <c r="AA675" s="66">
        <f t="shared" si="107"/>
        <v>78.09857029879214</v>
      </c>
      <c r="AB675" t="s">
        <v>566</v>
      </c>
      <c r="AC675" t="s">
        <v>567</v>
      </c>
      <c r="AD675" t="s">
        <v>568</v>
      </c>
      <c r="AE675" t="s">
        <v>569</v>
      </c>
      <c r="AF675">
        <v>38</v>
      </c>
      <c r="AG675" t="s">
        <v>37</v>
      </c>
      <c r="AH675" t="s">
        <v>570</v>
      </c>
      <c r="AI675">
        <v>26.568000000000001</v>
      </c>
      <c r="AJ675">
        <v>6.4099999999999999E-3</v>
      </c>
      <c r="AK675">
        <v>6.11E-3</v>
      </c>
      <c r="AL675" t="s">
        <v>584</v>
      </c>
      <c r="AM675" t="s">
        <v>572</v>
      </c>
      <c r="AN675" t="s">
        <v>38</v>
      </c>
      <c r="AO675" t="s">
        <v>39</v>
      </c>
      <c r="AR675" s="71">
        <f t="shared" ref="AR675:AR692" si="108">+AS675-AT675</f>
        <v>74.300000000000011</v>
      </c>
      <c r="AS675" s="1">
        <f t="shared" ref="AS675" si="109">+AW675*1000</f>
        <v>75.300000000000011</v>
      </c>
      <c r="AT675">
        <v>1</v>
      </c>
      <c r="AU675" t="b">
        <f t="shared" ref="AU675:AU692" si="110">+AR675=V675</f>
        <v>0</v>
      </c>
      <c r="AW675">
        <v>7.5300000000000006E-2</v>
      </c>
    </row>
    <row r="676" spans="1:49" x14ac:dyDescent="0.25">
      <c r="A676" s="86" t="s">
        <v>535</v>
      </c>
      <c r="B676" s="86" t="s">
        <v>512</v>
      </c>
      <c r="C676" s="86">
        <v>30</v>
      </c>
      <c r="D676" s="86" t="s">
        <v>91</v>
      </c>
      <c r="E676" s="86">
        <v>18</v>
      </c>
      <c r="F676" s="86" t="s">
        <v>35</v>
      </c>
      <c r="G676" s="86">
        <v>39.507087449688996</v>
      </c>
      <c r="H676" s="86">
        <v>0</v>
      </c>
      <c r="I676" s="86">
        <v>0</v>
      </c>
      <c r="J676" s="86">
        <v>15.896801875673026</v>
      </c>
      <c r="K676" s="86">
        <v>6.2859664285169359</v>
      </c>
      <c r="L676" s="86">
        <v>2.426178999999999</v>
      </c>
      <c r="M676" s="86">
        <v>1.210036892796656</v>
      </c>
      <c r="N676" s="86">
        <v>2.2546163088799585</v>
      </c>
      <c r="O676" s="86">
        <v>1.0999999999999999</v>
      </c>
      <c r="P676" s="86">
        <v>3.8448024682494446</v>
      </c>
      <c r="S676" s="89"/>
      <c r="T676" s="91">
        <v>3.5</v>
      </c>
      <c r="V676" s="90">
        <f t="shared" si="97"/>
        <v>76.025490423805024</v>
      </c>
      <c r="W676" s="66">
        <f t="shared" si="103"/>
        <v>78.325490423805022</v>
      </c>
      <c r="X676" s="66">
        <f t="shared" si="104"/>
        <v>78.525490423805024</v>
      </c>
      <c r="Y676" s="66">
        <f t="shared" si="105"/>
        <v>76.025490423805024</v>
      </c>
      <c r="Z676" s="66">
        <f t="shared" si="106"/>
        <v>78.325490423805022</v>
      </c>
      <c r="AA676" s="66">
        <f t="shared" si="107"/>
        <v>78.525490423805024</v>
      </c>
      <c r="AB676" t="s">
        <v>566</v>
      </c>
      <c r="AC676" t="s">
        <v>567</v>
      </c>
      <c r="AD676" t="s">
        <v>568</v>
      </c>
      <c r="AE676" t="s">
        <v>569</v>
      </c>
      <c r="AF676">
        <v>38</v>
      </c>
      <c r="AG676" t="s">
        <v>37</v>
      </c>
      <c r="AH676" t="s">
        <v>570</v>
      </c>
      <c r="AI676">
        <v>53.13600000000001</v>
      </c>
      <c r="AJ676">
        <v>6.4099999999999999E-3</v>
      </c>
      <c r="AK676">
        <v>6.11E-3</v>
      </c>
      <c r="AL676" t="s">
        <v>585</v>
      </c>
      <c r="AM676" t="s">
        <v>572</v>
      </c>
      <c r="AN676" t="s">
        <v>38</v>
      </c>
      <c r="AO676" t="s">
        <v>39</v>
      </c>
      <c r="AR676" s="71">
        <f t="shared" si="108"/>
        <v>74</v>
      </c>
      <c r="AS676" s="1">
        <f t="shared" ref="AS676:AS692" si="111">+AW676*1000</f>
        <v>75</v>
      </c>
      <c r="AT676">
        <v>1</v>
      </c>
      <c r="AU676" t="b">
        <f t="shared" si="110"/>
        <v>0</v>
      </c>
      <c r="AW676">
        <v>7.4999999999999997E-2</v>
      </c>
    </row>
    <row r="677" spans="1:49" x14ac:dyDescent="0.25">
      <c r="A677" s="86" t="s">
        <v>535</v>
      </c>
      <c r="B677" s="86" t="s">
        <v>540</v>
      </c>
      <c r="C677" s="86">
        <v>36</v>
      </c>
      <c r="D677" s="86" t="s">
        <v>91</v>
      </c>
      <c r="E677" s="86">
        <v>18</v>
      </c>
      <c r="F677" s="86" t="s">
        <v>35</v>
      </c>
      <c r="G677" s="86">
        <v>38.488018264840186</v>
      </c>
      <c r="H677" s="86">
        <v>0</v>
      </c>
      <c r="I677" s="86">
        <v>0</v>
      </c>
      <c r="J677" s="86">
        <v>15.042739876011211</v>
      </c>
      <c r="K677" s="86">
        <v>6.2748927568409387</v>
      </c>
      <c r="L677" s="86">
        <v>2.4261789999999994</v>
      </c>
      <c r="M677" s="86">
        <v>1.2178532930975681</v>
      </c>
      <c r="N677" s="86">
        <v>2.3374009409816319</v>
      </c>
      <c r="O677" s="86">
        <v>1.0999999999999999</v>
      </c>
      <c r="P677" s="86">
        <v>3.7810145634740602</v>
      </c>
      <c r="S677" s="89"/>
      <c r="T677" s="91">
        <v>3.5</v>
      </c>
      <c r="V677" s="90">
        <f t="shared" si="97"/>
        <v>74.16809869524559</v>
      </c>
      <c r="W677" s="66">
        <f t="shared" si="103"/>
        <v>76.468098695245587</v>
      </c>
      <c r="X677" s="66">
        <f t="shared" si="104"/>
        <v>76.66809869524559</v>
      </c>
      <c r="Y677" s="66">
        <f t="shared" si="105"/>
        <v>74.16809869524559</v>
      </c>
      <c r="Z677" s="66">
        <f t="shared" si="106"/>
        <v>76.468098695245587</v>
      </c>
      <c r="AA677" s="66">
        <f t="shared" si="107"/>
        <v>76.66809869524559</v>
      </c>
      <c r="AB677" t="s">
        <v>566</v>
      </c>
      <c r="AC677" t="s">
        <v>567</v>
      </c>
      <c r="AD677" t="s">
        <v>568</v>
      </c>
      <c r="AE677" t="s">
        <v>569</v>
      </c>
      <c r="AF677">
        <v>38</v>
      </c>
      <c r="AG677" t="s">
        <v>37</v>
      </c>
      <c r="AH677" t="s">
        <v>570</v>
      </c>
      <c r="AI677">
        <v>79.704000000000022</v>
      </c>
      <c r="AJ677">
        <v>6.4099999999999999E-3</v>
      </c>
      <c r="AK677">
        <v>6.11E-3</v>
      </c>
      <c r="AL677" t="s">
        <v>586</v>
      </c>
      <c r="AM677" t="s">
        <v>572</v>
      </c>
      <c r="AN677" t="s">
        <v>38</v>
      </c>
      <c r="AO677" t="s">
        <v>39</v>
      </c>
      <c r="AR677" s="71">
        <f t="shared" si="108"/>
        <v>74.099999999999994</v>
      </c>
      <c r="AS677" s="1">
        <f t="shared" si="111"/>
        <v>75.099999999999994</v>
      </c>
      <c r="AT677">
        <v>1</v>
      </c>
      <c r="AU677" t="b">
        <f t="shared" si="110"/>
        <v>0</v>
      </c>
      <c r="AW677">
        <v>7.51E-2</v>
      </c>
    </row>
    <row r="678" spans="1:49" x14ac:dyDescent="0.25">
      <c r="A678" s="86" t="s">
        <v>542</v>
      </c>
      <c r="B678" s="86" t="s">
        <v>543</v>
      </c>
      <c r="C678" s="86">
        <v>12</v>
      </c>
      <c r="D678" s="86" t="s">
        <v>91</v>
      </c>
      <c r="E678" s="86">
        <v>18</v>
      </c>
      <c r="F678" s="86" t="s">
        <v>35</v>
      </c>
      <c r="G678" s="86">
        <v>40.444593607305933</v>
      </c>
      <c r="H678" s="86">
        <v>0</v>
      </c>
      <c r="I678" s="86">
        <v>0</v>
      </c>
      <c r="J678" s="86">
        <v>15.952458866212382</v>
      </c>
      <c r="K678" s="86">
        <v>6.2748927568409352</v>
      </c>
      <c r="L678" s="86">
        <v>2.4261789999999994</v>
      </c>
      <c r="M678" s="86">
        <v>1.0460585129053939</v>
      </c>
      <c r="N678" s="86">
        <v>1.9159929098915987</v>
      </c>
      <c r="O678" s="86">
        <v>1.1000000000000001</v>
      </c>
      <c r="P678" s="86">
        <v>3.8839648676517671</v>
      </c>
      <c r="S678" s="89"/>
      <c r="T678" s="91">
        <v>3.5</v>
      </c>
      <c r="V678" s="90">
        <f t="shared" si="97"/>
        <v>76.544140520808014</v>
      </c>
      <c r="W678" s="66">
        <f t="shared" si="103"/>
        <v>78.844140520808011</v>
      </c>
      <c r="X678" s="66">
        <f t="shared" si="104"/>
        <v>79.044140520808014</v>
      </c>
      <c r="Y678" s="66">
        <f t="shared" si="105"/>
        <v>76.544140520808014</v>
      </c>
      <c r="Z678" s="66">
        <f t="shared" si="106"/>
        <v>78.844140520808011</v>
      </c>
      <c r="AA678" s="66">
        <f t="shared" si="107"/>
        <v>79.044140520808014</v>
      </c>
      <c r="AB678" t="s">
        <v>566</v>
      </c>
      <c r="AC678" t="s">
        <v>567</v>
      </c>
      <c r="AD678" t="s">
        <v>568</v>
      </c>
      <c r="AE678" t="s">
        <v>569</v>
      </c>
      <c r="AF678">
        <v>38</v>
      </c>
      <c r="AG678" t="s">
        <v>37</v>
      </c>
      <c r="AH678" t="s">
        <v>570</v>
      </c>
      <c r="AI678">
        <v>26.568000000000001</v>
      </c>
      <c r="AJ678">
        <v>6.4099999999999999E-3</v>
      </c>
      <c r="AK678">
        <v>6.11E-3</v>
      </c>
      <c r="AL678" t="s">
        <v>587</v>
      </c>
      <c r="AM678" t="s">
        <v>572</v>
      </c>
      <c r="AN678" t="s">
        <v>38</v>
      </c>
      <c r="AO678" t="s">
        <v>39</v>
      </c>
      <c r="AR678" s="71">
        <f t="shared" si="108"/>
        <v>74.300000000000011</v>
      </c>
      <c r="AS678" s="1">
        <f t="shared" si="111"/>
        <v>75.300000000000011</v>
      </c>
      <c r="AT678">
        <v>1</v>
      </c>
      <c r="AU678" t="b">
        <f t="shared" si="110"/>
        <v>0</v>
      </c>
      <c r="AW678">
        <v>7.5300000000000006E-2</v>
      </c>
    </row>
    <row r="679" spans="1:49" x14ac:dyDescent="0.25">
      <c r="A679" s="86" t="s">
        <v>542</v>
      </c>
      <c r="B679" s="86" t="s">
        <v>514</v>
      </c>
      <c r="C679" s="86">
        <v>18</v>
      </c>
      <c r="D679" s="86" t="s">
        <v>91</v>
      </c>
      <c r="E679" s="86">
        <v>18</v>
      </c>
      <c r="F679" s="86" t="s">
        <v>35</v>
      </c>
      <c r="G679" s="86">
        <v>40.858634978671539</v>
      </c>
      <c r="H679" s="86">
        <v>0</v>
      </c>
      <c r="I679" s="86">
        <v>0</v>
      </c>
      <c r="J679" s="86">
        <v>15.767592667314894</v>
      </c>
      <c r="K679" s="86">
        <v>6.2797198550270199</v>
      </c>
      <c r="L679" s="86">
        <v>2.4261789999999994</v>
      </c>
      <c r="M679" s="86">
        <v>1.1443882532239362</v>
      </c>
      <c r="N679" s="86">
        <v>2.0753118280759075</v>
      </c>
      <c r="O679" s="86">
        <v>1.1000000000000001</v>
      </c>
      <c r="P679" s="86">
        <v>3.9261391259933953</v>
      </c>
      <c r="S679" s="89"/>
      <c r="T679" s="91">
        <v>3.5</v>
      </c>
      <c r="V679" s="90">
        <f t="shared" si="97"/>
        <v>77.077965708306692</v>
      </c>
      <c r="W679" s="66">
        <f t="shared" si="103"/>
        <v>79.377965708306689</v>
      </c>
      <c r="X679" s="66">
        <f t="shared" si="104"/>
        <v>79.577965708306692</v>
      </c>
      <c r="Y679" s="66">
        <f t="shared" si="105"/>
        <v>77.077965708306692</v>
      </c>
      <c r="Z679" s="66">
        <f t="shared" si="106"/>
        <v>79.377965708306689</v>
      </c>
      <c r="AA679" s="66">
        <f t="shared" si="107"/>
        <v>79.577965708306692</v>
      </c>
      <c r="AB679" t="s">
        <v>566</v>
      </c>
      <c r="AC679" t="s">
        <v>567</v>
      </c>
      <c r="AD679" t="s">
        <v>568</v>
      </c>
      <c r="AE679" t="s">
        <v>569</v>
      </c>
      <c r="AF679">
        <v>38</v>
      </c>
      <c r="AG679" t="s">
        <v>37</v>
      </c>
      <c r="AH679" t="s">
        <v>570</v>
      </c>
      <c r="AI679">
        <v>53.136000000000003</v>
      </c>
      <c r="AJ679">
        <v>6.4099999999999999E-3</v>
      </c>
      <c r="AK679">
        <v>6.11E-3</v>
      </c>
      <c r="AL679" t="s">
        <v>588</v>
      </c>
      <c r="AM679" t="s">
        <v>572</v>
      </c>
      <c r="AN679" t="s">
        <v>38</v>
      </c>
      <c r="AO679" t="s">
        <v>39</v>
      </c>
      <c r="AR679" s="71">
        <f t="shared" si="108"/>
        <v>74</v>
      </c>
      <c r="AS679" s="1">
        <f t="shared" si="111"/>
        <v>75</v>
      </c>
      <c r="AT679">
        <v>1</v>
      </c>
      <c r="AU679" t="b">
        <f t="shared" si="110"/>
        <v>0</v>
      </c>
      <c r="AW679">
        <v>7.4999999999999997E-2</v>
      </c>
    </row>
    <row r="680" spans="1:49" x14ac:dyDescent="0.25">
      <c r="A680" s="86" t="s">
        <v>542</v>
      </c>
      <c r="B680" s="86" t="s">
        <v>544</v>
      </c>
      <c r="C680" s="86">
        <v>24</v>
      </c>
      <c r="D680" s="86" t="s">
        <v>91</v>
      </c>
      <c r="E680" s="86">
        <v>18</v>
      </c>
      <c r="F680" s="86" t="s">
        <v>35</v>
      </c>
      <c r="G680" s="86">
        <v>39.068292237442925</v>
      </c>
      <c r="H680" s="86">
        <v>0</v>
      </c>
      <c r="I680" s="86">
        <v>0</v>
      </c>
      <c r="J680" s="86">
        <v>15.815119308340343</v>
      </c>
      <c r="K680" s="86">
        <v>6.2748927568409369</v>
      </c>
      <c r="L680" s="86">
        <v>2.4261789999999994</v>
      </c>
      <c r="M680" s="86">
        <v>1.1791945713760528</v>
      </c>
      <c r="N680" s="86">
        <v>2.1804238600948507</v>
      </c>
      <c r="O680" s="86">
        <v>1.1000000000000001</v>
      </c>
      <c r="P680" s="86">
        <v>3.8115441853145273</v>
      </c>
      <c r="S680" s="89"/>
      <c r="T680" s="91">
        <v>3.5</v>
      </c>
      <c r="V680" s="90">
        <f t="shared" si="97"/>
        <v>75.355645919409639</v>
      </c>
      <c r="W680" s="66">
        <f t="shared" si="103"/>
        <v>77.655645919409636</v>
      </c>
      <c r="X680" s="66">
        <f t="shared" si="104"/>
        <v>77.855645919409639</v>
      </c>
      <c r="Y680" s="66">
        <f t="shared" si="105"/>
        <v>75.355645919409639</v>
      </c>
      <c r="Z680" s="66">
        <f t="shared" si="106"/>
        <v>77.655645919409636</v>
      </c>
      <c r="AA680" s="66">
        <f t="shared" si="107"/>
        <v>77.855645919409639</v>
      </c>
      <c r="AB680" t="s">
        <v>566</v>
      </c>
      <c r="AC680" t="s">
        <v>567</v>
      </c>
      <c r="AD680" t="s">
        <v>568</v>
      </c>
      <c r="AE680" t="s">
        <v>569</v>
      </c>
      <c r="AF680">
        <v>38</v>
      </c>
      <c r="AG680" t="s">
        <v>37</v>
      </c>
      <c r="AH680" t="s">
        <v>570</v>
      </c>
      <c r="AI680">
        <v>79.704000000000008</v>
      </c>
      <c r="AJ680">
        <v>6.4099999999999999E-3</v>
      </c>
      <c r="AK680">
        <v>6.11E-3</v>
      </c>
      <c r="AL680" t="s">
        <v>589</v>
      </c>
      <c r="AM680" t="s">
        <v>572</v>
      </c>
      <c r="AN680" t="s">
        <v>38</v>
      </c>
      <c r="AO680" t="s">
        <v>39</v>
      </c>
      <c r="AR680" s="71">
        <f t="shared" si="108"/>
        <v>74.099999999999994</v>
      </c>
      <c r="AS680" s="1">
        <f t="shared" si="111"/>
        <v>75.099999999999994</v>
      </c>
      <c r="AT680">
        <v>1</v>
      </c>
      <c r="AU680" t="b">
        <f t="shared" si="110"/>
        <v>0</v>
      </c>
      <c r="AW680">
        <v>7.51E-2</v>
      </c>
    </row>
    <row r="681" spans="1:49" x14ac:dyDescent="0.25">
      <c r="A681" s="86" t="s">
        <v>542</v>
      </c>
      <c r="B681" s="86" t="s">
        <v>516</v>
      </c>
      <c r="C681" s="86">
        <v>30</v>
      </c>
      <c r="D681" s="86" t="s">
        <v>91</v>
      </c>
      <c r="E681" s="86">
        <v>18</v>
      </c>
      <c r="F681" s="86" t="s">
        <v>35</v>
      </c>
      <c r="G681" s="86">
        <v>39.272865497076033</v>
      </c>
      <c r="H681" s="86">
        <v>0</v>
      </c>
      <c r="I681" s="86">
        <v>0</v>
      </c>
      <c r="J681" s="86">
        <v>15.85801003766406</v>
      </c>
      <c r="K681" s="86">
        <v>6.2777870660859358</v>
      </c>
      <c r="L681" s="86">
        <v>2.4261789999999994</v>
      </c>
      <c r="M681" s="86">
        <v>1.2148554836375516</v>
      </c>
      <c r="N681" s="86">
        <v>2.2838964793603904</v>
      </c>
      <c r="O681" s="86">
        <v>1.1000000000000003</v>
      </c>
      <c r="P681" s="86">
        <v>3.8315688015616511</v>
      </c>
      <c r="S681" s="89"/>
      <c r="T681" s="91">
        <v>3.5</v>
      </c>
      <c r="V681" s="90">
        <f t="shared" si="97"/>
        <v>75.765162365385635</v>
      </c>
      <c r="W681" s="66">
        <f t="shared" si="103"/>
        <v>78.065162365385632</v>
      </c>
      <c r="X681" s="66">
        <f t="shared" si="104"/>
        <v>78.265162365385635</v>
      </c>
      <c r="Y681" s="66">
        <f t="shared" si="105"/>
        <v>75.765162365385635</v>
      </c>
      <c r="Z681" s="66">
        <f t="shared" si="106"/>
        <v>78.065162365385632</v>
      </c>
      <c r="AA681" s="66">
        <f t="shared" si="107"/>
        <v>78.265162365385635</v>
      </c>
      <c r="AB681" t="s">
        <v>566</v>
      </c>
      <c r="AC681" t="s">
        <v>567</v>
      </c>
      <c r="AD681" t="s">
        <v>568</v>
      </c>
      <c r="AE681" t="s">
        <v>569</v>
      </c>
      <c r="AF681">
        <v>38</v>
      </c>
      <c r="AG681" t="s">
        <v>37</v>
      </c>
      <c r="AH681" t="s">
        <v>570</v>
      </c>
      <c r="AI681">
        <v>26.567999999999998</v>
      </c>
      <c r="AJ681">
        <v>6.4099999999999999E-3</v>
      </c>
      <c r="AK681">
        <v>6.11E-3</v>
      </c>
      <c r="AL681" t="s">
        <v>590</v>
      </c>
      <c r="AM681" t="s">
        <v>572</v>
      </c>
      <c r="AN681" t="s">
        <v>38</v>
      </c>
      <c r="AO681" t="s">
        <v>39</v>
      </c>
      <c r="AR681" s="71">
        <f t="shared" si="108"/>
        <v>74.2</v>
      </c>
      <c r="AS681" s="1">
        <f t="shared" si="111"/>
        <v>75.2</v>
      </c>
      <c r="AT681">
        <v>1</v>
      </c>
      <c r="AU681" t="b">
        <f t="shared" si="110"/>
        <v>0</v>
      </c>
      <c r="AW681">
        <v>7.5200000000000003E-2</v>
      </c>
    </row>
    <row r="682" spans="1:49" x14ac:dyDescent="0.25">
      <c r="A682" s="86" t="s">
        <v>542</v>
      </c>
      <c r="B682" s="86" t="s">
        <v>545</v>
      </c>
      <c r="C682" s="86">
        <v>36</v>
      </c>
      <c r="D682" s="86" t="s">
        <v>91</v>
      </c>
      <c r="E682" s="86">
        <v>18</v>
      </c>
      <c r="F682" s="86" t="s">
        <v>35</v>
      </c>
      <c r="G682" s="86">
        <v>38.305674277016749</v>
      </c>
      <c r="H682" s="86">
        <v>0</v>
      </c>
      <c r="I682" s="86">
        <v>0</v>
      </c>
      <c r="J682" s="86">
        <v>14.861474571668682</v>
      </c>
      <c r="K682" s="86">
        <v>6.2748927568409387</v>
      </c>
      <c r="L682" s="86">
        <v>2.4261789999999994</v>
      </c>
      <c r="M682" s="86">
        <v>1.2209490942712433</v>
      </c>
      <c r="N682" s="86">
        <v>2.3608021725383921</v>
      </c>
      <c r="O682" s="86">
        <v>1.1000000000000001</v>
      </c>
      <c r="P682" s="86">
        <v>3.7710466639845546</v>
      </c>
      <c r="S682" s="89"/>
      <c r="T682" s="91">
        <v>3.5</v>
      </c>
      <c r="V682" s="90">
        <f t="shared" si="97"/>
        <v>73.821018536320565</v>
      </c>
      <c r="W682" s="66">
        <f t="shared" si="103"/>
        <v>76.121018536320562</v>
      </c>
      <c r="X682" s="66">
        <f t="shared" si="104"/>
        <v>76.321018536320565</v>
      </c>
      <c r="Y682" s="66">
        <f t="shared" si="105"/>
        <v>73.821018536320565</v>
      </c>
      <c r="Z682" s="66">
        <f t="shared" si="106"/>
        <v>76.121018536320562</v>
      </c>
      <c r="AA682" s="66">
        <f t="shared" si="107"/>
        <v>76.321018536320565</v>
      </c>
      <c r="AB682" t="s">
        <v>566</v>
      </c>
      <c r="AC682" t="s">
        <v>567</v>
      </c>
      <c r="AD682" t="s">
        <v>568</v>
      </c>
      <c r="AE682" t="s">
        <v>569</v>
      </c>
      <c r="AF682">
        <v>38</v>
      </c>
      <c r="AG682" t="s">
        <v>37</v>
      </c>
      <c r="AH682" t="s">
        <v>570</v>
      </c>
      <c r="AI682">
        <v>53.136000000000003</v>
      </c>
      <c r="AJ682">
        <v>6.4099999999999999E-3</v>
      </c>
      <c r="AK682">
        <v>6.11E-3</v>
      </c>
      <c r="AL682" t="s">
        <v>591</v>
      </c>
      <c r="AM682" t="s">
        <v>572</v>
      </c>
      <c r="AN682" t="s">
        <v>38</v>
      </c>
      <c r="AO682" t="s">
        <v>39</v>
      </c>
      <c r="AR682" s="71">
        <f t="shared" si="108"/>
        <v>74</v>
      </c>
      <c r="AS682" s="1">
        <f t="shared" si="111"/>
        <v>75</v>
      </c>
      <c r="AT682">
        <v>1</v>
      </c>
      <c r="AU682" t="b">
        <f t="shared" si="110"/>
        <v>0</v>
      </c>
      <c r="AW682">
        <v>7.4999999999999997E-2</v>
      </c>
    </row>
    <row r="683" spans="1:49" x14ac:dyDescent="0.25">
      <c r="A683" s="86" t="s">
        <v>639</v>
      </c>
      <c r="B683" s="86" t="s">
        <v>635</v>
      </c>
      <c r="C683" s="86">
        <v>12</v>
      </c>
      <c r="D683" s="86" t="s">
        <v>91</v>
      </c>
      <c r="E683" s="86">
        <v>18</v>
      </c>
      <c r="F683" s="86" t="s">
        <v>35</v>
      </c>
      <c r="G683" s="86">
        <v>40.009360730593599</v>
      </c>
      <c r="H683" s="86">
        <v>0</v>
      </c>
      <c r="I683" s="86">
        <v>0</v>
      </c>
      <c r="J683" s="86">
        <v>15.851616604979048</v>
      </c>
      <c r="K683" s="86">
        <v>6.2748927568409352</v>
      </c>
      <c r="L683" s="86">
        <v>2.4261789999999994</v>
      </c>
      <c r="M683" s="86">
        <v>1.083971498884013</v>
      </c>
      <c r="N683" s="86">
        <v>1.9265499999999998</v>
      </c>
      <c r="O683" s="86">
        <v>1.1000000000000001</v>
      </c>
      <c r="P683" s="86">
        <v>3.8567539766778576</v>
      </c>
      <c r="S683" s="89"/>
      <c r="T683" s="91">
        <v>3.5</v>
      </c>
      <c r="V683" s="90">
        <f t="shared" si="97"/>
        <v>76.029324567975451</v>
      </c>
      <c r="W683" s="66">
        <f t="shared" si="103"/>
        <v>78.329324567975448</v>
      </c>
      <c r="X683" s="66">
        <f t="shared" si="104"/>
        <v>78.529324567975451</v>
      </c>
      <c r="Y683" s="66">
        <f t="shared" si="105"/>
        <v>76.029324567975451</v>
      </c>
      <c r="Z683" s="66">
        <f t="shared" si="106"/>
        <v>78.329324567975448</v>
      </c>
      <c r="AA683" s="66">
        <f t="shared" si="107"/>
        <v>78.529324567975451</v>
      </c>
      <c r="AB683" t="s">
        <v>566</v>
      </c>
      <c r="AC683" t="s">
        <v>567</v>
      </c>
      <c r="AD683" t="s">
        <v>568</v>
      </c>
      <c r="AE683" t="s">
        <v>569</v>
      </c>
      <c r="AF683">
        <v>38</v>
      </c>
      <c r="AG683" t="s">
        <v>37</v>
      </c>
      <c r="AH683" t="s">
        <v>570</v>
      </c>
      <c r="AI683">
        <v>79.704000000000008</v>
      </c>
      <c r="AJ683">
        <v>6.4099999999999999E-3</v>
      </c>
      <c r="AK683">
        <v>6.11E-3</v>
      </c>
      <c r="AL683" t="s">
        <v>592</v>
      </c>
      <c r="AM683" t="s">
        <v>572</v>
      </c>
      <c r="AN683" t="s">
        <v>38</v>
      </c>
      <c r="AO683" t="s">
        <v>39</v>
      </c>
      <c r="AR683" s="71">
        <f t="shared" si="108"/>
        <v>74.099999999999994</v>
      </c>
      <c r="AS683" s="1">
        <f t="shared" si="111"/>
        <v>75.099999999999994</v>
      </c>
      <c r="AT683">
        <v>1</v>
      </c>
      <c r="AU683" t="b">
        <f t="shared" si="110"/>
        <v>0</v>
      </c>
      <c r="AW683">
        <v>7.51E-2</v>
      </c>
    </row>
    <row r="684" spans="1:49" x14ac:dyDescent="0.25">
      <c r="A684" s="86" t="s">
        <v>639</v>
      </c>
      <c r="B684" s="86" t="s">
        <v>519</v>
      </c>
      <c r="C684" s="86">
        <v>18</v>
      </c>
      <c r="D684" s="86" t="s">
        <v>91</v>
      </c>
      <c r="E684" s="86">
        <v>18</v>
      </c>
      <c r="F684" s="86" t="s">
        <v>35</v>
      </c>
      <c r="G684" s="86">
        <v>40.329957264957258</v>
      </c>
      <c r="H684" s="86">
        <v>0</v>
      </c>
      <c r="I684" s="86">
        <v>0</v>
      </c>
      <c r="J684" s="86">
        <v>15.709260438731985</v>
      </c>
      <c r="K684" s="86">
        <v>6.2691850223861829</v>
      </c>
      <c r="L684" s="86">
        <v>2.4261789999999994</v>
      </c>
      <c r="M684" s="86">
        <v>1.1610254705115146</v>
      </c>
      <c r="N684" s="86">
        <v>2.1148895283943787</v>
      </c>
      <c r="O684" s="86">
        <v>1.1000000000000001</v>
      </c>
      <c r="P684" s="86">
        <v>3.8943695434183021</v>
      </c>
      <c r="S684" s="89"/>
      <c r="T684" s="91">
        <v>3.5</v>
      </c>
      <c r="V684" s="90">
        <f t="shared" si="97"/>
        <v>76.504866268399624</v>
      </c>
      <c r="W684" s="66">
        <f t="shared" si="103"/>
        <v>78.804866268399621</v>
      </c>
      <c r="X684" s="66">
        <f t="shared" si="104"/>
        <v>79.004866268399624</v>
      </c>
      <c r="Y684" s="66">
        <f t="shared" si="105"/>
        <v>76.504866268399624</v>
      </c>
      <c r="Z684" s="66">
        <f t="shared" si="106"/>
        <v>78.804866268399621</v>
      </c>
      <c r="AA684" s="66">
        <f t="shared" si="107"/>
        <v>79.004866268399624</v>
      </c>
      <c r="AB684" t="s">
        <v>566</v>
      </c>
      <c r="AC684" t="s">
        <v>567</v>
      </c>
      <c r="AD684" t="s">
        <v>568</v>
      </c>
      <c r="AE684" t="s">
        <v>569</v>
      </c>
      <c r="AF684">
        <v>38</v>
      </c>
      <c r="AG684" t="s">
        <v>37</v>
      </c>
      <c r="AH684" t="s">
        <v>570</v>
      </c>
      <c r="AI684">
        <v>26.568000000000001</v>
      </c>
      <c r="AJ684">
        <v>6.4099999999999999E-3</v>
      </c>
      <c r="AK684">
        <v>6.11E-3</v>
      </c>
      <c r="AL684" t="s">
        <v>593</v>
      </c>
      <c r="AM684" t="s">
        <v>572</v>
      </c>
      <c r="AN684" t="s">
        <v>38</v>
      </c>
      <c r="AO684" t="s">
        <v>39</v>
      </c>
      <c r="AR684" s="71">
        <f t="shared" si="108"/>
        <v>74.099999999999994</v>
      </c>
      <c r="AS684" s="1">
        <f t="shared" si="111"/>
        <v>75.099999999999994</v>
      </c>
      <c r="AT684">
        <v>1</v>
      </c>
      <c r="AU684" t="b">
        <f t="shared" si="110"/>
        <v>0</v>
      </c>
      <c r="AW684">
        <v>7.51E-2</v>
      </c>
    </row>
    <row r="685" spans="1:49" x14ac:dyDescent="0.25">
      <c r="A685" s="86" t="s">
        <v>639</v>
      </c>
      <c r="B685" s="86" t="s">
        <v>640</v>
      </c>
      <c r="C685" s="86">
        <v>24</v>
      </c>
      <c r="D685" s="86" t="s">
        <v>91</v>
      </c>
      <c r="E685" s="86">
        <v>18</v>
      </c>
      <c r="F685" s="86" t="s">
        <v>35</v>
      </c>
      <c r="G685" s="86">
        <v>38.718867579908682</v>
      </c>
      <c r="H685" s="86">
        <v>0</v>
      </c>
      <c r="I685" s="86">
        <v>0</v>
      </c>
      <c r="J685" s="86">
        <v>15.791578612030781</v>
      </c>
      <c r="K685" s="86">
        <v>6.2748927568409369</v>
      </c>
      <c r="L685" s="86">
        <v>2.4261789999999994</v>
      </c>
      <c r="M685" s="86">
        <v>1.197829372069684</v>
      </c>
      <c r="N685" s="86">
        <v>2.2100999999999993</v>
      </c>
      <c r="O685" s="86">
        <v>1.1000000000000001</v>
      </c>
      <c r="P685" s="86">
        <v>3.7896968696990214</v>
      </c>
      <c r="S685" s="89"/>
      <c r="T685" s="91">
        <v>3.5</v>
      </c>
      <c r="V685" s="90">
        <f t="shared" si="97"/>
        <v>75.009144190549108</v>
      </c>
      <c r="W685" s="66">
        <f t="shared" si="103"/>
        <v>77.309144190549105</v>
      </c>
      <c r="X685" s="66">
        <f t="shared" si="104"/>
        <v>77.509144190549108</v>
      </c>
      <c r="Y685" s="66">
        <f t="shared" si="105"/>
        <v>75.009144190549108</v>
      </c>
      <c r="Z685" s="66">
        <f t="shared" si="106"/>
        <v>77.309144190549105</v>
      </c>
      <c r="AA685" s="66">
        <f t="shared" si="107"/>
        <v>77.509144190549108</v>
      </c>
      <c r="AB685" t="s">
        <v>566</v>
      </c>
      <c r="AC685" t="s">
        <v>567</v>
      </c>
      <c r="AD685" t="s">
        <v>568</v>
      </c>
      <c r="AE685" t="s">
        <v>569</v>
      </c>
      <c r="AF685">
        <v>38</v>
      </c>
      <c r="AG685" t="s">
        <v>37</v>
      </c>
      <c r="AH685" t="s">
        <v>570</v>
      </c>
      <c r="AI685">
        <v>53.13600000000001</v>
      </c>
      <c r="AJ685">
        <v>6.4099999999999999E-3</v>
      </c>
      <c r="AK685">
        <v>6.11E-3</v>
      </c>
      <c r="AL685" t="s">
        <v>594</v>
      </c>
      <c r="AM685" t="s">
        <v>572</v>
      </c>
      <c r="AN685" t="s">
        <v>38</v>
      </c>
      <c r="AO685" t="s">
        <v>39</v>
      </c>
      <c r="AR685" s="71">
        <f t="shared" si="108"/>
        <v>74</v>
      </c>
      <c r="AS685" s="1">
        <f t="shared" si="111"/>
        <v>75</v>
      </c>
      <c r="AT685">
        <v>1</v>
      </c>
      <c r="AU685" t="b">
        <f t="shared" si="110"/>
        <v>0</v>
      </c>
      <c r="AW685">
        <v>7.4999999999999997E-2</v>
      </c>
    </row>
    <row r="686" spans="1:49" x14ac:dyDescent="0.25">
      <c r="A686" s="86" t="s">
        <v>639</v>
      </c>
      <c r="B686" s="86" t="s">
        <v>521</v>
      </c>
      <c r="C686" s="86">
        <v>30</v>
      </c>
      <c r="D686" s="86" t="s">
        <v>91</v>
      </c>
      <c r="E686" s="86">
        <v>18</v>
      </c>
      <c r="F686" s="86" t="s">
        <v>35</v>
      </c>
      <c r="G686" s="86">
        <v>38.940384193194298</v>
      </c>
      <c r="H686" s="86">
        <v>0</v>
      </c>
      <c r="I686" s="86">
        <v>0</v>
      </c>
      <c r="J686" s="86">
        <v>15.623531962287343</v>
      </c>
      <c r="K686" s="86">
        <v>6.2714706282009747</v>
      </c>
      <c r="L686" s="86">
        <v>2.4261789999999994</v>
      </c>
      <c r="M686" s="86">
        <v>1.2244714676324342</v>
      </c>
      <c r="N686" s="86">
        <v>2.3162139172080121</v>
      </c>
      <c r="O686" s="86">
        <v>1.1000000000000001</v>
      </c>
      <c r="P686" s="86">
        <v>3.8121359473095531</v>
      </c>
      <c r="S686" s="89"/>
      <c r="T686" s="91">
        <v>3.5</v>
      </c>
      <c r="V686" s="90">
        <f t="shared" si="97"/>
        <v>75.214387115832608</v>
      </c>
      <c r="W686" s="66">
        <f t="shared" si="103"/>
        <v>77.514387115832605</v>
      </c>
      <c r="X686" s="66">
        <f t="shared" si="104"/>
        <v>77.714387115832608</v>
      </c>
      <c r="Y686" s="66">
        <f t="shared" si="105"/>
        <v>75.214387115832608</v>
      </c>
      <c r="Z686" s="66">
        <f t="shared" si="106"/>
        <v>77.514387115832605</v>
      </c>
      <c r="AA686" s="66">
        <f t="shared" si="107"/>
        <v>77.714387115832608</v>
      </c>
      <c r="AB686" t="s">
        <v>566</v>
      </c>
      <c r="AC686" t="s">
        <v>567</v>
      </c>
      <c r="AD686" t="s">
        <v>568</v>
      </c>
      <c r="AE686" t="s">
        <v>569</v>
      </c>
      <c r="AF686">
        <v>38</v>
      </c>
      <c r="AG686" t="s">
        <v>37</v>
      </c>
      <c r="AH686" t="s">
        <v>570</v>
      </c>
      <c r="AI686">
        <v>79.704000000000008</v>
      </c>
      <c r="AJ686">
        <v>6.4099999999999999E-3</v>
      </c>
      <c r="AK686">
        <v>6.11E-3</v>
      </c>
      <c r="AL686" t="s">
        <v>595</v>
      </c>
      <c r="AM686" t="s">
        <v>572</v>
      </c>
      <c r="AN686" t="s">
        <v>38</v>
      </c>
      <c r="AO686" t="s">
        <v>39</v>
      </c>
      <c r="AR686" s="71">
        <f t="shared" si="108"/>
        <v>74</v>
      </c>
      <c r="AS686" s="1">
        <f t="shared" si="111"/>
        <v>75</v>
      </c>
      <c r="AT686">
        <v>1</v>
      </c>
      <c r="AU686" t="b">
        <f t="shared" si="110"/>
        <v>0</v>
      </c>
      <c r="AW686">
        <v>7.4999999999999997E-2</v>
      </c>
    </row>
    <row r="687" spans="1:49" x14ac:dyDescent="0.25">
      <c r="A687" s="86" t="s">
        <v>639</v>
      </c>
      <c r="B687" s="86" t="s">
        <v>641</v>
      </c>
      <c r="C687" s="86">
        <v>36</v>
      </c>
      <c r="D687" s="86" t="s">
        <v>91</v>
      </c>
      <c r="E687" s="86">
        <v>18</v>
      </c>
      <c r="F687" s="86" t="s">
        <v>35</v>
      </c>
      <c r="G687" s="86">
        <v>38.043820395738209</v>
      </c>
      <c r="H687" s="86">
        <v>0</v>
      </c>
      <c r="I687" s="86">
        <v>0</v>
      </c>
      <c r="J687" s="86">
        <v>14.674167090514732</v>
      </c>
      <c r="K687" s="86">
        <v>6.2748927568409387</v>
      </c>
      <c r="L687" s="86">
        <v>2.4261789999999994</v>
      </c>
      <c r="M687" s="86">
        <v>1.2305976367819567</v>
      </c>
      <c r="N687" s="86">
        <v>2.3877383333333331</v>
      </c>
      <c r="O687" s="86">
        <v>1.1000000000000001</v>
      </c>
      <c r="P687" s="86">
        <v>3.7545694154046583</v>
      </c>
      <c r="S687" s="89"/>
      <c r="T687" s="91">
        <v>3.5</v>
      </c>
      <c r="V687" s="90">
        <f t="shared" si="97"/>
        <v>73.391964628613835</v>
      </c>
      <c r="W687" s="66">
        <f t="shared" si="103"/>
        <v>75.691964628613832</v>
      </c>
      <c r="X687" s="66">
        <f t="shared" si="104"/>
        <v>75.891964628613835</v>
      </c>
      <c r="Y687" s="66">
        <f t="shared" si="105"/>
        <v>73.391964628613835</v>
      </c>
      <c r="Z687" s="66">
        <f t="shared" si="106"/>
        <v>75.691964628613832</v>
      </c>
      <c r="AA687" s="66">
        <f t="shared" si="107"/>
        <v>75.891964628613835</v>
      </c>
      <c r="AB687" t="s">
        <v>566</v>
      </c>
      <c r="AC687" t="s">
        <v>567</v>
      </c>
      <c r="AD687" t="s">
        <v>568</v>
      </c>
      <c r="AE687" t="s">
        <v>569</v>
      </c>
      <c r="AF687">
        <v>38</v>
      </c>
      <c r="AG687" t="s">
        <v>37</v>
      </c>
      <c r="AH687" t="s">
        <v>570</v>
      </c>
      <c r="AI687">
        <v>26.568000000000001</v>
      </c>
      <c r="AJ687">
        <v>6.4099999999999999E-3</v>
      </c>
      <c r="AK687">
        <v>6.11E-3</v>
      </c>
      <c r="AL687" t="s">
        <v>596</v>
      </c>
      <c r="AM687" t="s">
        <v>572</v>
      </c>
      <c r="AN687" t="s">
        <v>38</v>
      </c>
      <c r="AO687" t="s">
        <v>39</v>
      </c>
      <c r="AR687" s="71">
        <f t="shared" si="108"/>
        <v>74.099999999999994</v>
      </c>
      <c r="AS687" s="1">
        <f t="shared" si="111"/>
        <v>75.099999999999994</v>
      </c>
      <c r="AT687">
        <v>1</v>
      </c>
      <c r="AU687" t="b">
        <f t="shared" si="110"/>
        <v>0</v>
      </c>
      <c r="AW687">
        <v>7.51E-2</v>
      </c>
    </row>
    <row r="688" spans="1:49" x14ac:dyDescent="0.25">
      <c r="A688" s="86" t="s">
        <v>642</v>
      </c>
      <c r="B688" s="86" t="s">
        <v>636</v>
      </c>
      <c r="C688" s="86">
        <v>12</v>
      </c>
      <c r="D688" s="86" t="s">
        <v>91</v>
      </c>
      <c r="E688" s="86">
        <v>18</v>
      </c>
      <c r="F688" s="86" t="s">
        <v>35</v>
      </c>
      <c r="G688" s="86">
        <v>39.796913242009126</v>
      </c>
      <c r="H688" s="86">
        <v>0</v>
      </c>
      <c r="I688" s="86">
        <v>0</v>
      </c>
      <c r="J688" s="86">
        <v>15.750774343745716</v>
      </c>
      <c r="K688" s="86">
        <v>6.2748927568409369</v>
      </c>
      <c r="L688" s="86">
        <v>2.4261789999999999</v>
      </c>
      <c r="M688" s="86">
        <v>1.1529934521810394</v>
      </c>
      <c r="N688" s="86">
        <v>1.9823250790424574</v>
      </c>
      <c r="O688" s="86">
        <v>1.1000000000000005</v>
      </c>
      <c r="P688" s="86">
        <v>3.8470328737153046</v>
      </c>
      <c r="S688" s="89"/>
      <c r="T688" s="91">
        <v>3.5</v>
      </c>
      <c r="V688" s="90">
        <f t="shared" si="97"/>
        <v>75.831110747534581</v>
      </c>
      <c r="W688" s="66">
        <f t="shared" si="103"/>
        <v>78.131110747534578</v>
      </c>
      <c r="X688" s="66">
        <f t="shared" si="104"/>
        <v>78.331110747534581</v>
      </c>
      <c r="Y688" s="66">
        <f t="shared" si="105"/>
        <v>75.831110747534581</v>
      </c>
      <c r="Z688" s="66">
        <f t="shared" si="106"/>
        <v>78.131110747534578</v>
      </c>
      <c r="AA688" s="66">
        <f t="shared" si="107"/>
        <v>78.331110747534581</v>
      </c>
      <c r="AB688" t="s">
        <v>566</v>
      </c>
      <c r="AC688" t="s">
        <v>567</v>
      </c>
      <c r="AD688" t="s">
        <v>568</v>
      </c>
      <c r="AE688" t="s">
        <v>569</v>
      </c>
      <c r="AF688">
        <v>38</v>
      </c>
      <c r="AG688" t="s">
        <v>37</v>
      </c>
      <c r="AH688" t="s">
        <v>570</v>
      </c>
      <c r="AI688">
        <v>53.13600000000001</v>
      </c>
      <c r="AJ688">
        <v>6.4099999999999999E-3</v>
      </c>
      <c r="AK688">
        <v>6.11E-3</v>
      </c>
      <c r="AL688" t="s">
        <v>597</v>
      </c>
      <c r="AM688" t="s">
        <v>572</v>
      </c>
      <c r="AN688" t="s">
        <v>38</v>
      </c>
      <c r="AO688" t="s">
        <v>39</v>
      </c>
      <c r="AR688" s="71">
        <f t="shared" si="108"/>
        <v>74</v>
      </c>
      <c r="AS688" s="1">
        <f t="shared" si="111"/>
        <v>75</v>
      </c>
      <c r="AT688">
        <v>1</v>
      </c>
      <c r="AU688" t="b">
        <f t="shared" si="110"/>
        <v>0</v>
      </c>
      <c r="AW688">
        <v>7.4999999999999997E-2</v>
      </c>
    </row>
    <row r="689" spans="1:49" x14ac:dyDescent="0.25">
      <c r="A689" s="86" t="s">
        <v>642</v>
      </c>
      <c r="B689" s="86" t="s">
        <v>40</v>
      </c>
      <c r="C689" s="86">
        <v>18</v>
      </c>
      <c r="D689" s="86" t="s">
        <v>91</v>
      </c>
      <c r="E689" s="86">
        <v>18</v>
      </c>
      <c r="F689" s="86" t="s">
        <v>35</v>
      </c>
      <c r="G689" s="86">
        <v>39.167136752136749</v>
      </c>
      <c r="H689" s="86">
        <v>0</v>
      </c>
      <c r="I689" s="86">
        <v>0</v>
      </c>
      <c r="J689" s="86">
        <v>15.653024761638843</v>
      </c>
      <c r="K689" s="86">
        <v>6.259271899139101</v>
      </c>
      <c r="L689" s="86">
        <v>2.4261789999999994</v>
      </c>
      <c r="M689" s="86">
        <v>1.1982210203984978</v>
      </c>
      <c r="N689" s="86">
        <v>2.1526811605843079</v>
      </c>
      <c r="O689" s="86">
        <v>1.1000000000000003</v>
      </c>
      <c r="P689" s="86">
        <v>3.8138809090820658</v>
      </c>
      <c r="S689" s="89"/>
      <c r="T689" s="91">
        <v>3.5</v>
      </c>
      <c r="V689" s="90">
        <f t="shared" si="97"/>
        <v>75.270395502979568</v>
      </c>
      <c r="W689" s="66">
        <f t="shared" si="103"/>
        <v>77.570395502979565</v>
      </c>
      <c r="X689" s="66">
        <f t="shared" si="104"/>
        <v>77.770395502979568</v>
      </c>
      <c r="Y689" s="66">
        <f t="shared" si="105"/>
        <v>75.270395502979568</v>
      </c>
      <c r="Z689" s="66">
        <f t="shared" si="106"/>
        <v>77.570395502979565</v>
      </c>
      <c r="AA689" s="66">
        <f t="shared" si="107"/>
        <v>77.770395502979568</v>
      </c>
      <c r="AB689" t="s">
        <v>566</v>
      </c>
      <c r="AC689" t="s">
        <v>567</v>
      </c>
      <c r="AD689" t="s">
        <v>568</v>
      </c>
      <c r="AE689" t="s">
        <v>569</v>
      </c>
      <c r="AF689">
        <v>38</v>
      </c>
      <c r="AG689" t="s">
        <v>37</v>
      </c>
      <c r="AH689" t="s">
        <v>570</v>
      </c>
      <c r="AI689">
        <v>79.704000000000008</v>
      </c>
      <c r="AJ689">
        <v>6.4099999999999999E-3</v>
      </c>
      <c r="AK689">
        <v>6.11E-3</v>
      </c>
      <c r="AL689" t="s">
        <v>598</v>
      </c>
      <c r="AM689" t="s">
        <v>572</v>
      </c>
      <c r="AN689" t="s">
        <v>38</v>
      </c>
      <c r="AO689" t="s">
        <v>39</v>
      </c>
      <c r="AR689" s="71">
        <f t="shared" si="108"/>
        <v>74</v>
      </c>
      <c r="AS689" s="1">
        <f t="shared" si="111"/>
        <v>75</v>
      </c>
      <c r="AT689">
        <v>1</v>
      </c>
      <c r="AU689" t="b">
        <f t="shared" si="110"/>
        <v>0</v>
      </c>
      <c r="AW689">
        <v>7.4999999999999997E-2</v>
      </c>
    </row>
    <row r="690" spans="1:49" x14ac:dyDescent="0.25">
      <c r="A690" s="86" t="s">
        <v>642</v>
      </c>
      <c r="B690" s="86" t="s">
        <v>643</v>
      </c>
      <c r="C690" s="86">
        <v>24</v>
      </c>
      <c r="D690" s="86" t="s">
        <v>91</v>
      </c>
      <c r="E690" s="86">
        <v>18</v>
      </c>
      <c r="F690" s="86" t="s">
        <v>35</v>
      </c>
      <c r="G690" s="86">
        <v>38.542050228310515</v>
      </c>
      <c r="H690" s="86">
        <v>0</v>
      </c>
      <c r="I690" s="86">
        <v>0</v>
      </c>
      <c r="J690" s="86">
        <v>15.768037915721221</v>
      </c>
      <c r="K690" s="86">
        <v>6.2748927568409387</v>
      </c>
      <c r="L690" s="86">
        <v>2.426178999999999</v>
      </c>
      <c r="M690" s="86">
        <v>1.2361228419597086</v>
      </c>
      <c r="N690" s="86">
        <v>2.2502502379742544</v>
      </c>
      <c r="O690" s="86">
        <v>1.1000000000000003</v>
      </c>
      <c r="P690" s="86">
        <v>3.7803144962480255</v>
      </c>
      <c r="S690" s="89"/>
      <c r="T690" s="91">
        <v>3.5</v>
      </c>
      <c r="V690" s="90">
        <f t="shared" si="97"/>
        <v>74.877847477054672</v>
      </c>
      <c r="W690" s="66">
        <f t="shared" si="103"/>
        <v>77.177847477054669</v>
      </c>
      <c r="X690" s="66">
        <f t="shared" si="104"/>
        <v>77.377847477054672</v>
      </c>
      <c r="Y690" s="66">
        <f t="shared" si="105"/>
        <v>74.877847477054672</v>
      </c>
      <c r="Z690" s="66">
        <f t="shared" si="106"/>
        <v>77.177847477054669</v>
      </c>
      <c r="AA690" s="66">
        <f t="shared" si="107"/>
        <v>77.377847477054672</v>
      </c>
      <c r="AB690" t="s">
        <v>566</v>
      </c>
      <c r="AC690" t="s">
        <v>567</v>
      </c>
      <c r="AD690" t="s">
        <v>568</v>
      </c>
      <c r="AE690" t="s">
        <v>569</v>
      </c>
      <c r="AF690">
        <v>38</v>
      </c>
      <c r="AG690" t="s">
        <v>37</v>
      </c>
      <c r="AH690" t="s">
        <v>570</v>
      </c>
      <c r="AI690">
        <v>26.567999999999998</v>
      </c>
      <c r="AJ690">
        <v>6.4099999999999999E-3</v>
      </c>
      <c r="AK690">
        <v>6.11E-3</v>
      </c>
      <c r="AL690" t="s">
        <v>599</v>
      </c>
      <c r="AM690" t="s">
        <v>572</v>
      </c>
      <c r="AN690" t="s">
        <v>38</v>
      </c>
      <c r="AO690" t="s">
        <v>39</v>
      </c>
      <c r="AR690" s="71">
        <f t="shared" si="108"/>
        <v>74.2</v>
      </c>
      <c r="AS690" s="1">
        <f t="shared" si="111"/>
        <v>75.2</v>
      </c>
      <c r="AT690">
        <v>1</v>
      </c>
      <c r="AU690" t="b">
        <f t="shared" si="110"/>
        <v>0</v>
      </c>
      <c r="AW690">
        <v>7.5200000000000003E-2</v>
      </c>
    </row>
    <row r="691" spans="1:49" x14ac:dyDescent="0.25">
      <c r="A691" s="86" t="s">
        <v>642</v>
      </c>
      <c r="B691" s="86" t="s">
        <v>41</v>
      </c>
      <c r="C691" s="86">
        <v>30</v>
      </c>
      <c r="D691" s="86" t="s">
        <v>91</v>
      </c>
      <c r="E691" s="86">
        <v>18</v>
      </c>
      <c r="F691" s="86" t="s">
        <v>35</v>
      </c>
      <c r="G691" s="86">
        <v>38.271145261617278</v>
      </c>
      <c r="H691" s="86">
        <v>0</v>
      </c>
      <c r="I691" s="86">
        <v>0</v>
      </c>
      <c r="J691" s="86">
        <v>15.383907839541999</v>
      </c>
      <c r="K691" s="86">
        <v>6.2655211830936626</v>
      </c>
      <c r="L691" s="86">
        <v>2.426178999999999</v>
      </c>
      <c r="M691" s="86">
        <v>1.2467146476829307</v>
      </c>
      <c r="N691" s="86">
        <v>2.3487438300707715</v>
      </c>
      <c r="O691" s="86">
        <v>1.1000000000000001</v>
      </c>
      <c r="P691" s="86">
        <v>3.7658540164765393</v>
      </c>
      <c r="S691" s="89"/>
      <c r="T691" s="91">
        <v>3.5</v>
      </c>
      <c r="V691" s="90">
        <f t="shared" si="97"/>
        <v>74.308065778483183</v>
      </c>
      <c r="W691" s="66">
        <f t="shared" si="103"/>
        <v>76.60806577848318</v>
      </c>
      <c r="X691" s="66">
        <f t="shared" si="104"/>
        <v>76.808065778483183</v>
      </c>
      <c r="Y691" s="66">
        <f t="shared" si="105"/>
        <v>74.308065778483183</v>
      </c>
      <c r="Z691" s="66">
        <f t="shared" si="106"/>
        <v>76.60806577848318</v>
      </c>
      <c r="AA691" s="66">
        <f t="shared" si="107"/>
        <v>76.808065778483183</v>
      </c>
      <c r="AB691" t="s">
        <v>566</v>
      </c>
      <c r="AC691" t="s">
        <v>567</v>
      </c>
      <c r="AD691" t="s">
        <v>568</v>
      </c>
      <c r="AE691" t="s">
        <v>569</v>
      </c>
      <c r="AF691">
        <v>38</v>
      </c>
      <c r="AG691" t="s">
        <v>37</v>
      </c>
      <c r="AH691" t="s">
        <v>570</v>
      </c>
      <c r="AI691">
        <v>53.136000000000017</v>
      </c>
      <c r="AJ691">
        <v>6.4099999999999999E-3</v>
      </c>
      <c r="AK691">
        <v>6.11E-3</v>
      </c>
      <c r="AL691" t="s">
        <v>600</v>
      </c>
      <c r="AM691" t="s">
        <v>572</v>
      </c>
      <c r="AN691" t="s">
        <v>38</v>
      </c>
      <c r="AO691" t="s">
        <v>39</v>
      </c>
      <c r="AR691" s="71">
        <f t="shared" si="108"/>
        <v>74</v>
      </c>
      <c r="AS691" s="1">
        <f t="shared" si="111"/>
        <v>75</v>
      </c>
      <c r="AT691">
        <v>1</v>
      </c>
      <c r="AU691" t="b">
        <f t="shared" si="110"/>
        <v>0</v>
      </c>
      <c r="AW691">
        <v>7.4999999999999997E-2</v>
      </c>
    </row>
    <row r="692" spans="1:49" x14ac:dyDescent="0.25">
      <c r="A692" s="86" t="s">
        <v>642</v>
      </c>
      <c r="B692" s="86" t="s">
        <v>644</v>
      </c>
      <c r="C692" s="86">
        <v>36</v>
      </c>
      <c r="D692" s="86" t="s">
        <v>91</v>
      </c>
      <c r="E692" s="86">
        <v>18</v>
      </c>
      <c r="F692" s="86" t="s">
        <v>35</v>
      </c>
      <c r="G692" s="86">
        <v>37.907260273972611</v>
      </c>
      <c r="H692" s="86">
        <v>0</v>
      </c>
      <c r="I692" s="86">
        <v>0</v>
      </c>
      <c r="J692" s="86">
        <v>14.486859609360787</v>
      </c>
      <c r="K692" s="86">
        <v>6.2748927568409396</v>
      </c>
      <c r="L692" s="86">
        <v>2.426178999999999</v>
      </c>
      <c r="M692" s="86">
        <v>1.2514826932286012</v>
      </c>
      <c r="N692" s="86">
        <v>2.414505158649503</v>
      </c>
      <c r="O692" s="86">
        <v>1.1000000000000001</v>
      </c>
      <c r="P692" s="86">
        <v>3.7465022520622768</v>
      </c>
      <c r="S692" s="89"/>
      <c r="T692" s="91">
        <v>3.5</v>
      </c>
      <c r="V692" s="90">
        <f t="shared" si="97"/>
        <v>73.107681744114728</v>
      </c>
      <c r="W692" s="66">
        <f t="shared" si="103"/>
        <v>75.407681744114726</v>
      </c>
      <c r="X692" s="66">
        <f t="shared" si="104"/>
        <v>75.607681744114728</v>
      </c>
      <c r="Y692" s="66">
        <f t="shared" si="105"/>
        <v>73.107681744114728</v>
      </c>
      <c r="Z692" s="66">
        <f t="shared" si="106"/>
        <v>75.407681744114726</v>
      </c>
      <c r="AA692" s="66">
        <f t="shared" si="107"/>
        <v>75.607681744114728</v>
      </c>
      <c r="AB692" t="s">
        <v>566</v>
      </c>
      <c r="AC692" t="s">
        <v>567</v>
      </c>
      <c r="AD692" t="s">
        <v>568</v>
      </c>
      <c r="AE692" t="s">
        <v>569</v>
      </c>
      <c r="AF692">
        <v>38</v>
      </c>
      <c r="AG692" t="s">
        <v>37</v>
      </c>
      <c r="AH692" t="s">
        <v>570</v>
      </c>
      <c r="AI692">
        <v>79.704000000000008</v>
      </c>
      <c r="AJ692">
        <v>6.4099999999999999E-3</v>
      </c>
      <c r="AK692">
        <v>6.11E-3</v>
      </c>
      <c r="AL692" t="s">
        <v>601</v>
      </c>
      <c r="AM692" t="s">
        <v>572</v>
      </c>
      <c r="AN692" t="s">
        <v>38</v>
      </c>
      <c r="AO692" t="s">
        <v>39</v>
      </c>
      <c r="AR692" s="71">
        <f t="shared" si="108"/>
        <v>74</v>
      </c>
      <c r="AS692" s="1">
        <f t="shared" si="111"/>
        <v>75</v>
      </c>
      <c r="AT692">
        <v>1</v>
      </c>
      <c r="AU692" t="b">
        <f t="shared" si="110"/>
        <v>0</v>
      </c>
      <c r="AW692">
        <v>7.4999999999999997E-2</v>
      </c>
    </row>
    <row r="693" spans="1:49" x14ac:dyDescent="0.25">
      <c r="A693" s="86" t="s">
        <v>645</v>
      </c>
      <c r="B693" s="86" t="s">
        <v>637</v>
      </c>
      <c r="C693" s="86">
        <v>12</v>
      </c>
      <c r="D693" s="86" t="s">
        <v>91</v>
      </c>
      <c r="E693" s="86">
        <v>18</v>
      </c>
      <c r="F693" s="86" t="s">
        <v>35</v>
      </c>
      <c r="G693" s="86">
        <v>39.546757990867576</v>
      </c>
      <c r="H693" s="86">
        <v>0</v>
      </c>
      <c r="I693" s="86">
        <v>0</v>
      </c>
      <c r="J693" s="86">
        <v>15.659691011018833</v>
      </c>
      <c r="K693" s="86">
        <v>6.2748927568409361</v>
      </c>
      <c r="L693" s="86">
        <v>2.4261789999999994</v>
      </c>
      <c r="M693" s="86">
        <v>1.1986254130592668</v>
      </c>
      <c r="N693" s="86">
        <v>2.030330495332731</v>
      </c>
      <c r="O693" s="86">
        <v>1.1000000000000001</v>
      </c>
      <c r="P693" s="86">
        <v>3.8336558813067056</v>
      </c>
      <c r="S693" s="89"/>
      <c r="T693" s="91">
        <v>3.5</v>
      </c>
      <c r="V693" s="90">
        <f t="shared" si="97"/>
        <v>75.570132548426045</v>
      </c>
      <c r="W693" s="66">
        <f t="shared" si="103"/>
        <v>77.870132548426042</v>
      </c>
      <c r="X693" s="66">
        <f t="shared" si="104"/>
        <v>78.070132548426045</v>
      </c>
      <c r="Y693" s="66">
        <f t="shared" si="105"/>
        <v>75.570132548426045</v>
      </c>
      <c r="Z693" s="66">
        <f t="shared" si="106"/>
        <v>77.870132548426042</v>
      </c>
      <c r="AA693" s="66">
        <f t="shared" si="107"/>
        <v>78.070132548426045</v>
      </c>
      <c r="AR693" s="71"/>
      <c r="AS693" s="1"/>
    </row>
    <row r="694" spans="1:49" x14ac:dyDescent="0.25">
      <c r="A694" s="86" t="s">
        <v>645</v>
      </c>
      <c r="B694" s="86" t="s">
        <v>44</v>
      </c>
      <c r="C694" s="86">
        <v>18</v>
      </c>
      <c r="D694" s="86" t="s">
        <v>91</v>
      </c>
      <c r="E694" s="86">
        <v>18</v>
      </c>
      <c r="F694" s="86" t="s">
        <v>35</v>
      </c>
      <c r="G694" s="86">
        <v>38.154201578627799</v>
      </c>
      <c r="H694" s="86">
        <v>0</v>
      </c>
      <c r="I694" s="86">
        <v>0</v>
      </c>
      <c r="J694" s="86">
        <v>15.606173545830361</v>
      </c>
      <c r="K694" s="86">
        <v>6.2511440502019298</v>
      </c>
      <c r="L694" s="86">
        <v>2.426178999999999</v>
      </c>
      <c r="M694" s="86">
        <v>1.2212337955680703</v>
      </c>
      <c r="N694" s="86">
        <v>2.1867800924887191</v>
      </c>
      <c r="O694" s="86">
        <v>1.0999999999999999</v>
      </c>
      <c r="P694" s="86">
        <v>3.7437860996902783</v>
      </c>
      <c r="S694" s="89"/>
      <c r="T694" s="91">
        <v>3.5</v>
      </c>
      <c r="V694" s="90">
        <f t="shared" si="97"/>
        <v>74.189498162407148</v>
      </c>
      <c r="W694" s="66">
        <f t="shared" si="103"/>
        <v>76.489498162407145</v>
      </c>
      <c r="X694" s="66">
        <f t="shared" si="104"/>
        <v>76.689498162407148</v>
      </c>
      <c r="Y694" s="66">
        <f t="shared" si="105"/>
        <v>74.189498162407148</v>
      </c>
      <c r="Z694" s="66">
        <f t="shared" si="106"/>
        <v>76.489498162407145</v>
      </c>
      <c r="AA694" s="66">
        <f t="shared" si="107"/>
        <v>76.689498162407148</v>
      </c>
      <c r="AR694" s="71"/>
      <c r="AS694" s="1"/>
    </row>
    <row r="695" spans="1:49" x14ac:dyDescent="0.25">
      <c r="A695" s="86" t="s">
        <v>645</v>
      </c>
      <c r="B695" s="86" t="s">
        <v>646</v>
      </c>
      <c r="C695" s="86">
        <v>24</v>
      </c>
      <c r="D695" s="86" t="s">
        <v>91</v>
      </c>
      <c r="E695" s="86">
        <v>18</v>
      </c>
      <c r="F695" s="86" t="s">
        <v>35</v>
      </c>
      <c r="G695" s="86">
        <v>38.366890410958916</v>
      </c>
      <c r="H695" s="86">
        <v>0</v>
      </c>
      <c r="I695" s="86">
        <v>0</v>
      </c>
      <c r="J695" s="86">
        <v>15.746775351312582</v>
      </c>
      <c r="K695" s="86">
        <v>6.2748927568409378</v>
      </c>
      <c r="L695" s="86">
        <v>2.4261789999999994</v>
      </c>
      <c r="M695" s="86">
        <v>1.2609390559258025</v>
      </c>
      <c r="N695" s="86">
        <v>2.284807407971996</v>
      </c>
      <c r="O695" s="86">
        <v>1.1000000000000001</v>
      </c>
      <c r="P695" s="86">
        <v>3.7704614882411152</v>
      </c>
      <c r="S695" s="89"/>
      <c r="T695" s="91">
        <v>3.5</v>
      </c>
      <c r="V695" s="90">
        <f t="shared" si="97"/>
        <v>74.730945471251346</v>
      </c>
      <c r="W695" s="66">
        <f t="shared" si="103"/>
        <v>77.030945471251343</v>
      </c>
      <c r="X695" s="66">
        <f t="shared" si="104"/>
        <v>77.230945471251346</v>
      </c>
      <c r="Y695" s="66">
        <f t="shared" si="105"/>
        <v>74.730945471251346</v>
      </c>
      <c r="Z695" s="66">
        <f t="shared" si="106"/>
        <v>77.030945471251343</v>
      </c>
      <c r="AA695" s="66">
        <f t="shared" si="107"/>
        <v>77.230945471251346</v>
      </c>
      <c r="AR695" s="71"/>
      <c r="AS695" s="1"/>
    </row>
    <row r="696" spans="1:49" x14ac:dyDescent="0.25">
      <c r="A696" s="86" t="s">
        <v>645</v>
      </c>
      <c r="B696" s="86" t="s">
        <v>45</v>
      </c>
      <c r="C696" s="86">
        <v>30</v>
      </c>
      <c r="D696" s="86" t="s">
        <v>91</v>
      </c>
      <c r="E696" s="86">
        <v>18</v>
      </c>
      <c r="F696" s="86" t="s">
        <v>35</v>
      </c>
      <c r="G696" s="86">
        <v>37.671816192560186</v>
      </c>
      <c r="H696" s="86">
        <v>0</v>
      </c>
      <c r="I696" s="86">
        <v>0</v>
      </c>
      <c r="J696" s="86">
        <v>15.15168712940528</v>
      </c>
      <c r="K696" s="86">
        <v>6.2606063503771709</v>
      </c>
      <c r="L696" s="86">
        <v>2.4261789999999994</v>
      </c>
      <c r="M696" s="86">
        <v>1.2597477210222674</v>
      </c>
      <c r="N696" s="86">
        <v>2.3778837240743234</v>
      </c>
      <c r="O696" s="86">
        <v>1.1000000000000001</v>
      </c>
      <c r="P696" s="86">
        <v>3.7255981395375151</v>
      </c>
      <c r="S696" s="89"/>
      <c r="T696" s="91">
        <v>3.5</v>
      </c>
      <c r="V696" s="90">
        <f t="shared" si="97"/>
        <v>73.473518256976746</v>
      </c>
      <c r="W696" s="66">
        <f t="shared" si="103"/>
        <v>75.773518256976743</v>
      </c>
      <c r="X696" s="66">
        <f t="shared" si="104"/>
        <v>75.973518256976746</v>
      </c>
      <c r="Y696" s="66">
        <f t="shared" si="105"/>
        <v>73.473518256976746</v>
      </c>
      <c r="Z696" s="66">
        <f t="shared" si="106"/>
        <v>75.773518256976743</v>
      </c>
      <c r="AA696" s="66">
        <f t="shared" si="107"/>
        <v>75.973518256976746</v>
      </c>
      <c r="AR696" s="71"/>
      <c r="AS696" s="1"/>
    </row>
    <row r="697" spans="1:49" x14ac:dyDescent="0.25">
      <c r="A697" s="86" t="s">
        <v>645</v>
      </c>
      <c r="B697" s="86" t="s">
        <v>647</v>
      </c>
      <c r="C697" s="86">
        <v>36</v>
      </c>
      <c r="D697" s="86" t="s">
        <v>91</v>
      </c>
      <c r="E697" s="86">
        <v>18</v>
      </c>
      <c r="F697" s="86" t="s">
        <v>35</v>
      </c>
      <c r="G697" s="86">
        <v>37.7675790754258</v>
      </c>
      <c r="H697" s="86">
        <v>0</v>
      </c>
      <c r="I697" s="86">
        <v>0</v>
      </c>
      <c r="J697" s="86">
        <v>14.326748585487303</v>
      </c>
      <c r="K697" s="86">
        <v>6.2806232525092867</v>
      </c>
      <c r="L697" s="86">
        <v>2.4261789999999994</v>
      </c>
      <c r="M697" s="86">
        <v>1.2633774250668444</v>
      </c>
      <c r="N697" s="86">
        <v>2.437543271981331</v>
      </c>
      <c r="O697" s="86">
        <v>1.1000000000000001</v>
      </c>
      <c r="P697" s="86">
        <v>3.7376496559676959</v>
      </c>
      <c r="S697" s="89"/>
      <c r="T697" s="91">
        <v>3.5</v>
      </c>
      <c r="V697" s="90">
        <f t="shared" si="97"/>
        <v>72.839700266438257</v>
      </c>
      <c r="W697" s="66">
        <f t="shared" si="103"/>
        <v>75.139700266438254</v>
      </c>
      <c r="X697" s="66">
        <f t="shared" si="104"/>
        <v>75.339700266438257</v>
      </c>
      <c r="Y697" s="66">
        <f t="shared" si="105"/>
        <v>72.839700266438257</v>
      </c>
      <c r="Z697" s="66">
        <f t="shared" si="106"/>
        <v>75.139700266438254</v>
      </c>
      <c r="AA697" s="66">
        <f t="shared" si="107"/>
        <v>75.339700266438257</v>
      </c>
      <c r="AR697" s="71"/>
      <c r="AS697" s="1"/>
    </row>
    <row r="698" spans="1:49" x14ac:dyDescent="0.25">
      <c r="A698" s="86" t="s">
        <v>648</v>
      </c>
      <c r="B698" s="86" t="s">
        <v>638</v>
      </c>
      <c r="C698" s="86">
        <v>12</v>
      </c>
      <c r="D698" s="86" t="s">
        <v>91</v>
      </c>
      <c r="E698" s="86">
        <v>18</v>
      </c>
      <c r="F698" s="86" t="s">
        <v>35</v>
      </c>
      <c r="G698" s="86">
        <v>39.104840182648395</v>
      </c>
      <c r="H698" s="86">
        <v>0</v>
      </c>
      <c r="I698" s="86">
        <v>0</v>
      </c>
      <c r="J698" s="86">
        <v>15.558848749785501</v>
      </c>
      <c r="K698" s="86">
        <v>6.2748927568409369</v>
      </c>
      <c r="L698" s="86">
        <v>2.4261789999999999</v>
      </c>
      <c r="M698" s="86">
        <v>1.2903981033239567</v>
      </c>
      <c r="N698" s="86">
        <v>2.0741735922914786</v>
      </c>
      <c r="O698" s="86">
        <v>1.1000000000000001</v>
      </c>
      <c r="P698" s="86">
        <v>3.8155975292571629</v>
      </c>
      <c r="S698" s="89"/>
      <c r="T698" s="91">
        <v>3.5</v>
      </c>
      <c r="V698" s="90">
        <f t="shared" si="97"/>
        <v>75.14492991414744</v>
      </c>
      <c r="W698" s="66">
        <f t="shared" si="103"/>
        <v>77.444929914147437</v>
      </c>
      <c r="X698" s="66">
        <f t="shared" si="104"/>
        <v>77.64492991414744</v>
      </c>
      <c r="Y698" s="66">
        <f t="shared" si="105"/>
        <v>75.14492991414744</v>
      </c>
      <c r="Z698" s="66">
        <f t="shared" si="106"/>
        <v>77.444929914147437</v>
      </c>
      <c r="AA698" s="66">
        <f t="shared" si="107"/>
        <v>77.64492991414744</v>
      </c>
      <c r="AR698" s="71"/>
      <c r="AS698" s="1"/>
    </row>
    <row r="699" spans="1:49" x14ac:dyDescent="0.25">
      <c r="A699" s="86" t="s">
        <v>648</v>
      </c>
      <c r="B699" s="86" t="s">
        <v>391</v>
      </c>
      <c r="C699" s="86">
        <v>18</v>
      </c>
      <c r="D699" s="86" t="s">
        <v>91</v>
      </c>
      <c r="E699" s="86">
        <v>18</v>
      </c>
      <c r="F699" s="86" t="s">
        <v>35</v>
      </c>
      <c r="G699" s="86">
        <v>37.444683698296821</v>
      </c>
      <c r="H699" s="86">
        <v>0</v>
      </c>
      <c r="I699" s="86">
        <v>0</v>
      </c>
      <c r="J699" s="86">
        <v>15.564593439837511</v>
      </c>
      <c r="K699" s="86">
        <v>6.2472331925371272</v>
      </c>
      <c r="L699" s="86">
        <v>2.4261789999999999</v>
      </c>
      <c r="M699" s="86">
        <v>1.3190889865634876</v>
      </c>
      <c r="N699" s="86">
        <v>2.2154857868463749</v>
      </c>
      <c r="O699" s="86">
        <v>1.1000000000000001</v>
      </c>
      <c r="P699" s="86">
        <v>3.7115564710625844</v>
      </c>
      <c r="S699" s="89"/>
      <c r="T699" s="91">
        <v>3.5</v>
      </c>
      <c r="V699" s="90">
        <f t="shared" si="97"/>
        <v>73.528820575143911</v>
      </c>
      <c r="W699" s="66">
        <f t="shared" si="103"/>
        <v>75.828820575143908</v>
      </c>
      <c r="X699" s="66">
        <f t="shared" si="104"/>
        <v>76.028820575143911</v>
      </c>
      <c r="Y699" s="66">
        <f t="shared" si="105"/>
        <v>73.528820575143911</v>
      </c>
      <c r="Z699" s="66">
        <f t="shared" si="106"/>
        <v>75.828820575143908</v>
      </c>
      <c r="AA699" s="66">
        <f t="shared" si="107"/>
        <v>76.028820575143911</v>
      </c>
      <c r="AR699" s="71"/>
      <c r="AS699" s="1"/>
    </row>
    <row r="700" spans="1:49" x14ac:dyDescent="0.25">
      <c r="A700" s="86" t="s">
        <v>648</v>
      </c>
      <c r="B700" s="86" t="s">
        <v>649</v>
      </c>
      <c r="C700" s="86">
        <v>24</v>
      </c>
      <c r="D700" s="86" t="s">
        <v>91</v>
      </c>
      <c r="E700" s="86">
        <v>18</v>
      </c>
      <c r="F700" s="86" t="s">
        <v>35</v>
      </c>
      <c r="G700" s="86">
        <v>38.085310502283107</v>
      </c>
      <c r="H700" s="86">
        <v>0</v>
      </c>
      <c r="I700" s="86">
        <v>0</v>
      </c>
      <c r="J700" s="86">
        <v>15.723234655003022</v>
      </c>
      <c r="K700" s="86">
        <v>6.2748927568409378</v>
      </c>
      <c r="L700" s="86">
        <v>2.4261789999999994</v>
      </c>
      <c r="M700" s="86">
        <v>1.3532900492555469</v>
      </c>
      <c r="N700" s="86">
        <v>2.3163682915537485</v>
      </c>
      <c r="O700" s="86">
        <v>1.1000000000000001</v>
      </c>
      <c r="P700" s="86">
        <v>3.7619778026761428</v>
      </c>
      <c r="S700" s="89"/>
      <c r="T700" s="91">
        <v>3.5</v>
      </c>
      <c r="V700" s="90">
        <f t="shared" si="97"/>
        <v>74.541253057612508</v>
      </c>
      <c r="W700" s="66">
        <f t="shared" si="103"/>
        <v>76.841253057612505</v>
      </c>
      <c r="X700" s="66">
        <f t="shared" si="104"/>
        <v>77.041253057612508</v>
      </c>
      <c r="Y700" s="66">
        <f t="shared" si="105"/>
        <v>74.541253057612508</v>
      </c>
      <c r="Z700" s="66">
        <f t="shared" si="106"/>
        <v>76.841253057612505</v>
      </c>
      <c r="AA700" s="66">
        <f t="shared" si="107"/>
        <v>77.041253057612508</v>
      </c>
      <c r="AR700" s="71"/>
      <c r="AS700" s="1"/>
    </row>
    <row r="701" spans="1:49" x14ac:dyDescent="0.25">
      <c r="A701" s="86" t="s">
        <v>648</v>
      </c>
      <c r="B701" s="86" t="s">
        <v>394</v>
      </c>
      <c r="C701" s="86">
        <v>30</v>
      </c>
      <c r="D701" s="86" t="s">
        <v>91</v>
      </c>
      <c r="E701" s="86">
        <v>18</v>
      </c>
      <c r="F701" s="86" t="s">
        <v>35</v>
      </c>
      <c r="G701" s="86">
        <v>37.234680540343192</v>
      </c>
      <c r="H701" s="86">
        <v>0</v>
      </c>
      <c r="I701" s="86">
        <v>0</v>
      </c>
      <c r="J701" s="86">
        <v>14.927702257869656</v>
      </c>
      <c r="K701" s="86">
        <v>6.2582616514752472</v>
      </c>
      <c r="L701" s="86">
        <v>2.4261789999999994</v>
      </c>
      <c r="M701" s="86">
        <v>1.3568014608946422</v>
      </c>
      <c r="N701" s="86">
        <v>2.4027886932150735</v>
      </c>
      <c r="O701" s="86">
        <v>1.1000000000000001</v>
      </c>
      <c r="P701" s="86">
        <v>3.7082395265819383</v>
      </c>
      <c r="S701" s="89"/>
      <c r="T701" s="91">
        <v>3.5</v>
      </c>
      <c r="V701" s="90">
        <f t="shared" si="97"/>
        <v>72.914653130379747</v>
      </c>
      <c r="W701" s="66">
        <f t="shared" si="103"/>
        <v>75.214653130379745</v>
      </c>
      <c r="X701" s="66">
        <f t="shared" si="104"/>
        <v>75.414653130379747</v>
      </c>
      <c r="Y701" s="66">
        <f t="shared" si="105"/>
        <v>72.914653130379747</v>
      </c>
      <c r="Z701" s="66">
        <f t="shared" si="106"/>
        <v>75.214653130379745</v>
      </c>
      <c r="AA701" s="66">
        <f t="shared" si="107"/>
        <v>75.414653130379747</v>
      </c>
      <c r="AR701" s="71"/>
      <c r="AS701" s="1"/>
    </row>
    <row r="702" spans="1:49" x14ac:dyDescent="0.25">
      <c r="A702" s="86" t="s">
        <v>648</v>
      </c>
      <c r="B702" s="86" t="s">
        <v>650</v>
      </c>
      <c r="C702" s="86">
        <v>36</v>
      </c>
      <c r="D702" s="86" t="s">
        <v>91</v>
      </c>
      <c r="E702" s="86">
        <v>18</v>
      </c>
      <c r="F702" s="86" t="s">
        <v>35</v>
      </c>
      <c r="G702" s="86">
        <v>37.577661192214116</v>
      </c>
      <c r="H702" s="86">
        <v>0</v>
      </c>
      <c r="I702" s="86">
        <v>0</v>
      </c>
      <c r="J702" s="86">
        <v>14.139441104333358</v>
      </c>
      <c r="K702" s="86">
        <v>6.2806232525092867</v>
      </c>
      <c r="L702" s="86">
        <v>2.4261789999999994</v>
      </c>
      <c r="M702" s="86">
        <v>1.3579108474470529</v>
      </c>
      <c r="N702" s="86">
        <v>2.4585838610358328</v>
      </c>
      <c r="O702" s="86">
        <v>1.1000000000000001</v>
      </c>
      <c r="P702" s="86">
        <v>3.7336859420279973</v>
      </c>
      <c r="S702" s="89"/>
      <c r="T702" s="91">
        <v>3.5</v>
      </c>
      <c r="V702" s="90">
        <f t="shared" si="97"/>
        <v>72.574085199567634</v>
      </c>
      <c r="W702" s="66">
        <f t="shared" si="103"/>
        <v>74.874085199567631</v>
      </c>
      <c r="X702" s="66">
        <f t="shared" si="104"/>
        <v>75.074085199567634</v>
      </c>
      <c r="Y702" s="66">
        <f t="shared" si="105"/>
        <v>72.574085199567634</v>
      </c>
      <c r="Z702" s="66">
        <f t="shared" si="106"/>
        <v>74.874085199567631</v>
      </c>
      <c r="AA702" s="66">
        <f t="shared" si="107"/>
        <v>75.074085199567634</v>
      </c>
      <c r="AR702" s="71"/>
      <c r="AS702" s="1"/>
    </row>
    <row r="703" spans="1:49" x14ac:dyDescent="0.25">
      <c r="A703" s="86" t="s">
        <v>651</v>
      </c>
      <c r="B703" s="86" t="s">
        <v>511</v>
      </c>
      <c r="C703" s="86">
        <v>12</v>
      </c>
      <c r="D703" s="86" t="s">
        <v>91</v>
      </c>
      <c r="E703" s="86">
        <v>18</v>
      </c>
      <c r="F703" s="86" t="s">
        <v>35</v>
      </c>
      <c r="G703" s="86">
        <v>38.851707762557069</v>
      </c>
      <c r="H703" s="86">
        <v>0</v>
      </c>
      <c r="I703" s="86">
        <v>0</v>
      </c>
      <c r="J703" s="86">
        <v>15.46125946472098</v>
      </c>
      <c r="K703" s="86">
        <v>6.2748927568409352</v>
      </c>
      <c r="L703" s="86">
        <v>2.4261789999999994</v>
      </c>
      <c r="M703" s="86">
        <v>1.3045493630448801</v>
      </c>
      <c r="N703" s="86">
        <v>2.114089167419452</v>
      </c>
      <c r="O703" s="86">
        <v>1.1000000000000001</v>
      </c>
      <c r="P703" s="86">
        <v>3.8017466505856796</v>
      </c>
      <c r="S703" s="89"/>
      <c r="T703" s="91">
        <v>3.5</v>
      </c>
      <c r="V703" s="90">
        <f t="shared" si="97"/>
        <v>74.834424165168997</v>
      </c>
      <c r="W703" s="66">
        <f t="shared" si="103"/>
        <v>77.134424165168994</v>
      </c>
      <c r="X703" s="66">
        <f t="shared" si="104"/>
        <v>77.334424165168997</v>
      </c>
      <c r="Y703" s="66">
        <f t="shared" si="105"/>
        <v>74.834424165168997</v>
      </c>
      <c r="Z703" s="66">
        <f t="shared" si="106"/>
        <v>77.134424165168994</v>
      </c>
      <c r="AA703" s="66">
        <f t="shared" si="107"/>
        <v>77.334424165168997</v>
      </c>
      <c r="AR703" s="71"/>
      <c r="AS703" s="1"/>
    </row>
    <row r="704" spans="1:49" x14ac:dyDescent="0.25">
      <c r="A704" s="86" t="s">
        <v>651</v>
      </c>
      <c r="B704" s="86" t="s">
        <v>538</v>
      </c>
      <c r="C704" s="86">
        <v>18</v>
      </c>
      <c r="D704" s="86" t="s">
        <v>91</v>
      </c>
      <c r="E704" s="86">
        <v>18</v>
      </c>
      <c r="F704" s="86" t="s">
        <v>35</v>
      </c>
      <c r="G704" s="86">
        <v>37.12896174863387</v>
      </c>
      <c r="H704" s="86">
        <v>0</v>
      </c>
      <c r="I704" s="86">
        <v>0</v>
      </c>
      <c r="J704" s="86">
        <v>15.558387964417204</v>
      </c>
      <c r="K704" s="86">
        <v>6.2566031559895698</v>
      </c>
      <c r="L704" s="86">
        <v>2.4261789999999985</v>
      </c>
      <c r="M704" s="86">
        <v>1.3265806073601403</v>
      </c>
      <c r="N704" s="86">
        <v>2.2420363416338138</v>
      </c>
      <c r="O704" s="86">
        <v>1.1000000000000001</v>
      </c>
      <c r="P704" s="86">
        <v>3.6943801673417362</v>
      </c>
      <c r="S704" s="89"/>
      <c r="T704" s="91">
        <v>3.5</v>
      </c>
      <c r="V704" s="90">
        <f t="shared" si="97"/>
        <v>73.233128985376339</v>
      </c>
      <c r="W704" s="66">
        <f t="shared" si="103"/>
        <v>75.533128985376337</v>
      </c>
      <c r="X704" s="66">
        <f t="shared" si="104"/>
        <v>75.733128985376339</v>
      </c>
      <c r="Y704" s="66">
        <f t="shared" si="105"/>
        <v>73.233128985376339</v>
      </c>
      <c r="Z704" s="66">
        <f t="shared" si="106"/>
        <v>75.533128985376337</v>
      </c>
      <c r="AA704" s="66">
        <f t="shared" si="107"/>
        <v>75.733128985376339</v>
      </c>
      <c r="AR704" s="71"/>
      <c r="AS704" s="1"/>
    </row>
    <row r="705" spans="1:45" x14ac:dyDescent="0.25">
      <c r="A705" s="86" t="s">
        <v>651</v>
      </c>
      <c r="B705" s="86" t="s">
        <v>512</v>
      </c>
      <c r="C705" s="86">
        <v>24</v>
      </c>
      <c r="D705" s="86" t="s">
        <v>91</v>
      </c>
      <c r="E705" s="86">
        <v>18</v>
      </c>
      <c r="F705" s="86" t="s">
        <v>35</v>
      </c>
      <c r="G705" s="86">
        <v>37.918004566210058</v>
      </c>
      <c r="H705" s="86">
        <v>0</v>
      </c>
      <c r="I705" s="86">
        <v>0</v>
      </c>
      <c r="J705" s="86">
        <v>15.700453335993769</v>
      </c>
      <c r="K705" s="86">
        <v>6.2748927568409378</v>
      </c>
      <c r="L705" s="86">
        <v>2.4261789999999985</v>
      </c>
      <c r="M705" s="86">
        <v>1.3604480995812598</v>
      </c>
      <c r="N705" s="86">
        <v>2.3451019100045163</v>
      </c>
      <c r="O705" s="86">
        <v>1.1000000000000001</v>
      </c>
      <c r="P705" s="86">
        <v>3.7527948435390881</v>
      </c>
      <c r="S705" s="89"/>
      <c r="T705" s="91">
        <v>3.5</v>
      </c>
      <c r="V705" s="90">
        <f t="shared" si="97"/>
        <v>74.377874512169626</v>
      </c>
      <c r="W705" s="66">
        <f t="shared" si="103"/>
        <v>76.677874512169623</v>
      </c>
      <c r="X705" s="66">
        <f t="shared" si="104"/>
        <v>76.877874512169626</v>
      </c>
      <c r="Y705" s="66">
        <f t="shared" si="105"/>
        <v>74.377874512169626</v>
      </c>
      <c r="Z705" s="66">
        <f t="shared" si="106"/>
        <v>76.677874512169623</v>
      </c>
      <c r="AA705" s="66">
        <f t="shared" si="107"/>
        <v>76.877874512169626</v>
      </c>
      <c r="AR705" s="71"/>
      <c r="AS705" s="1"/>
    </row>
    <row r="706" spans="1:45" x14ac:dyDescent="0.25">
      <c r="A706" s="86" t="s">
        <v>651</v>
      </c>
      <c r="B706" s="86" t="s">
        <v>540</v>
      </c>
      <c r="C706" s="86">
        <v>30</v>
      </c>
      <c r="D706" s="86" t="s">
        <v>91</v>
      </c>
      <c r="E706" s="86">
        <v>18</v>
      </c>
      <c r="F706" s="86" t="s">
        <v>35</v>
      </c>
      <c r="G706" s="86">
        <v>37.017031363967909</v>
      </c>
      <c r="H706" s="86">
        <v>0</v>
      </c>
      <c r="I706" s="86">
        <v>0</v>
      </c>
      <c r="J706" s="86">
        <v>14.718856708289504</v>
      </c>
      <c r="K706" s="86">
        <v>6.263894187940763</v>
      </c>
      <c r="L706" s="86">
        <v>2.426178999999999</v>
      </c>
      <c r="M706" s="86">
        <v>1.3598759853056885</v>
      </c>
      <c r="N706" s="86">
        <v>2.4257640029409111</v>
      </c>
      <c r="O706" s="86">
        <v>1.0999999999999999</v>
      </c>
      <c r="P706" s="86">
        <v>3.696628967724513</v>
      </c>
      <c r="S706" s="89"/>
      <c r="T706" s="91">
        <v>3.5</v>
      </c>
      <c r="V706" s="90">
        <f t="shared" si="97"/>
        <v>72.508230216169295</v>
      </c>
      <c r="W706" s="66">
        <f t="shared" si="103"/>
        <v>74.808230216169292</v>
      </c>
      <c r="X706" s="66">
        <f t="shared" si="104"/>
        <v>75.008230216169295</v>
      </c>
      <c r="Y706" s="66">
        <f t="shared" si="105"/>
        <v>72.508230216169295</v>
      </c>
      <c r="Z706" s="66">
        <f t="shared" si="106"/>
        <v>74.808230216169292</v>
      </c>
      <c r="AA706" s="66">
        <f t="shared" si="107"/>
        <v>75.008230216169295</v>
      </c>
      <c r="AR706" s="71"/>
      <c r="AS706" s="1"/>
    </row>
    <row r="707" spans="1:45" x14ac:dyDescent="0.25">
      <c r="A707" s="86" t="s">
        <v>651</v>
      </c>
      <c r="B707" s="86" t="s">
        <v>652</v>
      </c>
      <c r="C707" s="86">
        <v>36</v>
      </c>
      <c r="D707" s="86" t="s">
        <v>91</v>
      </c>
      <c r="E707" s="86">
        <v>18</v>
      </c>
      <c r="F707" s="86" t="s">
        <v>35</v>
      </c>
      <c r="G707" s="86">
        <v>37.443664841849156</v>
      </c>
      <c r="H707" s="86">
        <v>0</v>
      </c>
      <c r="I707" s="86">
        <v>0</v>
      </c>
      <c r="J707" s="86">
        <v>13.958175799990828</v>
      </c>
      <c r="K707" s="86">
        <v>6.2806232525092858</v>
      </c>
      <c r="L707" s="86">
        <v>2.4261789999999985</v>
      </c>
      <c r="M707" s="86">
        <v>1.3603321481283428</v>
      </c>
      <c r="N707" s="86">
        <v>2.4777396066696777</v>
      </c>
      <c r="O707" s="86">
        <v>1.0999999999999999</v>
      </c>
      <c r="P707" s="86">
        <v>3.7259017602835627</v>
      </c>
      <c r="S707" s="89"/>
      <c r="T707" s="91">
        <v>3.5</v>
      </c>
      <c r="V707" s="90">
        <f t="shared" si="97"/>
        <v>72.272616409430853</v>
      </c>
      <c r="W707" s="66">
        <f t="shared" si="103"/>
        <v>74.57261640943085</v>
      </c>
      <c r="X707" s="66">
        <f t="shared" si="104"/>
        <v>74.772616409430853</v>
      </c>
      <c r="Y707" s="66">
        <f t="shared" si="105"/>
        <v>72.272616409430853</v>
      </c>
      <c r="Z707" s="66">
        <f t="shared" si="106"/>
        <v>74.57261640943085</v>
      </c>
      <c r="AA707" s="66">
        <f t="shared" si="107"/>
        <v>74.772616409430853</v>
      </c>
      <c r="AR707" s="71"/>
      <c r="AS707" s="1"/>
    </row>
    <row r="708" spans="1:45" x14ac:dyDescent="0.25">
      <c r="A708" s="86" t="s">
        <v>656</v>
      </c>
      <c r="B708" s="86" t="s">
        <v>514</v>
      </c>
      <c r="C708" s="86">
        <v>12</v>
      </c>
      <c r="D708" s="86" t="s">
        <v>91</v>
      </c>
      <c r="E708" s="86">
        <v>18</v>
      </c>
      <c r="F708" s="86" t="s">
        <v>35</v>
      </c>
      <c r="G708" s="86">
        <v>38.55015525114154</v>
      </c>
      <c r="H708" s="86">
        <v>0</v>
      </c>
      <c r="I708" s="86">
        <v>0</v>
      </c>
      <c r="J708" s="86">
        <v>15.360417203487644</v>
      </c>
      <c r="K708" s="86">
        <v>6.2748927568409352</v>
      </c>
      <c r="L708" s="86">
        <v>2.4261789999999994</v>
      </c>
      <c r="M708" s="86">
        <v>1.3170658353753391</v>
      </c>
      <c r="N708" s="86">
        <v>2.1598746800662454</v>
      </c>
      <c r="O708" s="86">
        <v>1.1000000000000001</v>
      </c>
      <c r="P708" s="86">
        <v>3.7843252985300695</v>
      </c>
      <c r="S708" s="89"/>
      <c r="T708" s="91">
        <v>3.5</v>
      </c>
      <c r="V708" s="90">
        <f t="shared" ref="V708:V771" si="112">SUM(I708:U708,G708)</f>
        <v>74.472910025441777</v>
      </c>
      <c r="W708" s="66">
        <f t="shared" si="103"/>
        <v>76.772910025441774</v>
      </c>
      <c r="X708" s="66">
        <f t="shared" si="104"/>
        <v>76.972910025441777</v>
      </c>
      <c r="Y708" s="66">
        <f t="shared" si="105"/>
        <v>74.472910025441777</v>
      </c>
      <c r="Z708" s="66">
        <f t="shared" si="106"/>
        <v>76.772910025441774</v>
      </c>
      <c r="AA708" s="66">
        <f t="shared" si="107"/>
        <v>76.972910025441777</v>
      </c>
      <c r="AR708" s="71"/>
      <c r="AS708" s="1"/>
    </row>
    <row r="709" spans="1:45" x14ac:dyDescent="0.25">
      <c r="A709" s="86" t="s">
        <v>656</v>
      </c>
      <c r="B709" s="86" t="s">
        <v>544</v>
      </c>
      <c r="C709" s="86">
        <v>18</v>
      </c>
      <c r="D709" s="86" t="s">
        <v>91</v>
      </c>
      <c r="E709" s="86">
        <v>18</v>
      </c>
      <c r="F709" s="86" t="s">
        <v>35</v>
      </c>
      <c r="G709" s="86">
        <v>36.93610705596106</v>
      </c>
      <c r="H709" s="86">
        <v>0</v>
      </c>
      <c r="I709" s="86">
        <v>0</v>
      </c>
      <c r="J709" s="86">
        <v>15.559860456452046</v>
      </c>
      <c r="K709" s="86">
        <v>6.270081862246049</v>
      </c>
      <c r="L709" s="86">
        <v>2.4261789999999994</v>
      </c>
      <c r="M709" s="86">
        <v>1.3348228630332903</v>
      </c>
      <c r="N709" s="86">
        <v>2.2715065920990005</v>
      </c>
      <c r="O709" s="86">
        <v>1.1000000000000001</v>
      </c>
      <c r="P709" s="86">
        <v>3.6813020973839867</v>
      </c>
      <c r="S709" s="89"/>
      <c r="T709" s="91">
        <v>3.5</v>
      </c>
      <c r="V709" s="90">
        <f t="shared" si="112"/>
        <v>73.079859927175434</v>
      </c>
      <c r="W709" s="66">
        <f t="shared" si="103"/>
        <v>75.379859927175431</v>
      </c>
      <c r="X709" s="66">
        <f t="shared" si="104"/>
        <v>75.579859927175434</v>
      </c>
      <c r="Y709" s="66">
        <f t="shared" si="105"/>
        <v>73.079859927175434</v>
      </c>
      <c r="Z709" s="66">
        <f t="shared" si="106"/>
        <v>75.379859927175431</v>
      </c>
      <c r="AA709" s="66">
        <f t="shared" si="107"/>
        <v>75.579859927175434</v>
      </c>
      <c r="AR709" s="71"/>
      <c r="AS709" s="1"/>
    </row>
    <row r="710" spans="1:45" x14ac:dyDescent="0.25">
      <c r="A710" s="86" t="s">
        <v>656</v>
      </c>
      <c r="B710" s="86" t="s">
        <v>516</v>
      </c>
      <c r="C710" s="86">
        <v>24</v>
      </c>
      <c r="D710" s="86" t="s">
        <v>91</v>
      </c>
      <c r="E710" s="86">
        <v>18</v>
      </c>
      <c r="F710" s="86" t="s">
        <v>35</v>
      </c>
      <c r="G710" s="86">
        <v>37.723269406392696</v>
      </c>
      <c r="H710" s="86">
        <v>0</v>
      </c>
      <c r="I710" s="86">
        <v>0</v>
      </c>
      <c r="J710" s="86">
        <v>15.676912639684206</v>
      </c>
      <c r="K710" s="86">
        <v>6.2748927568409378</v>
      </c>
      <c r="L710" s="86">
        <v>2.4261789999999994</v>
      </c>
      <c r="M710" s="86">
        <v>1.3657058778637459</v>
      </c>
      <c r="N710" s="86">
        <v>2.3780610605803969</v>
      </c>
      <c r="O710" s="86">
        <v>1.0999999999999999</v>
      </c>
      <c r="P710" s="86">
        <v>3.7404936279050598</v>
      </c>
      <c r="S710" s="89"/>
      <c r="T710" s="91">
        <v>3.5</v>
      </c>
      <c r="V710" s="90">
        <f t="shared" si="112"/>
        <v>74.18551436926704</v>
      </c>
      <c r="W710" s="66">
        <f t="shared" si="103"/>
        <v>76.485514369267037</v>
      </c>
      <c r="X710" s="66">
        <f t="shared" si="104"/>
        <v>76.68551436926704</v>
      </c>
      <c r="Y710" s="66">
        <f t="shared" si="105"/>
        <v>74.18551436926704</v>
      </c>
      <c r="Z710" s="66">
        <f t="shared" si="106"/>
        <v>76.485514369267037</v>
      </c>
      <c r="AA710" s="66">
        <f t="shared" si="107"/>
        <v>76.68551436926704</v>
      </c>
      <c r="AR710" s="71"/>
      <c r="AS710" s="1"/>
    </row>
    <row r="711" spans="1:45" x14ac:dyDescent="0.25">
      <c r="A711" s="86" t="s">
        <v>656</v>
      </c>
      <c r="B711" s="86" t="s">
        <v>545</v>
      </c>
      <c r="C711" s="86">
        <v>30</v>
      </c>
      <c r="D711" s="86" t="s">
        <v>91</v>
      </c>
      <c r="E711" s="86">
        <v>18</v>
      </c>
      <c r="F711" s="86" t="s">
        <v>35</v>
      </c>
      <c r="G711" s="86">
        <v>36.873873676524283</v>
      </c>
      <c r="H711" s="86">
        <v>0</v>
      </c>
      <c r="I711" s="86">
        <v>0</v>
      </c>
      <c r="J711" s="86">
        <v>14.518640625286407</v>
      </c>
      <c r="K711" s="86">
        <v>6.2720042808782175</v>
      </c>
      <c r="L711" s="86">
        <v>2.426178999999999</v>
      </c>
      <c r="M711" s="86">
        <v>1.3632531649833926</v>
      </c>
      <c r="N711" s="86">
        <v>2.4513460643434049</v>
      </c>
      <c r="O711" s="86">
        <v>1.0999999999999996</v>
      </c>
      <c r="P711" s="86">
        <v>3.6876950291742947</v>
      </c>
      <c r="S711" s="89"/>
      <c r="T711" s="91">
        <v>3.5</v>
      </c>
      <c r="V711" s="90">
        <f t="shared" si="112"/>
        <v>72.192991841189993</v>
      </c>
      <c r="W711" s="66">
        <f t="shared" si="103"/>
        <v>74.492991841189991</v>
      </c>
      <c r="X711" s="66">
        <f t="shared" si="104"/>
        <v>74.692991841189993</v>
      </c>
      <c r="Y711" s="66">
        <f t="shared" si="105"/>
        <v>72.192991841189993</v>
      </c>
      <c r="Z711" s="66">
        <f t="shared" si="106"/>
        <v>74.492991841189991</v>
      </c>
      <c r="AA711" s="66">
        <f t="shared" si="107"/>
        <v>74.692991841189993</v>
      </c>
      <c r="AR711" s="71"/>
      <c r="AS711" s="1"/>
    </row>
    <row r="712" spans="1:45" x14ac:dyDescent="0.25">
      <c r="A712" s="86" t="s">
        <v>656</v>
      </c>
      <c r="B712" s="86" t="s">
        <v>657</v>
      </c>
      <c r="C712" s="86">
        <v>36</v>
      </c>
      <c r="D712" s="86" t="s">
        <v>91</v>
      </c>
      <c r="E712" s="86">
        <v>18</v>
      </c>
      <c r="F712" s="86" t="s">
        <v>35</v>
      </c>
      <c r="G712" s="86">
        <v>37.31924574209247</v>
      </c>
      <c r="H712" s="86">
        <v>0</v>
      </c>
      <c r="I712" s="86">
        <v>0</v>
      </c>
      <c r="J712" s="86">
        <v>13.770868318836879</v>
      </c>
      <c r="K712" s="86">
        <v>6.2806232525092858</v>
      </c>
      <c r="L712" s="86">
        <v>2.426178999999999</v>
      </c>
      <c r="M712" s="86">
        <v>1.3620944828548087</v>
      </c>
      <c r="N712" s="86">
        <v>2.4997123737202647</v>
      </c>
      <c r="O712" s="86">
        <v>1.0999999999999999</v>
      </c>
      <c r="P712" s="86">
        <v>3.7183613311193078</v>
      </c>
      <c r="S712" s="89"/>
      <c r="T712" s="91">
        <v>3.5</v>
      </c>
      <c r="V712" s="90">
        <f t="shared" si="112"/>
        <v>71.977084501133021</v>
      </c>
      <c r="W712" s="66">
        <f t="shared" si="103"/>
        <v>74.277084501133018</v>
      </c>
      <c r="X712" s="66">
        <f t="shared" si="104"/>
        <v>74.477084501133021</v>
      </c>
      <c r="Y712" s="66">
        <f t="shared" si="105"/>
        <v>71.977084501133021</v>
      </c>
      <c r="Z712" s="66">
        <f t="shared" si="106"/>
        <v>74.277084501133018</v>
      </c>
      <c r="AA712" s="66">
        <f t="shared" si="107"/>
        <v>74.477084501133021</v>
      </c>
      <c r="AR712" s="71"/>
      <c r="AS712" s="1"/>
    </row>
    <row r="713" spans="1:45" x14ac:dyDescent="0.25">
      <c r="A713" s="86" t="s">
        <v>658</v>
      </c>
      <c r="B713" s="86" t="s">
        <v>519</v>
      </c>
      <c r="C713" s="86">
        <v>12</v>
      </c>
      <c r="D713" s="86" t="s">
        <v>91</v>
      </c>
      <c r="E713" s="86">
        <v>18</v>
      </c>
      <c r="F713" s="86" t="s">
        <v>35</v>
      </c>
      <c r="G713" s="86">
        <v>38.387415525114143</v>
      </c>
      <c r="H713" s="86">
        <v>0</v>
      </c>
      <c r="I713" s="86">
        <v>0</v>
      </c>
      <c r="J713" s="86">
        <v>15.412443850533654</v>
      </c>
      <c r="K713" s="86">
        <v>6.2748927568409361</v>
      </c>
      <c r="L713" s="86">
        <v>2.4261789999999994</v>
      </c>
      <c r="M713" s="86">
        <v>1.3327789042034046</v>
      </c>
      <c r="N713" s="86">
        <v>2.2085417984040951</v>
      </c>
      <c r="O713" s="86">
        <v>1.0999999999999999</v>
      </c>
      <c r="P713" s="86">
        <v>3.7772734627090885</v>
      </c>
      <c r="S713" s="89"/>
      <c r="T713" s="91">
        <v>3.5</v>
      </c>
      <c r="V713" s="90">
        <f t="shared" si="112"/>
        <v>74.419525297805322</v>
      </c>
      <c r="W713" s="66">
        <f t="shared" si="103"/>
        <v>76.719525297805319</v>
      </c>
      <c r="X713" s="66">
        <f t="shared" si="104"/>
        <v>76.919525297805322</v>
      </c>
      <c r="Y713" s="66">
        <f t="shared" si="105"/>
        <v>74.419525297805322</v>
      </c>
      <c r="Z713" s="66">
        <f t="shared" si="106"/>
        <v>76.719525297805319</v>
      </c>
      <c r="AA713" s="66">
        <f t="shared" si="107"/>
        <v>76.919525297805322</v>
      </c>
      <c r="AR713" s="71"/>
      <c r="AS713" s="1"/>
    </row>
    <row r="714" spans="1:45" x14ac:dyDescent="0.25">
      <c r="A714" s="86" t="s">
        <v>658</v>
      </c>
      <c r="B714" s="86" t="s">
        <v>640</v>
      </c>
      <c r="C714" s="86">
        <v>18</v>
      </c>
      <c r="D714" s="86" t="s">
        <v>91</v>
      </c>
      <c r="E714" s="86">
        <v>18</v>
      </c>
      <c r="F714" s="86" t="s">
        <v>35</v>
      </c>
      <c r="G714" s="86">
        <v>36.896217364905887</v>
      </c>
      <c r="H714" s="86">
        <v>0</v>
      </c>
      <c r="I714" s="86">
        <v>0</v>
      </c>
      <c r="J714" s="86">
        <v>15.621301399061398</v>
      </c>
      <c r="K714" s="86">
        <v>6.2805796189292442</v>
      </c>
      <c r="L714" s="86">
        <v>2.4261789999999994</v>
      </c>
      <c r="M714" s="86">
        <v>1.3544206756983463</v>
      </c>
      <c r="N714" s="86">
        <v>2.3039253988728863</v>
      </c>
      <c r="O714" s="86">
        <v>1.1000000000000001</v>
      </c>
      <c r="P714" s="86">
        <v>3.6792907028069712</v>
      </c>
      <c r="S714" s="89"/>
      <c r="T714" s="91">
        <v>3.5</v>
      </c>
      <c r="V714" s="90">
        <f t="shared" si="112"/>
        <v>73.161914160274733</v>
      </c>
      <c r="W714" s="66">
        <f t="shared" si="103"/>
        <v>75.461914160274731</v>
      </c>
      <c r="X714" s="66">
        <f t="shared" si="104"/>
        <v>75.661914160274733</v>
      </c>
      <c r="Y714" s="66">
        <f t="shared" si="105"/>
        <v>73.161914160274733</v>
      </c>
      <c r="Z714" s="66">
        <f t="shared" si="106"/>
        <v>75.461914160274731</v>
      </c>
      <c r="AA714" s="66">
        <f t="shared" si="107"/>
        <v>75.661914160274733</v>
      </c>
      <c r="AR714" s="71"/>
      <c r="AS714" s="1"/>
    </row>
    <row r="715" spans="1:45" x14ac:dyDescent="0.25">
      <c r="A715" s="86" t="s">
        <v>658</v>
      </c>
      <c r="B715" s="86" t="s">
        <v>521</v>
      </c>
      <c r="C715" s="86">
        <v>24</v>
      </c>
      <c r="D715" s="86" t="s">
        <v>91</v>
      </c>
      <c r="E715" s="86">
        <v>18</v>
      </c>
      <c r="F715" s="86" t="s">
        <v>35</v>
      </c>
      <c r="G715" s="86">
        <v>37.624575342465754</v>
      </c>
      <c r="H715" s="86">
        <v>0</v>
      </c>
      <c r="I715" s="86">
        <v>0</v>
      </c>
      <c r="J715" s="86">
        <v>15.453809325702672</v>
      </c>
      <c r="K715" s="86">
        <v>6.2748927568409387</v>
      </c>
      <c r="L715" s="86">
        <v>2.4261789999999994</v>
      </c>
      <c r="M715" s="86">
        <v>1.373637725318654</v>
      </c>
      <c r="N715" s="86">
        <v>2.4130945632904242</v>
      </c>
      <c r="O715" s="86">
        <v>1.1000000000000001</v>
      </c>
      <c r="P715" s="86">
        <v>3.736535517364846</v>
      </c>
      <c r="S715" s="89"/>
      <c r="T715" s="91">
        <v>3.5</v>
      </c>
      <c r="V715" s="90">
        <f t="shared" si="112"/>
        <v>73.902724230983296</v>
      </c>
      <c r="W715" s="66">
        <f t="shared" si="103"/>
        <v>76.202724230983293</v>
      </c>
      <c r="X715" s="66">
        <f t="shared" si="104"/>
        <v>76.402724230983296</v>
      </c>
      <c r="Y715" s="66">
        <f t="shared" si="105"/>
        <v>73.902724230983296</v>
      </c>
      <c r="Z715" s="66">
        <f t="shared" si="106"/>
        <v>76.202724230983293</v>
      </c>
      <c r="AA715" s="66">
        <f t="shared" si="107"/>
        <v>76.402724230983296</v>
      </c>
      <c r="AR715" s="71"/>
      <c r="AS715" s="1"/>
    </row>
    <row r="716" spans="1:45" x14ac:dyDescent="0.25">
      <c r="A716" s="86" t="s">
        <v>658</v>
      </c>
      <c r="B716" s="86" t="s">
        <v>641</v>
      </c>
      <c r="C716" s="86">
        <v>30</v>
      </c>
      <c r="D716" s="86" t="s">
        <v>91</v>
      </c>
      <c r="E716" s="86">
        <v>18</v>
      </c>
      <c r="F716" s="86" t="s">
        <v>35</v>
      </c>
      <c r="G716" s="86">
        <v>36.815353756382216</v>
      </c>
      <c r="H716" s="86">
        <v>0</v>
      </c>
      <c r="I716" s="86">
        <v>0</v>
      </c>
      <c r="J716" s="86">
        <v>14.349915795813773</v>
      </c>
      <c r="K716" s="86">
        <v>6.2783073714451163</v>
      </c>
      <c r="L716" s="86">
        <v>2.426178999999999</v>
      </c>
      <c r="M716" s="86">
        <v>1.3720462236918427</v>
      </c>
      <c r="N716" s="86">
        <v>2.4793684157730889</v>
      </c>
      <c r="O716" s="86">
        <v>1.0999999999999999</v>
      </c>
      <c r="P716" s="86">
        <v>3.6842197037059439</v>
      </c>
      <c r="S716" s="89"/>
      <c r="T716" s="91">
        <v>3.5</v>
      </c>
      <c r="V716" s="90">
        <f t="shared" si="112"/>
        <v>72.005390266811986</v>
      </c>
      <c r="W716" s="66">
        <f t="shared" si="103"/>
        <v>74.305390266811983</v>
      </c>
      <c r="X716" s="66">
        <f t="shared" si="104"/>
        <v>74.505390266811986</v>
      </c>
      <c r="Y716" s="66">
        <f t="shared" si="105"/>
        <v>72.005390266811986</v>
      </c>
      <c r="Z716" s="66">
        <f t="shared" si="106"/>
        <v>74.305390266811983</v>
      </c>
      <c r="AA716" s="66">
        <f t="shared" si="107"/>
        <v>74.505390266811986</v>
      </c>
      <c r="AR716" s="71"/>
      <c r="AS716" s="1"/>
    </row>
    <row r="717" spans="1:45" x14ac:dyDescent="0.25">
      <c r="A717" s="86" t="s">
        <v>658</v>
      </c>
      <c r="B717" s="86" t="s">
        <v>659</v>
      </c>
      <c r="C717" s="86">
        <v>36</v>
      </c>
      <c r="D717" s="86" t="s">
        <v>91</v>
      </c>
      <c r="E717" s="86">
        <v>18</v>
      </c>
      <c r="F717" s="86" t="s">
        <v>35</v>
      </c>
      <c r="G717" s="86">
        <v>37.258461070559619</v>
      </c>
      <c r="H717" s="86">
        <v>0</v>
      </c>
      <c r="I717" s="86">
        <v>0</v>
      </c>
      <c r="J717" s="86">
        <v>13.622132776182527</v>
      </c>
      <c r="K717" s="86">
        <v>6.2806232525092867</v>
      </c>
      <c r="L717" s="86">
        <v>2.4261789999999994</v>
      </c>
      <c r="M717" s="86">
        <v>1.3646378545622362</v>
      </c>
      <c r="N717" s="86">
        <v>2.5230680421936165</v>
      </c>
      <c r="O717" s="86">
        <v>1.0999999999999999</v>
      </c>
      <c r="P717" s="86">
        <v>3.7152988147041044</v>
      </c>
      <c r="S717" s="89"/>
      <c r="T717" s="91">
        <v>3.5</v>
      </c>
      <c r="V717" s="90">
        <f t="shared" si="112"/>
        <v>71.79040081071139</v>
      </c>
      <c r="W717" s="66">
        <f t="shared" si="103"/>
        <v>74.090400810711387</v>
      </c>
      <c r="X717" s="66">
        <f t="shared" si="104"/>
        <v>74.29040081071139</v>
      </c>
      <c r="Y717" s="66">
        <f t="shared" si="105"/>
        <v>71.79040081071139</v>
      </c>
      <c r="Z717" s="66">
        <f t="shared" si="106"/>
        <v>74.090400810711387</v>
      </c>
      <c r="AA717" s="66">
        <f t="shared" si="107"/>
        <v>74.29040081071139</v>
      </c>
      <c r="AR717" s="71"/>
      <c r="AS717" s="1"/>
    </row>
    <row r="718" spans="1:45" x14ac:dyDescent="0.25">
      <c r="A718" s="86" t="s">
        <v>674</v>
      </c>
      <c r="B718" s="86" t="s">
        <v>40</v>
      </c>
      <c r="C718" s="86">
        <v>12</v>
      </c>
      <c r="D718" s="86" t="s">
        <v>91</v>
      </c>
      <c r="E718" s="86">
        <v>18</v>
      </c>
      <c r="F718" s="86" t="s">
        <v>35</v>
      </c>
      <c r="G718" s="86">
        <v>38.267378995433774</v>
      </c>
      <c r="H718" s="86">
        <v>0</v>
      </c>
      <c r="I718" s="86">
        <v>0</v>
      </c>
      <c r="J718" s="86">
        <v>15.466204719147868</v>
      </c>
      <c r="K718" s="86">
        <v>6.2748927568409369</v>
      </c>
      <c r="L718" s="86">
        <v>2.4261789999999999</v>
      </c>
      <c r="M718" s="86">
        <v>1.3617526250800269</v>
      </c>
      <c r="N718" s="86">
        <v>2.2656616267690457</v>
      </c>
      <c r="O718" s="86">
        <v>1.1000000000000001</v>
      </c>
      <c r="P718" s="86">
        <v>3.7723965953177303</v>
      </c>
      <c r="S718" s="89"/>
      <c r="T718" s="91">
        <v>3.5</v>
      </c>
      <c r="V718" s="90">
        <f t="shared" si="112"/>
        <v>74.434466318589386</v>
      </c>
      <c r="W718" s="66">
        <f t="shared" si="103"/>
        <v>76.734466318589384</v>
      </c>
      <c r="X718" s="66">
        <f t="shared" si="104"/>
        <v>76.934466318589386</v>
      </c>
      <c r="Y718" s="66">
        <f t="shared" si="105"/>
        <v>74.434466318589386</v>
      </c>
      <c r="Z718" s="66">
        <f t="shared" si="106"/>
        <v>76.734466318589384</v>
      </c>
      <c r="AA718" s="66">
        <f t="shared" si="107"/>
        <v>76.934466318589386</v>
      </c>
      <c r="AR718" s="71"/>
      <c r="AS718" s="1"/>
    </row>
    <row r="719" spans="1:45" x14ac:dyDescent="0.25">
      <c r="A719" s="86" t="s">
        <v>674</v>
      </c>
      <c r="B719" s="86" t="s">
        <v>643</v>
      </c>
      <c r="C719" s="86">
        <v>18</v>
      </c>
      <c r="D719" s="86" t="s">
        <v>91</v>
      </c>
      <c r="E719" s="86">
        <v>18</v>
      </c>
      <c r="F719" s="86" t="s">
        <v>35</v>
      </c>
      <c r="G719" s="86">
        <v>37.737765634486934</v>
      </c>
      <c r="H719" s="86">
        <v>0</v>
      </c>
      <c r="I719" s="86">
        <v>0</v>
      </c>
      <c r="J719" s="86">
        <v>15.681821712780811</v>
      </c>
      <c r="K719" s="86">
        <v>6.2905057770746593</v>
      </c>
      <c r="L719" s="86">
        <v>2.4261789999999999</v>
      </c>
      <c r="M719" s="86">
        <v>1.3894788642547178</v>
      </c>
      <c r="N719" s="86">
        <v>2.358042043675681</v>
      </c>
      <c r="O719" s="86">
        <v>1.1000000000000003</v>
      </c>
      <c r="P719" s="86">
        <v>3.7437542581340595</v>
      </c>
      <c r="S719" s="89"/>
      <c r="T719" s="91">
        <v>3.5</v>
      </c>
      <c r="V719" s="90">
        <f t="shared" si="112"/>
        <v>74.227547290406861</v>
      </c>
      <c r="W719" s="66">
        <f t="shared" si="103"/>
        <v>76.527547290406858</v>
      </c>
      <c r="X719" s="66">
        <f t="shared" si="104"/>
        <v>76.727547290406861</v>
      </c>
      <c r="Y719" s="66">
        <f t="shared" si="105"/>
        <v>74.227547290406861</v>
      </c>
      <c r="Z719" s="66">
        <f t="shared" si="106"/>
        <v>76.527547290406858</v>
      </c>
      <c r="AA719" s="66">
        <f t="shared" si="107"/>
        <v>76.727547290406861</v>
      </c>
      <c r="AR719" s="71"/>
      <c r="AS719" s="1"/>
    </row>
    <row r="720" spans="1:45" x14ac:dyDescent="0.25">
      <c r="A720" s="86" t="s">
        <v>674</v>
      </c>
      <c r="B720" s="86" t="s">
        <v>41</v>
      </c>
      <c r="C720" s="86">
        <v>24</v>
      </c>
      <c r="D720" s="86" t="s">
        <v>91</v>
      </c>
      <c r="E720" s="86">
        <v>18</v>
      </c>
      <c r="F720" s="86" t="s">
        <v>35</v>
      </c>
      <c r="G720" s="86">
        <v>37.599109589041099</v>
      </c>
      <c r="H720" s="86">
        <v>0</v>
      </c>
      <c r="I720" s="86">
        <v>0</v>
      </c>
      <c r="J720" s="86">
        <v>15.223269234588418</v>
      </c>
      <c r="K720" s="86">
        <v>6.2748927568409387</v>
      </c>
      <c r="L720" s="86">
        <v>2.4261789999999994</v>
      </c>
      <c r="M720" s="86">
        <v>1.3892503498130158</v>
      </c>
      <c r="N720" s="86">
        <v>2.4542128322606143</v>
      </c>
      <c r="O720" s="86">
        <v>1.1000000000000001</v>
      </c>
      <c r="P720" s="86">
        <v>3.736588645411195</v>
      </c>
      <c r="S720" s="89"/>
      <c r="T720" s="91">
        <v>3.5</v>
      </c>
      <c r="V720" s="90">
        <f t="shared" si="112"/>
        <v>73.703502407955284</v>
      </c>
      <c r="W720" s="66">
        <f t="shared" si="103"/>
        <v>76.003502407955281</v>
      </c>
      <c r="X720" s="66">
        <f t="shared" si="104"/>
        <v>76.203502407955284</v>
      </c>
      <c r="Y720" s="66">
        <f t="shared" si="105"/>
        <v>73.703502407955284</v>
      </c>
      <c r="Z720" s="66">
        <f t="shared" si="106"/>
        <v>76.003502407955281</v>
      </c>
      <c r="AA720" s="66">
        <f t="shared" si="107"/>
        <v>76.203502407955284</v>
      </c>
      <c r="AR720" s="71"/>
      <c r="AS720" s="1"/>
    </row>
    <row r="721" spans="1:49" x14ac:dyDescent="0.25">
      <c r="A721" s="86" t="s">
        <v>674</v>
      </c>
      <c r="B721" s="86" t="s">
        <v>644</v>
      </c>
      <c r="C721" s="86">
        <v>30</v>
      </c>
      <c r="D721" s="86" t="s">
        <v>91</v>
      </c>
      <c r="E721" s="86">
        <v>18</v>
      </c>
      <c r="F721" s="86" t="s">
        <v>35</v>
      </c>
      <c r="G721" s="86">
        <v>37.298453683442752</v>
      </c>
      <c r="H721" s="86">
        <v>0</v>
      </c>
      <c r="I721" s="86">
        <v>0</v>
      </c>
      <c r="J721" s="86">
        <v>14.179120468607531</v>
      </c>
      <c r="K721" s="86">
        <v>6.2842615090998066</v>
      </c>
      <c r="L721" s="86">
        <v>2.426178999999999</v>
      </c>
      <c r="M721" s="86">
        <v>1.3882926315633246</v>
      </c>
      <c r="N721" s="86">
        <v>2.5120080455366556</v>
      </c>
      <c r="O721" s="86">
        <v>1.1000000000000003</v>
      </c>
      <c r="P721" s="86">
        <v>3.7207866183106137</v>
      </c>
      <c r="S721" s="89"/>
      <c r="T721" s="91">
        <v>3.5</v>
      </c>
      <c r="V721" s="90">
        <f t="shared" si="112"/>
        <v>72.409101956560676</v>
      </c>
      <c r="W721" s="66">
        <f t="shared" si="103"/>
        <v>74.709101956560673</v>
      </c>
      <c r="X721" s="66">
        <f t="shared" si="104"/>
        <v>74.909101956560676</v>
      </c>
      <c r="Y721" s="66">
        <f t="shared" si="105"/>
        <v>72.409101956560676</v>
      </c>
      <c r="Z721" s="66">
        <f t="shared" si="106"/>
        <v>74.709101956560673</v>
      </c>
      <c r="AA721" s="66">
        <f t="shared" si="107"/>
        <v>74.909101956560676</v>
      </c>
      <c r="AR721" s="71"/>
      <c r="AS721" s="1"/>
    </row>
    <row r="722" spans="1:49" x14ac:dyDescent="0.25">
      <c r="A722" s="86" t="s">
        <v>674</v>
      </c>
      <c r="B722" s="86" t="s">
        <v>675</v>
      </c>
      <c r="C722" s="86">
        <v>36</v>
      </c>
      <c r="D722" s="86" t="s">
        <v>91</v>
      </c>
      <c r="E722" s="86">
        <v>18</v>
      </c>
      <c r="F722" s="86" t="s">
        <v>35</v>
      </c>
      <c r="G722" s="86">
        <v>37.224765815085163</v>
      </c>
      <c r="H722" s="86">
        <v>0</v>
      </c>
      <c r="I722" s="86">
        <v>0</v>
      </c>
      <c r="J722" s="86">
        <v>13.468439382106357</v>
      </c>
      <c r="K722" s="86">
        <v>6.2806232525092867</v>
      </c>
      <c r="L722" s="86">
        <v>2.4261789999999994</v>
      </c>
      <c r="M722" s="86">
        <v>1.3682595776000459</v>
      </c>
      <c r="N722" s="86">
        <v>2.5504802215070765</v>
      </c>
      <c r="O722" s="86">
        <v>1.1000000000000001</v>
      </c>
      <c r="P722" s="86">
        <v>3.7126191116687037</v>
      </c>
      <c r="S722" s="89"/>
      <c r="T722" s="91">
        <v>3.5</v>
      </c>
      <c r="V722" s="90">
        <f t="shared" si="112"/>
        <v>71.631366360476633</v>
      </c>
      <c r="W722" s="66">
        <f t="shared" si="103"/>
        <v>73.93136636047663</v>
      </c>
      <c r="X722" s="66">
        <f t="shared" si="104"/>
        <v>74.131366360476633</v>
      </c>
      <c r="Y722" s="66">
        <f t="shared" si="105"/>
        <v>71.631366360476633</v>
      </c>
      <c r="Z722" s="66">
        <f t="shared" si="106"/>
        <v>73.93136636047663</v>
      </c>
      <c r="AA722" s="66">
        <f t="shared" si="107"/>
        <v>74.131366360476633</v>
      </c>
      <c r="AR722" s="71"/>
      <c r="AS722" s="1"/>
    </row>
    <row r="723" spans="1:49" x14ac:dyDescent="0.25">
      <c r="A723" s="86" t="s">
        <v>527</v>
      </c>
      <c r="B723" s="86" t="s">
        <v>43</v>
      </c>
      <c r="C723" s="86">
        <v>12</v>
      </c>
      <c r="D723" s="86" t="s">
        <v>93</v>
      </c>
      <c r="E723" s="86">
        <v>19</v>
      </c>
      <c r="F723" s="86" t="s">
        <v>35</v>
      </c>
      <c r="G723" s="86">
        <v>37.747643835616437</v>
      </c>
      <c r="H723" s="86">
        <v>0</v>
      </c>
      <c r="I723" s="86">
        <v>0</v>
      </c>
      <c r="J723" s="86">
        <v>13.285621606627243</v>
      </c>
      <c r="K723" s="86">
        <v>4.7525243245779549</v>
      </c>
      <c r="L723" s="86">
        <v>2.0147560000000002</v>
      </c>
      <c r="M723" s="86">
        <v>0.92557373645177998</v>
      </c>
      <c r="N723" s="86">
        <v>1.8868538421052636</v>
      </c>
      <c r="O723" s="86">
        <v>1.1000000000000001</v>
      </c>
      <c r="P723" s="86">
        <v>2.9981746205746647</v>
      </c>
      <c r="S723" s="89"/>
      <c r="T723" s="91">
        <v>3.5</v>
      </c>
      <c r="V723" s="90">
        <f t="shared" si="112"/>
        <v>68.211147965953344</v>
      </c>
      <c r="W723" s="66">
        <f t="shared" si="98"/>
        <v>70.511147965953342</v>
      </c>
      <c r="X723" s="66">
        <f t="shared" si="99"/>
        <v>70.711147965953344</v>
      </c>
      <c r="Y723" s="66">
        <f t="shared" si="100"/>
        <v>68.211147965953344</v>
      </c>
      <c r="Z723" s="66">
        <f t="shared" si="101"/>
        <v>70.511147965953342</v>
      </c>
      <c r="AA723" s="66">
        <f t="shared" si="102"/>
        <v>70.711147965953344</v>
      </c>
      <c r="AB723" t="s">
        <v>566</v>
      </c>
      <c r="AC723" t="s">
        <v>567</v>
      </c>
      <c r="AD723" t="s">
        <v>602</v>
      </c>
      <c r="AE723" t="s">
        <v>569</v>
      </c>
      <c r="AF723">
        <v>44</v>
      </c>
      <c r="AG723" t="s">
        <v>37</v>
      </c>
      <c r="AH723" t="s">
        <v>603</v>
      </c>
      <c r="AI723">
        <v>15.105</v>
      </c>
      <c r="AJ723">
        <v>3.0000000000000001E-3</v>
      </c>
      <c r="AK723">
        <v>3.0899999999999999E-3</v>
      </c>
      <c r="AL723" t="s">
        <v>604</v>
      </c>
      <c r="AM723" t="s">
        <v>572</v>
      </c>
      <c r="AN723" t="s">
        <v>38</v>
      </c>
      <c r="AO723" t="s">
        <v>39</v>
      </c>
    </row>
    <row r="724" spans="1:49" x14ac:dyDescent="0.25">
      <c r="A724" s="86" t="s">
        <v>527</v>
      </c>
      <c r="B724" s="86" t="s">
        <v>637</v>
      </c>
      <c r="C724" s="86">
        <v>18</v>
      </c>
      <c r="D724" s="86" t="s">
        <v>93</v>
      </c>
      <c r="E724" s="86">
        <v>19</v>
      </c>
      <c r="F724" s="86" t="s">
        <v>35</v>
      </c>
      <c r="G724" s="86">
        <v>37.845561660561671</v>
      </c>
      <c r="H724" s="86">
        <v>0</v>
      </c>
      <c r="I724" s="86">
        <v>0</v>
      </c>
      <c r="J724" s="86">
        <v>12.986003167306301</v>
      </c>
      <c r="K724" s="86">
        <v>4.7421199076661527</v>
      </c>
      <c r="L724" s="86">
        <v>2.0147560000000002</v>
      </c>
      <c r="M724" s="86">
        <v>1.031067429789061</v>
      </c>
      <c r="N724" s="86">
        <v>1.9665105137999563</v>
      </c>
      <c r="O724" s="86">
        <v>1.1000000000000003</v>
      </c>
      <c r="P724" s="86">
        <v>3.0151814434731676</v>
      </c>
      <c r="S724" s="89"/>
      <c r="T724" s="91">
        <v>3.5</v>
      </c>
      <c r="V724" s="90">
        <f t="shared" si="112"/>
        <v>68.201200122596305</v>
      </c>
      <c r="W724" s="66">
        <f t="shared" ref="W724:W782" si="113">+V724+$W$1</f>
        <v>70.501200122596302</v>
      </c>
      <c r="X724" s="66">
        <f t="shared" ref="X724:X782" si="114">+V724+$X$1</f>
        <v>70.701200122596305</v>
      </c>
      <c r="Y724" s="66">
        <f t="shared" ref="Y724:Y782" si="115">+V724</f>
        <v>68.201200122596305</v>
      </c>
      <c r="Z724" s="66">
        <f t="shared" ref="Z724:Z782" si="116">+W724</f>
        <v>70.501200122596302</v>
      </c>
      <c r="AA724" s="66">
        <f t="shared" ref="AA724:AA782" si="117">+X724</f>
        <v>70.701200122596305</v>
      </c>
      <c r="AB724" t="s">
        <v>566</v>
      </c>
      <c r="AC724" t="s">
        <v>567</v>
      </c>
      <c r="AD724" t="s">
        <v>602</v>
      </c>
      <c r="AE724" t="s">
        <v>569</v>
      </c>
      <c r="AF724">
        <v>44</v>
      </c>
      <c r="AG724" t="s">
        <v>37</v>
      </c>
      <c r="AH724" t="s">
        <v>603</v>
      </c>
      <c r="AI724">
        <v>22.634000000000004</v>
      </c>
      <c r="AJ724">
        <v>3.0000000000000001E-3</v>
      </c>
      <c r="AK724">
        <v>3.0899999999999999E-3</v>
      </c>
      <c r="AL724" t="s">
        <v>605</v>
      </c>
      <c r="AM724" t="s">
        <v>572</v>
      </c>
      <c r="AN724" t="s">
        <v>38</v>
      </c>
      <c r="AO724" t="s">
        <v>39</v>
      </c>
    </row>
    <row r="725" spans="1:49" x14ac:dyDescent="0.25">
      <c r="A725" s="86" t="s">
        <v>527</v>
      </c>
      <c r="B725" s="86" t="s">
        <v>44</v>
      </c>
      <c r="C725" s="86">
        <v>24</v>
      </c>
      <c r="D725" s="86" t="s">
        <v>93</v>
      </c>
      <c r="E725" s="86">
        <v>19</v>
      </c>
      <c r="F725" s="86" t="s">
        <v>35</v>
      </c>
      <c r="G725" s="86">
        <v>36.458168949771689</v>
      </c>
      <c r="H725" s="86">
        <v>0</v>
      </c>
      <c r="I725" s="86">
        <v>0</v>
      </c>
      <c r="J725" s="86">
        <v>12.95093292898809</v>
      </c>
      <c r="K725" s="86">
        <v>4.7525243245779549</v>
      </c>
      <c r="L725" s="86">
        <v>2.0147560000000002</v>
      </c>
      <c r="M725" s="86">
        <v>1.0610422827170545</v>
      </c>
      <c r="N725" s="86">
        <v>2.0985134999999997</v>
      </c>
      <c r="O725" s="86">
        <v>1.1000000000000001</v>
      </c>
      <c r="P725" s="86">
        <v>2.9404092497840777</v>
      </c>
      <c r="S725" s="89"/>
      <c r="T725" s="91">
        <v>3.5</v>
      </c>
      <c r="V725" s="90">
        <f t="shared" si="112"/>
        <v>66.876347235838864</v>
      </c>
      <c r="W725" s="66">
        <f t="shared" si="113"/>
        <v>69.176347235838861</v>
      </c>
      <c r="X725" s="66">
        <f t="shared" si="114"/>
        <v>69.376347235838864</v>
      </c>
      <c r="Y725" s="66">
        <f t="shared" si="115"/>
        <v>66.876347235838864</v>
      </c>
      <c r="Z725" s="66">
        <f t="shared" si="116"/>
        <v>69.176347235838861</v>
      </c>
      <c r="AA725" s="66">
        <f t="shared" si="117"/>
        <v>69.376347235838864</v>
      </c>
      <c r="AB725" t="s">
        <v>566</v>
      </c>
      <c r="AC725" t="s">
        <v>567</v>
      </c>
      <c r="AD725" t="s">
        <v>602</v>
      </c>
      <c r="AE725" t="s">
        <v>569</v>
      </c>
      <c r="AF725">
        <v>44</v>
      </c>
      <c r="AG725" t="s">
        <v>37</v>
      </c>
      <c r="AH725" t="s">
        <v>603</v>
      </c>
      <c r="AI725">
        <v>30.21</v>
      </c>
      <c r="AJ725">
        <v>3.0000000000000001E-3</v>
      </c>
      <c r="AK725">
        <v>3.0899999999999999E-3</v>
      </c>
      <c r="AL725" t="s">
        <v>606</v>
      </c>
      <c r="AM725" t="s">
        <v>572</v>
      </c>
      <c r="AN725" t="s">
        <v>38</v>
      </c>
      <c r="AO725" t="s">
        <v>39</v>
      </c>
    </row>
    <row r="726" spans="1:49" x14ac:dyDescent="0.25">
      <c r="A726" s="86" t="s">
        <v>527</v>
      </c>
      <c r="B726" s="86" t="s">
        <v>646</v>
      </c>
      <c r="C726" s="86">
        <v>30</v>
      </c>
      <c r="D726" s="86" t="s">
        <v>93</v>
      </c>
      <c r="E726" s="86">
        <v>19</v>
      </c>
      <c r="F726" s="86" t="s">
        <v>35</v>
      </c>
      <c r="G726" s="86">
        <v>36.492996706915484</v>
      </c>
      <c r="H726" s="86">
        <v>0</v>
      </c>
      <c r="I726" s="86">
        <v>0</v>
      </c>
      <c r="J726" s="86">
        <v>12.954949382245953</v>
      </c>
      <c r="K726" s="86">
        <v>4.7462830524993382</v>
      </c>
      <c r="L726" s="86">
        <v>2.0147560000000002</v>
      </c>
      <c r="M726" s="86">
        <v>1.1089655827575273</v>
      </c>
      <c r="N726" s="86">
        <v>2.1949610378807942</v>
      </c>
      <c r="O726" s="86">
        <v>1.0999999999999999</v>
      </c>
      <c r="P726" s="86">
        <v>2.9495781217567005</v>
      </c>
      <c r="S726" s="89"/>
      <c r="T726" s="91">
        <v>3.5</v>
      </c>
      <c r="V726" s="90">
        <f t="shared" si="112"/>
        <v>67.062489884055793</v>
      </c>
      <c r="W726" s="66">
        <f t="shared" si="113"/>
        <v>69.36248988405579</v>
      </c>
      <c r="X726" s="66">
        <f t="shared" si="114"/>
        <v>69.562489884055793</v>
      </c>
      <c r="Y726" s="66">
        <f t="shared" si="115"/>
        <v>67.062489884055793</v>
      </c>
      <c r="Z726" s="66">
        <f t="shared" si="116"/>
        <v>69.36248988405579</v>
      </c>
      <c r="AA726" s="66">
        <f t="shared" si="117"/>
        <v>69.562489884055793</v>
      </c>
      <c r="AB726" t="s">
        <v>566</v>
      </c>
      <c r="AC726" t="s">
        <v>567</v>
      </c>
      <c r="AD726" t="s">
        <v>602</v>
      </c>
      <c r="AE726" t="s">
        <v>569</v>
      </c>
      <c r="AF726">
        <v>44</v>
      </c>
      <c r="AG726" t="s">
        <v>37</v>
      </c>
      <c r="AH726" t="s">
        <v>603</v>
      </c>
      <c r="AI726">
        <v>37.739000000000004</v>
      </c>
      <c r="AJ726">
        <v>3.0000000000000001E-3</v>
      </c>
      <c r="AK726">
        <v>3.0899999999999999E-3</v>
      </c>
      <c r="AL726" t="s">
        <v>607</v>
      </c>
      <c r="AM726" t="s">
        <v>572</v>
      </c>
      <c r="AN726" t="s">
        <v>38</v>
      </c>
      <c r="AO726" t="s">
        <v>39</v>
      </c>
    </row>
    <row r="727" spans="1:49" x14ac:dyDescent="0.25">
      <c r="A727" s="86" t="s">
        <v>527</v>
      </c>
      <c r="B727" s="86" t="s">
        <v>45</v>
      </c>
      <c r="C727" s="86">
        <v>36</v>
      </c>
      <c r="D727" s="86" t="s">
        <v>93</v>
      </c>
      <c r="E727" s="86">
        <v>19</v>
      </c>
      <c r="F727" s="86" t="s">
        <v>35</v>
      </c>
      <c r="G727" s="86">
        <v>35.81985083713851</v>
      </c>
      <c r="H727" s="86">
        <v>0</v>
      </c>
      <c r="I727" s="86">
        <v>0</v>
      </c>
      <c r="J727" s="86">
        <v>12.538934731420508</v>
      </c>
      <c r="K727" s="86">
        <v>4.7525243245779549</v>
      </c>
      <c r="L727" s="86">
        <v>2.0147560000000007</v>
      </c>
      <c r="M727" s="86">
        <v>1.11678483776808</v>
      </c>
      <c r="N727" s="86">
        <v>2.2864545438596489</v>
      </c>
      <c r="O727" s="86">
        <v>1.0999999999999996</v>
      </c>
      <c r="P727" s="86">
        <v>2.9136151123495995</v>
      </c>
      <c r="S727" s="89"/>
      <c r="T727" s="91">
        <v>3.5</v>
      </c>
      <c r="V727" s="90">
        <f t="shared" si="112"/>
        <v>66.042920387114307</v>
      </c>
      <c r="W727" s="66">
        <f t="shared" si="113"/>
        <v>68.342920387114305</v>
      </c>
      <c r="X727" s="66">
        <f t="shared" si="114"/>
        <v>68.542920387114307</v>
      </c>
      <c r="Y727" s="66">
        <f t="shared" si="115"/>
        <v>66.042920387114307</v>
      </c>
      <c r="Z727" s="66">
        <f t="shared" si="116"/>
        <v>68.342920387114305</v>
      </c>
      <c r="AA727" s="66">
        <f t="shared" si="117"/>
        <v>68.542920387114307</v>
      </c>
      <c r="AB727" t="s">
        <v>566</v>
      </c>
      <c r="AC727" t="s">
        <v>567</v>
      </c>
      <c r="AD727" t="s">
        <v>602</v>
      </c>
      <c r="AE727" t="s">
        <v>569</v>
      </c>
      <c r="AF727">
        <v>44</v>
      </c>
      <c r="AG727" t="s">
        <v>37</v>
      </c>
      <c r="AH727" t="s">
        <v>603</v>
      </c>
      <c r="AI727">
        <v>37.739000000000004</v>
      </c>
      <c r="AJ727">
        <v>3.0000000000000001E-3</v>
      </c>
      <c r="AK727">
        <v>3.0899999999999999E-3</v>
      </c>
      <c r="AL727" t="s">
        <v>608</v>
      </c>
      <c r="AM727" t="s">
        <v>572</v>
      </c>
      <c r="AN727" t="s">
        <v>38</v>
      </c>
      <c r="AO727" t="s">
        <v>39</v>
      </c>
    </row>
    <row r="728" spans="1:49" x14ac:dyDescent="0.25">
      <c r="A728" s="86" t="s">
        <v>531</v>
      </c>
      <c r="B728" s="86" t="s">
        <v>388</v>
      </c>
      <c r="C728" s="86">
        <v>12</v>
      </c>
      <c r="D728" s="86" t="s">
        <v>93</v>
      </c>
      <c r="E728" s="86">
        <v>19</v>
      </c>
      <c r="F728" s="86" t="s">
        <v>35</v>
      </c>
      <c r="G728" s="86">
        <v>37.572648401826484</v>
      </c>
      <c r="H728" s="86">
        <v>0</v>
      </c>
      <c r="I728" s="86">
        <v>0</v>
      </c>
      <c r="J728" s="86">
        <v>13.195745390702239</v>
      </c>
      <c r="K728" s="86">
        <v>4.7525243245779567</v>
      </c>
      <c r="L728" s="86">
        <v>2.0147560000000002</v>
      </c>
      <c r="M728" s="86">
        <v>0.95210269715690987</v>
      </c>
      <c r="N728" s="86">
        <v>1.8963981403508778</v>
      </c>
      <c r="O728" s="86">
        <v>1.1000000000000003</v>
      </c>
      <c r="P728" s="86">
        <v>2.9891224148208386</v>
      </c>
      <c r="S728" s="89"/>
      <c r="T728" s="91">
        <v>3.5</v>
      </c>
      <c r="V728" s="90">
        <f t="shared" si="112"/>
        <v>67.973297369435301</v>
      </c>
      <c r="W728" s="66">
        <f t="shared" si="113"/>
        <v>70.273297369435298</v>
      </c>
      <c r="X728" s="66">
        <f t="shared" si="114"/>
        <v>70.473297369435301</v>
      </c>
      <c r="Y728" s="66">
        <f t="shared" si="115"/>
        <v>67.973297369435301</v>
      </c>
      <c r="Z728" s="66">
        <f t="shared" si="116"/>
        <v>70.273297369435298</v>
      </c>
      <c r="AA728" s="66">
        <f t="shared" si="117"/>
        <v>70.473297369435301</v>
      </c>
      <c r="AB728" t="s">
        <v>566</v>
      </c>
      <c r="AC728" t="s">
        <v>567</v>
      </c>
      <c r="AD728" t="s">
        <v>602</v>
      </c>
      <c r="AE728" t="s">
        <v>569</v>
      </c>
      <c r="AF728">
        <v>44</v>
      </c>
      <c r="AG728" t="s">
        <v>37</v>
      </c>
      <c r="AH728" t="s">
        <v>603</v>
      </c>
      <c r="AI728">
        <v>1.097</v>
      </c>
      <c r="AJ728">
        <v>3.0000000000000001E-3</v>
      </c>
      <c r="AK728">
        <v>3.0899999999999999E-3</v>
      </c>
      <c r="AL728" t="s">
        <v>609</v>
      </c>
      <c r="AM728" t="s">
        <v>572</v>
      </c>
      <c r="AN728" t="s">
        <v>38</v>
      </c>
      <c r="AO728" t="s">
        <v>39</v>
      </c>
    </row>
    <row r="729" spans="1:49" x14ac:dyDescent="0.25">
      <c r="A729" s="86" t="s">
        <v>531</v>
      </c>
      <c r="B729" s="86" t="s">
        <v>638</v>
      </c>
      <c r="C729" s="86">
        <v>18</v>
      </c>
      <c r="D729" s="86" t="s">
        <v>93</v>
      </c>
      <c r="E729" s="86">
        <v>19</v>
      </c>
      <c r="F729" s="86" t="s">
        <v>35</v>
      </c>
      <c r="G729" s="86">
        <v>38.020195003046936</v>
      </c>
      <c r="H729" s="86">
        <v>0</v>
      </c>
      <c r="I729" s="86">
        <v>0</v>
      </c>
      <c r="J729" s="86">
        <v>12.928284524568928</v>
      </c>
      <c r="K729" s="86">
        <v>4.7432644809510185</v>
      </c>
      <c r="L729" s="86">
        <v>2.0147560000000007</v>
      </c>
      <c r="M729" s="86">
        <v>1.0452255157090631</v>
      </c>
      <c r="N729" s="86">
        <v>2.0030823645341922</v>
      </c>
      <c r="O729" s="86">
        <v>1.1000000000000005</v>
      </c>
      <c r="P729" s="86">
        <v>3.0225520195014717</v>
      </c>
      <c r="S729" s="89"/>
      <c r="T729" s="91">
        <v>3.5</v>
      </c>
      <c r="V729" s="90">
        <f t="shared" si="112"/>
        <v>68.377359908311618</v>
      </c>
      <c r="W729" s="66">
        <f t="shared" si="113"/>
        <v>70.677359908311615</v>
      </c>
      <c r="X729" s="66">
        <f t="shared" si="114"/>
        <v>70.877359908311618</v>
      </c>
      <c r="Y729" s="66">
        <f t="shared" si="115"/>
        <v>68.377359908311618</v>
      </c>
      <c r="Z729" s="66">
        <f t="shared" si="116"/>
        <v>70.677359908311615</v>
      </c>
      <c r="AA729" s="66">
        <f t="shared" si="117"/>
        <v>70.877359908311618</v>
      </c>
      <c r="AB729" t="s">
        <v>566</v>
      </c>
      <c r="AC729" t="s">
        <v>567</v>
      </c>
      <c r="AD729" t="s">
        <v>602</v>
      </c>
      <c r="AE729" t="s">
        <v>569</v>
      </c>
      <c r="AF729">
        <v>44</v>
      </c>
      <c r="AG729" t="s">
        <v>37</v>
      </c>
      <c r="AH729" t="s">
        <v>603</v>
      </c>
      <c r="AI729">
        <v>15.105</v>
      </c>
      <c r="AJ729">
        <v>3.0000000000000001E-3</v>
      </c>
      <c r="AK729">
        <v>3.0899999999999999E-3</v>
      </c>
      <c r="AL729" t="s">
        <v>610</v>
      </c>
      <c r="AM729" t="s">
        <v>572</v>
      </c>
      <c r="AN729" t="s">
        <v>38</v>
      </c>
      <c r="AO729" t="s">
        <v>39</v>
      </c>
    </row>
    <row r="730" spans="1:49" x14ac:dyDescent="0.25">
      <c r="A730" s="86" t="s">
        <v>531</v>
      </c>
      <c r="B730" s="86" t="s">
        <v>391</v>
      </c>
      <c r="C730" s="86">
        <v>24</v>
      </c>
      <c r="D730" s="86" t="s">
        <v>93</v>
      </c>
      <c r="E730" s="86">
        <v>19</v>
      </c>
      <c r="F730" s="86" t="s">
        <v>35</v>
      </c>
      <c r="G730" s="86">
        <v>36.311310502283099</v>
      </c>
      <c r="H730" s="86">
        <v>0</v>
      </c>
      <c r="I730" s="86">
        <v>0</v>
      </c>
      <c r="J730" s="86">
        <v>12.930206159553723</v>
      </c>
      <c r="K730" s="86">
        <v>4.7525243245779558</v>
      </c>
      <c r="L730" s="86">
        <v>2.0147560000000002</v>
      </c>
      <c r="M730" s="86">
        <v>1.078257025911818</v>
      </c>
      <c r="N730" s="86">
        <v>2.1253426666666666</v>
      </c>
      <c r="O730" s="86">
        <v>1.1000000000000001</v>
      </c>
      <c r="P730" s="86">
        <v>2.9337373526105899</v>
      </c>
      <c r="S730" s="89"/>
      <c r="T730" s="91">
        <v>3.5</v>
      </c>
      <c r="V730" s="90">
        <f t="shared" si="112"/>
        <v>66.746134031603859</v>
      </c>
      <c r="W730" s="66">
        <f t="shared" si="113"/>
        <v>69.046134031603856</v>
      </c>
      <c r="X730" s="66">
        <f t="shared" si="114"/>
        <v>69.246134031603859</v>
      </c>
      <c r="Y730" s="66">
        <f t="shared" si="115"/>
        <v>66.746134031603859</v>
      </c>
      <c r="Z730" s="66">
        <f t="shared" si="116"/>
        <v>69.046134031603856</v>
      </c>
      <c r="AA730" s="66">
        <f t="shared" si="117"/>
        <v>69.246134031603859</v>
      </c>
      <c r="AB730" t="s">
        <v>566</v>
      </c>
      <c r="AC730" t="s">
        <v>567</v>
      </c>
      <c r="AD730" t="s">
        <v>602</v>
      </c>
      <c r="AE730" t="s">
        <v>569</v>
      </c>
      <c r="AF730">
        <v>44</v>
      </c>
      <c r="AG730" t="s">
        <v>37</v>
      </c>
      <c r="AH730" t="s">
        <v>603</v>
      </c>
      <c r="AI730">
        <v>22.676000000000002</v>
      </c>
      <c r="AJ730">
        <v>3.0000000000000001E-3</v>
      </c>
      <c r="AK730">
        <v>3.0899999999999999E-3</v>
      </c>
      <c r="AL730" t="s">
        <v>611</v>
      </c>
      <c r="AM730" t="s">
        <v>572</v>
      </c>
      <c r="AN730" t="s">
        <v>38</v>
      </c>
      <c r="AO730" t="s">
        <v>39</v>
      </c>
    </row>
    <row r="731" spans="1:49" x14ac:dyDescent="0.25">
      <c r="A731" s="86" t="s">
        <v>531</v>
      </c>
      <c r="B731" s="86" t="s">
        <v>649</v>
      </c>
      <c r="C731" s="86">
        <v>30</v>
      </c>
      <c r="D731" s="86" t="s">
        <v>93</v>
      </c>
      <c r="E731" s="86">
        <v>19</v>
      </c>
      <c r="F731" s="86" t="s">
        <v>35</v>
      </c>
      <c r="G731" s="86">
        <v>36.623782894736848</v>
      </c>
      <c r="H731" s="86">
        <v>0</v>
      </c>
      <c r="I731" s="86">
        <v>0</v>
      </c>
      <c r="J731" s="86">
        <v>12.940335682864404</v>
      </c>
      <c r="K731" s="86">
        <v>4.7469661148361846</v>
      </c>
      <c r="L731" s="86">
        <v>2.0147560000000002</v>
      </c>
      <c r="M731" s="86">
        <v>1.1191828064283027</v>
      </c>
      <c r="N731" s="86">
        <v>2.2246874694331238</v>
      </c>
      <c r="O731" s="86">
        <v>1.1000000000000001</v>
      </c>
      <c r="P731" s="86">
        <v>2.9559343090719485</v>
      </c>
      <c r="S731" s="89"/>
      <c r="T731" s="91">
        <v>3.5</v>
      </c>
      <c r="V731" s="90">
        <f t="shared" si="112"/>
        <v>67.225645277370816</v>
      </c>
      <c r="W731" s="66">
        <f t="shared" si="113"/>
        <v>69.525645277370813</v>
      </c>
      <c r="X731" s="66">
        <f t="shared" si="114"/>
        <v>69.725645277370816</v>
      </c>
      <c r="Y731" s="66">
        <f t="shared" si="115"/>
        <v>67.225645277370816</v>
      </c>
      <c r="Z731" s="66">
        <f t="shared" si="116"/>
        <v>69.525645277370813</v>
      </c>
      <c r="AA731" s="66">
        <f t="shared" si="117"/>
        <v>69.725645277370816</v>
      </c>
      <c r="AB731" t="s">
        <v>566</v>
      </c>
      <c r="AC731" t="s">
        <v>567</v>
      </c>
      <c r="AD731" t="s">
        <v>602</v>
      </c>
      <c r="AE731" t="s">
        <v>569</v>
      </c>
      <c r="AF731">
        <v>44</v>
      </c>
      <c r="AG731" t="s">
        <v>37</v>
      </c>
      <c r="AH731" t="s">
        <v>603</v>
      </c>
      <c r="AI731">
        <v>30.21</v>
      </c>
      <c r="AJ731">
        <v>3.0000000000000001E-3</v>
      </c>
      <c r="AK731">
        <v>3.0899999999999999E-3</v>
      </c>
      <c r="AL731" t="s">
        <v>612</v>
      </c>
      <c r="AM731" t="s">
        <v>572</v>
      </c>
      <c r="AN731" t="s">
        <v>38</v>
      </c>
      <c r="AO731" t="s">
        <v>39</v>
      </c>
    </row>
    <row r="732" spans="1:49" x14ac:dyDescent="0.25">
      <c r="A732" s="86" t="s">
        <v>531</v>
      </c>
      <c r="B732" s="86" t="s">
        <v>394</v>
      </c>
      <c r="C732" s="86">
        <v>36</v>
      </c>
      <c r="D732" s="86" t="s">
        <v>93</v>
      </c>
      <c r="E732" s="86">
        <v>19</v>
      </c>
      <c r="F732" s="86" t="s">
        <v>35</v>
      </c>
      <c r="G732" s="86">
        <v>35.718566210045658</v>
      </c>
      <c r="H732" s="86">
        <v>0</v>
      </c>
      <c r="I732" s="86">
        <v>0</v>
      </c>
      <c r="J732" s="86">
        <v>12.379252507274876</v>
      </c>
      <c r="K732" s="86">
        <v>4.7525243245779558</v>
      </c>
      <c r="L732" s="86">
        <v>2.0147560000000007</v>
      </c>
      <c r="M732" s="86">
        <v>1.126929095596551</v>
      </c>
      <c r="N732" s="86">
        <v>2.3108065906432751</v>
      </c>
      <c r="O732" s="86">
        <v>1.0999999999999996</v>
      </c>
      <c r="P732" s="86">
        <v>2.9088284411965426</v>
      </c>
      <c r="S732" s="89"/>
      <c r="T732" s="91">
        <v>3.5</v>
      </c>
      <c r="V732" s="90">
        <f t="shared" si="112"/>
        <v>65.811663169334864</v>
      </c>
      <c r="W732" s="66">
        <f t="shared" si="113"/>
        <v>68.111663169334861</v>
      </c>
      <c r="X732" s="66">
        <f t="shared" si="114"/>
        <v>68.311663169334864</v>
      </c>
      <c r="Y732" s="66">
        <f t="shared" si="115"/>
        <v>65.811663169334864</v>
      </c>
      <c r="Z732" s="66">
        <f t="shared" si="116"/>
        <v>68.111663169334861</v>
      </c>
      <c r="AA732" s="66">
        <f t="shared" si="117"/>
        <v>68.311663169334864</v>
      </c>
      <c r="AB732" t="s">
        <v>566</v>
      </c>
      <c r="AC732" t="s">
        <v>567</v>
      </c>
      <c r="AD732" t="s">
        <v>602</v>
      </c>
      <c r="AE732" t="s">
        <v>569</v>
      </c>
      <c r="AF732">
        <v>44</v>
      </c>
      <c r="AG732" t="s">
        <v>37</v>
      </c>
      <c r="AH732" t="s">
        <v>603</v>
      </c>
      <c r="AI732">
        <v>37.781000000000006</v>
      </c>
      <c r="AJ732">
        <v>3.0000000000000001E-3</v>
      </c>
      <c r="AK732">
        <v>3.0899999999999999E-3</v>
      </c>
      <c r="AL732" t="s">
        <v>613</v>
      </c>
      <c r="AM732" t="s">
        <v>572</v>
      </c>
      <c r="AN732" t="s">
        <v>38</v>
      </c>
      <c r="AO732" t="s">
        <v>39</v>
      </c>
    </row>
    <row r="733" spans="1:49" x14ac:dyDescent="0.25">
      <c r="A733" s="86" t="s">
        <v>535</v>
      </c>
      <c r="B733" s="86" t="s">
        <v>536</v>
      </c>
      <c r="C733" s="86">
        <v>12</v>
      </c>
      <c r="D733" s="86" t="s">
        <v>93</v>
      </c>
      <c r="E733" s="86">
        <v>19</v>
      </c>
      <c r="F733" s="86" t="s">
        <v>35</v>
      </c>
      <c r="G733" s="86">
        <v>37.358036529680362</v>
      </c>
      <c r="H733" s="86">
        <v>0</v>
      </c>
      <c r="I733" s="86">
        <v>0</v>
      </c>
      <c r="J733" s="86">
        <v>13.102873300913071</v>
      </c>
      <c r="K733" s="86">
        <v>4.7525243245779558</v>
      </c>
      <c r="L733" s="86">
        <v>2.0147560000000002</v>
      </c>
      <c r="M733" s="86">
        <v>0.95783395279741756</v>
      </c>
      <c r="N733" s="86">
        <v>1.9056500175438602</v>
      </c>
      <c r="O733" s="86">
        <v>1.1000000000000005</v>
      </c>
      <c r="P733" s="86">
        <v>2.9779862646804016</v>
      </c>
      <c r="S733" s="89"/>
      <c r="T733" s="91">
        <v>3.5</v>
      </c>
      <c r="V733" s="90">
        <f t="shared" si="112"/>
        <v>67.669660390193073</v>
      </c>
      <c r="W733" s="66">
        <f t="shared" si="113"/>
        <v>69.96966039019307</v>
      </c>
      <c r="X733" s="66">
        <f t="shared" si="114"/>
        <v>70.169660390193073</v>
      </c>
      <c r="Y733" s="66">
        <f t="shared" si="115"/>
        <v>67.669660390193073</v>
      </c>
      <c r="Z733" s="66">
        <f t="shared" si="116"/>
        <v>69.96966039019307</v>
      </c>
      <c r="AA733" s="66">
        <f t="shared" si="117"/>
        <v>70.169660390193073</v>
      </c>
      <c r="AB733" t="s">
        <v>566</v>
      </c>
      <c r="AC733" t="s">
        <v>567</v>
      </c>
      <c r="AD733" t="s">
        <v>602</v>
      </c>
      <c r="AE733" t="s">
        <v>569</v>
      </c>
      <c r="AF733">
        <v>44</v>
      </c>
      <c r="AG733" t="s">
        <v>37</v>
      </c>
      <c r="AH733" t="s">
        <v>603</v>
      </c>
      <c r="AI733">
        <v>37.781000000000006</v>
      </c>
      <c r="AJ733">
        <v>3.0000000000000001E-3</v>
      </c>
      <c r="AK733">
        <v>3.0899999999999999E-3</v>
      </c>
      <c r="AL733" t="s">
        <v>614</v>
      </c>
      <c r="AM733" t="s">
        <v>572</v>
      </c>
      <c r="AN733" t="s">
        <v>38</v>
      </c>
      <c r="AO733" t="s">
        <v>39</v>
      </c>
    </row>
    <row r="734" spans="1:49" x14ac:dyDescent="0.25">
      <c r="A734" s="86" t="s">
        <v>535</v>
      </c>
      <c r="B734" s="86" t="s">
        <v>511</v>
      </c>
      <c r="C734" s="86">
        <v>18</v>
      </c>
      <c r="D734" s="86" t="s">
        <v>93</v>
      </c>
      <c r="E734" s="86">
        <v>19</v>
      </c>
      <c r="F734" s="86" t="s">
        <v>35</v>
      </c>
      <c r="G734" s="86">
        <v>37.926544566544571</v>
      </c>
      <c r="H734" s="86">
        <v>0</v>
      </c>
      <c r="I734" s="86">
        <v>0</v>
      </c>
      <c r="J734" s="86">
        <v>12.867513077690647</v>
      </c>
      <c r="K734" s="86">
        <v>4.7433767087371361</v>
      </c>
      <c r="L734" s="86">
        <v>2.0147560000000007</v>
      </c>
      <c r="M734" s="86">
        <v>1.0524670844405655</v>
      </c>
      <c r="N734" s="86">
        <v>2.0368768194266531</v>
      </c>
      <c r="O734" s="86">
        <v>1.1000000000000005</v>
      </c>
      <c r="P734" s="86">
        <v>3.0177013095281535</v>
      </c>
      <c r="S734" s="89"/>
      <c r="T734" s="91">
        <v>3.5</v>
      </c>
      <c r="V734" s="90">
        <f t="shared" si="112"/>
        <v>68.259235566367721</v>
      </c>
      <c r="W734" s="66">
        <f t="shared" si="113"/>
        <v>70.559235566367718</v>
      </c>
      <c r="X734" s="66">
        <f t="shared" si="114"/>
        <v>70.759235566367721</v>
      </c>
      <c r="Y734" s="66">
        <f t="shared" si="115"/>
        <v>68.259235566367721</v>
      </c>
      <c r="Z734" s="66">
        <f t="shared" si="116"/>
        <v>70.559235566367718</v>
      </c>
      <c r="AA734" s="66">
        <f t="shared" si="117"/>
        <v>70.759235566367721</v>
      </c>
      <c r="AB734" t="s">
        <v>566</v>
      </c>
      <c r="AC734" t="s">
        <v>567</v>
      </c>
      <c r="AD734" t="s">
        <v>602</v>
      </c>
      <c r="AE734" t="s">
        <v>569</v>
      </c>
      <c r="AF734">
        <v>44</v>
      </c>
      <c r="AG734" t="s">
        <v>37</v>
      </c>
      <c r="AH734" t="s">
        <v>603</v>
      </c>
      <c r="AI734">
        <v>1.1839999999999999</v>
      </c>
      <c r="AJ734">
        <v>3.0000000000000001E-3</v>
      </c>
      <c r="AK734">
        <v>3.0899999999999999E-3</v>
      </c>
      <c r="AL734" t="s">
        <v>615</v>
      </c>
      <c r="AM734" t="s">
        <v>572</v>
      </c>
      <c r="AN734" t="s">
        <v>38</v>
      </c>
      <c r="AO734" t="s">
        <v>39</v>
      </c>
    </row>
    <row r="735" spans="1:49" x14ac:dyDescent="0.25">
      <c r="A735" s="86" t="s">
        <v>535</v>
      </c>
      <c r="B735" s="86" t="s">
        <v>538</v>
      </c>
      <c r="C735" s="86">
        <v>24</v>
      </c>
      <c r="D735" s="86" t="s">
        <v>93</v>
      </c>
      <c r="E735" s="86">
        <v>19</v>
      </c>
      <c r="F735" s="86" t="s">
        <v>35</v>
      </c>
      <c r="G735" s="86">
        <v>36.158602739726021</v>
      </c>
      <c r="H735" s="86">
        <v>0</v>
      </c>
      <c r="I735" s="86">
        <v>0</v>
      </c>
      <c r="J735" s="86">
        <v>12.908788497804881</v>
      </c>
      <c r="K735" s="86">
        <v>4.7525243245779549</v>
      </c>
      <c r="L735" s="86">
        <v>2.0147560000000002</v>
      </c>
      <c r="M735" s="86">
        <v>1.0833800019819895</v>
      </c>
      <c r="N735" s="86">
        <v>2.1513498333333332</v>
      </c>
      <c r="O735" s="86">
        <v>1.1000000000000003</v>
      </c>
      <c r="P735" s="86">
        <v>2.9262442169562592</v>
      </c>
      <c r="S735" s="89"/>
      <c r="T735" s="91">
        <v>3.5</v>
      </c>
      <c r="V735" s="90">
        <f t="shared" si="112"/>
        <v>66.595645614380444</v>
      </c>
      <c r="W735" s="66">
        <f t="shared" si="113"/>
        <v>68.895645614380442</v>
      </c>
      <c r="X735" s="66">
        <f t="shared" si="114"/>
        <v>69.095645614380444</v>
      </c>
      <c r="Y735" s="66">
        <f t="shared" si="115"/>
        <v>66.595645614380444</v>
      </c>
      <c r="Z735" s="66">
        <f t="shared" si="116"/>
        <v>68.895645614380442</v>
      </c>
      <c r="AA735" s="66">
        <f t="shared" si="117"/>
        <v>69.095645614380444</v>
      </c>
      <c r="AB735" t="s">
        <v>566</v>
      </c>
      <c r="AC735" t="s">
        <v>567</v>
      </c>
      <c r="AD735" t="s">
        <v>602</v>
      </c>
      <c r="AE735" t="s">
        <v>569</v>
      </c>
      <c r="AF735">
        <v>44</v>
      </c>
      <c r="AG735" t="s">
        <v>37</v>
      </c>
      <c r="AH735" t="s">
        <v>603</v>
      </c>
      <c r="AI735">
        <v>15.105</v>
      </c>
      <c r="AJ735">
        <v>3.0000000000000001E-3</v>
      </c>
      <c r="AK735">
        <v>3.0899999999999999E-3</v>
      </c>
      <c r="AL735" t="s">
        <v>616</v>
      </c>
      <c r="AM735" t="s">
        <v>572</v>
      </c>
      <c r="AN735" t="s">
        <v>38</v>
      </c>
      <c r="AO735" t="s">
        <v>39</v>
      </c>
      <c r="AR735" s="71">
        <f t="shared" ref="AR735:AR752" si="118">+AS735-AT735</f>
        <v>74.5</v>
      </c>
      <c r="AS735" s="1">
        <f t="shared" ref="AS735:AS752" si="119">+AW735*1000</f>
        <v>76.5</v>
      </c>
      <c r="AT735">
        <v>2</v>
      </c>
      <c r="AU735" t="b">
        <f t="shared" ref="AU735:AU752" si="120">+AR735=V735</f>
        <v>0</v>
      </c>
      <c r="AW735">
        <v>7.6499999999999999E-2</v>
      </c>
    </row>
    <row r="736" spans="1:49" x14ac:dyDescent="0.25">
      <c r="A736" s="86" t="s">
        <v>535</v>
      </c>
      <c r="B736" s="86" t="s">
        <v>512</v>
      </c>
      <c r="C736" s="86">
        <v>30</v>
      </c>
      <c r="D736" s="86" t="s">
        <v>93</v>
      </c>
      <c r="E736" s="86">
        <v>19</v>
      </c>
      <c r="F736" s="86" t="s">
        <v>35</v>
      </c>
      <c r="G736" s="86">
        <v>36.552158799853643</v>
      </c>
      <c r="H736" s="86">
        <v>0</v>
      </c>
      <c r="I736" s="86">
        <v>0</v>
      </c>
      <c r="J736" s="86">
        <v>12.923276703946058</v>
      </c>
      <c r="K736" s="86">
        <v>4.7470375485335428</v>
      </c>
      <c r="L736" s="86">
        <v>2.0147560000000002</v>
      </c>
      <c r="M736" s="86">
        <v>1.1238289547369777</v>
      </c>
      <c r="N736" s="86">
        <v>2.25245170967571</v>
      </c>
      <c r="O736" s="86">
        <v>1.1000000000000001</v>
      </c>
      <c r="P736" s="86">
        <v>2.9524446568873346</v>
      </c>
      <c r="S736" s="89"/>
      <c r="T736" s="91">
        <v>3.5</v>
      </c>
      <c r="V736" s="90">
        <f t="shared" si="112"/>
        <v>67.165954373633269</v>
      </c>
      <c r="W736" s="66">
        <f t="shared" si="113"/>
        <v>69.465954373633267</v>
      </c>
      <c r="X736" s="66">
        <f t="shared" si="114"/>
        <v>69.665954373633269</v>
      </c>
      <c r="Y736" s="66">
        <f t="shared" si="115"/>
        <v>67.165954373633269</v>
      </c>
      <c r="Z736" s="66">
        <f t="shared" si="116"/>
        <v>69.465954373633267</v>
      </c>
      <c r="AA736" s="66">
        <f t="shared" si="117"/>
        <v>69.665954373633269</v>
      </c>
      <c r="AB736" t="s">
        <v>566</v>
      </c>
      <c r="AC736" t="s">
        <v>567</v>
      </c>
      <c r="AD736" t="s">
        <v>602</v>
      </c>
      <c r="AE736" t="s">
        <v>569</v>
      </c>
      <c r="AF736">
        <v>44</v>
      </c>
      <c r="AG736" t="s">
        <v>37</v>
      </c>
      <c r="AH736" t="s">
        <v>603</v>
      </c>
      <c r="AI736">
        <v>30.21</v>
      </c>
      <c r="AJ736">
        <v>3.0000000000000001E-3</v>
      </c>
      <c r="AK736">
        <v>3.0899999999999999E-3</v>
      </c>
      <c r="AL736" t="s">
        <v>617</v>
      </c>
      <c r="AM736" t="s">
        <v>572</v>
      </c>
      <c r="AN736" t="s">
        <v>38</v>
      </c>
      <c r="AO736" t="s">
        <v>39</v>
      </c>
      <c r="AR736" s="71">
        <f t="shared" si="118"/>
        <v>73.300000000000011</v>
      </c>
      <c r="AS736" s="1">
        <f t="shared" si="119"/>
        <v>75.300000000000011</v>
      </c>
      <c r="AT736">
        <v>2</v>
      </c>
      <c r="AU736" t="b">
        <f t="shared" si="120"/>
        <v>0</v>
      </c>
      <c r="AW736">
        <v>7.5300000000000006E-2</v>
      </c>
    </row>
    <row r="737" spans="1:49" x14ac:dyDescent="0.25">
      <c r="A737" s="86" t="s">
        <v>535</v>
      </c>
      <c r="B737" s="86" t="s">
        <v>540</v>
      </c>
      <c r="C737" s="86">
        <v>36</v>
      </c>
      <c r="D737" s="86" t="s">
        <v>93</v>
      </c>
      <c r="E737" s="86">
        <v>19</v>
      </c>
      <c r="F737" s="86" t="s">
        <v>35</v>
      </c>
      <c r="G737" s="86">
        <v>35.5963196347032</v>
      </c>
      <c r="H737" s="86">
        <v>0</v>
      </c>
      <c r="I737" s="86">
        <v>0</v>
      </c>
      <c r="J737" s="86">
        <v>12.214247542324392</v>
      </c>
      <c r="K737" s="86">
        <v>4.752524324577954</v>
      </c>
      <c r="L737" s="86">
        <v>2.0147560000000002</v>
      </c>
      <c r="M737" s="86">
        <v>1.1289780828520146</v>
      </c>
      <c r="N737" s="86">
        <v>2.3344125321637423</v>
      </c>
      <c r="O737" s="86">
        <v>1.0999999999999996</v>
      </c>
      <c r="P737" s="86">
        <v>2.9030181369714283</v>
      </c>
      <c r="S737" s="89"/>
      <c r="T737" s="91">
        <v>3.5</v>
      </c>
      <c r="V737" s="90">
        <f t="shared" si="112"/>
        <v>65.544256253592735</v>
      </c>
      <c r="W737" s="66">
        <f t="shared" si="113"/>
        <v>67.844256253592732</v>
      </c>
      <c r="X737" s="66">
        <f t="shared" si="114"/>
        <v>68.044256253592735</v>
      </c>
      <c r="Y737" s="66">
        <f t="shared" si="115"/>
        <v>65.544256253592735</v>
      </c>
      <c r="Z737" s="66">
        <f t="shared" si="116"/>
        <v>67.844256253592732</v>
      </c>
      <c r="AA737" s="66">
        <f t="shared" si="117"/>
        <v>68.044256253592735</v>
      </c>
      <c r="AB737" t="s">
        <v>566</v>
      </c>
      <c r="AC737" t="s">
        <v>567</v>
      </c>
      <c r="AD737" t="s">
        <v>602</v>
      </c>
      <c r="AE737" t="s">
        <v>569</v>
      </c>
      <c r="AF737">
        <v>44</v>
      </c>
      <c r="AG737" t="s">
        <v>37</v>
      </c>
      <c r="AH737" t="s">
        <v>603</v>
      </c>
      <c r="AI737">
        <v>45.314999999999998</v>
      </c>
      <c r="AJ737">
        <v>3.0000000000000001E-3</v>
      </c>
      <c r="AK737">
        <v>3.0899999999999999E-3</v>
      </c>
      <c r="AL737" t="s">
        <v>618</v>
      </c>
      <c r="AM737" t="s">
        <v>572</v>
      </c>
      <c r="AN737" t="s">
        <v>38</v>
      </c>
      <c r="AO737" t="s">
        <v>39</v>
      </c>
      <c r="AR737" s="71">
        <f t="shared" si="118"/>
        <v>73</v>
      </c>
      <c r="AS737" s="1">
        <f t="shared" si="119"/>
        <v>75</v>
      </c>
      <c r="AT737">
        <v>2</v>
      </c>
      <c r="AU737" t="b">
        <f t="shared" si="120"/>
        <v>0</v>
      </c>
      <c r="AW737">
        <v>7.4999999999999997E-2</v>
      </c>
    </row>
    <row r="738" spans="1:49" x14ac:dyDescent="0.25">
      <c r="A738" s="86" t="s">
        <v>542</v>
      </c>
      <c r="B738" s="86" t="s">
        <v>543</v>
      </c>
      <c r="C738" s="86">
        <v>12</v>
      </c>
      <c r="D738" s="86" t="s">
        <v>93</v>
      </c>
      <c r="E738" s="86">
        <v>19</v>
      </c>
      <c r="F738" s="86" t="s">
        <v>35</v>
      </c>
      <c r="G738" s="86">
        <v>37.140118721461178</v>
      </c>
      <c r="H738" s="86">
        <v>0</v>
      </c>
      <c r="I738" s="86">
        <v>0</v>
      </c>
      <c r="J738" s="86">
        <v>13.012997084988061</v>
      </c>
      <c r="K738" s="86">
        <v>4.7525243245779558</v>
      </c>
      <c r="L738" s="86">
        <v>2.0147560000000002</v>
      </c>
      <c r="M738" s="86">
        <v>0.96568108795024632</v>
      </c>
      <c r="N738" s="86">
        <v>1.9157141754385967</v>
      </c>
      <c r="O738" s="86">
        <v>1.1000000000000005</v>
      </c>
      <c r="P738" s="86">
        <v>2.96606768544786</v>
      </c>
      <c r="S738" s="89"/>
      <c r="T738" s="91">
        <v>3.5</v>
      </c>
      <c r="V738" s="90">
        <f t="shared" si="112"/>
        <v>67.367859079863905</v>
      </c>
      <c r="W738" s="66">
        <f t="shared" si="113"/>
        <v>69.667859079863902</v>
      </c>
      <c r="X738" s="66">
        <f t="shared" si="114"/>
        <v>69.867859079863905</v>
      </c>
      <c r="Y738" s="66">
        <f t="shared" si="115"/>
        <v>67.367859079863905</v>
      </c>
      <c r="Z738" s="66">
        <f t="shared" si="116"/>
        <v>69.667859079863902</v>
      </c>
      <c r="AA738" s="66">
        <f t="shared" si="117"/>
        <v>69.867859079863905</v>
      </c>
      <c r="AB738" t="s">
        <v>566</v>
      </c>
      <c r="AC738" t="s">
        <v>567</v>
      </c>
      <c r="AD738" t="s">
        <v>602</v>
      </c>
      <c r="AE738" t="s">
        <v>569</v>
      </c>
      <c r="AF738">
        <v>44</v>
      </c>
      <c r="AG738" t="s">
        <v>37</v>
      </c>
      <c r="AH738" t="s">
        <v>603</v>
      </c>
      <c r="AI738">
        <v>15.104999999999999</v>
      </c>
      <c r="AJ738">
        <v>3.0000000000000001E-3</v>
      </c>
      <c r="AK738">
        <v>3.0899999999999999E-3</v>
      </c>
      <c r="AL738" t="s">
        <v>619</v>
      </c>
      <c r="AM738" t="s">
        <v>572</v>
      </c>
      <c r="AN738" t="s">
        <v>38</v>
      </c>
      <c r="AO738" t="s">
        <v>39</v>
      </c>
      <c r="AR738" s="71">
        <f t="shared" si="118"/>
        <v>74.399999999999991</v>
      </c>
      <c r="AS738" s="1">
        <f t="shared" si="119"/>
        <v>76.399999999999991</v>
      </c>
      <c r="AT738">
        <v>2</v>
      </c>
      <c r="AU738" t="b">
        <f t="shared" si="120"/>
        <v>0</v>
      </c>
      <c r="AW738">
        <v>7.6399999999999996E-2</v>
      </c>
    </row>
    <row r="739" spans="1:49" x14ac:dyDescent="0.25">
      <c r="A739" s="86" t="s">
        <v>542</v>
      </c>
      <c r="B739" s="86" t="s">
        <v>514</v>
      </c>
      <c r="C739" s="86">
        <v>18</v>
      </c>
      <c r="D739" s="86" t="s">
        <v>93</v>
      </c>
      <c r="E739" s="86">
        <v>19</v>
      </c>
      <c r="F739" s="86" t="s">
        <v>35</v>
      </c>
      <c r="G739" s="86">
        <v>37.65021328458257</v>
      </c>
      <c r="H739" s="86">
        <v>0</v>
      </c>
      <c r="I739" s="86">
        <v>0</v>
      </c>
      <c r="J739" s="86">
        <v>12.861583782498018</v>
      </c>
      <c r="K739" s="86">
        <v>4.7636371631442627</v>
      </c>
      <c r="L739" s="86">
        <v>2.0147560000000002</v>
      </c>
      <c r="M739" s="86">
        <v>1.0602741248566245</v>
      </c>
      <c r="N739" s="86">
        <v>2.0736078449344673</v>
      </c>
      <c r="O739" s="86">
        <v>1.1000000000000005</v>
      </c>
      <c r="P739" s="86">
        <v>3.0101396550998443</v>
      </c>
      <c r="S739" s="89"/>
      <c r="T739" s="91">
        <v>3.5</v>
      </c>
      <c r="V739" s="90">
        <f t="shared" si="112"/>
        <v>68.034211855115785</v>
      </c>
      <c r="W739" s="66">
        <f t="shared" si="113"/>
        <v>70.334211855115782</v>
      </c>
      <c r="X739" s="66">
        <f t="shared" si="114"/>
        <v>70.534211855115785</v>
      </c>
      <c r="Y739" s="66">
        <f t="shared" si="115"/>
        <v>68.034211855115785</v>
      </c>
      <c r="Z739" s="66">
        <f t="shared" si="116"/>
        <v>70.334211855115782</v>
      </c>
      <c r="AA739" s="66">
        <f t="shared" si="117"/>
        <v>70.534211855115785</v>
      </c>
      <c r="AB739" t="s">
        <v>566</v>
      </c>
      <c r="AC739" t="s">
        <v>567</v>
      </c>
      <c r="AD739" t="s">
        <v>602</v>
      </c>
      <c r="AE739" t="s">
        <v>569</v>
      </c>
      <c r="AF739">
        <v>44</v>
      </c>
      <c r="AG739" t="s">
        <v>37</v>
      </c>
      <c r="AH739" t="s">
        <v>603</v>
      </c>
      <c r="AI739">
        <v>30.21</v>
      </c>
      <c r="AJ739">
        <v>3.0000000000000001E-3</v>
      </c>
      <c r="AK739">
        <v>3.0899999999999999E-3</v>
      </c>
      <c r="AL739" t="s">
        <v>620</v>
      </c>
      <c r="AM739" t="s">
        <v>572</v>
      </c>
      <c r="AN739" t="s">
        <v>38</v>
      </c>
      <c r="AO739" t="s">
        <v>39</v>
      </c>
      <c r="AR739" s="71">
        <f t="shared" si="118"/>
        <v>73.300000000000011</v>
      </c>
      <c r="AS739" s="1">
        <f t="shared" si="119"/>
        <v>75.300000000000011</v>
      </c>
      <c r="AT739">
        <v>2</v>
      </c>
      <c r="AU739" t="b">
        <f t="shared" si="120"/>
        <v>0</v>
      </c>
      <c r="AW739">
        <v>7.5300000000000006E-2</v>
      </c>
    </row>
    <row r="740" spans="1:49" x14ac:dyDescent="0.25">
      <c r="A740" s="86" t="s">
        <v>542</v>
      </c>
      <c r="B740" s="86" t="s">
        <v>544</v>
      </c>
      <c r="C740" s="86">
        <v>24</v>
      </c>
      <c r="D740" s="86" t="s">
        <v>93</v>
      </c>
      <c r="E740" s="86">
        <v>19</v>
      </c>
      <c r="F740" s="86" t="s">
        <v>35</v>
      </c>
      <c r="G740" s="86">
        <v>35.994328767123285</v>
      </c>
      <c r="H740" s="86">
        <v>0</v>
      </c>
      <c r="I740" s="86">
        <v>0</v>
      </c>
      <c r="J740" s="86">
        <v>12.888061728370516</v>
      </c>
      <c r="K740" s="86">
        <v>4.7525243245779549</v>
      </c>
      <c r="L740" s="86">
        <v>2.0147559999999998</v>
      </c>
      <c r="M740" s="86">
        <v>1.0890454616584841</v>
      </c>
      <c r="N740" s="86">
        <v>2.1796403333333334</v>
      </c>
      <c r="O740" s="86">
        <v>1.1000000000000003</v>
      </c>
      <c r="P740" s="86">
        <v>2.9180232338490577</v>
      </c>
      <c r="S740" s="89"/>
      <c r="T740" s="91">
        <v>3.5</v>
      </c>
      <c r="V740" s="90">
        <f t="shared" si="112"/>
        <v>66.436379848912637</v>
      </c>
      <c r="W740" s="66">
        <f t="shared" si="113"/>
        <v>68.736379848912634</v>
      </c>
      <c r="X740" s="66">
        <f t="shared" si="114"/>
        <v>68.936379848912637</v>
      </c>
      <c r="Y740" s="66">
        <f t="shared" si="115"/>
        <v>66.436379848912637</v>
      </c>
      <c r="Z740" s="66">
        <f t="shared" si="116"/>
        <v>68.736379848912634</v>
      </c>
      <c r="AA740" s="66">
        <f t="shared" si="117"/>
        <v>68.936379848912637</v>
      </c>
      <c r="AB740" t="s">
        <v>566</v>
      </c>
      <c r="AC740" t="s">
        <v>567</v>
      </c>
      <c r="AD740" t="s">
        <v>602</v>
      </c>
      <c r="AE740" t="s">
        <v>569</v>
      </c>
      <c r="AF740">
        <v>44</v>
      </c>
      <c r="AG740" t="s">
        <v>37</v>
      </c>
      <c r="AH740" t="s">
        <v>603</v>
      </c>
      <c r="AI740">
        <v>45.314999999999998</v>
      </c>
      <c r="AJ740">
        <v>3.0000000000000001E-3</v>
      </c>
      <c r="AK740">
        <v>3.0899999999999999E-3</v>
      </c>
      <c r="AL740" t="s">
        <v>621</v>
      </c>
      <c r="AM740" t="s">
        <v>572</v>
      </c>
      <c r="AN740" t="s">
        <v>38</v>
      </c>
      <c r="AO740" t="s">
        <v>39</v>
      </c>
      <c r="AR740" s="71">
        <f t="shared" si="118"/>
        <v>72.899999999999991</v>
      </c>
      <c r="AS740" s="1">
        <f t="shared" si="119"/>
        <v>74.899999999999991</v>
      </c>
      <c r="AT740">
        <v>2</v>
      </c>
      <c r="AU740" t="b">
        <f t="shared" si="120"/>
        <v>0</v>
      </c>
      <c r="AW740">
        <v>7.4899999999999994E-2</v>
      </c>
    </row>
    <row r="741" spans="1:49" x14ac:dyDescent="0.25">
      <c r="A741" s="86" t="s">
        <v>542</v>
      </c>
      <c r="B741" s="86" t="s">
        <v>516</v>
      </c>
      <c r="C741" s="86">
        <v>30</v>
      </c>
      <c r="D741" s="86" t="s">
        <v>93</v>
      </c>
      <c r="E741" s="86">
        <v>19</v>
      </c>
      <c r="F741" s="86" t="s">
        <v>35</v>
      </c>
      <c r="G741" s="86">
        <v>36.371553362573096</v>
      </c>
      <c r="H741" s="86">
        <v>0</v>
      </c>
      <c r="I741" s="86">
        <v>0</v>
      </c>
      <c r="J741" s="86">
        <v>12.939858867220401</v>
      </c>
      <c r="K741" s="86">
        <v>4.7591833589429289</v>
      </c>
      <c r="L741" s="86">
        <v>2.0147560000000007</v>
      </c>
      <c r="M741" s="86">
        <v>1.1280244360201721</v>
      </c>
      <c r="N741" s="86">
        <v>2.2826100651383694</v>
      </c>
      <c r="O741" s="86">
        <v>1.1000000000000003</v>
      </c>
      <c r="P741" s="86">
        <v>2.9464953215346208</v>
      </c>
      <c r="S741" s="89"/>
      <c r="T741" s="91">
        <v>3.5</v>
      </c>
      <c r="V741" s="90">
        <f t="shared" si="112"/>
        <v>67.042481411429591</v>
      </c>
      <c r="W741" s="66">
        <f t="shared" si="113"/>
        <v>69.342481411429588</v>
      </c>
      <c r="X741" s="66">
        <f t="shared" si="114"/>
        <v>69.542481411429591</v>
      </c>
      <c r="Y741" s="66">
        <f t="shared" si="115"/>
        <v>67.042481411429591</v>
      </c>
      <c r="Z741" s="66">
        <f t="shared" si="116"/>
        <v>69.342481411429588</v>
      </c>
      <c r="AA741" s="66">
        <f t="shared" si="117"/>
        <v>69.542481411429591</v>
      </c>
      <c r="AB741" t="s">
        <v>566</v>
      </c>
      <c r="AC741" t="s">
        <v>567</v>
      </c>
      <c r="AD741" t="s">
        <v>602</v>
      </c>
      <c r="AE741" t="s">
        <v>569</v>
      </c>
      <c r="AF741">
        <v>44</v>
      </c>
      <c r="AG741" t="s">
        <v>37</v>
      </c>
      <c r="AH741" t="s">
        <v>603</v>
      </c>
      <c r="AI741">
        <v>15.104999999999999</v>
      </c>
      <c r="AJ741">
        <v>3.0000000000000001E-3</v>
      </c>
      <c r="AK741">
        <v>3.0899999999999999E-3</v>
      </c>
      <c r="AL741" t="s">
        <v>622</v>
      </c>
      <c r="AM741" t="s">
        <v>572</v>
      </c>
      <c r="AN741" t="s">
        <v>38</v>
      </c>
      <c r="AO741" t="s">
        <v>39</v>
      </c>
      <c r="AR741" s="71">
        <f t="shared" si="118"/>
        <v>74.2</v>
      </c>
      <c r="AS741" s="1">
        <f t="shared" si="119"/>
        <v>76.2</v>
      </c>
      <c r="AT741">
        <v>2</v>
      </c>
      <c r="AU741" t="b">
        <f t="shared" si="120"/>
        <v>0</v>
      </c>
      <c r="AW741">
        <v>7.6200000000000004E-2</v>
      </c>
    </row>
    <row r="742" spans="1:49" x14ac:dyDescent="0.25">
      <c r="A742" s="86" t="s">
        <v>542</v>
      </c>
      <c r="B742" s="86" t="s">
        <v>545</v>
      </c>
      <c r="C742" s="86">
        <v>36</v>
      </c>
      <c r="D742" s="86" t="s">
        <v>93</v>
      </c>
      <c r="E742" s="86">
        <v>19</v>
      </c>
      <c r="F742" s="86" t="s">
        <v>35</v>
      </c>
      <c r="G742" s="86">
        <v>35.467114155251146</v>
      </c>
      <c r="H742" s="86">
        <v>0</v>
      </c>
      <c r="I742" s="86">
        <v>0</v>
      </c>
      <c r="J742" s="86">
        <v>12.05456531817876</v>
      </c>
      <c r="K742" s="86">
        <v>4.7525243245779549</v>
      </c>
      <c r="L742" s="86">
        <v>2.0147560000000007</v>
      </c>
      <c r="M742" s="86">
        <v>1.131114535484627</v>
      </c>
      <c r="N742" s="86">
        <v>2.3600909883040933</v>
      </c>
      <c r="O742" s="86">
        <v>1.0999999999999999</v>
      </c>
      <c r="P742" s="86">
        <v>2.896799038599688</v>
      </c>
      <c r="S742" s="89"/>
      <c r="T742" s="91">
        <v>3.5</v>
      </c>
      <c r="V742" s="90">
        <f t="shared" si="112"/>
        <v>65.276964360396278</v>
      </c>
      <c r="W742" s="66">
        <f t="shared" si="113"/>
        <v>67.576964360396275</v>
      </c>
      <c r="X742" s="66">
        <f t="shared" si="114"/>
        <v>67.776964360396278</v>
      </c>
      <c r="Y742" s="66">
        <f t="shared" si="115"/>
        <v>65.276964360396278</v>
      </c>
      <c r="Z742" s="66">
        <f t="shared" si="116"/>
        <v>67.576964360396275</v>
      </c>
      <c r="AA742" s="66">
        <f t="shared" si="117"/>
        <v>67.776964360396278</v>
      </c>
      <c r="AB742" t="s">
        <v>566</v>
      </c>
      <c r="AC742" t="s">
        <v>567</v>
      </c>
      <c r="AD742" t="s">
        <v>602</v>
      </c>
      <c r="AE742" t="s">
        <v>569</v>
      </c>
      <c r="AF742">
        <v>44</v>
      </c>
      <c r="AG742" t="s">
        <v>37</v>
      </c>
      <c r="AH742" t="s">
        <v>603</v>
      </c>
      <c r="AI742">
        <v>30.209999999999997</v>
      </c>
      <c r="AJ742">
        <v>3.0000000000000001E-3</v>
      </c>
      <c r="AK742">
        <v>3.0899999999999999E-3</v>
      </c>
      <c r="AL742" t="s">
        <v>623</v>
      </c>
      <c r="AM742" t="s">
        <v>572</v>
      </c>
      <c r="AN742" t="s">
        <v>38</v>
      </c>
      <c r="AO742" t="s">
        <v>39</v>
      </c>
      <c r="AR742" s="71">
        <f t="shared" si="118"/>
        <v>73.2</v>
      </c>
      <c r="AS742" s="1">
        <f t="shared" si="119"/>
        <v>75.2</v>
      </c>
      <c r="AT742">
        <v>2</v>
      </c>
      <c r="AU742" t="b">
        <f t="shared" si="120"/>
        <v>0</v>
      </c>
      <c r="AW742">
        <v>7.5200000000000003E-2</v>
      </c>
    </row>
    <row r="743" spans="1:49" x14ac:dyDescent="0.25">
      <c r="A743" s="86" t="s">
        <v>639</v>
      </c>
      <c r="B743" s="86" t="s">
        <v>635</v>
      </c>
      <c r="C743" s="86">
        <v>12</v>
      </c>
      <c r="D743" s="86" t="s">
        <v>93</v>
      </c>
      <c r="E743" s="86">
        <v>19</v>
      </c>
      <c r="F743" s="86" t="s">
        <v>35</v>
      </c>
      <c r="G743" s="86">
        <v>36.785762557077632</v>
      </c>
      <c r="H743" s="86">
        <v>0</v>
      </c>
      <c r="I743" s="86">
        <v>0</v>
      </c>
      <c r="J743" s="86">
        <v>12.920124995198888</v>
      </c>
      <c r="K743" s="86">
        <v>4.752524324577954</v>
      </c>
      <c r="L743" s="86">
        <v>2.0147560000000002</v>
      </c>
      <c r="M743" s="86">
        <v>0.99892272601996657</v>
      </c>
      <c r="N743" s="86">
        <v>1.9265499999999998</v>
      </c>
      <c r="O743" s="86">
        <v>1.1000000000000003</v>
      </c>
      <c r="P743" s="86">
        <v>2.9476596889398952</v>
      </c>
      <c r="S743" s="89"/>
      <c r="T743" s="91">
        <v>3.5</v>
      </c>
      <c r="V743" s="90">
        <f t="shared" si="112"/>
        <v>66.946300291814339</v>
      </c>
      <c r="W743" s="66">
        <f t="shared" si="113"/>
        <v>69.246300291814336</v>
      </c>
      <c r="X743" s="66">
        <f t="shared" si="114"/>
        <v>69.446300291814339</v>
      </c>
      <c r="Y743" s="66">
        <f t="shared" si="115"/>
        <v>66.946300291814339</v>
      </c>
      <c r="Z743" s="66">
        <f t="shared" si="116"/>
        <v>69.246300291814336</v>
      </c>
      <c r="AA743" s="66">
        <f t="shared" si="117"/>
        <v>69.446300291814339</v>
      </c>
      <c r="AB743" t="s">
        <v>566</v>
      </c>
      <c r="AC743" t="s">
        <v>567</v>
      </c>
      <c r="AD743" t="s">
        <v>602</v>
      </c>
      <c r="AE743" t="s">
        <v>569</v>
      </c>
      <c r="AF743">
        <v>44</v>
      </c>
      <c r="AG743" t="s">
        <v>37</v>
      </c>
      <c r="AH743" t="s">
        <v>603</v>
      </c>
      <c r="AI743">
        <v>45.314999999999998</v>
      </c>
      <c r="AJ743">
        <v>3.0000000000000001E-3</v>
      </c>
      <c r="AK743">
        <v>3.0899999999999999E-3</v>
      </c>
      <c r="AL743" t="s">
        <v>624</v>
      </c>
      <c r="AM743" t="s">
        <v>572</v>
      </c>
      <c r="AN743" t="s">
        <v>38</v>
      </c>
      <c r="AO743" t="s">
        <v>39</v>
      </c>
      <c r="AR743" s="71">
        <f t="shared" si="118"/>
        <v>72.800000000000011</v>
      </c>
      <c r="AS743" s="1">
        <f t="shared" si="119"/>
        <v>74.800000000000011</v>
      </c>
      <c r="AT743">
        <v>2</v>
      </c>
      <c r="AU743" t="b">
        <f t="shared" si="120"/>
        <v>0</v>
      </c>
      <c r="AW743">
        <v>7.4800000000000005E-2</v>
      </c>
    </row>
    <row r="744" spans="1:49" x14ac:dyDescent="0.25">
      <c r="A744" s="86" t="s">
        <v>639</v>
      </c>
      <c r="B744" s="86" t="s">
        <v>519</v>
      </c>
      <c r="C744" s="86">
        <v>18</v>
      </c>
      <c r="D744" s="86" t="s">
        <v>93</v>
      </c>
      <c r="E744" s="86">
        <v>19</v>
      </c>
      <c r="F744" s="86" t="s">
        <v>35</v>
      </c>
      <c r="G744" s="86">
        <v>37.195012210012209</v>
      </c>
      <c r="H744" s="86">
        <v>0</v>
      </c>
      <c r="I744" s="86">
        <v>0</v>
      </c>
      <c r="J744" s="86">
        <v>12.875139751867582</v>
      </c>
      <c r="K744" s="86">
        <v>4.7794777153774257</v>
      </c>
      <c r="L744" s="86">
        <v>2.0147560000000002</v>
      </c>
      <c r="M744" s="86">
        <v>1.0725746269003784</v>
      </c>
      <c r="N744" s="86">
        <v>2.1123946368168056</v>
      </c>
      <c r="O744" s="86">
        <v>1.1000000000000003</v>
      </c>
      <c r="P744" s="86">
        <v>2.9879028825610501</v>
      </c>
      <c r="S744" s="89"/>
      <c r="T744" s="91">
        <v>3.5</v>
      </c>
      <c r="V744" s="90">
        <f t="shared" si="112"/>
        <v>67.637257823535464</v>
      </c>
      <c r="W744" s="66">
        <f t="shared" si="113"/>
        <v>69.937257823535461</v>
      </c>
      <c r="X744" s="66">
        <f t="shared" si="114"/>
        <v>70.137257823535464</v>
      </c>
      <c r="Y744" s="66">
        <f t="shared" si="115"/>
        <v>67.637257823535464</v>
      </c>
      <c r="Z744" s="66">
        <f t="shared" si="116"/>
        <v>69.937257823535461</v>
      </c>
      <c r="AA744" s="66">
        <f t="shared" si="117"/>
        <v>70.137257823535464</v>
      </c>
      <c r="AB744" t="s">
        <v>566</v>
      </c>
      <c r="AC744" t="s">
        <v>567</v>
      </c>
      <c r="AD744" t="s">
        <v>602</v>
      </c>
      <c r="AE744" t="s">
        <v>569</v>
      </c>
      <c r="AF744">
        <v>44</v>
      </c>
      <c r="AG744" t="s">
        <v>37</v>
      </c>
      <c r="AH744" t="s">
        <v>603</v>
      </c>
      <c r="AI744">
        <v>15.104999999999999</v>
      </c>
      <c r="AJ744">
        <v>3.0000000000000001E-3</v>
      </c>
      <c r="AK744">
        <v>3.0899999999999999E-3</v>
      </c>
      <c r="AL744" t="s">
        <v>625</v>
      </c>
      <c r="AM744" t="s">
        <v>572</v>
      </c>
      <c r="AN744" t="s">
        <v>38</v>
      </c>
      <c r="AO744" t="s">
        <v>39</v>
      </c>
      <c r="AR744" s="71">
        <f t="shared" si="118"/>
        <v>74</v>
      </c>
      <c r="AS744" s="1">
        <f t="shared" si="119"/>
        <v>76</v>
      </c>
      <c r="AT744">
        <v>2</v>
      </c>
      <c r="AU744" t="b">
        <f t="shared" si="120"/>
        <v>0</v>
      </c>
      <c r="AW744">
        <v>7.5999999999999998E-2</v>
      </c>
    </row>
    <row r="745" spans="1:49" x14ac:dyDescent="0.25">
      <c r="A745" s="86" t="s">
        <v>639</v>
      </c>
      <c r="B745" s="86" t="s">
        <v>640</v>
      </c>
      <c r="C745" s="86">
        <v>24</v>
      </c>
      <c r="D745" s="86" t="s">
        <v>93</v>
      </c>
      <c r="E745" s="86">
        <v>19</v>
      </c>
      <c r="F745" s="86" t="s">
        <v>35</v>
      </c>
      <c r="G745" s="86">
        <v>35.681853881278521</v>
      </c>
      <c r="H745" s="86">
        <v>0</v>
      </c>
      <c r="I745" s="86">
        <v>0</v>
      </c>
      <c r="J745" s="86">
        <v>12.866644066621669</v>
      </c>
      <c r="K745" s="86">
        <v>4.752524324577954</v>
      </c>
      <c r="L745" s="86">
        <v>2.0147560000000002</v>
      </c>
      <c r="M745" s="86">
        <v>1.1047023659544037</v>
      </c>
      <c r="N745" s="86">
        <v>2.2100999999999997</v>
      </c>
      <c r="O745" s="86">
        <v>1.1000000000000003</v>
      </c>
      <c r="P745" s="86">
        <v>2.9010466466818339</v>
      </c>
      <c r="S745" s="89"/>
      <c r="T745" s="91">
        <v>3.5</v>
      </c>
      <c r="V745" s="90">
        <f t="shared" si="112"/>
        <v>66.131627285114376</v>
      </c>
      <c r="W745" s="66">
        <f t="shared" si="113"/>
        <v>68.431627285114374</v>
      </c>
      <c r="X745" s="66">
        <f t="shared" si="114"/>
        <v>68.631627285114376</v>
      </c>
      <c r="Y745" s="66">
        <f t="shared" si="115"/>
        <v>66.131627285114376</v>
      </c>
      <c r="Z745" s="66">
        <f t="shared" si="116"/>
        <v>68.431627285114374</v>
      </c>
      <c r="AA745" s="66">
        <f t="shared" si="117"/>
        <v>68.631627285114376</v>
      </c>
      <c r="AB745" t="s">
        <v>566</v>
      </c>
      <c r="AC745" t="s">
        <v>567</v>
      </c>
      <c r="AD745" t="s">
        <v>602</v>
      </c>
      <c r="AE745" t="s">
        <v>569</v>
      </c>
      <c r="AF745">
        <v>44</v>
      </c>
      <c r="AG745" t="s">
        <v>37</v>
      </c>
      <c r="AH745" t="s">
        <v>603</v>
      </c>
      <c r="AI745">
        <v>30.209999999999997</v>
      </c>
      <c r="AJ745">
        <v>3.0000000000000001E-3</v>
      </c>
      <c r="AK745">
        <v>3.0899999999999999E-3</v>
      </c>
      <c r="AL745" t="s">
        <v>626</v>
      </c>
      <c r="AM745" t="s">
        <v>572</v>
      </c>
      <c r="AN745" t="s">
        <v>38</v>
      </c>
      <c r="AO745" t="s">
        <v>39</v>
      </c>
      <c r="AR745" s="71">
        <f t="shared" si="118"/>
        <v>73.099999999999994</v>
      </c>
      <c r="AS745" s="1">
        <f t="shared" si="119"/>
        <v>75.099999999999994</v>
      </c>
      <c r="AT745">
        <v>2</v>
      </c>
      <c r="AU745" t="b">
        <f t="shared" si="120"/>
        <v>0</v>
      </c>
      <c r="AW745">
        <v>7.51E-2</v>
      </c>
    </row>
    <row r="746" spans="1:49" x14ac:dyDescent="0.25">
      <c r="A746" s="86" t="s">
        <v>639</v>
      </c>
      <c r="B746" s="86" t="s">
        <v>521</v>
      </c>
      <c r="C746" s="86">
        <v>30</v>
      </c>
      <c r="D746" s="86" t="s">
        <v>93</v>
      </c>
      <c r="E746" s="86">
        <v>19</v>
      </c>
      <c r="F746" s="86" t="s">
        <v>35</v>
      </c>
      <c r="G746" s="86">
        <v>36.087808269301128</v>
      </c>
      <c r="H746" s="86">
        <v>0</v>
      </c>
      <c r="I746" s="86">
        <v>0</v>
      </c>
      <c r="J746" s="86">
        <v>12.772286704951648</v>
      </c>
      <c r="K746" s="86">
        <v>4.7686419831221905</v>
      </c>
      <c r="L746" s="86">
        <v>2.0147560000000011</v>
      </c>
      <c r="M746" s="86">
        <v>1.1353430244658012</v>
      </c>
      <c r="N746" s="86">
        <v>2.3145327880392839</v>
      </c>
      <c r="O746" s="86">
        <v>1.1000000000000003</v>
      </c>
      <c r="P746" s="86">
        <v>2.9329265448165893</v>
      </c>
      <c r="S746" s="89"/>
      <c r="T746" s="91">
        <v>3.5</v>
      </c>
      <c r="V746" s="90">
        <f t="shared" si="112"/>
        <v>66.626295314696648</v>
      </c>
      <c r="W746" s="66">
        <f t="shared" si="113"/>
        <v>68.926295314696645</v>
      </c>
      <c r="X746" s="66">
        <f t="shared" si="114"/>
        <v>69.126295314696648</v>
      </c>
      <c r="Y746" s="66">
        <f t="shared" si="115"/>
        <v>66.626295314696648</v>
      </c>
      <c r="Z746" s="66">
        <f t="shared" si="116"/>
        <v>68.926295314696645</v>
      </c>
      <c r="AA746" s="66">
        <f t="shared" si="117"/>
        <v>69.126295314696648</v>
      </c>
      <c r="AB746" t="s">
        <v>566</v>
      </c>
      <c r="AC746" t="s">
        <v>567</v>
      </c>
      <c r="AD746" t="s">
        <v>602</v>
      </c>
      <c r="AE746" t="s">
        <v>569</v>
      </c>
      <c r="AF746">
        <v>44</v>
      </c>
      <c r="AG746" t="s">
        <v>37</v>
      </c>
      <c r="AH746" t="s">
        <v>603</v>
      </c>
      <c r="AI746">
        <v>45.314999999999998</v>
      </c>
      <c r="AJ746">
        <v>3.0000000000000001E-3</v>
      </c>
      <c r="AK746">
        <v>3.0899999999999999E-3</v>
      </c>
      <c r="AL746" t="s">
        <v>627</v>
      </c>
      <c r="AM746" t="s">
        <v>572</v>
      </c>
      <c r="AN746" t="s">
        <v>38</v>
      </c>
      <c r="AO746" t="s">
        <v>39</v>
      </c>
      <c r="AR746" s="71">
        <f t="shared" si="118"/>
        <v>72.7</v>
      </c>
      <c r="AS746" s="1">
        <f t="shared" si="119"/>
        <v>74.7</v>
      </c>
      <c r="AT746">
        <v>2</v>
      </c>
      <c r="AU746" t="b">
        <f t="shared" si="120"/>
        <v>0</v>
      </c>
      <c r="AW746">
        <v>7.4700000000000003E-2</v>
      </c>
    </row>
    <row r="747" spans="1:49" x14ac:dyDescent="0.25">
      <c r="A747" s="86" t="s">
        <v>639</v>
      </c>
      <c r="B747" s="86" t="s">
        <v>641</v>
      </c>
      <c r="C747" s="86">
        <v>36</v>
      </c>
      <c r="D747" s="86" t="s">
        <v>93</v>
      </c>
      <c r="E747" s="86">
        <v>19</v>
      </c>
      <c r="F747" s="86" t="s">
        <v>35</v>
      </c>
      <c r="G747" s="86">
        <v>35.235351598173523</v>
      </c>
      <c r="H747" s="86">
        <v>0</v>
      </c>
      <c r="I747" s="86">
        <v>0</v>
      </c>
      <c r="J747" s="86">
        <v>11.889560353228276</v>
      </c>
      <c r="K747" s="86">
        <v>4.7525243245779549</v>
      </c>
      <c r="L747" s="86">
        <v>2.0147560000000007</v>
      </c>
      <c r="M747" s="86">
        <v>1.1390362242080492</v>
      </c>
      <c r="N747" s="86">
        <v>2.3877383333333331</v>
      </c>
      <c r="O747" s="86">
        <v>1.0999999999999999</v>
      </c>
      <c r="P747" s="86">
        <v>2.8842574359496083</v>
      </c>
      <c r="S747" s="89"/>
      <c r="T747" s="91">
        <v>3.5</v>
      </c>
      <c r="V747" s="90">
        <f t="shared" si="112"/>
        <v>64.903224269470741</v>
      </c>
      <c r="W747" s="66">
        <f t="shared" si="113"/>
        <v>67.203224269470738</v>
      </c>
      <c r="X747" s="66">
        <f t="shared" si="114"/>
        <v>67.403224269470741</v>
      </c>
      <c r="Y747" s="66">
        <f t="shared" si="115"/>
        <v>64.903224269470741</v>
      </c>
      <c r="Z747" s="66">
        <f t="shared" si="116"/>
        <v>67.203224269470738</v>
      </c>
      <c r="AA747" s="66">
        <f t="shared" si="117"/>
        <v>67.403224269470741</v>
      </c>
      <c r="AB747" t="s">
        <v>566</v>
      </c>
      <c r="AC747" t="s">
        <v>567</v>
      </c>
      <c r="AD747" t="s">
        <v>602</v>
      </c>
      <c r="AE747" t="s">
        <v>569</v>
      </c>
      <c r="AF747">
        <v>44</v>
      </c>
      <c r="AG747" t="s">
        <v>37</v>
      </c>
      <c r="AH747" t="s">
        <v>603</v>
      </c>
      <c r="AI747">
        <v>15.104999999999997</v>
      </c>
      <c r="AJ747">
        <v>3.0000000000000001E-3</v>
      </c>
      <c r="AK747">
        <v>3.0899999999999999E-3</v>
      </c>
      <c r="AL747" t="s">
        <v>628</v>
      </c>
      <c r="AM747" t="s">
        <v>572</v>
      </c>
      <c r="AN747" t="s">
        <v>38</v>
      </c>
      <c r="AO747" t="s">
        <v>39</v>
      </c>
      <c r="AR747" s="71">
        <f t="shared" si="118"/>
        <v>73.899999999999991</v>
      </c>
      <c r="AS747" s="1">
        <f t="shared" si="119"/>
        <v>75.899999999999991</v>
      </c>
      <c r="AT747">
        <v>2</v>
      </c>
      <c r="AU747" t="b">
        <f t="shared" si="120"/>
        <v>0</v>
      </c>
      <c r="AW747">
        <v>7.5899999999999995E-2</v>
      </c>
    </row>
    <row r="748" spans="1:49" x14ac:dyDescent="0.25">
      <c r="A748" s="86" t="s">
        <v>642</v>
      </c>
      <c r="B748" s="86" t="s">
        <v>636</v>
      </c>
      <c r="C748" s="86">
        <v>12</v>
      </c>
      <c r="D748" s="86" t="s">
        <v>93</v>
      </c>
      <c r="E748" s="86">
        <v>19</v>
      </c>
      <c r="F748" s="86" t="s">
        <v>35</v>
      </c>
      <c r="G748" s="86">
        <v>36.579652968036534</v>
      </c>
      <c r="H748" s="86">
        <v>0</v>
      </c>
      <c r="I748" s="86">
        <v>0</v>
      </c>
      <c r="J748" s="86">
        <v>12.827252905409718</v>
      </c>
      <c r="K748" s="86">
        <v>4.752524324577954</v>
      </c>
      <c r="L748" s="86">
        <v>2.0147559999999998</v>
      </c>
      <c r="M748" s="86">
        <v>1.0626154428067323</v>
      </c>
      <c r="N748" s="86">
        <v>1.9808008771929824</v>
      </c>
      <c r="O748" s="86">
        <v>1.1000000000000001</v>
      </c>
      <c r="P748" s="86">
        <v>2.9397110424381179</v>
      </c>
      <c r="S748" s="89"/>
      <c r="T748" s="91">
        <v>3.5</v>
      </c>
      <c r="V748" s="90">
        <f t="shared" si="112"/>
        <v>66.757313560462038</v>
      </c>
      <c r="W748" s="66">
        <f t="shared" si="113"/>
        <v>69.057313560462035</v>
      </c>
      <c r="X748" s="66">
        <f t="shared" si="114"/>
        <v>69.257313560462038</v>
      </c>
      <c r="Y748" s="66">
        <f t="shared" si="115"/>
        <v>66.757313560462038</v>
      </c>
      <c r="Z748" s="66">
        <f t="shared" si="116"/>
        <v>69.057313560462035</v>
      </c>
      <c r="AA748" s="66">
        <f t="shared" si="117"/>
        <v>69.257313560462038</v>
      </c>
      <c r="AB748" t="s">
        <v>566</v>
      </c>
      <c r="AC748" t="s">
        <v>567</v>
      </c>
      <c r="AD748" t="s">
        <v>602</v>
      </c>
      <c r="AE748" t="s">
        <v>569</v>
      </c>
      <c r="AF748">
        <v>44</v>
      </c>
      <c r="AG748" t="s">
        <v>37</v>
      </c>
      <c r="AH748" t="s">
        <v>603</v>
      </c>
      <c r="AI748">
        <v>30.209999999999997</v>
      </c>
      <c r="AJ748">
        <v>3.0000000000000001E-3</v>
      </c>
      <c r="AK748">
        <v>3.0899999999999999E-3</v>
      </c>
      <c r="AL748" t="s">
        <v>629</v>
      </c>
      <c r="AM748" t="s">
        <v>572</v>
      </c>
      <c r="AN748" t="s">
        <v>38</v>
      </c>
      <c r="AO748" t="s">
        <v>39</v>
      </c>
      <c r="AR748" s="71">
        <f t="shared" si="118"/>
        <v>73.099999999999994</v>
      </c>
      <c r="AS748" s="1">
        <f t="shared" si="119"/>
        <v>75.099999999999994</v>
      </c>
      <c r="AT748">
        <v>2</v>
      </c>
      <c r="AU748" t="b">
        <f t="shared" si="120"/>
        <v>0</v>
      </c>
      <c r="AW748">
        <v>7.51E-2</v>
      </c>
    </row>
    <row r="749" spans="1:49" x14ac:dyDescent="0.25">
      <c r="A749" s="86" t="s">
        <v>642</v>
      </c>
      <c r="B749" s="86" t="s">
        <v>40</v>
      </c>
      <c r="C749" s="86">
        <v>18</v>
      </c>
      <c r="D749" s="86" t="s">
        <v>93</v>
      </c>
      <c r="E749" s="86">
        <v>19</v>
      </c>
      <c r="F749" s="86" t="s">
        <v>35</v>
      </c>
      <c r="G749" s="86">
        <v>36.02249694749694</v>
      </c>
      <c r="H749" s="86">
        <v>0</v>
      </c>
      <c r="I749" s="86">
        <v>0</v>
      </c>
      <c r="J749" s="86">
        <v>12.843483842100669</v>
      </c>
      <c r="K749" s="86">
        <v>4.7784143331597919</v>
      </c>
      <c r="L749" s="86">
        <v>2.0147560000000002</v>
      </c>
      <c r="M749" s="86">
        <v>1.1010474711759879</v>
      </c>
      <c r="N749" s="86">
        <v>2.1489436412583984</v>
      </c>
      <c r="O749" s="86">
        <v>1.1000000000000001</v>
      </c>
      <c r="P749" s="86">
        <v>2.9173151766442151</v>
      </c>
      <c r="S749" s="89"/>
      <c r="T749" s="91">
        <v>3.5</v>
      </c>
      <c r="V749" s="90">
        <f t="shared" si="112"/>
        <v>66.426457411835997</v>
      </c>
      <c r="W749" s="66">
        <f t="shared" si="113"/>
        <v>68.726457411835995</v>
      </c>
      <c r="X749" s="66">
        <f t="shared" si="114"/>
        <v>68.926457411835997</v>
      </c>
      <c r="Y749" s="66">
        <f t="shared" si="115"/>
        <v>66.426457411835997</v>
      </c>
      <c r="Z749" s="66">
        <f t="shared" si="116"/>
        <v>68.726457411835995</v>
      </c>
      <c r="AA749" s="66">
        <f t="shared" si="117"/>
        <v>68.926457411835997</v>
      </c>
      <c r="AB749" t="s">
        <v>566</v>
      </c>
      <c r="AC749" t="s">
        <v>567</v>
      </c>
      <c r="AD749" t="s">
        <v>602</v>
      </c>
      <c r="AE749" t="s">
        <v>569</v>
      </c>
      <c r="AF749">
        <v>44</v>
      </c>
      <c r="AG749" t="s">
        <v>37</v>
      </c>
      <c r="AH749" t="s">
        <v>603</v>
      </c>
      <c r="AI749">
        <v>45.314999999999998</v>
      </c>
      <c r="AJ749">
        <v>3.0000000000000001E-3</v>
      </c>
      <c r="AK749">
        <v>3.0899999999999999E-3</v>
      </c>
      <c r="AL749" t="s">
        <v>630</v>
      </c>
      <c r="AM749" t="s">
        <v>572</v>
      </c>
      <c r="AN749" t="s">
        <v>38</v>
      </c>
      <c r="AO749" t="s">
        <v>39</v>
      </c>
      <c r="AR749" s="71">
        <f t="shared" si="118"/>
        <v>72.599999999999994</v>
      </c>
      <c r="AS749" s="1">
        <f t="shared" si="119"/>
        <v>74.599999999999994</v>
      </c>
      <c r="AT749">
        <v>2</v>
      </c>
      <c r="AU749" t="b">
        <f t="shared" si="120"/>
        <v>0</v>
      </c>
      <c r="AW749">
        <v>7.46E-2</v>
      </c>
    </row>
    <row r="750" spans="1:49" x14ac:dyDescent="0.25">
      <c r="A750" s="86" t="s">
        <v>642</v>
      </c>
      <c r="B750" s="86" t="s">
        <v>643</v>
      </c>
      <c r="C750" s="86">
        <v>24</v>
      </c>
      <c r="D750" s="86" t="s">
        <v>93</v>
      </c>
      <c r="E750" s="86">
        <v>19</v>
      </c>
      <c r="F750" s="86" t="s">
        <v>35</v>
      </c>
      <c r="G750" s="86">
        <v>35.546031963470305</v>
      </c>
      <c r="H750" s="86">
        <v>0</v>
      </c>
      <c r="I750" s="86">
        <v>0</v>
      </c>
      <c r="J750" s="86">
        <v>12.845226404872827</v>
      </c>
      <c r="K750" s="86">
        <v>4.752524324577954</v>
      </c>
      <c r="L750" s="86">
        <v>2.0147559999999998</v>
      </c>
      <c r="M750" s="86">
        <v>1.1414378478428353</v>
      </c>
      <c r="N750" s="86">
        <v>2.2491530263157893</v>
      </c>
      <c r="O750" s="86">
        <v>1.1000000000000001</v>
      </c>
      <c r="P750" s="86">
        <v>2.8961227308245205</v>
      </c>
      <c r="S750" s="89"/>
      <c r="T750" s="91">
        <v>3.5</v>
      </c>
      <c r="V750" s="90">
        <f t="shared" si="112"/>
        <v>66.045252297904227</v>
      </c>
      <c r="W750" s="66">
        <f t="shared" si="113"/>
        <v>68.345252297904224</v>
      </c>
      <c r="X750" s="66">
        <f t="shared" si="114"/>
        <v>68.545252297904227</v>
      </c>
      <c r="Y750" s="66">
        <f t="shared" si="115"/>
        <v>66.045252297904227</v>
      </c>
      <c r="Z750" s="66">
        <f t="shared" si="116"/>
        <v>68.345252297904224</v>
      </c>
      <c r="AA750" s="66">
        <f t="shared" si="117"/>
        <v>68.545252297904227</v>
      </c>
      <c r="AB750" t="s">
        <v>566</v>
      </c>
      <c r="AC750" t="s">
        <v>567</v>
      </c>
      <c r="AD750" t="s">
        <v>602</v>
      </c>
      <c r="AE750" t="s">
        <v>569</v>
      </c>
      <c r="AF750">
        <v>44</v>
      </c>
      <c r="AG750" t="s">
        <v>37</v>
      </c>
      <c r="AH750" t="s">
        <v>603</v>
      </c>
      <c r="AI750">
        <v>15.104999999999997</v>
      </c>
      <c r="AJ750">
        <v>3.0000000000000001E-3</v>
      </c>
      <c r="AK750">
        <v>3.0899999999999999E-3</v>
      </c>
      <c r="AL750" t="s">
        <v>631</v>
      </c>
      <c r="AM750" t="s">
        <v>572</v>
      </c>
      <c r="AN750" t="s">
        <v>38</v>
      </c>
      <c r="AO750" t="s">
        <v>39</v>
      </c>
      <c r="AR750" s="71">
        <f t="shared" si="118"/>
        <v>73.7</v>
      </c>
      <c r="AS750" s="1">
        <f t="shared" si="119"/>
        <v>75.7</v>
      </c>
      <c r="AT750">
        <v>2</v>
      </c>
      <c r="AU750" t="b">
        <f t="shared" si="120"/>
        <v>0</v>
      </c>
      <c r="AW750">
        <v>7.5700000000000003E-2</v>
      </c>
    </row>
    <row r="751" spans="1:49" x14ac:dyDescent="0.25">
      <c r="A751" s="86" t="s">
        <v>642</v>
      </c>
      <c r="B751" s="86" t="s">
        <v>41</v>
      </c>
      <c r="C751" s="86">
        <v>30</v>
      </c>
      <c r="D751" s="86" t="s">
        <v>93</v>
      </c>
      <c r="E751" s="86">
        <v>19</v>
      </c>
      <c r="F751" s="86" t="s">
        <v>35</v>
      </c>
      <c r="G751" s="86">
        <v>35.417376509330396</v>
      </c>
      <c r="H751" s="86">
        <v>0</v>
      </c>
      <c r="I751" s="86">
        <v>0</v>
      </c>
      <c r="J751" s="86">
        <v>12.571609143073525</v>
      </c>
      <c r="K751" s="86">
        <v>4.7680074839493853</v>
      </c>
      <c r="L751" s="86">
        <v>2.0147559999999998</v>
      </c>
      <c r="M751" s="86">
        <v>1.1525570595390193</v>
      </c>
      <c r="N751" s="86">
        <v>2.3459856151205489</v>
      </c>
      <c r="O751" s="86">
        <v>1.0999999999999996</v>
      </c>
      <c r="P751" s="86">
        <v>2.8925821651669805</v>
      </c>
      <c r="S751" s="89"/>
      <c r="T751" s="91">
        <v>3.5</v>
      </c>
      <c r="V751" s="90">
        <f t="shared" si="112"/>
        <v>65.762873976179861</v>
      </c>
      <c r="W751" s="66">
        <f t="shared" si="113"/>
        <v>68.062873976179858</v>
      </c>
      <c r="X751" s="66">
        <f t="shared" si="114"/>
        <v>68.262873976179861</v>
      </c>
      <c r="Y751" s="66">
        <f t="shared" si="115"/>
        <v>65.762873976179861</v>
      </c>
      <c r="Z751" s="66">
        <f t="shared" si="116"/>
        <v>68.062873976179858</v>
      </c>
      <c r="AA751" s="66">
        <f t="shared" si="117"/>
        <v>68.262873976179861</v>
      </c>
      <c r="AB751" t="s">
        <v>566</v>
      </c>
      <c r="AC751" t="s">
        <v>567</v>
      </c>
      <c r="AD751" t="s">
        <v>602</v>
      </c>
      <c r="AE751" t="s">
        <v>569</v>
      </c>
      <c r="AF751">
        <v>44</v>
      </c>
      <c r="AG751" t="s">
        <v>37</v>
      </c>
      <c r="AH751" t="s">
        <v>603</v>
      </c>
      <c r="AI751">
        <v>30.209999999999997</v>
      </c>
      <c r="AJ751">
        <v>3.0000000000000001E-3</v>
      </c>
      <c r="AK751">
        <v>3.0899999999999999E-3</v>
      </c>
      <c r="AL751" t="s">
        <v>632</v>
      </c>
      <c r="AM751" t="s">
        <v>572</v>
      </c>
      <c r="AN751" t="s">
        <v>38</v>
      </c>
      <c r="AO751" t="s">
        <v>39</v>
      </c>
      <c r="AR751" s="71">
        <f t="shared" si="118"/>
        <v>73</v>
      </c>
      <c r="AS751" s="1">
        <f t="shared" si="119"/>
        <v>75</v>
      </c>
      <c r="AT751">
        <v>2</v>
      </c>
      <c r="AU751" t="b">
        <f t="shared" si="120"/>
        <v>0</v>
      </c>
      <c r="AW751">
        <v>7.4999999999999997E-2</v>
      </c>
    </row>
    <row r="752" spans="1:49" x14ac:dyDescent="0.25">
      <c r="A752" s="86" t="s">
        <v>642</v>
      </c>
      <c r="B752" s="86" t="s">
        <v>644</v>
      </c>
      <c r="C752" s="86">
        <v>36</v>
      </c>
      <c r="D752" s="86" t="s">
        <v>93</v>
      </c>
      <c r="E752" s="86">
        <v>19</v>
      </c>
      <c r="F752" s="86" t="s">
        <v>35</v>
      </c>
      <c r="G752" s="86">
        <v>35.130882800608838</v>
      </c>
      <c r="H752" s="86">
        <v>0</v>
      </c>
      <c r="I752" s="86">
        <v>0</v>
      </c>
      <c r="J752" s="86">
        <v>11.724555388277793</v>
      </c>
      <c r="K752" s="86">
        <v>4.752524324577954</v>
      </c>
      <c r="L752" s="86">
        <v>2.0147560000000002</v>
      </c>
      <c r="M752" s="86">
        <v>1.1592852522994264</v>
      </c>
      <c r="N752" s="86">
        <v>2.413773684210526</v>
      </c>
      <c r="O752" s="86">
        <v>1.0999999999999996</v>
      </c>
      <c r="P752" s="86">
        <v>2.8798072152090564</v>
      </c>
      <c r="S752" s="89"/>
      <c r="T752" s="91">
        <v>3.5</v>
      </c>
      <c r="V752" s="90">
        <f t="shared" si="112"/>
        <v>64.675584665183592</v>
      </c>
      <c r="W752" s="66">
        <f t="shared" si="113"/>
        <v>66.97558466518359</v>
      </c>
      <c r="X752" s="66">
        <f t="shared" si="114"/>
        <v>67.175584665183592</v>
      </c>
      <c r="Y752" s="66">
        <f t="shared" si="115"/>
        <v>64.675584665183592</v>
      </c>
      <c r="Z752" s="66">
        <f t="shared" si="116"/>
        <v>66.97558466518359</v>
      </c>
      <c r="AA752" s="66">
        <f t="shared" si="117"/>
        <v>67.175584665183592</v>
      </c>
      <c r="AB752" t="s">
        <v>566</v>
      </c>
      <c r="AC752" t="s">
        <v>567</v>
      </c>
      <c r="AD752" t="s">
        <v>602</v>
      </c>
      <c r="AE752" t="s">
        <v>569</v>
      </c>
      <c r="AF752">
        <v>44</v>
      </c>
      <c r="AG752" t="s">
        <v>37</v>
      </c>
      <c r="AH752" t="s">
        <v>603</v>
      </c>
      <c r="AI752">
        <v>45.315000000000005</v>
      </c>
      <c r="AJ752">
        <v>3.0000000000000001E-3</v>
      </c>
      <c r="AK752">
        <v>3.0899999999999999E-3</v>
      </c>
      <c r="AL752" t="s">
        <v>633</v>
      </c>
      <c r="AM752" t="s">
        <v>572</v>
      </c>
      <c r="AN752" t="s">
        <v>38</v>
      </c>
      <c r="AO752" t="s">
        <v>39</v>
      </c>
      <c r="AR752" s="71">
        <f t="shared" si="118"/>
        <v>72.5</v>
      </c>
      <c r="AS752" s="1">
        <f t="shared" si="119"/>
        <v>74.5</v>
      </c>
      <c r="AT752">
        <v>2</v>
      </c>
      <c r="AU752" t="b">
        <f t="shared" si="120"/>
        <v>0</v>
      </c>
      <c r="AW752">
        <v>7.4499999999999997E-2</v>
      </c>
    </row>
    <row r="753" spans="1:45" x14ac:dyDescent="0.25">
      <c r="A753" s="86" t="s">
        <v>645</v>
      </c>
      <c r="B753" s="86" t="s">
        <v>637</v>
      </c>
      <c r="C753" s="86">
        <v>12</v>
      </c>
      <c r="D753" s="86" t="s">
        <v>93</v>
      </c>
      <c r="E753" s="86">
        <v>19</v>
      </c>
      <c r="F753" s="86" t="s">
        <v>35</v>
      </c>
      <c r="G753" s="86">
        <v>36.337095890410964</v>
      </c>
      <c r="H753" s="86">
        <v>0</v>
      </c>
      <c r="I753" s="86">
        <v>0</v>
      </c>
      <c r="J753" s="86">
        <v>12.743368437213048</v>
      </c>
      <c r="K753" s="86">
        <v>4.7525243245779549</v>
      </c>
      <c r="L753" s="86">
        <v>2.0147560000000002</v>
      </c>
      <c r="M753" s="86">
        <v>1.1032244336527537</v>
      </c>
      <c r="N753" s="86">
        <v>2.0261538596491229</v>
      </c>
      <c r="O753" s="86">
        <v>1.1000000000000001</v>
      </c>
      <c r="P753" s="86">
        <v>2.9287653396806363</v>
      </c>
      <c r="T753" s="91">
        <v>3.5</v>
      </c>
      <c r="V753" s="90">
        <f t="shared" si="112"/>
        <v>66.505888285184483</v>
      </c>
      <c r="W753" s="66">
        <f t="shared" si="113"/>
        <v>68.80588828518448</v>
      </c>
      <c r="X753" s="66">
        <f t="shared" si="114"/>
        <v>69.005888285184483</v>
      </c>
      <c r="Y753" s="66">
        <f t="shared" si="115"/>
        <v>66.505888285184483</v>
      </c>
      <c r="Z753" s="66">
        <f t="shared" si="116"/>
        <v>68.80588828518448</v>
      </c>
      <c r="AA753" s="66">
        <f t="shared" si="117"/>
        <v>69.005888285184483</v>
      </c>
      <c r="AR753" s="71"/>
      <c r="AS753" s="1"/>
    </row>
    <row r="754" spans="1:45" x14ac:dyDescent="0.25">
      <c r="A754" s="86" t="s">
        <v>645</v>
      </c>
      <c r="B754" s="86" t="s">
        <v>44</v>
      </c>
      <c r="C754" s="86">
        <v>18</v>
      </c>
      <c r="D754" s="86" t="s">
        <v>93</v>
      </c>
      <c r="E754" s="86">
        <v>19</v>
      </c>
      <c r="F754" s="86" t="s">
        <v>35</v>
      </c>
      <c r="G754" s="86">
        <v>34.997862780813598</v>
      </c>
      <c r="H754" s="86">
        <v>0</v>
      </c>
      <c r="I754" s="86">
        <v>0</v>
      </c>
      <c r="J754" s="86">
        <v>12.777601336796742</v>
      </c>
      <c r="K754" s="86">
        <v>4.7629172677172473</v>
      </c>
      <c r="L754" s="86">
        <v>2.0147559999999993</v>
      </c>
      <c r="M754" s="86">
        <v>1.1190900081002988</v>
      </c>
      <c r="N754" s="86">
        <v>2.1821577547419491</v>
      </c>
      <c r="O754" s="86">
        <v>1.0999999999999999</v>
      </c>
      <c r="P754" s="86">
        <v>2.8579611867844341</v>
      </c>
      <c r="T754" s="91">
        <v>3.5</v>
      </c>
      <c r="V754" s="90">
        <f t="shared" si="112"/>
        <v>65.31234633495427</v>
      </c>
      <c r="W754" s="66">
        <f t="shared" si="113"/>
        <v>67.612346334954267</v>
      </c>
      <c r="X754" s="66">
        <f t="shared" si="114"/>
        <v>67.81234633495427</v>
      </c>
      <c r="Y754" s="66">
        <f t="shared" si="115"/>
        <v>65.31234633495427</v>
      </c>
      <c r="Z754" s="66">
        <f t="shared" si="116"/>
        <v>67.612346334954267</v>
      </c>
      <c r="AA754" s="66">
        <f t="shared" si="117"/>
        <v>67.81234633495427</v>
      </c>
      <c r="AR754" s="71"/>
      <c r="AS754" s="1"/>
    </row>
    <row r="755" spans="1:45" x14ac:dyDescent="0.25">
      <c r="A755" s="86" t="s">
        <v>645</v>
      </c>
      <c r="B755" s="86" t="s">
        <v>646</v>
      </c>
      <c r="C755" s="86">
        <v>24</v>
      </c>
      <c r="D755" s="86" t="s">
        <v>93</v>
      </c>
      <c r="E755" s="86">
        <v>19</v>
      </c>
      <c r="F755" s="86" t="s">
        <v>35</v>
      </c>
      <c r="G755" s="86">
        <v>35.403401826484007</v>
      </c>
      <c r="H755" s="86">
        <v>0</v>
      </c>
      <c r="I755" s="86">
        <v>0</v>
      </c>
      <c r="J755" s="86">
        <v>12.825881420067418</v>
      </c>
      <c r="K755" s="86">
        <v>4.7525243245779549</v>
      </c>
      <c r="L755" s="86">
        <v>2.0147559999999998</v>
      </c>
      <c r="M755" s="86">
        <v>1.1644863909913348</v>
      </c>
      <c r="N755" s="86">
        <v>2.2818008157894734</v>
      </c>
      <c r="O755" s="86">
        <v>1.1000000000000001</v>
      </c>
      <c r="P755" s="86">
        <v>2.8899963841357694</v>
      </c>
      <c r="T755" s="91">
        <v>3.5</v>
      </c>
      <c r="V755" s="90">
        <f t="shared" si="112"/>
        <v>65.93284716204596</v>
      </c>
      <c r="W755" s="66">
        <f t="shared" si="113"/>
        <v>68.232847162045957</v>
      </c>
      <c r="X755" s="66">
        <f t="shared" si="114"/>
        <v>68.43284716204596</v>
      </c>
      <c r="Y755" s="66">
        <f t="shared" si="115"/>
        <v>65.93284716204596</v>
      </c>
      <c r="Z755" s="66">
        <f t="shared" si="116"/>
        <v>68.232847162045957</v>
      </c>
      <c r="AA755" s="66">
        <f t="shared" si="117"/>
        <v>68.43284716204596</v>
      </c>
      <c r="AR755" s="71"/>
      <c r="AS755" s="1"/>
    </row>
    <row r="756" spans="1:45" x14ac:dyDescent="0.25">
      <c r="A756" s="86" t="s">
        <v>645</v>
      </c>
      <c r="B756" s="86" t="s">
        <v>45</v>
      </c>
      <c r="C756" s="86">
        <v>30</v>
      </c>
      <c r="D756" s="86" t="s">
        <v>93</v>
      </c>
      <c r="E756" s="86">
        <v>19</v>
      </c>
      <c r="F756" s="86" t="s">
        <v>35</v>
      </c>
      <c r="G756" s="86">
        <v>34.816301969365419</v>
      </c>
      <c r="H756" s="86">
        <v>0</v>
      </c>
      <c r="I756" s="86">
        <v>0</v>
      </c>
      <c r="J756" s="86">
        <v>12.352676793508197</v>
      </c>
      <c r="K756" s="86">
        <v>4.7587614660992719</v>
      </c>
      <c r="L756" s="86">
        <v>2.0147559999999998</v>
      </c>
      <c r="M756" s="86">
        <v>1.1627475326594865</v>
      </c>
      <c r="N756" s="86">
        <v>2.3741657477167433</v>
      </c>
      <c r="O756" s="86">
        <v>1.0999999999999994</v>
      </c>
      <c r="P756" s="86">
        <v>2.8587871736478681</v>
      </c>
      <c r="T756" s="91">
        <v>3.5</v>
      </c>
      <c r="V756" s="90">
        <f t="shared" si="112"/>
        <v>64.938196682996988</v>
      </c>
      <c r="W756" s="66">
        <f t="shared" si="113"/>
        <v>67.238196682996985</v>
      </c>
      <c r="X756" s="66">
        <f t="shared" si="114"/>
        <v>67.438196682996988</v>
      </c>
      <c r="Y756" s="66">
        <f t="shared" si="115"/>
        <v>64.938196682996988</v>
      </c>
      <c r="Z756" s="66">
        <f t="shared" si="116"/>
        <v>67.238196682996985</v>
      </c>
      <c r="AA756" s="66">
        <f t="shared" si="117"/>
        <v>67.438196682996988</v>
      </c>
    </row>
    <row r="757" spans="1:45" x14ac:dyDescent="0.25">
      <c r="A757" s="86" t="s">
        <v>645</v>
      </c>
      <c r="B757" s="86" t="s">
        <v>647</v>
      </c>
      <c r="C757" s="86">
        <v>36</v>
      </c>
      <c r="D757" s="86" t="s">
        <v>93</v>
      </c>
      <c r="E757" s="86">
        <v>19</v>
      </c>
      <c r="F757" s="86" t="s">
        <v>35</v>
      </c>
      <c r="G757" s="86">
        <v>35.018299878345509</v>
      </c>
      <c r="H757" s="86">
        <v>0</v>
      </c>
      <c r="I757" s="86">
        <v>0</v>
      </c>
      <c r="J757" s="86">
        <v>11.58258060082937</v>
      </c>
      <c r="K757" s="86">
        <v>4.7568645294405831</v>
      </c>
      <c r="L757" s="86">
        <v>2.0147560000000002</v>
      </c>
      <c r="M757" s="86">
        <v>1.1704867251105118</v>
      </c>
      <c r="N757" s="86">
        <v>2.435538877192982</v>
      </c>
      <c r="O757" s="86">
        <v>1.0999999999999996</v>
      </c>
      <c r="P757" s="86">
        <v>2.8740766101746154</v>
      </c>
      <c r="T757" s="91">
        <v>3.5</v>
      </c>
      <c r="V757" s="90">
        <f t="shared" si="112"/>
        <v>64.452603221093568</v>
      </c>
      <c r="W757" s="66">
        <f t="shared" si="113"/>
        <v>66.752603221093565</v>
      </c>
      <c r="X757" s="66">
        <f t="shared" si="114"/>
        <v>66.952603221093568</v>
      </c>
      <c r="Y757" s="66">
        <f t="shared" si="115"/>
        <v>64.452603221093568</v>
      </c>
      <c r="Z757" s="66">
        <f t="shared" si="116"/>
        <v>66.752603221093565</v>
      </c>
      <c r="AA757" s="66">
        <f t="shared" si="117"/>
        <v>66.952603221093568</v>
      </c>
    </row>
    <row r="758" spans="1:45" x14ac:dyDescent="0.25">
      <c r="A758" s="86" t="s">
        <v>648</v>
      </c>
      <c r="B758" s="86" t="s">
        <v>638</v>
      </c>
      <c r="C758" s="86">
        <v>12</v>
      </c>
      <c r="D758" s="86" t="s">
        <v>93</v>
      </c>
      <c r="E758" s="86">
        <v>19</v>
      </c>
      <c r="F758" s="86" t="s">
        <v>35</v>
      </c>
      <c r="G758" s="86">
        <v>35.962301369863013</v>
      </c>
      <c r="H758" s="86">
        <v>0</v>
      </c>
      <c r="I758" s="86">
        <v>0</v>
      </c>
      <c r="J758" s="86">
        <v>12.650496347423877</v>
      </c>
      <c r="K758" s="86">
        <v>4.7525243245779532</v>
      </c>
      <c r="L758" s="86">
        <v>2.0147560000000002</v>
      </c>
      <c r="M758" s="86">
        <v>1.1875443716897762</v>
      </c>
      <c r="N758" s="86">
        <v>2.0716194736842106</v>
      </c>
      <c r="O758" s="86">
        <v>1.0999999999999999</v>
      </c>
      <c r="P758" s="86">
        <v>2.9159728371140035</v>
      </c>
      <c r="T758" s="91">
        <v>3.5</v>
      </c>
      <c r="V758" s="90">
        <f t="shared" si="112"/>
        <v>66.155214724352831</v>
      </c>
      <c r="W758" s="66">
        <f t="shared" si="113"/>
        <v>68.455214724352828</v>
      </c>
      <c r="X758" s="66">
        <f t="shared" si="114"/>
        <v>68.655214724352831</v>
      </c>
      <c r="Y758" s="66">
        <f t="shared" si="115"/>
        <v>66.155214724352831</v>
      </c>
      <c r="Z758" s="66">
        <f t="shared" si="116"/>
        <v>68.455214724352828</v>
      </c>
      <c r="AA758" s="66">
        <f t="shared" si="117"/>
        <v>68.655214724352831</v>
      </c>
    </row>
    <row r="759" spans="1:45" x14ac:dyDescent="0.25">
      <c r="A759" s="86" t="s">
        <v>648</v>
      </c>
      <c r="B759" s="86" t="s">
        <v>391</v>
      </c>
      <c r="C759" s="86">
        <v>18</v>
      </c>
      <c r="D759" s="86" t="s">
        <v>93</v>
      </c>
      <c r="E759" s="86">
        <v>19</v>
      </c>
      <c r="F759" s="86" t="s">
        <v>35</v>
      </c>
      <c r="G759" s="86">
        <v>34.373083941605834</v>
      </c>
      <c r="H759" s="86">
        <v>0</v>
      </c>
      <c r="I759" s="86">
        <v>0</v>
      </c>
      <c r="J759" s="86">
        <v>12.745464968905532</v>
      </c>
      <c r="K759" s="86">
        <v>4.7618033964743294</v>
      </c>
      <c r="L759" s="86">
        <v>2.0147559999999998</v>
      </c>
      <c r="M759" s="86">
        <v>1.210480926207584</v>
      </c>
      <c r="N759" s="86">
        <v>2.2120041972254127</v>
      </c>
      <c r="O759" s="86">
        <v>1.0999999999999996</v>
      </c>
      <c r="P759" s="86">
        <v>2.8344719052708323</v>
      </c>
      <c r="T759" s="91">
        <v>3.5</v>
      </c>
      <c r="V759" s="90">
        <f t="shared" si="112"/>
        <v>64.752065335689522</v>
      </c>
      <c r="W759" s="66">
        <f t="shared" si="113"/>
        <v>67.05206533568952</v>
      </c>
      <c r="X759" s="66">
        <f t="shared" si="114"/>
        <v>67.252065335689522</v>
      </c>
      <c r="Y759" s="66">
        <f t="shared" si="115"/>
        <v>64.752065335689522</v>
      </c>
      <c r="Z759" s="66">
        <f t="shared" si="116"/>
        <v>67.05206533568952</v>
      </c>
      <c r="AA759" s="66">
        <f t="shared" si="117"/>
        <v>67.252065335689522</v>
      </c>
    </row>
    <row r="760" spans="1:45" x14ac:dyDescent="0.25">
      <c r="A760" s="86" t="s">
        <v>648</v>
      </c>
      <c r="B760" s="86" t="s">
        <v>649</v>
      </c>
      <c r="C760" s="86">
        <v>24</v>
      </c>
      <c r="D760" s="86" t="s">
        <v>93</v>
      </c>
      <c r="E760" s="86">
        <v>19</v>
      </c>
      <c r="F760" s="86" t="s">
        <v>35</v>
      </c>
      <c r="G760" s="86">
        <v>35.246689497716886</v>
      </c>
      <c r="H760" s="86">
        <v>0</v>
      </c>
      <c r="I760" s="86">
        <v>0</v>
      </c>
      <c r="J760" s="86">
        <v>12.804463758318576</v>
      </c>
      <c r="K760" s="86">
        <v>4.752524324577954</v>
      </c>
      <c r="L760" s="86">
        <v>2.0147560000000002</v>
      </c>
      <c r="M760" s="86">
        <v>1.2519059072806036</v>
      </c>
      <c r="N760" s="86">
        <v>2.3145296842105267</v>
      </c>
      <c r="O760" s="86">
        <v>1.1000000000000001</v>
      </c>
      <c r="P760" s="86">
        <v>2.8885483143788417</v>
      </c>
      <c r="T760" s="91">
        <v>3.5</v>
      </c>
      <c r="V760" s="90">
        <f t="shared" si="112"/>
        <v>65.87341748648339</v>
      </c>
      <c r="W760" s="66">
        <f t="shared" si="113"/>
        <v>68.173417486483388</v>
      </c>
      <c r="X760" s="66">
        <f t="shared" si="114"/>
        <v>68.37341748648339</v>
      </c>
      <c r="Y760" s="66">
        <f t="shared" si="115"/>
        <v>65.87341748648339</v>
      </c>
      <c r="Z760" s="66">
        <f t="shared" si="116"/>
        <v>68.173417486483388</v>
      </c>
      <c r="AA760" s="66">
        <f t="shared" si="117"/>
        <v>68.37341748648339</v>
      </c>
    </row>
    <row r="761" spans="1:45" x14ac:dyDescent="0.25">
      <c r="A761" s="86" t="s">
        <v>648</v>
      </c>
      <c r="B761" s="86" t="s">
        <v>394</v>
      </c>
      <c r="C761" s="86">
        <v>30</v>
      </c>
      <c r="D761" s="86" t="s">
        <v>93</v>
      </c>
      <c r="E761" s="86">
        <v>19</v>
      </c>
      <c r="F761" s="86" t="s">
        <v>35</v>
      </c>
      <c r="G761" s="86">
        <v>34.437046367287316</v>
      </c>
      <c r="H761" s="86">
        <v>0</v>
      </c>
      <c r="I761" s="86">
        <v>0</v>
      </c>
      <c r="J761" s="86">
        <v>12.157851384330554</v>
      </c>
      <c r="K761" s="86">
        <v>4.758089456491958</v>
      </c>
      <c r="L761" s="86">
        <v>2.0147560000000002</v>
      </c>
      <c r="M761" s="86">
        <v>1.2533304176767781</v>
      </c>
      <c r="N761" s="86">
        <v>2.4000132938074672</v>
      </c>
      <c r="O761" s="86">
        <v>1.0999999999999996</v>
      </c>
      <c r="P761" s="86">
        <v>2.8465582738955253</v>
      </c>
      <c r="T761" s="91">
        <v>3.5</v>
      </c>
      <c r="V761" s="90">
        <f t="shared" si="112"/>
        <v>64.467645193489602</v>
      </c>
      <c r="W761" s="66">
        <f t="shared" si="113"/>
        <v>66.767645193489599</v>
      </c>
      <c r="X761" s="66">
        <f t="shared" si="114"/>
        <v>66.967645193489602</v>
      </c>
      <c r="Y761" s="66">
        <f t="shared" si="115"/>
        <v>64.467645193489602</v>
      </c>
      <c r="Z761" s="66">
        <f t="shared" si="116"/>
        <v>66.767645193489599</v>
      </c>
      <c r="AA761" s="66">
        <f t="shared" si="117"/>
        <v>66.967645193489602</v>
      </c>
    </row>
    <row r="762" spans="1:45" x14ac:dyDescent="0.25">
      <c r="A762" s="86" t="s">
        <v>648</v>
      </c>
      <c r="B762" s="86" t="s">
        <v>650</v>
      </c>
      <c r="C762" s="86">
        <v>36</v>
      </c>
      <c r="D762" s="86" t="s">
        <v>93</v>
      </c>
      <c r="E762" s="86">
        <v>19</v>
      </c>
      <c r="F762" s="86" t="s">
        <v>35</v>
      </c>
      <c r="G762" s="86">
        <v>34.913883819951344</v>
      </c>
      <c r="H762" s="86">
        <v>0</v>
      </c>
      <c r="I762" s="86">
        <v>0</v>
      </c>
      <c r="J762" s="86">
        <v>11.417575635878887</v>
      </c>
      <c r="K762" s="86">
        <v>4.7568645294405822</v>
      </c>
      <c r="L762" s="86">
        <v>2.0147560000000007</v>
      </c>
      <c r="M762" s="86">
        <v>1.2594357458594287</v>
      </c>
      <c r="N762" s="86">
        <v>2.4573581228070172</v>
      </c>
      <c r="O762" s="86">
        <v>1.0999999999999996</v>
      </c>
      <c r="P762" s="86">
        <v>2.8745886349261061</v>
      </c>
      <c r="T762" s="91">
        <v>3.5</v>
      </c>
      <c r="V762" s="90">
        <f t="shared" si="112"/>
        <v>64.29446248886336</v>
      </c>
      <c r="W762" s="66">
        <f t="shared" si="113"/>
        <v>66.594462488863357</v>
      </c>
      <c r="X762" s="66">
        <f t="shared" si="114"/>
        <v>66.79446248886336</v>
      </c>
      <c r="Y762" s="66">
        <f t="shared" si="115"/>
        <v>64.29446248886336</v>
      </c>
      <c r="Z762" s="66">
        <f t="shared" si="116"/>
        <v>66.594462488863357</v>
      </c>
      <c r="AA762" s="66">
        <f t="shared" si="117"/>
        <v>66.79446248886336</v>
      </c>
    </row>
    <row r="763" spans="1:45" x14ac:dyDescent="0.25">
      <c r="A763" s="86" t="s">
        <v>651</v>
      </c>
      <c r="B763" s="86" t="s">
        <v>511</v>
      </c>
      <c r="C763" s="86">
        <v>12</v>
      </c>
      <c r="D763" s="86" t="s">
        <v>93</v>
      </c>
      <c r="E763" s="86">
        <v>19</v>
      </c>
      <c r="F763" s="86" t="s">
        <v>35</v>
      </c>
      <c r="G763" s="86">
        <v>35.704621004566206</v>
      </c>
      <c r="H763" s="86">
        <v>0</v>
      </c>
      <c r="I763" s="86">
        <v>0</v>
      </c>
      <c r="J763" s="86">
        <v>12.560620131498869</v>
      </c>
      <c r="K763" s="86">
        <v>4.752524324577954</v>
      </c>
      <c r="L763" s="86">
        <v>2.0147560000000002</v>
      </c>
      <c r="M763" s="86">
        <v>1.2002970971808242</v>
      </c>
      <c r="N763" s="86">
        <v>2.1128050877192979</v>
      </c>
      <c r="O763" s="86">
        <v>1.0999999999999999</v>
      </c>
      <c r="P763" s="86">
        <v>2.9037138473960535</v>
      </c>
      <c r="T763" s="91">
        <v>3.5</v>
      </c>
      <c r="V763" s="90">
        <f t="shared" si="112"/>
        <v>65.849337492939213</v>
      </c>
      <c r="W763" s="66">
        <f t="shared" si="113"/>
        <v>68.14933749293921</v>
      </c>
      <c r="X763" s="66">
        <f t="shared" si="114"/>
        <v>68.349337492939213</v>
      </c>
      <c r="Y763" s="66">
        <f t="shared" si="115"/>
        <v>65.849337492939213</v>
      </c>
      <c r="Z763" s="66">
        <f t="shared" si="116"/>
        <v>68.14933749293921</v>
      </c>
      <c r="AA763" s="66">
        <f t="shared" si="117"/>
        <v>68.349337492939213</v>
      </c>
    </row>
    <row r="764" spans="1:45" x14ac:dyDescent="0.25">
      <c r="A764" s="86" t="s">
        <v>651</v>
      </c>
      <c r="B764" s="86" t="s">
        <v>538</v>
      </c>
      <c r="C764" s="86">
        <v>18</v>
      </c>
      <c r="D764" s="86" t="s">
        <v>93</v>
      </c>
      <c r="E764" s="86">
        <v>19</v>
      </c>
      <c r="F764" s="86" t="s">
        <v>35</v>
      </c>
      <c r="G764" s="86">
        <v>34.098494231936854</v>
      </c>
      <c r="H764" s="86">
        <v>0</v>
      </c>
      <c r="I764" s="86">
        <v>0</v>
      </c>
      <c r="J764" s="86">
        <v>12.718073691971133</v>
      </c>
      <c r="K764" s="86">
        <v>4.7616570144271471</v>
      </c>
      <c r="L764" s="86">
        <v>2.0147559999999998</v>
      </c>
      <c r="M764" s="86">
        <v>1.2185973906356597</v>
      </c>
      <c r="N764" s="86">
        <v>2.2399605309578403</v>
      </c>
      <c r="O764" s="86">
        <v>1.0999999999999996</v>
      </c>
      <c r="P764" s="86">
        <v>2.8215345337567879</v>
      </c>
      <c r="T764" s="91">
        <v>3.5</v>
      </c>
      <c r="V764" s="90">
        <f t="shared" si="112"/>
        <v>64.473073393685411</v>
      </c>
      <c r="W764" s="66">
        <f t="shared" si="113"/>
        <v>66.773073393685408</v>
      </c>
      <c r="X764" s="66">
        <f t="shared" si="114"/>
        <v>66.973073393685411</v>
      </c>
      <c r="Y764" s="66">
        <f t="shared" si="115"/>
        <v>64.473073393685411</v>
      </c>
      <c r="Z764" s="66">
        <f t="shared" si="116"/>
        <v>66.773073393685408</v>
      </c>
      <c r="AA764" s="66">
        <f t="shared" si="117"/>
        <v>66.973073393685411</v>
      </c>
    </row>
    <row r="765" spans="1:45" x14ac:dyDescent="0.25">
      <c r="A765" s="86" t="s">
        <v>651</v>
      </c>
      <c r="B765" s="86" t="s">
        <v>512</v>
      </c>
      <c r="C765" s="86">
        <v>24</v>
      </c>
      <c r="D765" s="86" t="s">
        <v>93</v>
      </c>
      <c r="E765" s="86">
        <v>19</v>
      </c>
      <c r="F765" s="86" t="s">
        <v>35</v>
      </c>
      <c r="G765" s="86">
        <v>35.100424657534234</v>
      </c>
      <c r="H765" s="86">
        <v>0</v>
      </c>
      <c r="I765" s="86">
        <v>0</v>
      </c>
      <c r="J765" s="86">
        <v>12.783736988884211</v>
      </c>
      <c r="K765" s="86">
        <v>4.752524324577954</v>
      </c>
      <c r="L765" s="86">
        <v>2.0147559999999998</v>
      </c>
      <c r="M765" s="86">
        <v>1.2589614162933467</v>
      </c>
      <c r="N765" s="86">
        <v>2.3441775526315793</v>
      </c>
      <c r="O765" s="86">
        <v>1.0999999999999999</v>
      </c>
      <c r="P765" s="86">
        <v>2.8818110726050623</v>
      </c>
      <c r="T765" s="91">
        <v>3.5</v>
      </c>
      <c r="V765" s="90">
        <f t="shared" si="112"/>
        <v>65.73639201252638</v>
      </c>
      <c r="W765" s="66">
        <f t="shared" si="113"/>
        <v>68.036392012526377</v>
      </c>
      <c r="X765" s="66">
        <f t="shared" si="114"/>
        <v>68.23639201252638</v>
      </c>
      <c r="Y765" s="66">
        <f t="shared" si="115"/>
        <v>65.73639201252638</v>
      </c>
      <c r="Z765" s="66">
        <f t="shared" si="116"/>
        <v>68.036392012526377</v>
      </c>
      <c r="AA765" s="66">
        <f t="shared" si="117"/>
        <v>68.23639201252638</v>
      </c>
    </row>
    <row r="766" spans="1:45" x14ac:dyDescent="0.25">
      <c r="A766" s="86" t="s">
        <v>651</v>
      </c>
      <c r="B766" s="86" t="s">
        <v>540</v>
      </c>
      <c r="C766" s="86">
        <v>30</v>
      </c>
      <c r="D766" s="86" t="s">
        <v>93</v>
      </c>
      <c r="E766" s="86">
        <v>19</v>
      </c>
      <c r="F766" s="86" t="s">
        <v>35</v>
      </c>
      <c r="G766" s="86">
        <v>34.247552881108668</v>
      </c>
      <c r="H766" s="86">
        <v>0</v>
      </c>
      <c r="I766" s="86">
        <v>0</v>
      </c>
      <c r="J766" s="86">
        <v>11.961281223389578</v>
      </c>
      <c r="K766" s="86">
        <v>4.7580057272676735</v>
      </c>
      <c r="L766" s="86">
        <v>2.0147559999999993</v>
      </c>
      <c r="M766" s="86">
        <v>1.2567706455952643</v>
      </c>
      <c r="N766" s="86">
        <v>2.4241012792144199</v>
      </c>
      <c r="O766" s="86">
        <v>1.0999999999999992</v>
      </c>
      <c r="P766" s="86">
        <v>2.8378179855249588</v>
      </c>
      <c r="T766" s="91">
        <v>3.5</v>
      </c>
      <c r="V766" s="90">
        <f t="shared" si="112"/>
        <v>64.100285742100567</v>
      </c>
      <c r="W766" s="66">
        <f t="shared" si="113"/>
        <v>66.400285742100564</v>
      </c>
      <c r="X766" s="66">
        <f t="shared" si="114"/>
        <v>66.600285742100567</v>
      </c>
      <c r="Y766" s="66">
        <f t="shared" si="115"/>
        <v>64.100285742100567</v>
      </c>
      <c r="Z766" s="66">
        <f t="shared" si="116"/>
        <v>66.400285742100564</v>
      </c>
      <c r="AA766" s="66">
        <f t="shared" si="117"/>
        <v>66.600285742100567</v>
      </c>
    </row>
    <row r="767" spans="1:45" x14ac:dyDescent="0.25">
      <c r="A767" s="86" t="s">
        <v>651</v>
      </c>
      <c r="B767" s="86" t="s">
        <v>652</v>
      </c>
      <c r="C767" s="86">
        <v>36</v>
      </c>
      <c r="D767" s="86" t="s">
        <v>93</v>
      </c>
      <c r="E767" s="86">
        <v>19</v>
      </c>
      <c r="F767" s="86" t="s">
        <v>35</v>
      </c>
      <c r="G767" s="86">
        <v>34.798336374695872</v>
      </c>
      <c r="H767" s="86">
        <v>0</v>
      </c>
      <c r="I767" s="86">
        <v>0</v>
      </c>
      <c r="J767" s="86">
        <v>11.257893411733255</v>
      </c>
      <c r="K767" s="86">
        <v>4.7568645294405822</v>
      </c>
      <c r="L767" s="86">
        <v>2.0147559999999998</v>
      </c>
      <c r="M767" s="86">
        <v>1.261968696671286</v>
      </c>
      <c r="N767" s="86">
        <v>2.4771233684210521</v>
      </c>
      <c r="O767" s="86">
        <v>1.0999999999999994</v>
      </c>
      <c r="P767" s="86">
        <v>2.868898653419278</v>
      </c>
      <c r="T767" s="91">
        <v>3.5</v>
      </c>
      <c r="V767" s="90">
        <f t="shared" si="112"/>
        <v>64.03584103438132</v>
      </c>
      <c r="W767" s="66">
        <f t="shared" si="113"/>
        <v>66.335841034381318</v>
      </c>
      <c r="X767" s="66">
        <f t="shared" si="114"/>
        <v>66.53584103438132</v>
      </c>
      <c r="Y767" s="66">
        <f t="shared" si="115"/>
        <v>64.03584103438132</v>
      </c>
      <c r="Z767" s="66">
        <f t="shared" si="116"/>
        <v>66.335841034381318</v>
      </c>
      <c r="AA767" s="66">
        <f t="shared" si="117"/>
        <v>66.53584103438132</v>
      </c>
    </row>
    <row r="768" spans="1:45" x14ac:dyDescent="0.25">
      <c r="A768" s="86" t="s">
        <v>656</v>
      </c>
      <c r="B768" s="86" t="s">
        <v>514</v>
      </c>
      <c r="C768" s="86">
        <v>12</v>
      </c>
      <c r="D768" s="86" t="s">
        <v>93</v>
      </c>
      <c r="E768" s="86">
        <v>19</v>
      </c>
      <c r="F768" s="86" t="s">
        <v>35</v>
      </c>
      <c r="G768" s="86">
        <v>35.399415525114151</v>
      </c>
      <c r="H768" s="86">
        <v>0</v>
      </c>
      <c r="I768" s="86">
        <v>0</v>
      </c>
      <c r="J768" s="86">
        <v>12.467748041709699</v>
      </c>
      <c r="K768" s="86">
        <v>4.7525243245779532</v>
      </c>
      <c r="L768" s="86">
        <v>2.0147560000000002</v>
      </c>
      <c r="M768" s="86">
        <v>1.2108279395470596</v>
      </c>
      <c r="N768" s="86">
        <v>2.1572570175438592</v>
      </c>
      <c r="O768" s="86">
        <v>1.0999999999999999</v>
      </c>
      <c r="P768" s="86">
        <v>2.889206685681744</v>
      </c>
      <c r="T768" s="91">
        <v>3.5</v>
      </c>
      <c r="V768" s="90">
        <f t="shared" si="112"/>
        <v>65.491735534174467</v>
      </c>
      <c r="W768" s="66">
        <f t="shared" si="113"/>
        <v>67.791735534174464</v>
      </c>
      <c r="X768" s="66">
        <f t="shared" si="114"/>
        <v>67.991735534174467</v>
      </c>
      <c r="Y768" s="66">
        <f t="shared" si="115"/>
        <v>65.491735534174467</v>
      </c>
      <c r="Z768" s="66">
        <f t="shared" si="116"/>
        <v>67.791735534174464</v>
      </c>
      <c r="AA768" s="66">
        <f t="shared" si="117"/>
        <v>67.991735534174467</v>
      </c>
    </row>
    <row r="769" spans="1:44" x14ac:dyDescent="0.25">
      <c r="A769" s="86" t="s">
        <v>656</v>
      </c>
      <c r="B769" s="86" t="s">
        <v>544</v>
      </c>
      <c r="C769" s="86">
        <v>18</v>
      </c>
      <c r="D769" s="86" t="s">
        <v>93</v>
      </c>
      <c r="E769" s="86">
        <v>19</v>
      </c>
      <c r="F769" s="86" t="s">
        <v>35</v>
      </c>
      <c r="G769" s="86">
        <v>33.945218978102183</v>
      </c>
      <c r="H769" s="86">
        <v>0</v>
      </c>
      <c r="I769" s="86">
        <v>0</v>
      </c>
      <c r="J769" s="86">
        <v>12.63506536624711</v>
      </c>
      <c r="K769" s="86">
        <v>4.7414833520654609</v>
      </c>
      <c r="L769" s="86">
        <v>2.0147560000000002</v>
      </c>
      <c r="M769" s="86">
        <v>1.2253860603298741</v>
      </c>
      <c r="N769" s="86">
        <v>2.2701131560424086</v>
      </c>
      <c r="O769" s="86">
        <v>1.0999999999999999</v>
      </c>
      <c r="P769" s="86">
        <v>2.8089813666398791</v>
      </c>
      <c r="T769" s="91">
        <v>3.5</v>
      </c>
      <c r="V769" s="90">
        <f t="shared" si="112"/>
        <v>64.241004279426917</v>
      </c>
      <c r="W769" s="66">
        <f t="shared" si="113"/>
        <v>66.541004279426915</v>
      </c>
      <c r="X769" s="66">
        <f t="shared" si="114"/>
        <v>66.741004279426917</v>
      </c>
      <c r="Y769" s="66">
        <f t="shared" si="115"/>
        <v>64.241004279426917</v>
      </c>
      <c r="Z769" s="66">
        <f t="shared" si="116"/>
        <v>66.541004279426915</v>
      </c>
      <c r="AA769" s="66">
        <f t="shared" si="117"/>
        <v>66.741004279426917</v>
      </c>
    </row>
    <row r="770" spans="1:44" x14ac:dyDescent="0.25">
      <c r="A770" s="86" t="s">
        <v>656</v>
      </c>
      <c r="B770" s="86" t="s">
        <v>516</v>
      </c>
      <c r="C770" s="86">
        <v>24</v>
      </c>
      <c r="D770" s="86" t="s">
        <v>93</v>
      </c>
      <c r="E770" s="86">
        <v>19</v>
      </c>
      <c r="F770" s="86" t="s">
        <v>35</v>
      </c>
      <c r="G770" s="86">
        <v>34.927365296803643</v>
      </c>
      <c r="H770" s="86">
        <v>0</v>
      </c>
      <c r="I770" s="86">
        <v>0</v>
      </c>
      <c r="J770" s="86">
        <v>12.762319327135366</v>
      </c>
      <c r="K770" s="86">
        <v>4.752524324577954</v>
      </c>
      <c r="L770" s="86">
        <v>2.0147560000000002</v>
      </c>
      <c r="M770" s="86">
        <v>1.2638644912781953</v>
      </c>
      <c r="N770" s="86">
        <v>2.3761767105263152</v>
      </c>
      <c r="O770" s="86">
        <v>1.1000000000000001</v>
      </c>
      <c r="P770" s="86">
        <v>2.8729293770310989</v>
      </c>
      <c r="T770" s="91">
        <v>3.5</v>
      </c>
      <c r="V770" s="90">
        <f t="shared" si="112"/>
        <v>65.56993552735257</v>
      </c>
      <c r="W770" s="66">
        <f t="shared" si="113"/>
        <v>67.869935527352567</v>
      </c>
      <c r="X770" s="66">
        <f t="shared" si="114"/>
        <v>68.06993552735257</v>
      </c>
      <c r="Y770" s="66">
        <f t="shared" si="115"/>
        <v>65.56993552735257</v>
      </c>
      <c r="Z770" s="66">
        <f t="shared" si="116"/>
        <v>67.869935527352567</v>
      </c>
      <c r="AA770" s="66">
        <f t="shared" si="117"/>
        <v>68.06993552735257</v>
      </c>
    </row>
    <row r="771" spans="1:44" x14ac:dyDescent="0.25">
      <c r="A771" s="86" t="s">
        <v>656</v>
      </c>
      <c r="B771" s="86" t="s">
        <v>545</v>
      </c>
      <c r="C771" s="86">
        <v>30</v>
      </c>
      <c r="D771" s="86" t="s">
        <v>93</v>
      </c>
      <c r="E771" s="86">
        <v>19</v>
      </c>
      <c r="F771" s="86" t="s">
        <v>35</v>
      </c>
      <c r="G771" s="86">
        <v>34.132102957283664</v>
      </c>
      <c r="H771" s="86">
        <v>0</v>
      </c>
      <c r="I771" s="86">
        <v>0</v>
      </c>
      <c r="J771" s="86">
        <v>11.737814605649655</v>
      </c>
      <c r="K771" s="86">
        <v>4.7458911618181103</v>
      </c>
      <c r="L771" s="86">
        <v>2.0147560000000002</v>
      </c>
      <c r="M771" s="86">
        <v>1.2591050036450555</v>
      </c>
      <c r="N771" s="86">
        <v>2.4501144628131937</v>
      </c>
      <c r="O771" s="86">
        <v>1.0999999999999999</v>
      </c>
      <c r="P771" s="86">
        <v>2.8293850059303733</v>
      </c>
      <c r="T771" s="91">
        <v>3.5</v>
      </c>
      <c r="V771" s="90">
        <f t="shared" si="112"/>
        <v>63.769169197140052</v>
      </c>
      <c r="W771" s="66">
        <f t="shared" si="113"/>
        <v>66.069169197140056</v>
      </c>
      <c r="X771" s="66">
        <f t="shared" si="114"/>
        <v>66.269169197140059</v>
      </c>
      <c r="Y771" s="66">
        <f t="shared" si="115"/>
        <v>63.769169197140052</v>
      </c>
      <c r="Z771" s="66">
        <f t="shared" si="116"/>
        <v>66.069169197140056</v>
      </c>
      <c r="AA771" s="66">
        <f t="shared" si="117"/>
        <v>66.269169197140059</v>
      </c>
    </row>
    <row r="772" spans="1:44" x14ac:dyDescent="0.25">
      <c r="A772" s="86" t="s">
        <v>656</v>
      </c>
      <c r="B772" s="86" t="s">
        <v>657</v>
      </c>
      <c r="C772" s="86">
        <v>36</v>
      </c>
      <c r="D772" s="86" t="s">
        <v>93</v>
      </c>
      <c r="E772" s="86">
        <v>19</v>
      </c>
      <c r="F772" s="86" t="s">
        <v>35</v>
      </c>
      <c r="G772" s="86">
        <v>34.691593673965947</v>
      </c>
      <c r="H772" s="86">
        <v>0</v>
      </c>
      <c r="I772" s="86">
        <v>0</v>
      </c>
      <c r="J772" s="86">
        <v>11.092888446782771</v>
      </c>
      <c r="K772" s="86">
        <v>4.7568645294405831</v>
      </c>
      <c r="L772" s="86">
        <v>2.0147560000000007</v>
      </c>
      <c r="M772" s="86">
        <v>1.2638004079431622</v>
      </c>
      <c r="N772" s="86">
        <v>2.4984561403508767</v>
      </c>
      <c r="O772" s="86">
        <v>1.0999999999999996</v>
      </c>
      <c r="P772" s="86">
        <v>2.8637690853900502</v>
      </c>
      <c r="T772" s="91">
        <v>3.5</v>
      </c>
      <c r="V772" s="90">
        <f t="shared" ref="V772:V835" si="121">SUM(I772:U772,G772)</f>
        <v>63.782128283873391</v>
      </c>
      <c r="W772" s="66">
        <f t="shared" si="113"/>
        <v>66.082128283873388</v>
      </c>
      <c r="X772" s="66">
        <f t="shared" si="114"/>
        <v>66.282128283873391</v>
      </c>
      <c r="Y772" s="66">
        <f t="shared" si="115"/>
        <v>63.782128283873391</v>
      </c>
      <c r="Z772" s="66">
        <f t="shared" si="116"/>
        <v>66.082128283873388</v>
      </c>
      <c r="AA772" s="66">
        <f t="shared" si="117"/>
        <v>66.282128283873391</v>
      </c>
    </row>
    <row r="773" spans="1:44" x14ac:dyDescent="0.25">
      <c r="A773" s="86" t="s">
        <v>658</v>
      </c>
      <c r="B773" s="86" t="s">
        <v>519</v>
      </c>
      <c r="C773" s="86">
        <v>12</v>
      </c>
      <c r="D773" s="86" t="s">
        <v>93</v>
      </c>
      <c r="E773" s="86">
        <v>19</v>
      </c>
      <c r="F773" s="86" t="s">
        <v>35</v>
      </c>
      <c r="G773" s="86">
        <v>35.275652968036525</v>
      </c>
      <c r="H773" s="86">
        <v>0</v>
      </c>
      <c r="I773" s="86">
        <v>0</v>
      </c>
      <c r="J773" s="86">
        <v>12.516170718765974</v>
      </c>
      <c r="K773" s="86">
        <v>4.7525243245779549</v>
      </c>
      <c r="L773" s="86">
        <v>2.0147560000000007</v>
      </c>
      <c r="M773" s="86">
        <v>1.2248690503641839</v>
      </c>
      <c r="N773" s="86">
        <v>2.2029854385964915</v>
      </c>
      <c r="O773" s="86">
        <v>1.0999999999999999</v>
      </c>
      <c r="P773" s="86">
        <v>2.8858179378283757</v>
      </c>
      <c r="T773" s="91">
        <v>3.5</v>
      </c>
      <c r="V773" s="90">
        <f t="shared" si="121"/>
        <v>65.472776438169504</v>
      </c>
      <c r="W773" s="66">
        <f t="shared" si="113"/>
        <v>67.772776438169501</v>
      </c>
      <c r="X773" s="66">
        <f t="shared" si="114"/>
        <v>67.972776438169504</v>
      </c>
      <c r="Y773" s="66">
        <f t="shared" si="115"/>
        <v>65.472776438169504</v>
      </c>
      <c r="Z773" s="66">
        <f t="shared" si="116"/>
        <v>67.772776438169501</v>
      </c>
      <c r="AA773" s="66">
        <f t="shared" si="117"/>
        <v>67.972776438169504</v>
      </c>
    </row>
    <row r="774" spans="1:44" x14ac:dyDescent="0.25">
      <c r="A774" s="86" t="s">
        <v>658</v>
      </c>
      <c r="B774" s="86" t="s">
        <v>640</v>
      </c>
      <c r="C774" s="86">
        <v>18</v>
      </c>
      <c r="D774" s="86" t="s">
        <v>93</v>
      </c>
      <c r="E774" s="86">
        <v>19</v>
      </c>
      <c r="F774" s="86" t="s">
        <v>35</v>
      </c>
      <c r="G774" s="86">
        <v>33.906903460837881</v>
      </c>
      <c r="H774" s="86">
        <v>0</v>
      </c>
      <c r="I774" s="86">
        <v>0</v>
      </c>
      <c r="J774" s="86">
        <v>12.626578369792089</v>
      </c>
      <c r="K774" s="86">
        <v>4.7260180530988753</v>
      </c>
      <c r="L774" s="86">
        <v>2.0147560000000002</v>
      </c>
      <c r="M774" s="86">
        <v>1.2437306429493598</v>
      </c>
      <c r="N774" s="86">
        <v>2.3014808661968749</v>
      </c>
      <c r="O774" s="86">
        <v>1.0999999999999999</v>
      </c>
      <c r="P774" s="86">
        <v>2.8072609412109775</v>
      </c>
      <c r="T774" s="91">
        <v>3.5</v>
      </c>
      <c r="V774" s="90">
        <f t="shared" si="121"/>
        <v>64.226728334086062</v>
      </c>
      <c r="W774" s="66">
        <f t="shared" si="113"/>
        <v>66.526728334086059</v>
      </c>
      <c r="X774" s="66">
        <f t="shared" si="114"/>
        <v>66.726728334086062</v>
      </c>
      <c r="Y774" s="66">
        <f t="shared" si="115"/>
        <v>64.226728334086062</v>
      </c>
      <c r="Z774" s="66">
        <f t="shared" si="116"/>
        <v>66.526728334086059</v>
      </c>
      <c r="AA774" s="66">
        <f t="shared" si="117"/>
        <v>66.726728334086062</v>
      </c>
    </row>
    <row r="775" spans="1:44" x14ac:dyDescent="0.25">
      <c r="A775" s="86" t="s">
        <v>658</v>
      </c>
      <c r="B775" s="86" t="s">
        <v>521</v>
      </c>
      <c r="C775" s="86">
        <v>24</v>
      </c>
      <c r="D775" s="86" t="s">
        <v>93</v>
      </c>
      <c r="E775" s="86">
        <v>19</v>
      </c>
      <c r="F775" s="86" t="s">
        <v>35</v>
      </c>
      <c r="G775" s="86">
        <v>34.853602739726021</v>
      </c>
      <c r="H775" s="86">
        <v>0</v>
      </c>
      <c r="I775" s="86">
        <v>0</v>
      </c>
      <c r="J775" s="86">
        <v>12.567734098879423</v>
      </c>
      <c r="K775" s="86">
        <v>4.752524324577954</v>
      </c>
      <c r="L775" s="86">
        <v>2.0147560000000002</v>
      </c>
      <c r="M775" s="86">
        <v>1.2710412752197606</v>
      </c>
      <c r="N775" s="86">
        <v>2.4090947631578947</v>
      </c>
      <c r="O775" s="86">
        <v>1.1000000000000001</v>
      </c>
      <c r="P775" s="86">
        <v>2.871169665972181</v>
      </c>
      <c r="T775" s="91">
        <v>3.5</v>
      </c>
      <c r="V775" s="90">
        <f t="shared" si="121"/>
        <v>65.339922867533247</v>
      </c>
      <c r="W775" s="66">
        <f t="shared" si="113"/>
        <v>67.639922867533244</v>
      </c>
      <c r="X775" s="66">
        <f t="shared" si="114"/>
        <v>67.839922867533247</v>
      </c>
      <c r="Y775" s="66">
        <f t="shared" si="115"/>
        <v>65.339922867533247</v>
      </c>
      <c r="Z775" s="66">
        <f t="shared" si="116"/>
        <v>67.639922867533244</v>
      </c>
      <c r="AA775" s="66">
        <f t="shared" si="117"/>
        <v>67.839922867533247</v>
      </c>
    </row>
    <row r="776" spans="1:44" x14ac:dyDescent="0.25">
      <c r="A776" s="86" t="s">
        <v>658</v>
      </c>
      <c r="B776" s="86" t="s">
        <v>641</v>
      </c>
      <c r="C776" s="86">
        <v>30</v>
      </c>
      <c r="D776" s="86" t="s">
        <v>93</v>
      </c>
      <c r="E776" s="86">
        <v>19</v>
      </c>
      <c r="F776" s="86" t="s">
        <v>35</v>
      </c>
      <c r="G776" s="86">
        <v>34.080795040116691</v>
      </c>
      <c r="H776" s="86">
        <v>0</v>
      </c>
      <c r="I776" s="86">
        <v>0</v>
      </c>
      <c r="J776" s="86">
        <v>11.555479188673548</v>
      </c>
      <c r="K776" s="86">
        <v>4.736567621782779</v>
      </c>
      <c r="L776" s="86">
        <v>2.0147560000000002</v>
      </c>
      <c r="M776" s="86">
        <v>1.267393866197279</v>
      </c>
      <c r="N776" s="86">
        <v>2.4772126613880689</v>
      </c>
      <c r="O776" s="86">
        <v>1.0999999999999999</v>
      </c>
      <c r="P776" s="86">
        <v>2.8268470446862519</v>
      </c>
      <c r="T776" s="91">
        <v>3.5</v>
      </c>
      <c r="V776" s="90">
        <f t="shared" si="121"/>
        <v>63.559051422844618</v>
      </c>
      <c r="W776" s="66">
        <f t="shared" si="113"/>
        <v>65.859051422844615</v>
      </c>
      <c r="X776" s="66">
        <f t="shared" si="114"/>
        <v>66.059051422844618</v>
      </c>
      <c r="Y776" s="66">
        <f t="shared" si="115"/>
        <v>63.559051422844618</v>
      </c>
      <c r="Z776" s="66">
        <f t="shared" si="116"/>
        <v>65.859051422844615</v>
      </c>
      <c r="AA776" s="66">
        <f t="shared" si="117"/>
        <v>66.059051422844618</v>
      </c>
    </row>
    <row r="777" spans="1:44" x14ac:dyDescent="0.25">
      <c r="A777" s="86" t="s">
        <v>658</v>
      </c>
      <c r="B777" s="86" t="s">
        <v>659</v>
      </c>
      <c r="C777" s="86">
        <v>36</v>
      </c>
      <c r="D777" s="86" t="s">
        <v>93</v>
      </c>
      <c r="E777" s="86">
        <v>19</v>
      </c>
      <c r="F777" s="86" t="s">
        <v>35</v>
      </c>
      <c r="G777" s="86">
        <v>34.648740875912416</v>
      </c>
      <c r="H777" s="86">
        <v>0</v>
      </c>
      <c r="I777" s="86">
        <v>0</v>
      </c>
      <c r="J777" s="86">
        <v>10.96316496127881</v>
      </c>
      <c r="K777" s="86">
        <v>4.7568645294405831</v>
      </c>
      <c r="L777" s="86">
        <v>2.0147560000000007</v>
      </c>
      <c r="M777" s="86">
        <v>1.266265646171421</v>
      </c>
      <c r="N777" s="86">
        <v>2.5204015087719296</v>
      </c>
      <c r="O777" s="86">
        <v>1.0999999999999996</v>
      </c>
      <c r="P777" s="86">
        <v>2.8623633738651835</v>
      </c>
      <c r="T777" s="91">
        <v>3.5</v>
      </c>
      <c r="V777" s="90">
        <f t="shared" si="121"/>
        <v>63.632556895440345</v>
      </c>
      <c r="W777" s="66">
        <f t="shared" si="113"/>
        <v>65.932556895440342</v>
      </c>
      <c r="X777" s="66">
        <f t="shared" si="114"/>
        <v>66.132556895440345</v>
      </c>
      <c r="Y777" s="66">
        <f t="shared" si="115"/>
        <v>63.632556895440345</v>
      </c>
      <c r="Z777" s="66">
        <f t="shared" si="116"/>
        <v>65.932556895440342</v>
      </c>
      <c r="AA777" s="66">
        <f t="shared" si="117"/>
        <v>66.132556895440345</v>
      </c>
    </row>
    <row r="778" spans="1:44" x14ac:dyDescent="0.25">
      <c r="A778" s="86" t="s">
        <v>674</v>
      </c>
      <c r="B778" s="86" t="s">
        <v>40</v>
      </c>
      <c r="C778" s="86">
        <v>12</v>
      </c>
      <c r="D778" s="86" t="s">
        <v>93</v>
      </c>
      <c r="E778" s="86">
        <v>19</v>
      </c>
      <c r="F778" s="86" t="s">
        <v>35</v>
      </c>
      <c r="G778" s="86">
        <v>35.231470319634703</v>
      </c>
      <c r="H778" s="86">
        <v>0</v>
      </c>
      <c r="I778" s="86">
        <v>0</v>
      </c>
      <c r="J778" s="86">
        <v>12.566207485057459</v>
      </c>
      <c r="K778" s="86">
        <v>4.752524324577954</v>
      </c>
      <c r="L778" s="86">
        <v>2.0147560000000007</v>
      </c>
      <c r="M778" s="86">
        <v>1.2528629600648451</v>
      </c>
      <c r="N778" s="86">
        <v>2.2574240350877193</v>
      </c>
      <c r="O778" s="86">
        <v>1.1000000000000001</v>
      </c>
      <c r="P778" s="86">
        <v>2.887946051072777</v>
      </c>
      <c r="T778" s="91">
        <v>3.5</v>
      </c>
      <c r="V778" s="90">
        <f t="shared" si="121"/>
        <v>65.563191175495461</v>
      </c>
      <c r="W778" s="66">
        <f t="shared" si="113"/>
        <v>67.863191175495459</v>
      </c>
      <c r="X778" s="66">
        <f t="shared" si="114"/>
        <v>68.063191175495461</v>
      </c>
      <c r="Y778" s="66">
        <f t="shared" si="115"/>
        <v>65.563191175495461</v>
      </c>
      <c r="Z778" s="66">
        <f t="shared" si="116"/>
        <v>67.863191175495459</v>
      </c>
      <c r="AA778" s="66">
        <f t="shared" si="117"/>
        <v>68.063191175495461</v>
      </c>
    </row>
    <row r="779" spans="1:44" x14ac:dyDescent="0.25">
      <c r="A779" s="86" t="s">
        <v>674</v>
      </c>
      <c r="B779" s="86" t="s">
        <v>643</v>
      </c>
      <c r="C779" s="86">
        <v>18</v>
      </c>
      <c r="D779" s="86" t="s">
        <v>93</v>
      </c>
      <c r="E779" s="86">
        <v>19</v>
      </c>
      <c r="F779" s="86" t="s">
        <v>35</v>
      </c>
      <c r="G779" s="86">
        <v>34.86303582270795</v>
      </c>
      <c r="H779" s="86">
        <v>0</v>
      </c>
      <c r="I779" s="86">
        <v>0</v>
      </c>
      <c r="J779" s="86">
        <v>12.662430670233464</v>
      </c>
      <c r="K779" s="86">
        <v>4.7270525549054376</v>
      </c>
      <c r="L779" s="86">
        <v>2.0147560000000002</v>
      </c>
      <c r="M779" s="86">
        <v>1.2849272221657775</v>
      </c>
      <c r="N779" s="86">
        <v>2.3532130516154455</v>
      </c>
      <c r="O779" s="86">
        <v>1.1000000000000003</v>
      </c>
      <c r="P779" s="86">
        <v>2.8716897880675551</v>
      </c>
      <c r="T779" s="91">
        <v>3.5</v>
      </c>
      <c r="V779" s="90">
        <f t="shared" si="121"/>
        <v>65.377105109695634</v>
      </c>
      <c r="W779" s="66">
        <f t="shared" si="113"/>
        <v>67.677105109695631</v>
      </c>
      <c r="X779" s="66">
        <f t="shared" si="114"/>
        <v>67.877105109695634</v>
      </c>
      <c r="Y779" s="66">
        <f t="shared" si="115"/>
        <v>65.377105109695634</v>
      </c>
      <c r="Z779" s="66">
        <f t="shared" si="116"/>
        <v>67.677105109695631</v>
      </c>
      <c r="AA779" s="66">
        <f t="shared" si="117"/>
        <v>67.877105109695634</v>
      </c>
    </row>
    <row r="780" spans="1:44" x14ac:dyDescent="0.25">
      <c r="A780" s="86" t="s">
        <v>674</v>
      </c>
      <c r="B780" s="86" t="s">
        <v>41</v>
      </c>
      <c r="C780" s="86">
        <v>24</v>
      </c>
      <c r="D780" s="86" t="s">
        <v>93</v>
      </c>
      <c r="E780" s="86">
        <v>19</v>
      </c>
      <c r="F780" s="86" t="s">
        <v>35</v>
      </c>
      <c r="G780" s="86">
        <v>34.871826484018257</v>
      </c>
      <c r="H780" s="86">
        <v>0</v>
      </c>
      <c r="I780" s="86">
        <v>0</v>
      </c>
      <c r="J780" s="86">
        <v>12.366662696348284</v>
      </c>
      <c r="K780" s="86">
        <v>4.7525243245779549</v>
      </c>
      <c r="L780" s="86">
        <v>2.0147560000000002</v>
      </c>
      <c r="M780" s="86">
        <v>1.2862834527758316</v>
      </c>
      <c r="N780" s="86">
        <v>2.4482829210526318</v>
      </c>
      <c r="O780" s="86">
        <v>1.1000000000000003</v>
      </c>
      <c r="P780" s="86">
        <v>2.8746110871546855</v>
      </c>
      <c r="T780" s="91">
        <v>3.5</v>
      </c>
      <c r="V780" s="90">
        <f t="shared" si="121"/>
        <v>65.214946965927652</v>
      </c>
      <c r="W780" s="66">
        <f t="shared" si="113"/>
        <v>67.514946965927649</v>
      </c>
      <c r="X780" s="66">
        <f t="shared" si="114"/>
        <v>67.714946965927652</v>
      </c>
      <c r="Y780" s="66">
        <f t="shared" si="115"/>
        <v>65.214946965927652</v>
      </c>
      <c r="Z780" s="66">
        <f t="shared" si="116"/>
        <v>67.514946965927649</v>
      </c>
      <c r="AA780" s="66">
        <f t="shared" si="117"/>
        <v>67.714946965927652</v>
      </c>
    </row>
    <row r="781" spans="1:44" x14ac:dyDescent="0.25">
      <c r="A781" s="86" t="s">
        <v>674</v>
      </c>
      <c r="B781" s="86" t="s">
        <v>644</v>
      </c>
      <c r="C781" s="86">
        <v>30</v>
      </c>
      <c r="D781" s="86" t="s">
        <v>93</v>
      </c>
      <c r="E781" s="86">
        <v>19</v>
      </c>
      <c r="F781" s="86" t="s">
        <v>35</v>
      </c>
      <c r="G781" s="86">
        <v>34.638424507658634</v>
      </c>
      <c r="H781" s="86">
        <v>0</v>
      </c>
      <c r="I781" s="86">
        <v>0</v>
      </c>
      <c r="J781" s="86">
        <v>11.396926742511205</v>
      </c>
      <c r="K781" s="86">
        <v>4.7371917248240969</v>
      </c>
      <c r="L781" s="86">
        <v>2.0147560000000002</v>
      </c>
      <c r="M781" s="86">
        <v>1.2878598858768802</v>
      </c>
      <c r="N781" s="86">
        <v>2.5083757372124276</v>
      </c>
      <c r="O781" s="86">
        <v>1.0999999999999999</v>
      </c>
      <c r="P781" s="86">
        <v>2.8642821835922585</v>
      </c>
      <c r="T781" s="91">
        <v>3.5</v>
      </c>
      <c r="V781" s="90">
        <f t="shared" si="121"/>
        <v>64.047816781675508</v>
      </c>
      <c r="W781" s="66">
        <f t="shared" si="113"/>
        <v>66.347816781675505</v>
      </c>
      <c r="X781" s="66">
        <f t="shared" si="114"/>
        <v>66.547816781675508</v>
      </c>
      <c r="Y781" s="66">
        <f t="shared" si="115"/>
        <v>64.047816781675508</v>
      </c>
      <c r="Z781" s="66">
        <f t="shared" si="116"/>
        <v>66.347816781675505</v>
      </c>
      <c r="AA781" s="66">
        <f t="shared" si="117"/>
        <v>66.547816781675508</v>
      </c>
    </row>
    <row r="782" spans="1:44" x14ac:dyDescent="0.25">
      <c r="A782" s="86" t="s">
        <v>674</v>
      </c>
      <c r="B782" s="86" t="s">
        <v>675</v>
      </c>
      <c r="C782" s="86">
        <v>36</v>
      </c>
      <c r="D782" s="86" t="s">
        <v>93</v>
      </c>
      <c r="E782" s="86">
        <v>19</v>
      </c>
      <c r="F782" s="86" t="s">
        <v>35</v>
      </c>
      <c r="G782" s="86">
        <v>34.644802311435527</v>
      </c>
      <c r="H782" s="86">
        <v>0</v>
      </c>
      <c r="I782" s="86">
        <v>0</v>
      </c>
      <c r="J782" s="86">
        <v>10.829117359591383</v>
      </c>
      <c r="K782" s="86">
        <v>4.7568645294405831</v>
      </c>
      <c r="L782" s="86">
        <v>2.0147560000000007</v>
      </c>
      <c r="M782" s="86">
        <v>1.2705372383679336</v>
      </c>
      <c r="N782" s="86">
        <v>2.5465269473684211</v>
      </c>
      <c r="O782" s="86">
        <v>1.0999999999999999</v>
      </c>
      <c r="P782" s="86">
        <v>2.8626124836993716</v>
      </c>
      <c r="T782" s="91">
        <v>3.5</v>
      </c>
      <c r="V782" s="90">
        <f t="shared" si="121"/>
        <v>63.525216869903218</v>
      </c>
      <c r="W782" s="66">
        <f t="shared" si="113"/>
        <v>65.825216869903215</v>
      </c>
      <c r="X782" s="66">
        <f t="shared" si="114"/>
        <v>66.025216869903218</v>
      </c>
      <c r="Y782" s="66">
        <f t="shared" si="115"/>
        <v>63.525216869903218</v>
      </c>
      <c r="Z782" s="66">
        <f t="shared" si="116"/>
        <v>65.825216869903215</v>
      </c>
      <c r="AA782" s="66">
        <f t="shared" si="117"/>
        <v>66.025216869903218</v>
      </c>
    </row>
    <row r="783" spans="1:44" x14ac:dyDescent="0.25">
      <c r="A783" s="86" t="s">
        <v>527</v>
      </c>
      <c r="B783" s="86" t="s">
        <v>43</v>
      </c>
      <c r="C783" s="86">
        <v>12</v>
      </c>
      <c r="D783" s="86" t="s">
        <v>96</v>
      </c>
      <c r="E783" s="86">
        <v>29</v>
      </c>
      <c r="F783" s="86" t="s">
        <v>35</v>
      </c>
      <c r="G783" s="86">
        <v>38.124049033585166</v>
      </c>
      <c r="H783" s="86">
        <v>1.5876746043614176</v>
      </c>
      <c r="I783" s="86">
        <v>0</v>
      </c>
      <c r="J783" s="86">
        <v>13.745150445474803</v>
      </c>
      <c r="K783" s="86">
        <v>0</v>
      </c>
      <c r="L783" s="86">
        <v>2.95</v>
      </c>
      <c r="M783" s="86">
        <v>0.90355305727254764</v>
      </c>
      <c r="N783" s="86">
        <v>15.672488239055451</v>
      </c>
      <c r="O783" s="86">
        <v>1.1000000000000001</v>
      </c>
      <c r="P783" s="86">
        <v>4.0931564134238352</v>
      </c>
      <c r="T783" s="91">
        <v>4.5</v>
      </c>
      <c r="V783" s="90">
        <f t="shared" si="121"/>
        <v>81.088397188811797</v>
      </c>
      <c r="W783" s="66">
        <f t="shared" ref="W783:W846" si="122">+V783+$W$1</f>
        <v>83.388397188811794</v>
      </c>
      <c r="X783" s="66">
        <f t="shared" ref="X783:X846" si="123">+V783+$X$1</f>
        <v>83.588397188811797</v>
      </c>
      <c r="Y783" s="66">
        <f t="shared" ref="Y783:Y846" si="124">+V783</f>
        <v>81.088397188811797</v>
      </c>
      <c r="Z783" s="66">
        <f t="shared" ref="Z783:Z846" si="125">+W783</f>
        <v>83.388397188811794</v>
      </c>
      <c r="AA783" s="66">
        <f t="shared" ref="AA783:AA846" si="126">+X783</f>
        <v>83.588397188811797</v>
      </c>
      <c r="AB783" t="s">
        <v>523</v>
      </c>
      <c r="AC783" t="s">
        <v>661</v>
      </c>
      <c r="AD783" t="s">
        <v>662</v>
      </c>
      <c r="AE783" t="s">
        <v>673</v>
      </c>
      <c r="AF783">
        <v>31</v>
      </c>
      <c r="AG783" t="s">
        <v>37</v>
      </c>
      <c r="AH783" t="s">
        <v>663</v>
      </c>
      <c r="AI783">
        <v>239.18300000000002</v>
      </c>
      <c r="AJ783">
        <v>4.9890000000000004E-2</v>
      </c>
      <c r="AK783">
        <v>0</v>
      </c>
      <c r="AL783" t="s">
        <v>664</v>
      </c>
      <c r="AM783" t="s">
        <v>665</v>
      </c>
      <c r="AN783" t="s">
        <v>38</v>
      </c>
      <c r="AO783" t="s">
        <v>39</v>
      </c>
      <c r="AP783" t="s">
        <v>77</v>
      </c>
      <c r="AR783">
        <v>90</v>
      </c>
    </row>
    <row r="784" spans="1:44" x14ac:dyDescent="0.25">
      <c r="A784" s="86" t="s">
        <v>527</v>
      </c>
      <c r="B784" s="86" t="s">
        <v>637</v>
      </c>
      <c r="C784" s="86">
        <v>18</v>
      </c>
      <c r="D784" s="86" t="s">
        <v>96</v>
      </c>
      <c r="E784" s="86">
        <v>29</v>
      </c>
      <c r="F784" s="86" t="s">
        <v>35</v>
      </c>
      <c r="G784" s="86">
        <v>40.07071258720643</v>
      </c>
      <c r="H784" s="86">
        <v>1.5933194248132665</v>
      </c>
      <c r="I784" s="86">
        <v>0</v>
      </c>
      <c r="J784" s="86">
        <v>17.833838414351685</v>
      </c>
      <c r="K784" s="86">
        <v>0</v>
      </c>
      <c r="L784" s="86">
        <v>2.95</v>
      </c>
      <c r="M784" s="86">
        <v>1.0464479691609472</v>
      </c>
      <c r="N784" s="86">
        <v>15.608056321986549</v>
      </c>
      <c r="O784" s="86">
        <v>1.1000000000000001</v>
      </c>
      <c r="P784" s="86">
        <v>4.2369403983631297</v>
      </c>
      <c r="T784" s="91">
        <v>3.5</v>
      </c>
      <c r="V784" s="90">
        <f t="shared" si="121"/>
        <v>86.345995691068737</v>
      </c>
      <c r="W784" s="66">
        <f t="shared" si="122"/>
        <v>88.645995691068734</v>
      </c>
      <c r="X784" s="66">
        <f t="shared" si="123"/>
        <v>88.845995691068737</v>
      </c>
      <c r="Y784" s="66">
        <f t="shared" si="124"/>
        <v>86.345995691068737</v>
      </c>
      <c r="Z784" s="66">
        <f t="shared" si="125"/>
        <v>88.645995691068734</v>
      </c>
      <c r="AA784" s="66">
        <f t="shared" si="126"/>
        <v>88.845995691068737</v>
      </c>
      <c r="AB784" t="s">
        <v>523</v>
      </c>
      <c r="AC784" t="s">
        <v>661</v>
      </c>
      <c r="AD784" t="s">
        <v>662</v>
      </c>
      <c r="AE784" t="s">
        <v>569</v>
      </c>
      <c r="AF784">
        <v>31</v>
      </c>
      <c r="AG784" t="s">
        <v>37</v>
      </c>
      <c r="AH784" t="s">
        <v>663</v>
      </c>
      <c r="AI784">
        <v>359.94000000000005</v>
      </c>
      <c r="AJ784">
        <v>4.9890000000000004E-2</v>
      </c>
      <c r="AK784">
        <v>0</v>
      </c>
      <c r="AL784" t="s">
        <v>666</v>
      </c>
      <c r="AM784" t="s">
        <v>665</v>
      </c>
      <c r="AN784" t="s">
        <v>38</v>
      </c>
      <c r="AO784" t="s">
        <v>39</v>
      </c>
      <c r="AP784" t="s">
        <v>77</v>
      </c>
    </row>
    <row r="785" spans="1:42" x14ac:dyDescent="0.25">
      <c r="A785" s="86" t="s">
        <v>527</v>
      </c>
      <c r="B785" s="86" t="s">
        <v>44</v>
      </c>
      <c r="C785" s="86">
        <v>24</v>
      </c>
      <c r="D785" s="86" t="s">
        <v>96</v>
      </c>
      <c r="E785" s="86">
        <v>29</v>
      </c>
      <c r="F785" s="86" t="s">
        <v>35</v>
      </c>
      <c r="G785" s="86">
        <v>38.184588014198319</v>
      </c>
      <c r="H785" s="86">
        <v>1.5416656397690716</v>
      </c>
      <c r="I785" s="86">
        <v>0</v>
      </c>
      <c r="J785" s="86">
        <v>20.342046097130645</v>
      </c>
      <c r="K785" s="86">
        <v>0</v>
      </c>
      <c r="L785" s="86">
        <v>2.9499999999999997</v>
      </c>
      <c r="M785" s="86">
        <v>1.0449831413760948</v>
      </c>
      <c r="N785" s="86">
        <v>15.628736377041843</v>
      </c>
      <c r="O785" s="86">
        <v>1.0999999999999999</v>
      </c>
      <c r="P785" s="86">
        <v>4.1043898348157546</v>
      </c>
      <c r="T785" s="91">
        <v>3.5</v>
      </c>
      <c r="V785" s="90">
        <f t="shared" si="121"/>
        <v>86.854743464562659</v>
      </c>
      <c r="W785" s="66">
        <f t="shared" si="122"/>
        <v>89.154743464562657</v>
      </c>
      <c r="X785" s="66">
        <f t="shared" si="123"/>
        <v>89.354743464562659</v>
      </c>
      <c r="Y785" s="66">
        <f t="shared" si="124"/>
        <v>86.854743464562659</v>
      </c>
      <c r="Z785" s="66">
        <f t="shared" si="125"/>
        <v>89.154743464562657</v>
      </c>
      <c r="AA785" s="66">
        <f t="shared" si="126"/>
        <v>89.354743464562659</v>
      </c>
      <c r="AB785" t="s">
        <v>523</v>
      </c>
      <c r="AC785" t="s">
        <v>661</v>
      </c>
      <c r="AD785" t="s">
        <v>662</v>
      </c>
      <c r="AE785" t="s">
        <v>569</v>
      </c>
      <c r="AF785">
        <v>31</v>
      </c>
      <c r="AG785" t="s">
        <v>37</v>
      </c>
      <c r="AH785" t="s">
        <v>663</v>
      </c>
      <c r="AI785">
        <v>478.3660000000001</v>
      </c>
      <c r="AJ785">
        <v>4.9890000000000004E-2</v>
      </c>
      <c r="AK785">
        <v>0</v>
      </c>
      <c r="AL785" t="s">
        <v>667</v>
      </c>
      <c r="AM785" t="s">
        <v>665</v>
      </c>
      <c r="AN785" t="s">
        <v>38</v>
      </c>
      <c r="AO785" t="s">
        <v>39</v>
      </c>
      <c r="AP785" t="s">
        <v>77</v>
      </c>
    </row>
    <row r="786" spans="1:42" x14ac:dyDescent="0.25">
      <c r="A786" s="86" t="s">
        <v>527</v>
      </c>
      <c r="B786" s="86" t="s">
        <v>646</v>
      </c>
      <c r="C786" s="86">
        <v>30</v>
      </c>
      <c r="D786" s="86" t="s">
        <v>96</v>
      </c>
      <c r="E786" s="86">
        <v>29</v>
      </c>
      <c r="F786" s="86" t="s">
        <v>35</v>
      </c>
      <c r="G786" s="86">
        <v>39.563638344043596</v>
      </c>
      <c r="H786" s="86">
        <v>1.5354641764621562</v>
      </c>
      <c r="I786" s="86">
        <v>0</v>
      </c>
      <c r="J786" s="86">
        <v>22.546119888373443</v>
      </c>
      <c r="K786" s="86">
        <v>0</v>
      </c>
      <c r="L786" s="86">
        <v>2.95</v>
      </c>
      <c r="M786" s="86">
        <v>1.130366919117699</v>
      </c>
      <c r="N786" s="86">
        <v>15.745306493219434</v>
      </c>
      <c r="O786" s="86">
        <v>1.1000000000000003</v>
      </c>
      <c r="P786" s="86">
        <v>4.2166411347030337</v>
      </c>
      <c r="T786" s="91">
        <v>3.5</v>
      </c>
      <c r="V786" s="90">
        <f t="shared" si="121"/>
        <v>90.752072779457208</v>
      </c>
      <c r="W786" s="66">
        <f t="shared" si="122"/>
        <v>93.052072779457205</v>
      </c>
      <c r="X786" s="66">
        <f t="shared" si="123"/>
        <v>93.252072779457208</v>
      </c>
      <c r="Y786" s="66">
        <f t="shared" si="124"/>
        <v>90.752072779457208</v>
      </c>
      <c r="Z786" s="66">
        <f t="shared" si="125"/>
        <v>93.052072779457205</v>
      </c>
      <c r="AA786" s="66">
        <f t="shared" si="126"/>
        <v>93.252072779457208</v>
      </c>
      <c r="AB786" t="s">
        <v>523</v>
      </c>
      <c r="AC786" t="s">
        <v>661</v>
      </c>
      <c r="AD786" t="s">
        <v>662</v>
      </c>
      <c r="AE786" t="s">
        <v>569</v>
      </c>
      <c r="AF786">
        <v>31</v>
      </c>
      <c r="AG786" t="s">
        <v>37</v>
      </c>
      <c r="AH786" t="s">
        <v>663</v>
      </c>
      <c r="AI786">
        <v>599.12300000000005</v>
      </c>
      <c r="AJ786">
        <v>4.9890000000000004E-2</v>
      </c>
      <c r="AK786">
        <v>0</v>
      </c>
      <c r="AL786" t="s">
        <v>668</v>
      </c>
      <c r="AM786" t="s">
        <v>665</v>
      </c>
      <c r="AN786" t="s">
        <v>38</v>
      </c>
      <c r="AO786" t="s">
        <v>39</v>
      </c>
      <c r="AP786" t="s">
        <v>77</v>
      </c>
    </row>
    <row r="787" spans="1:42" x14ac:dyDescent="0.25">
      <c r="A787" s="86" t="s">
        <v>527</v>
      </c>
      <c r="B787" s="86" t="s">
        <v>45</v>
      </c>
      <c r="C787" s="86">
        <v>36</v>
      </c>
      <c r="D787" s="86" t="s">
        <v>96</v>
      </c>
      <c r="E787" s="86">
        <v>29</v>
      </c>
      <c r="F787" s="86" t="s">
        <v>35</v>
      </c>
      <c r="G787" s="86">
        <v>38.581878965757042</v>
      </c>
      <c r="H787" s="86">
        <v>1.5277419794556479</v>
      </c>
      <c r="I787" s="86">
        <v>0</v>
      </c>
      <c r="J787" s="86">
        <v>23.100136078233</v>
      </c>
      <c r="K787" s="86">
        <v>0</v>
      </c>
      <c r="L787" s="86">
        <v>2.9500000000000006</v>
      </c>
      <c r="M787" s="86">
        <v>1.1216657922211659</v>
      </c>
      <c r="N787" s="86">
        <v>16.002848616419232</v>
      </c>
      <c r="O787" s="86">
        <v>1.1000000000000005</v>
      </c>
      <c r="P787" s="86">
        <v>4.1646039295822188</v>
      </c>
      <c r="T787" s="91">
        <v>3.5</v>
      </c>
      <c r="V787" s="90">
        <f t="shared" si="121"/>
        <v>90.521133382212668</v>
      </c>
      <c r="W787" s="66">
        <f t="shared" si="122"/>
        <v>92.821133382212665</v>
      </c>
      <c r="X787" s="66">
        <f t="shared" si="123"/>
        <v>93.021133382212668</v>
      </c>
      <c r="Y787" s="66">
        <f t="shared" si="124"/>
        <v>90.521133382212668</v>
      </c>
      <c r="Z787" s="66">
        <f t="shared" si="125"/>
        <v>92.821133382212665</v>
      </c>
      <c r="AA787" s="66">
        <f t="shared" si="126"/>
        <v>93.021133382212668</v>
      </c>
      <c r="AB787" t="s">
        <v>523</v>
      </c>
      <c r="AC787" t="s">
        <v>661</v>
      </c>
      <c r="AD787" t="s">
        <v>662</v>
      </c>
      <c r="AE787" t="s">
        <v>569</v>
      </c>
      <c r="AF787">
        <v>31</v>
      </c>
      <c r="AG787" t="s">
        <v>37</v>
      </c>
      <c r="AH787" t="s">
        <v>663</v>
      </c>
      <c r="AI787">
        <v>22.611000000000001</v>
      </c>
      <c r="AJ787">
        <v>4.9890000000000004E-2</v>
      </c>
      <c r="AK787">
        <v>0</v>
      </c>
      <c r="AL787" t="s">
        <v>669</v>
      </c>
      <c r="AM787" t="s">
        <v>665</v>
      </c>
      <c r="AN787" t="s">
        <v>38</v>
      </c>
      <c r="AO787" t="s">
        <v>39</v>
      </c>
      <c r="AP787" t="s">
        <v>77</v>
      </c>
    </row>
    <row r="788" spans="1:42" x14ac:dyDescent="0.25">
      <c r="A788" s="86" t="s">
        <v>531</v>
      </c>
      <c r="B788" s="86" t="s">
        <v>388</v>
      </c>
      <c r="C788" s="86">
        <v>12</v>
      </c>
      <c r="D788" s="86" t="s">
        <v>96</v>
      </c>
      <c r="E788" s="86">
        <v>29</v>
      </c>
      <c r="F788" s="86" t="s">
        <v>35</v>
      </c>
      <c r="G788" s="86">
        <v>37.908947625876429</v>
      </c>
      <c r="H788" s="86">
        <v>1.5676599546435526</v>
      </c>
      <c r="I788" s="86">
        <v>0</v>
      </c>
      <c r="J788" s="86">
        <v>15.065306137978034</v>
      </c>
      <c r="K788" s="86">
        <v>0</v>
      </c>
      <c r="L788" s="86">
        <v>2.95</v>
      </c>
      <c r="M788" s="86">
        <v>0.91155200787179502</v>
      </c>
      <c r="N788" s="86">
        <v>15.591460068240634</v>
      </c>
      <c r="O788" s="86">
        <v>1.1000000000000001</v>
      </c>
      <c r="P788" s="86">
        <v>4.0726991388412088</v>
      </c>
      <c r="T788" s="91">
        <v>3.5</v>
      </c>
      <c r="V788" s="90">
        <f t="shared" si="121"/>
        <v>81.099964978808103</v>
      </c>
      <c r="W788" s="66">
        <f t="shared" si="122"/>
        <v>83.3999649788081</v>
      </c>
      <c r="X788" s="66">
        <f t="shared" si="123"/>
        <v>83.599964978808103</v>
      </c>
      <c r="Y788" s="66">
        <f t="shared" si="124"/>
        <v>81.099964978808103</v>
      </c>
      <c r="Z788" s="66">
        <f t="shared" si="125"/>
        <v>83.3999649788081</v>
      </c>
      <c r="AA788" s="66">
        <f t="shared" si="126"/>
        <v>83.599964978808103</v>
      </c>
    </row>
    <row r="789" spans="1:42" x14ac:dyDescent="0.25">
      <c r="A789" s="86" t="s">
        <v>531</v>
      </c>
      <c r="B789" s="86" t="s">
        <v>638</v>
      </c>
      <c r="C789" s="86">
        <v>18</v>
      </c>
      <c r="D789" s="86" t="s">
        <v>96</v>
      </c>
      <c r="E789" s="86">
        <v>29</v>
      </c>
      <c r="F789" s="86" t="s">
        <v>35</v>
      </c>
      <c r="G789" s="86">
        <v>40.842090115314754</v>
      </c>
      <c r="H789" s="86">
        <v>1.5787445942909812</v>
      </c>
      <c r="I789" s="86">
        <v>0</v>
      </c>
      <c r="J789" s="86">
        <v>18.745207979826944</v>
      </c>
      <c r="K789" s="86">
        <v>0</v>
      </c>
      <c r="L789" s="86">
        <v>2.95</v>
      </c>
      <c r="M789" s="86">
        <v>1.0708520058365696</v>
      </c>
      <c r="N789" s="86">
        <v>15.572020749641572</v>
      </c>
      <c r="O789" s="86">
        <v>1.1000000000000001</v>
      </c>
      <c r="P789" s="86">
        <v>4.2908823638262961</v>
      </c>
      <c r="T789" s="91">
        <v>3.5</v>
      </c>
      <c r="V789" s="90">
        <f t="shared" si="121"/>
        <v>88.071053214446138</v>
      </c>
      <c r="W789" s="66">
        <f t="shared" si="122"/>
        <v>90.371053214446135</v>
      </c>
      <c r="X789" s="66">
        <f t="shared" si="123"/>
        <v>90.571053214446138</v>
      </c>
      <c r="Y789" s="66">
        <f t="shared" si="124"/>
        <v>88.071053214446138</v>
      </c>
      <c r="Z789" s="66">
        <f t="shared" si="125"/>
        <v>90.371053214446135</v>
      </c>
      <c r="AA789" s="66">
        <f t="shared" si="126"/>
        <v>90.571053214446138</v>
      </c>
    </row>
    <row r="790" spans="1:42" x14ac:dyDescent="0.25">
      <c r="A790" s="86" t="s">
        <v>531</v>
      </c>
      <c r="B790" s="86" t="s">
        <v>391</v>
      </c>
      <c r="C790" s="86">
        <v>24</v>
      </c>
      <c r="D790" s="86" t="s">
        <v>96</v>
      </c>
      <c r="E790" s="86">
        <v>29</v>
      </c>
      <c r="F790" s="86" t="s">
        <v>35</v>
      </c>
      <c r="G790" s="86">
        <v>38.107326440424259</v>
      </c>
      <c r="H790" s="86">
        <v>1.5152625134836057</v>
      </c>
      <c r="I790" s="86">
        <v>0</v>
      </c>
      <c r="J790" s="86">
        <v>21.220855621846034</v>
      </c>
      <c r="K790" s="86">
        <v>0</v>
      </c>
      <c r="L790" s="86">
        <v>2.9499999999999997</v>
      </c>
      <c r="M790" s="86">
        <v>1.0556450548604503</v>
      </c>
      <c r="N790" s="86">
        <v>15.602019709644914</v>
      </c>
      <c r="O790" s="86">
        <v>1.0999999999999996</v>
      </c>
      <c r="P790" s="86">
        <v>4.0977643755500033</v>
      </c>
      <c r="T790" s="91">
        <v>3.5</v>
      </c>
      <c r="V790" s="90">
        <f t="shared" si="121"/>
        <v>87.633611202325667</v>
      </c>
      <c r="W790" s="66">
        <f t="shared" si="122"/>
        <v>89.933611202325665</v>
      </c>
      <c r="X790" s="66">
        <f t="shared" si="123"/>
        <v>90.133611202325667</v>
      </c>
      <c r="Y790" s="66">
        <f t="shared" si="124"/>
        <v>87.633611202325667</v>
      </c>
      <c r="Z790" s="66">
        <f t="shared" si="125"/>
        <v>89.933611202325665</v>
      </c>
      <c r="AA790" s="66">
        <f t="shared" si="126"/>
        <v>90.133611202325667</v>
      </c>
    </row>
    <row r="791" spans="1:42" x14ac:dyDescent="0.25">
      <c r="A791" s="86" t="s">
        <v>531</v>
      </c>
      <c r="B791" s="86" t="s">
        <v>649</v>
      </c>
      <c r="C791" s="86">
        <v>30</v>
      </c>
      <c r="D791" s="86" t="s">
        <v>96</v>
      </c>
      <c r="E791" s="86">
        <v>29</v>
      </c>
      <c r="F791" s="86" t="s">
        <v>35</v>
      </c>
      <c r="G791" s="86">
        <v>40.085507299484775</v>
      </c>
      <c r="H791" s="86">
        <v>1.5272909252157447</v>
      </c>
      <c r="I791" s="86">
        <v>0</v>
      </c>
      <c r="J791" s="86">
        <v>23.27070097578606</v>
      </c>
      <c r="K791" s="86">
        <v>0</v>
      </c>
      <c r="L791" s="86">
        <v>2.9500000000000006</v>
      </c>
      <c r="M791" s="86">
        <v>1.1483991657023815</v>
      </c>
      <c r="N791" s="86">
        <v>15.776668274391714</v>
      </c>
      <c r="O791" s="86">
        <v>1.1000000000000001</v>
      </c>
      <c r="P791" s="86">
        <v>4.2572008065101006</v>
      </c>
      <c r="T791" s="91">
        <v>3.5</v>
      </c>
      <c r="V791" s="90">
        <f t="shared" si="121"/>
        <v>92.088476521875037</v>
      </c>
      <c r="W791" s="66">
        <f t="shared" si="122"/>
        <v>94.388476521875035</v>
      </c>
      <c r="X791" s="66">
        <f t="shared" si="123"/>
        <v>94.588476521875037</v>
      </c>
      <c r="Y791" s="66">
        <f t="shared" si="124"/>
        <v>92.088476521875037</v>
      </c>
      <c r="Z791" s="66">
        <f t="shared" si="125"/>
        <v>94.388476521875035</v>
      </c>
      <c r="AA791" s="66">
        <f t="shared" si="126"/>
        <v>94.588476521875037</v>
      </c>
    </row>
    <row r="792" spans="1:42" x14ac:dyDescent="0.25">
      <c r="A792" s="86" t="s">
        <v>531</v>
      </c>
      <c r="B792" s="86" t="s">
        <v>394</v>
      </c>
      <c r="C792" s="86">
        <v>36</v>
      </c>
      <c r="D792" s="86" t="s">
        <v>96</v>
      </c>
      <c r="E792" s="86">
        <v>29</v>
      </c>
      <c r="F792" s="86" t="s">
        <v>35</v>
      </c>
      <c r="G792" s="86">
        <v>38.513608645541971</v>
      </c>
      <c r="H792" s="86">
        <v>1.5222174735480394</v>
      </c>
      <c r="I792" s="86">
        <v>0</v>
      </c>
      <c r="J792" s="86">
        <v>23.434920659076955</v>
      </c>
      <c r="K792" s="86">
        <v>0</v>
      </c>
      <c r="L792" s="86">
        <v>2.9500000000000011</v>
      </c>
      <c r="M792" s="86">
        <v>1.127349657934277</v>
      </c>
      <c r="N792" s="86">
        <v>16.029847124905764</v>
      </c>
      <c r="O792" s="86">
        <v>1.1000000000000003</v>
      </c>
      <c r="P792" s="86">
        <v>4.1620771854151233</v>
      </c>
      <c r="T792" s="91">
        <v>3.5</v>
      </c>
      <c r="V792" s="90">
        <f t="shared" si="121"/>
        <v>90.817803272874102</v>
      </c>
      <c r="W792" s="66">
        <f t="shared" si="122"/>
        <v>93.117803272874099</v>
      </c>
      <c r="X792" s="66">
        <f t="shared" si="123"/>
        <v>93.317803272874102</v>
      </c>
      <c r="Y792" s="66">
        <f t="shared" si="124"/>
        <v>90.817803272874102</v>
      </c>
      <c r="Z792" s="66">
        <f t="shared" si="125"/>
        <v>93.117803272874099</v>
      </c>
      <c r="AA792" s="66">
        <f t="shared" si="126"/>
        <v>93.317803272874102</v>
      </c>
    </row>
    <row r="793" spans="1:42" x14ac:dyDescent="0.25">
      <c r="A793" s="86" t="s">
        <v>535</v>
      </c>
      <c r="B793" s="86" t="s">
        <v>536</v>
      </c>
      <c r="C793" s="86">
        <v>12</v>
      </c>
      <c r="D793" s="86" t="s">
        <v>96</v>
      </c>
      <c r="E793" s="86">
        <v>29</v>
      </c>
      <c r="F793" s="86" t="s">
        <v>35</v>
      </c>
      <c r="G793" s="86">
        <v>37.882520956756956</v>
      </c>
      <c r="H793" s="86">
        <v>1.5726214133779663</v>
      </c>
      <c r="I793" s="86">
        <v>0</v>
      </c>
      <c r="J793" s="86">
        <v>16.385461830481262</v>
      </c>
      <c r="K793" s="86">
        <v>0</v>
      </c>
      <c r="L793" s="86">
        <v>2.95</v>
      </c>
      <c r="M793" s="86">
        <v>0.91155200787179502</v>
      </c>
      <c r="N793" s="86">
        <v>15.516184604976107</v>
      </c>
      <c r="O793" s="86">
        <v>1.0999999999999999</v>
      </c>
      <c r="P793" s="86">
        <v>4.0654782874419464</v>
      </c>
      <c r="T793" s="91">
        <v>3.5</v>
      </c>
      <c r="V793" s="90">
        <f t="shared" si="121"/>
        <v>82.311197687528065</v>
      </c>
      <c r="W793" s="66">
        <f t="shared" si="122"/>
        <v>84.611197687528062</v>
      </c>
      <c r="X793" s="66">
        <f t="shared" si="123"/>
        <v>84.811197687528065</v>
      </c>
      <c r="Y793" s="66">
        <f t="shared" si="124"/>
        <v>82.311197687528065</v>
      </c>
      <c r="Z793" s="66">
        <f t="shared" si="125"/>
        <v>84.611197687528062</v>
      </c>
      <c r="AA793" s="66">
        <f t="shared" si="126"/>
        <v>84.811197687528065</v>
      </c>
    </row>
    <row r="794" spans="1:42" x14ac:dyDescent="0.25">
      <c r="A794" s="86" t="s">
        <v>535</v>
      </c>
      <c r="B794" s="86" t="s">
        <v>511</v>
      </c>
      <c r="C794" s="86">
        <v>18</v>
      </c>
      <c r="D794" s="86" t="s">
        <v>96</v>
      </c>
      <c r="E794" s="86">
        <v>29</v>
      </c>
      <c r="F794" s="86" t="s">
        <v>35</v>
      </c>
      <c r="G794" s="86">
        <v>41.166296819170633</v>
      </c>
      <c r="H794" s="86">
        <v>1.5486045114783238</v>
      </c>
      <c r="I794" s="86">
        <v>0</v>
      </c>
      <c r="J794" s="86">
        <v>19.679667466946199</v>
      </c>
      <c r="K794" s="86">
        <v>0</v>
      </c>
      <c r="L794" s="86">
        <v>2.95</v>
      </c>
      <c r="M794" s="86">
        <v>1.0802877081217004</v>
      </c>
      <c r="N794" s="86">
        <v>15.538285087686965</v>
      </c>
      <c r="O794" s="86">
        <v>1.0999999999999999</v>
      </c>
      <c r="P794" s="86">
        <v>4.3121757426635305</v>
      </c>
      <c r="T794" s="91">
        <v>3.5</v>
      </c>
      <c r="V794" s="90">
        <f t="shared" si="121"/>
        <v>89.326712824589038</v>
      </c>
      <c r="W794" s="66">
        <f t="shared" si="122"/>
        <v>91.626712824589035</v>
      </c>
      <c r="X794" s="66">
        <f t="shared" si="123"/>
        <v>91.826712824589038</v>
      </c>
      <c r="Y794" s="66">
        <f t="shared" si="124"/>
        <v>89.326712824589038</v>
      </c>
      <c r="Z794" s="66">
        <f t="shared" si="125"/>
        <v>91.626712824589035</v>
      </c>
      <c r="AA794" s="66">
        <f t="shared" si="126"/>
        <v>91.826712824589038</v>
      </c>
    </row>
    <row r="795" spans="1:42" x14ac:dyDescent="0.25">
      <c r="A795" s="86" t="s">
        <v>535</v>
      </c>
      <c r="B795" s="86" t="s">
        <v>538</v>
      </c>
      <c r="C795" s="86">
        <v>24</v>
      </c>
      <c r="D795" s="86" t="s">
        <v>96</v>
      </c>
      <c r="E795" s="86">
        <v>29</v>
      </c>
      <c r="F795" s="86" t="s">
        <v>35</v>
      </c>
      <c r="G795" s="86">
        <v>38.151956786226435</v>
      </c>
      <c r="H795" s="86">
        <v>1.5102764209296211</v>
      </c>
      <c r="I795" s="86">
        <v>0</v>
      </c>
      <c r="J795" s="86">
        <v>22.099665146561417</v>
      </c>
      <c r="K795" s="86">
        <v>0</v>
      </c>
      <c r="L795" s="86">
        <v>2.95</v>
      </c>
      <c r="M795" s="86">
        <v>1.0582271406215402</v>
      </c>
      <c r="N795" s="86">
        <v>15.577199829164279</v>
      </c>
      <c r="O795" s="86">
        <v>1.0999999999999996</v>
      </c>
      <c r="P795" s="86">
        <v>4.09935424667687</v>
      </c>
      <c r="T795" s="91">
        <v>3.5</v>
      </c>
      <c r="V795" s="90">
        <f t="shared" si="121"/>
        <v>88.536403149250532</v>
      </c>
      <c r="W795" s="66">
        <f t="shared" si="122"/>
        <v>90.836403149250529</v>
      </c>
      <c r="X795" s="66">
        <f t="shared" si="123"/>
        <v>91.036403149250532</v>
      </c>
      <c r="Y795" s="66">
        <f t="shared" si="124"/>
        <v>88.536403149250532</v>
      </c>
      <c r="Z795" s="66">
        <f t="shared" si="125"/>
        <v>90.836403149250529</v>
      </c>
      <c r="AA795" s="66">
        <f t="shared" si="126"/>
        <v>91.036403149250532</v>
      </c>
    </row>
    <row r="796" spans="1:42" x14ac:dyDescent="0.25">
      <c r="A796" s="86" t="s">
        <v>535</v>
      </c>
      <c r="B796" s="86" t="s">
        <v>512</v>
      </c>
      <c r="C796" s="86">
        <v>30</v>
      </c>
      <c r="D796" s="86" t="s">
        <v>96</v>
      </c>
      <c r="E796" s="86">
        <v>29</v>
      </c>
      <c r="F796" s="86" t="s">
        <v>35</v>
      </c>
      <c r="G796" s="86">
        <v>40.319612092401584</v>
      </c>
      <c r="H796" s="86">
        <v>1.513856512452783</v>
      </c>
      <c r="I796" s="86">
        <v>0</v>
      </c>
      <c r="J796" s="86">
        <v>24.011502159044813</v>
      </c>
      <c r="K796" s="86">
        <v>0</v>
      </c>
      <c r="L796" s="86">
        <v>2.95</v>
      </c>
      <c r="M796" s="86">
        <v>1.1560452020010237</v>
      </c>
      <c r="N796" s="86">
        <v>15.804854375962659</v>
      </c>
      <c r="O796" s="86">
        <v>1.0999999999999999</v>
      </c>
      <c r="P796" s="86">
        <v>4.2763663285959348</v>
      </c>
      <c r="T796" s="91">
        <v>3.5</v>
      </c>
      <c r="V796" s="90">
        <f t="shared" si="121"/>
        <v>93.118380158006019</v>
      </c>
      <c r="W796" s="66">
        <f t="shared" si="122"/>
        <v>95.418380158006016</v>
      </c>
      <c r="X796" s="66">
        <f t="shared" si="123"/>
        <v>95.618380158006019</v>
      </c>
      <c r="Y796" s="66">
        <f t="shared" si="124"/>
        <v>93.118380158006019</v>
      </c>
      <c r="Z796" s="66">
        <f t="shared" si="125"/>
        <v>95.418380158006016</v>
      </c>
      <c r="AA796" s="66">
        <f t="shared" si="126"/>
        <v>95.618380158006019</v>
      </c>
    </row>
    <row r="797" spans="1:42" x14ac:dyDescent="0.25">
      <c r="A797" s="86" t="s">
        <v>535</v>
      </c>
      <c r="B797" s="86" t="s">
        <v>540</v>
      </c>
      <c r="C797" s="86">
        <v>36</v>
      </c>
      <c r="D797" s="86" t="s">
        <v>96</v>
      </c>
      <c r="E797" s="86">
        <v>29</v>
      </c>
      <c r="F797" s="86" t="s">
        <v>35</v>
      </c>
      <c r="G797" s="86">
        <v>38.544669757744764</v>
      </c>
      <c r="H797" s="86">
        <v>1.5182253133002988</v>
      </c>
      <c r="I797" s="86">
        <v>0</v>
      </c>
      <c r="J797" s="86">
        <v>23.769705239920906</v>
      </c>
      <c r="K797" s="86">
        <v>0</v>
      </c>
      <c r="L797" s="86">
        <v>2.9500000000000006</v>
      </c>
      <c r="M797" s="86">
        <v>1.1282952068308023</v>
      </c>
      <c r="N797" s="86">
        <v>16.054928836776309</v>
      </c>
      <c r="O797" s="86">
        <v>1.1000000000000001</v>
      </c>
      <c r="P797" s="86">
        <v>4.1661304598959834</v>
      </c>
      <c r="T797" s="91">
        <v>3.5</v>
      </c>
      <c r="V797" s="90">
        <f t="shared" si="121"/>
        <v>91.213729501168757</v>
      </c>
      <c r="W797" s="66">
        <f t="shared" si="122"/>
        <v>93.513729501168754</v>
      </c>
      <c r="X797" s="66">
        <f t="shared" si="123"/>
        <v>93.713729501168757</v>
      </c>
      <c r="Y797" s="66">
        <f t="shared" si="124"/>
        <v>91.213729501168757</v>
      </c>
      <c r="Z797" s="66">
        <f t="shared" si="125"/>
        <v>93.513729501168754</v>
      </c>
      <c r="AA797" s="66">
        <f t="shared" si="126"/>
        <v>93.713729501168757</v>
      </c>
    </row>
    <row r="798" spans="1:42" x14ac:dyDescent="0.25">
      <c r="A798" s="86" t="s">
        <v>542</v>
      </c>
      <c r="B798" s="86" t="s">
        <v>543</v>
      </c>
      <c r="C798" s="86">
        <v>12</v>
      </c>
      <c r="D798" s="86" t="s">
        <v>96</v>
      </c>
      <c r="E798" s="86">
        <v>29</v>
      </c>
      <c r="F798" s="86" t="s">
        <v>35</v>
      </c>
      <c r="G798" s="86">
        <v>38.088132810442211</v>
      </c>
      <c r="H798" s="86">
        <v>1.5488634040495199</v>
      </c>
      <c r="I798" s="86">
        <v>0</v>
      </c>
      <c r="J798" s="86">
        <v>17.705617522984497</v>
      </c>
      <c r="K798" s="86">
        <v>0</v>
      </c>
      <c r="L798" s="86">
        <v>2.9500000000000011</v>
      </c>
      <c r="M798" s="86">
        <v>0.91968308383528374</v>
      </c>
      <c r="N798" s="86">
        <v>15.445732717801857</v>
      </c>
      <c r="O798" s="86">
        <v>1.1000000000000003</v>
      </c>
      <c r="P798" s="86">
        <v>4.075651951457635</v>
      </c>
      <c r="T798" s="91">
        <v>3.5</v>
      </c>
      <c r="V798" s="90">
        <f t="shared" si="121"/>
        <v>83.784818086521483</v>
      </c>
      <c r="W798" s="66">
        <f t="shared" si="122"/>
        <v>86.08481808652148</v>
      </c>
      <c r="X798" s="66">
        <f t="shared" si="123"/>
        <v>86.284818086521483</v>
      </c>
      <c r="Y798" s="66">
        <f t="shared" si="124"/>
        <v>83.784818086521483</v>
      </c>
      <c r="Z798" s="66">
        <f t="shared" si="125"/>
        <v>86.08481808652148</v>
      </c>
      <c r="AA798" s="66">
        <f t="shared" si="126"/>
        <v>86.284818086521483</v>
      </c>
    </row>
    <row r="799" spans="1:42" x14ac:dyDescent="0.25">
      <c r="A799" s="86" t="s">
        <v>542</v>
      </c>
      <c r="B799" s="86" t="s">
        <v>514</v>
      </c>
      <c r="C799" s="86">
        <v>18</v>
      </c>
      <c r="D799" s="86" t="s">
        <v>96</v>
      </c>
      <c r="E799" s="86">
        <v>29</v>
      </c>
      <c r="F799" s="86" t="s">
        <v>35</v>
      </c>
      <c r="G799" s="86">
        <v>40.952120037090104</v>
      </c>
      <c r="H799" s="86">
        <v>1.5630036446464715</v>
      </c>
      <c r="I799" s="86">
        <v>0</v>
      </c>
      <c r="J799" s="86">
        <v>20.510833322093905</v>
      </c>
      <c r="K799" s="86">
        <v>0</v>
      </c>
      <c r="L799" s="86">
        <v>2.9500000000000011</v>
      </c>
      <c r="M799" s="86">
        <v>1.0793466540430936</v>
      </c>
      <c r="N799" s="86">
        <v>15.50749095881312</v>
      </c>
      <c r="O799" s="86">
        <v>1.1000000000000001</v>
      </c>
      <c r="P799" s="86">
        <v>4.2947159931461885</v>
      </c>
      <c r="T799" s="91">
        <v>3.5</v>
      </c>
      <c r="V799" s="90">
        <f t="shared" si="121"/>
        <v>89.894506965186423</v>
      </c>
      <c r="W799" s="66">
        <f t="shared" si="122"/>
        <v>92.19450696518642</v>
      </c>
      <c r="X799" s="66">
        <f t="shared" si="123"/>
        <v>92.394506965186423</v>
      </c>
      <c r="Y799" s="66">
        <f t="shared" si="124"/>
        <v>89.894506965186423</v>
      </c>
      <c r="Z799" s="66">
        <f t="shared" si="125"/>
        <v>92.19450696518642</v>
      </c>
      <c r="AA799" s="66">
        <f t="shared" si="126"/>
        <v>92.394506965186423</v>
      </c>
    </row>
    <row r="800" spans="1:42" x14ac:dyDescent="0.25">
      <c r="A800" s="86" t="s">
        <v>542</v>
      </c>
      <c r="B800" s="86" t="s">
        <v>544</v>
      </c>
      <c r="C800" s="86">
        <v>24</v>
      </c>
      <c r="D800" s="86" t="s">
        <v>96</v>
      </c>
      <c r="E800" s="86">
        <v>29</v>
      </c>
      <c r="F800" s="86" t="s">
        <v>35</v>
      </c>
      <c r="G800" s="86">
        <v>38.382512532245173</v>
      </c>
      <c r="H800" s="86">
        <v>1.491928057359317</v>
      </c>
      <c r="I800" s="86">
        <v>0</v>
      </c>
      <c r="J800" s="86">
        <v>22.978474671276807</v>
      </c>
      <c r="K800" s="86">
        <v>0</v>
      </c>
      <c r="L800" s="86">
        <v>2.9500000000000006</v>
      </c>
      <c r="M800" s="86">
        <v>1.0693829063991165</v>
      </c>
      <c r="N800" s="86">
        <v>15.55397038169937</v>
      </c>
      <c r="O800" s="86">
        <v>1.0999999999999999</v>
      </c>
      <c r="P800" s="86">
        <v>4.1148664732444002</v>
      </c>
      <c r="T800" s="91">
        <v>3.5</v>
      </c>
      <c r="V800" s="90">
        <f t="shared" si="121"/>
        <v>89.649206964864874</v>
      </c>
      <c r="W800" s="66">
        <f t="shared" si="122"/>
        <v>91.949206964864871</v>
      </c>
      <c r="X800" s="66">
        <f t="shared" si="123"/>
        <v>92.149206964864874</v>
      </c>
      <c r="Y800" s="66">
        <f t="shared" si="124"/>
        <v>89.649206964864874</v>
      </c>
      <c r="Z800" s="66">
        <f t="shared" si="125"/>
        <v>91.949206964864871</v>
      </c>
      <c r="AA800" s="66">
        <f t="shared" si="126"/>
        <v>92.149206964864874</v>
      </c>
    </row>
    <row r="801" spans="1:44" x14ac:dyDescent="0.25">
      <c r="A801" s="86" t="s">
        <v>542</v>
      </c>
      <c r="B801" s="86" t="s">
        <v>516</v>
      </c>
      <c r="C801" s="86">
        <v>30</v>
      </c>
      <c r="D801" s="86" t="s">
        <v>96</v>
      </c>
      <c r="E801" s="86">
        <v>29</v>
      </c>
      <c r="F801" s="86" t="s">
        <v>35</v>
      </c>
      <c r="G801" s="86">
        <v>40.193016083740964</v>
      </c>
      <c r="H801" s="86">
        <v>1.5233998556707533</v>
      </c>
      <c r="I801" s="86">
        <v>0</v>
      </c>
      <c r="J801" s="86">
        <v>24.677042242212309</v>
      </c>
      <c r="K801" s="86">
        <v>0</v>
      </c>
      <c r="L801" s="86">
        <v>2.9500000000000006</v>
      </c>
      <c r="M801" s="86">
        <v>1.155385690740659</v>
      </c>
      <c r="N801" s="86">
        <v>15.835636358031705</v>
      </c>
      <c r="O801" s="86">
        <v>1.1000000000000001</v>
      </c>
      <c r="P801" s="86">
        <v>4.2695167074084486</v>
      </c>
      <c r="T801" s="91">
        <v>3.5</v>
      </c>
      <c r="V801" s="90">
        <f t="shared" si="121"/>
        <v>93.680597082134085</v>
      </c>
      <c r="W801" s="66">
        <f t="shared" si="122"/>
        <v>95.980597082134082</v>
      </c>
      <c r="X801" s="66">
        <f t="shared" si="123"/>
        <v>96.180597082134085</v>
      </c>
      <c r="Y801" s="66">
        <f t="shared" si="124"/>
        <v>93.680597082134085</v>
      </c>
      <c r="Z801" s="66">
        <f t="shared" si="125"/>
        <v>95.980597082134082</v>
      </c>
      <c r="AA801" s="66">
        <f t="shared" si="126"/>
        <v>96.180597082134085</v>
      </c>
    </row>
    <row r="802" spans="1:44" x14ac:dyDescent="0.25">
      <c r="A802" s="86" t="s">
        <v>542</v>
      </c>
      <c r="B802" s="86" t="s">
        <v>545</v>
      </c>
      <c r="C802" s="86">
        <v>36</v>
      </c>
      <c r="D802" s="86" t="s">
        <v>96</v>
      </c>
      <c r="E802" s="86">
        <v>29</v>
      </c>
      <c r="F802" s="86" t="s">
        <v>35</v>
      </c>
      <c r="G802" s="86">
        <v>38.729941578902618</v>
      </c>
      <c r="H802" s="86">
        <v>1.5046904373500851</v>
      </c>
      <c r="I802" s="86">
        <v>0</v>
      </c>
      <c r="J802" s="86">
        <v>24.104489820764869</v>
      </c>
      <c r="K802" s="86">
        <v>0</v>
      </c>
      <c r="L802" s="86">
        <v>2.9500000000000011</v>
      </c>
      <c r="M802" s="86">
        <v>1.135437538509664</v>
      </c>
      <c r="N802" s="86">
        <v>16.078403337738614</v>
      </c>
      <c r="O802" s="86">
        <v>1.1000000000000003</v>
      </c>
      <c r="P802" s="86">
        <v>4.1814585543157143</v>
      </c>
      <c r="T802" s="91">
        <v>3.5</v>
      </c>
      <c r="V802" s="90">
        <f t="shared" si="121"/>
        <v>91.779730830231472</v>
      </c>
      <c r="W802" s="66">
        <f t="shared" si="122"/>
        <v>94.079730830231469</v>
      </c>
      <c r="X802" s="66">
        <f t="shared" si="123"/>
        <v>94.279730830231472</v>
      </c>
      <c r="Y802" s="66">
        <f t="shared" si="124"/>
        <v>91.779730830231472</v>
      </c>
      <c r="Z802" s="66">
        <f t="shared" si="125"/>
        <v>94.079730830231469</v>
      </c>
      <c r="AA802" s="66">
        <f t="shared" si="126"/>
        <v>94.279730830231472</v>
      </c>
    </row>
    <row r="803" spans="1:44" x14ac:dyDescent="0.25">
      <c r="A803" s="86" t="s">
        <v>639</v>
      </c>
      <c r="B803" s="86" t="s">
        <v>635</v>
      </c>
      <c r="C803" s="86">
        <v>12</v>
      </c>
      <c r="D803" s="86" t="s">
        <v>96</v>
      </c>
      <c r="E803" s="86">
        <v>29</v>
      </c>
      <c r="F803" s="86" t="s">
        <v>35</v>
      </c>
      <c r="G803" s="86">
        <v>38.141903814234283</v>
      </c>
      <c r="H803" s="86">
        <v>1.54984901971374</v>
      </c>
      <c r="I803" s="86">
        <v>0</v>
      </c>
      <c r="J803" s="86">
        <v>19.025773215487728</v>
      </c>
      <c r="K803" s="86">
        <v>0</v>
      </c>
      <c r="L803" s="86">
        <v>2.9500000000000011</v>
      </c>
      <c r="M803" s="86">
        <v>0.97718258870479657</v>
      </c>
      <c r="N803" s="86">
        <v>15.366974000000006</v>
      </c>
      <c r="O803" s="86">
        <v>1.1000000000000003</v>
      </c>
      <c r="P803" s="86">
        <v>4.0779602886086765</v>
      </c>
      <c r="T803" s="91">
        <v>3.5</v>
      </c>
      <c r="V803" s="90">
        <f t="shared" si="121"/>
        <v>85.139793907035482</v>
      </c>
      <c r="W803" s="66">
        <f t="shared" si="122"/>
        <v>87.439793907035479</v>
      </c>
      <c r="X803" s="66">
        <f t="shared" si="123"/>
        <v>87.639793907035482</v>
      </c>
      <c r="Y803" s="66">
        <f t="shared" si="124"/>
        <v>85.139793907035482</v>
      </c>
      <c r="Z803" s="66">
        <f t="shared" si="125"/>
        <v>87.439793907035479</v>
      </c>
      <c r="AA803" s="66">
        <f t="shared" si="126"/>
        <v>87.639793907035482</v>
      </c>
    </row>
    <row r="804" spans="1:44" x14ac:dyDescent="0.25">
      <c r="A804" s="86" t="s">
        <v>639</v>
      </c>
      <c r="B804" s="86" t="s">
        <v>519</v>
      </c>
      <c r="C804" s="86">
        <v>18</v>
      </c>
      <c r="D804" s="86" t="s">
        <v>96</v>
      </c>
      <c r="E804" s="86">
        <v>29</v>
      </c>
      <c r="F804" s="86" t="s">
        <v>35</v>
      </c>
      <c r="G804" s="86">
        <v>39.973164227706285</v>
      </c>
      <c r="H804" s="86">
        <v>1.5690921886342508</v>
      </c>
      <c r="I804" s="86">
        <v>0</v>
      </c>
      <c r="J804" s="86">
        <v>21.708790009729601</v>
      </c>
      <c r="K804" s="86">
        <v>0</v>
      </c>
      <c r="L804" s="86">
        <v>2.9500000000000011</v>
      </c>
      <c r="M804" s="86">
        <v>1.0831411719597452</v>
      </c>
      <c r="N804" s="86">
        <v>15.472419048164316</v>
      </c>
      <c r="O804" s="86">
        <v>1.1000000000000001</v>
      </c>
      <c r="P804" s="86">
        <v>4.222989435795955</v>
      </c>
      <c r="T804" s="91">
        <v>3.5</v>
      </c>
      <c r="V804" s="90">
        <f t="shared" si="121"/>
        <v>90.010503893355903</v>
      </c>
      <c r="W804" s="66">
        <f t="shared" si="122"/>
        <v>92.3105038933559</v>
      </c>
      <c r="X804" s="66">
        <f t="shared" si="123"/>
        <v>92.510503893355903</v>
      </c>
      <c r="Y804" s="66">
        <f t="shared" si="124"/>
        <v>90.010503893355903</v>
      </c>
      <c r="Z804" s="66">
        <f t="shared" si="125"/>
        <v>92.3105038933559</v>
      </c>
      <c r="AA804" s="66">
        <f t="shared" si="126"/>
        <v>92.510503893355903</v>
      </c>
    </row>
    <row r="805" spans="1:44" x14ac:dyDescent="0.25">
      <c r="A805" s="86" t="s">
        <v>639</v>
      </c>
      <c r="B805" s="86" t="s">
        <v>640</v>
      </c>
      <c r="C805" s="86">
        <v>24</v>
      </c>
      <c r="D805" s="86" t="s">
        <v>96</v>
      </c>
      <c r="E805" s="86">
        <v>29</v>
      </c>
      <c r="F805" s="86" t="s">
        <v>35</v>
      </c>
      <c r="G805" s="86">
        <v>38.384380202606359</v>
      </c>
      <c r="H805" s="86">
        <v>1.5145993806885372</v>
      </c>
      <c r="I805" s="86">
        <v>0</v>
      </c>
      <c r="J805" s="86">
        <v>23.857284195992197</v>
      </c>
      <c r="K805" s="86">
        <v>0</v>
      </c>
      <c r="L805" s="86">
        <v>2.95</v>
      </c>
      <c r="M805" s="86">
        <v>1.1023189604020125</v>
      </c>
      <c r="N805" s="86">
        <v>15.528002000000003</v>
      </c>
      <c r="O805" s="86">
        <v>1.0999999999999999</v>
      </c>
      <c r="P805" s="86">
        <v>4.1154937825735951</v>
      </c>
      <c r="T805" s="91">
        <v>3.5</v>
      </c>
      <c r="V805" s="90">
        <f t="shared" si="121"/>
        <v>90.537479141574167</v>
      </c>
      <c r="W805" s="66">
        <f t="shared" si="122"/>
        <v>92.837479141574164</v>
      </c>
      <c r="X805" s="66">
        <f t="shared" si="123"/>
        <v>93.037479141574167</v>
      </c>
      <c r="Y805" s="66">
        <f t="shared" si="124"/>
        <v>90.537479141574167</v>
      </c>
      <c r="Z805" s="66">
        <f t="shared" si="125"/>
        <v>92.837479141574164</v>
      </c>
      <c r="AA805" s="66">
        <f t="shared" si="126"/>
        <v>93.037479141574167</v>
      </c>
    </row>
    <row r="806" spans="1:44" x14ac:dyDescent="0.25">
      <c r="A806" s="86" t="s">
        <v>639</v>
      </c>
      <c r="B806" s="86" t="s">
        <v>521</v>
      </c>
      <c r="C806" s="86">
        <v>30</v>
      </c>
      <c r="D806" s="86" t="s">
        <v>96</v>
      </c>
      <c r="E806" s="86">
        <v>29</v>
      </c>
      <c r="F806" s="86" t="s">
        <v>35</v>
      </c>
      <c r="G806" s="86">
        <v>39.663279141356973</v>
      </c>
      <c r="H806" s="86">
        <v>1.5367734699335998</v>
      </c>
      <c r="I806" s="86">
        <v>0</v>
      </c>
      <c r="J806" s="86">
        <v>25.092284787634156</v>
      </c>
      <c r="K806" s="86">
        <v>0</v>
      </c>
      <c r="L806" s="86">
        <v>2.9500000000000011</v>
      </c>
      <c r="M806" s="86">
        <v>1.1593089859056844</v>
      </c>
      <c r="N806" s="86">
        <v>15.866639180161703</v>
      </c>
      <c r="O806" s="86">
        <v>1.1000000000000003</v>
      </c>
      <c r="P806" s="86">
        <v>4.2343851388271325</v>
      </c>
      <c r="T806" s="91">
        <v>3.5</v>
      </c>
      <c r="V806" s="90">
        <f t="shared" si="121"/>
        <v>93.565897233885664</v>
      </c>
      <c r="W806" s="66">
        <f t="shared" si="122"/>
        <v>95.865897233885661</v>
      </c>
      <c r="X806" s="66">
        <f t="shared" si="123"/>
        <v>96.065897233885664</v>
      </c>
      <c r="Y806" s="66">
        <f t="shared" si="124"/>
        <v>93.565897233885664</v>
      </c>
      <c r="Z806" s="66">
        <f t="shared" si="125"/>
        <v>95.865897233885661</v>
      </c>
      <c r="AA806" s="66">
        <f t="shared" si="126"/>
        <v>96.065897233885664</v>
      </c>
    </row>
    <row r="807" spans="1:44" x14ac:dyDescent="0.25">
      <c r="A807" s="86" t="s">
        <v>639</v>
      </c>
      <c r="B807" s="86" t="s">
        <v>641</v>
      </c>
      <c r="C807" s="86">
        <v>36</v>
      </c>
      <c r="D807" s="86" t="s">
        <v>96</v>
      </c>
      <c r="E807" s="86">
        <v>29</v>
      </c>
      <c r="F807" s="86" t="s">
        <v>35</v>
      </c>
      <c r="G807" s="86">
        <v>38.755716919680737</v>
      </c>
      <c r="H807" s="86">
        <v>1.5084596898481522</v>
      </c>
      <c r="I807" s="86">
        <v>0</v>
      </c>
      <c r="J807" s="86">
        <v>24.439274401608827</v>
      </c>
      <c r="K807" s="86">
        <v>0</v>
      </c>
      <c r="L807" s="86">
        <v>2.9500000000000015</v>
      </c>
      <c r="M807" s="86">
        <v>1.1558524675117401</v>
      </c>
      <c r="N807" s="86">
        <v>16.104645666666674</v>
      </c>
      <c r="O807" s="86">
        <v>1.1000000000000005</v>
      </c>
      <c r="P807" s="86">
        <v>4.1866012688240017</v>
      </c>
      <c r="T807" s="91">
        <v>3.5</v>
      </c>
      <c r="V807" s="90">
        <f t="shared" si="121"/>
        <v>92.192090724291972</v>
      </c>
      <c r="W807" s="66">
        <f t="shared" si="122"/>
        <v>94.49209072429197</v>
      </c>
      <c r="X807" s="66">
        <f t="shared" si="123"/>
        <v>94.692090724291972</v>
      </c>
      <c r="Y807" s="66">
        <f t="shared" si="124"/>
        <v>92.192090724291972</v>
      </c>
      <c r="Z807" s="66">
        <f t="shared" si="125"/>
        <v>94.49209072429197</v>
      </c>
      <c r="AA807" s="66">
        <f t="shared" si="126"/>
        <v>94.692090724291972</v>
      </c>
    </row>
    <row r="808" spans="1:44" x14ac:dyDescent="0.25">
      <c r="A808" s="86" t="s">
        <v>527</v>
      </c>
      <c r="B808" s="86" t="s">
        <v>43</v>
      </c>
      <c r="C808" s="86">
        <v>12</v>
      </c>
      <c r="D808" s="86" t="s">
        <v>97</v>
      </c>
      <c r="E808" s="86">
        <v>31</v>
      </c>
      <c r="F808" s="86" t="s">
        <v>35</v>
      </c>
      <c r="G808" s="86">
        <v>38.981060380772149</v>
      </c>
      <c r="H808" s="86">
        <v>2.0003389195849337</v>
      </c>
      <c r="I808" s="86">
        <v>0</v>
      </c>
      <c r="J808" s="86">
        <v>31.888254844584242</v>
      </c>
      <c r="K808" s="86">
        <v>0</v>
      </c>
      <c r="L808" s="86">
        <v>2.95</v>
      </c>
      <c r="M808" s="86">
        <v>0.91081246632847668</v>
      </c>
      <c r="N808" s="86">
        <v>15.666477629189064</v>
      </c>
      <c r="O808" s="86">
        <v>1.1000000000000001</v>
      </c>
      <c r="P808" s="86">
        <v>3.7609167686159011</v>
      </c>
      <c r="T808" s="91">
        <v>3.5</v>
      </c>
      <c r="V808" s="90">
        <f t="shared" si="121"/>
        <v>98.757522089489839</v>
      </c>
      <c r="W808" s="66">
        <f t="shared" si="122"/>
        <v>101.05752208948984</v>
      </c>
      <c r="X808" s="66">
        <f t="shared" si="123"/>
        <v>101.25752208948984</v>
      </c>
      <c r="Y808" s="66">
        <f t="shared" si="124"/>
        <v>98.757522089489839</v>
      </c>
      <c r="Z808" s="66">
        <f t="shared" si="125"/>
        <v>101.05752208948984</v>
      </c>
      <c r="AA808" s="66">
        <f t="shared" si="126"/>
        <v>101.25752208948984</v>
      </c>
      <c r="AD808" t="s">
        <v>676</v>
      </c>
      <c r="AR808">
        <v>95.5</v>
      </c>
    </row>
    <row r="809" spans="1:44" x14ac:dyDescent="0.25">
      <c r="A809" s="86" t="s">
        <v>527</v>
      </c>
      <c r="B809" s="86" t="s">
        <v>637</v>
      </c>
      <c r="C809" s="86">
        <v>18</v>
      </c>
      <c r="D809" s="86" t="s">
        <v>97</v>
      </c>
      <c r="E809" s="86">
        <v>31</v>
      </c>
      <c r="F809" s="86" t="s">
        <v>35</v>
      </c>
      <c r="G809" s="86">
        <v>41.139192408149086</v>
      </c>
      <c r="H809" s="86">
        <v>2.1185269624836423</v>
      </c>
      <c r="I809" s="86">
        <v>0</v>
      </c>
      <c r="J809" s="86">
        <v>37.447594171465788</v>
      </c>
      <c r="K809" s="86">
        <v>0</v>
      </c>
      <c r="L809" s="86">
        <v>2.9500000000000006</v>
      </c>
      <c r="M809" s="86">
        <v>1.064744961420244</v>
      </c>
      <c r="N809" s="86">
        <v>15.605600204687448</v>
      </c>
      <c r="O809" s="86">
        <v>1.1000000000000003</v>
      </c>
      <c r="P809" s="86">
        <v>3.9056230752732239</v>
      </c>
      <c r="T809" s="91">
        <v>3.5</v>
      </c>
      <c r="V809" s="90">
        <f t="shared" si="121"/>
        <v>106.7127548209958</v>
      </c>
      <c r="W809" s="66">
        <f t="shared" si="122"/>
        <v>109.0127548209958</v>
      </c>
      <c r="X809" s="66">
        <f t="shared" si="123"/>
        <v>109.2127548209958</v>
      </c>
      <c r="Y809" s="66">
        <f t="shared" si="124"/>
        <v>106.7127548209958</v>
      </c>
      <c r="Z809" s="66">
        <f t="shared" si="125"/>
        <v>109.0127548209958</v>
      </c>
      <c r="AA809" s="66">
        <f t="shared" si="126"/>
        <v>109.2127548209958</v>
      </c>
      <c r="AD809" t="s">
        <v>663</v>
      </c>
    </row>
    <row r="810" spans="1:44" x14ac:dyDescent="0.25">
      <c r="A810" s="86" t="s">
        <v>527</v>
      </c>
      <c r="B810" s="86" t="s">
        <v>44</v>
      </c>
      <c r="C810" s="86">
        <v>24</v>
      </c>
      <c r="D810" s="86" t="s">
        <v>97</v>
      </c>
      <c r="E810" s="86">
        <v>31</v>
      </c>
      <c r="F810" s="86" t="s">
        <v>35</v>
      </c>
      <c r="G810" s="86">
        <v>39.133219406694202</v>
      </c>
      <c r="H810" s="86">
        <v>1.9440778541827939</v>
      </c>
      <c r="I810" s="86">
        <v>0</v>
      </c>
      <c r="J810" s="86">
        <v>37.935334422177739</v>
      </c>
      <c r="K810" s="86">
        <v>0</v>
      </c>
      <c r="L810" s="86">
        <v>2.95</v>
      </c>
      <c r="M810" s="86">
        <v>1.0612427694673374</v>
      </c>
      <c r="N810" s="86">
        <v>15.626754554386368</v>
      </c>
      <c r="O810" s="86">
        <v>1.1000000000000003</v>
      </c>
      <c r="P810" s="86">
        <v>3.7778138114396187</v>
      </c>
      <c r="T810" s="91">
        <v>3.5</v>
      </c>
      <c r="V810" s="90">
        <f t="shared" si="121"/>
        <v>105.08436496416527</v>
      </c>
      <c r="W810" s="66">
        <f t="shared" si="122"/>
        <v>107.38436496416527</v>
      </c>
      <c r="X810" s="66">
        <f t="shared" si="123"/>
        <v>107.58436496416527</v>
      </c>
      <c r="Y810" s="66">
        <f t="shared" si="124"/>
        <v>105.08436496416527</v>
      </c>
      <c r="Z810" s="66">
        <f t="shared" si="125"/>
        <v>107.38436496416527</v>
      </c>
      <c r="AA810" s="66">
        <f t="shared" si="126"/>
        <v>107.58436496416527</v>
      </c>
    </row>
    <row r="811" spans="1:44" x14ac:dyDescent="0.25">
      <c r="A811" s="86" t="s">
        <v>527</v>
      </c>
      <c r="B811" s="86" t="s">
        <v>646</v>
      </c>
      <c r="C811" s="86">
        <v>30</v>
      </c>
      <c r="D811" s="86" t="s">
        <v>97</v>
      </c>
      <c r="E811" s="86">
        <v>31</v>
      </c>
      <c r="F811" s="86" t="s">
        <v>35</v>
      </c>
      <c r="G811" s="86">
        <v>40.606270250429603</v>
      </c>
      <c r="H811" s="86">
        <v>2.0033137923249669</v>
      </c>
      <c r="I811" s="86">
        <v>0</v>
      </c>
      <c r="J811" s="86">
        <v>36.81909187133239</v>
      </c>
      <c r="K811" s="86">
        <v>0</v>
      </c>
      <c r="L811" s="86">
        <v>2.9499999999999993</v>
      </c>
      <c r="M811" s="86">
        <v>1.1525430285736695</v>
      </c>
      <c r="N811" s="86">
        <v>15.749941835206133</v>
      </c>
      <c r="O811" s="86">
        <v>1.1000000000000001</v>
      </c>
      <c r="P811" s="86">
        <v>3.8862887787413811</v>
      </c>
      <c r="T811" s="91">
        <v>3.5</v>
      </c>
      <c r="V811" s="90">
        <f t="shared" si="121"/>
        <v>105.76413576428318</v>
      </c>
      <c r="W811" s="66">
        <f t="shared" si="122"/>
        <v>108.06413576428318</v>
      </c>
      <c r="X811" s="66">
        <f t="shared" si="123"/>
        <v>108.26413576428318</v>
      </c>
      <c r="Y811" s="66">
        <f t="shared" si="124"/>
        <v>105.76413576428318</v>
      </c>
      <c r="Z811" s="66">
        <f t="shared" si="125"/>
        <v>108.06413576428318</v>
      </c>
      <c r="AA811" s="66">
        <f t="shared" si="126"/>
        <v>108.26413576428318</v>
      </c>
    </row>
    <row r="812" spans="1:44" x14ac:dyDescent="0.25">
      <c r="A812" s="86" t="s">
        <v>527</v>
      </c>
      <c r="B812" s="86" t="s">
        <v>45</v>
      </c>
      <c r="C812" s="86">
        <v>36</v>
      </c>
      <c r="D812" s="86" t="s">
        <v>97</v>
      </c>
      <c r="E812" s="86">
        <v>31</v>
      </c>
      <c r="F812" s="86" t="s">
        <v>35</v>
      </c>
      <c r="G812" s="86">
        <v>39.518957850262872</v>
      </c>
      <c r="H812" s="86">
        <v>1.9120080785733862</v>
      </c>
      <c r="I812" s="86">
        <v>0</v>
      </c>
      <c r="J812" s="86">
        <v>35.123689492782781</v>
      </c>
      <c r="K812" s="86">
        <v>0</v>
      </c>
      <c r="L812" s="86">
        <v>2.9499999999999993</v>
      </c>
      <c r="M812" s="86">
        <v>1.1411603781282684</v>
      </c>
      <c r="N812" s="86">
        <v>16.004851345838578</v>
      </c>
      <c r="O812" s="86">
        <v>1.1000000000000003</v>
      </c>
      <c r="P812" s="86">
        <v>3.8320502442314872</v>
      </c>
      <c r="T812" s="91">
        <v>3.5</v>
      </c>
      <c r="V812" s="90">
        <f t="shared" si="121"/>
        <v>103.170709311244</v>
      </c>
      <c r="W812" s="66">
        <f t="shared" si="122"/>
        <v>105.47070931124399</v>
      </c>
      <c r="X812" s="66">
        <f t="shared" si="123"/>
        <v>105.670709311244</v>
      </c>
      <c r="Y812" s="66">
        <f t="shared" si="124"/>
        <v>103.170709311244</v>
      </c>
      <c r="Z812" s="66">
        <f t="shared" si="125"/>
        <v>105.47070931124399</v>
      </c>
      <c r="AA812" s="66">
        <f t="shared" si="126"/>
        <v>105.670709311244</v>
      </c>
    </row>
    <row r="813" spans="1:44" x14ac:dyDescent="0.25">
      <c r="A813" s="86" t="s">
        <v>531</v>
      </c>
      <c r="B813" s="86" t="s">
        <v>388</v>
      </c>
      <c r="C813" s="86">
        <v>12</v>
      </c>
      <c r="D813" s="86" t="s">
        <v>97</v>
      </c>
      <c r="E813" s="86">
        <v>31</v>
      </c>
      <c r="F813" s="86" t="s">
        <v>35</v>
      </c>
      <c r="G813" s="86">
        <v>38.706479781227586</v>
      </c>
      <c r="H813" s="86">
        <v>1.9622514707252989</v>
      </c>
      <c r="I813" s="86">
        <v>0</v>
      </c>
      <c r="J813" s="86">
        <v>33.682139322246364</v>
      </c>
      <c r="K813" s="86">
        <v>0</v>
      </c>
      <c r="L813" s="86">
        <v>2.9500000000000006</v>
      </c>
      <c r="M813" s="86">
        <v>0.92129863241731136</v>
      </c>
      <c r="N813" s="86">
        <v>15.587302238590871</v>
      </c>
      <c r="O813" s="86">
        <v>1.1000000000000001</v>
      </c>
      <c r="P813" s="86">
        <v>3.7388513843257152</v>
      </c>
      <c r="T813" s="91">
        <v>3.5</v>
      </c>
      <c r="V813" s="90">
        <f t="shared" si="121"/>
        <v>100.18607135880785</v>
      </c>
      <c r="W813" s="66">
        <f t="shared" si="122"/>
        <v>102.48607135880785</v>
      </c>
      <c r="X813" s="66">
        <f t="shared" si="123"/>
        <v>102.68607135880785</v>
      </c>
      <c r="Y813" s="66">
        <f t="shared" si="124"/>
        <v>100.18607135880785</v>
      </c>
      <c r="Z813" s="66">
        <f t="shared" si="125"/>
        <v>102.48607135880785</v>
      </c>
      <c r="AA813" s="66">
        <f t="shared" si="126"/>
        <v>102.68607135880785</v>
      </c>
    </row>
    <row r="814" spans="1:44" x14ac:dyDescent="0.25">
      <c r="A814" s="86" t="s">
        <v>531</v>
      </c>
      <c r="B814" s="86" t="s">
        <v>638</v>
      </c>
      <c r="C814" s="86">
        <v>18</v>
      </c>
      <c r="D814" s="86" t="s">
        <v>97</v>
      </c>
      <c r="E814" s="86">
        <v>31</v>
      </c>
      <c r="F814" s="86" t="s">
        <v>35</v>
      </c>
      <c r="G814" s="86">
        <v>41.84036898358368</v>
      </c>
      <c r="H814" s="86">
        <v>2.0631112139310375</v>
      </c>
      <c r="I814" s="86">
        <v>0</v>
      </c>
      <c r="J814" s="86">
        <v>38.763964967086274</v>
      </c>
      <c r="K814" s="86">
        <v>0</v>
      </c>
      <c r="L814" s="86">
        <v>2.9500000000000006</v>
      </c>
      <c r="M814" s="86">
        <v>1.0898115249634457</v>
      </c>
      <c r="N814" s="86">
        <v>15.570275038141805</v>
      </c>
      <c r="O814" s="86">
        <v>1.1000000000000001</v>
      </c>
      <c r="P814" s="86">
        <v>3.950035282541164</v>
      </c>
      <c r="T814" s="91">
        <v>3.5</v>
      </c>
      <c r="V814" s="90">
        <f t="shared" si="121"/>
        <v>108.76445579631638</v>
      </c>
      <c r="W814" s="66">
        <f t="shared" si="122"/>
        <v>111.06445579631638</v>
      </c>
      <c r="X814" s="66">
        <f t="shared" si="123"/>
        <v>111.26445579631638</v>
      </c>
      <c r="Y814" s="66">
        <f t="shared" si="124"/>
        <v>108.76445579631638</v>
      </c>
      <c r="Z814" s="66">
        <f t="shared" si="125"/>
        <v>111.06445579631638</v>
      </c>
      <c r="AA814" s="66">
        <f t="shared" si="126"/>
        <v>111.26445579631638</v>
      </c>
    </row>
    <row r="815" spans="1:44" x14ac:dyDescent="0.25">
      <c r="A815" s="86" t="s">
        <v>531</v>
      </c>
      <c r="B815" s="86" t="s">
        <v>391</v>
      </c>
      <c r="C815" s="86">
        <v>24</v>
      </c>
      <c r="D815" s="86" t="s">
        <v>97</v>
      </c>
      <c r="E815" s="86">
        <v>31</v>
      </c>
      <c r="F815" s="86" t="s">
        <v>35</v>
      </c>
      <c r="G815" s="86">
        <v>39.014581067451374</v>
      </c>
      <c r="H815" s="86">
        <v>1.9031564099171376</v>
      </c>
      <c r="I815" s="86">
        <v>0</v>
      </c>
      <c r="J815" s="86">
        <v>38.157143137046774</v>
      </c>
      <c r="K815" s="86">
        <v>0</v>
      </c>
      <c r="L815" s="86">
        <v>2.9500000000000006</v>
      </c>
      <c r="M815" s="86">
        <v>1.0729246367307024</v>
      </c>
      <c r="N815" s="86">
        <v>15.600648787029623</v>
      </c>
      <c r="O815" s="86">
        <v>1.1000000000000003</v>
      </c>
      <c r="P815" s="86">
        <v>3.7692605706950877</v>
      </c>
      <c r="T815" s="91">
        <v>3.5</v>
      </c>
      <c r="V815" s="90">
        <f t="shared" si="121"/>
        <v>105.16455819895357</v>
      </c>
      <c r="W815" s="66">
        <f t="shared" si="122"/>
        <v>107.46455819895357</v>
      </c>
      <c r="X815" s="66">
        <f t="shared" si="123"/>
        <v>107.66455819895357</v>
      </c>
      <c r="Y815" s="66">
        <f t="shared" si="124"/>
        <v>105.16455819895357</v>
      </c>
      <c r="Z815" s="66">
        <f t="shared" si="125"/>
        <v>107.46455819895357</v>
      </c>
      <c r="AA815" s="66">
        <f t="shared" si="126"/>
        <v>107.66455819895357</v>
      </c>
    </row>
    <row r="816" spans="1:44" x14ac:dyDescent="0.25">
      <c r="A816" s="86" t="s">
        <v>531</v>
      </c>
      <c r="B816" s="86" t="s">
        <v>649</v>
      </c>
      <c r="C816" s="86">
        <v>30</v>
      </c>
      <c r="D816" s="86" t="s">
        <v>97</v>
      </c>
      <c r="E816" s="86">
        <v>31</v>
      </c>
      <c r="F816" s="86" t="s">
        <v>35</v>
      </c>
      <c r="G816" s="86">
        <v>41.084594543775545</v>
      </c>
      <c r="H816" s="86">
        <v>1.9651756841264287</v>
      </c>
      <c r="I816" s="86">
        <v>0</v>
      </c>
      <c r="J816" s="86">
        <v>37.06274640146745</v>
      </c>
      <c r="K816" s="86">
        <v>0</v>
      </c>
      <c r="L816" s="86">
        <v>2.9499999999999997</v>
      </c>
      <c r="M816" s="86">
        <v>1.1710273428309721</v>
      </c>
      <c r="N816" s="86">
        <v>15.779068040305358</v>
      </c>
      <c r="O816" s="86">
        <v>1.1000000000000003</v>
      </c>
      <c r="P816" s="86">
        <v>3.920095868501897</v>
      </c>
      <c r="T816" s="91">
        <v>3.5</v>
      </c>
      <c r="V816" s="90">
        <f t="shared" si="121"/>
        <v>106.56753219688122</v>
      </c>
      <c r="W816" s="66">
        <f t="shared" si="122"/>
        <v>108.86753219688121</v>
      </c>
      <c r="X816" s="66">
        <f t="shared" si="123"/>
        <v>109.06753219688122</v>
      </c>
      <c r="Y816" s="66">
        <f t="shared" si="124"/>
        <v>106.56753219688122</v>
      </c>
      <c r="Z816" s="66">
        <f t="shared" si="125"/>
        <v>108.86753219688121</v>
      </c>
      <c r="AA816" s="66">
        <f t="shared" si="126"/>
        <v>109.06753219688122</v>
      </c>
    </row>
    <row r="817" spans="1:27" x14ac:dyDescent="0.25">
      <c r="A817" s="86" t="s">
        <v>531</v>
      </c>
      <c r="B817" s="86" t="s">
        <v>394</v>
      </c>
      <c r="C817" s="86">
        <v>36</v>
      </c>
      <c r="D817" s="86" t="s">
        <v>97</v>
      </c>
      <c r="E817" s="86">
        <v>31</v>
      </c>
      <c r="F817" s="86" t="s">
        <v>35</v>
      </c>
      <c r="G817" s="86">
        <v>39.417146912335042</v>
      </c>
      <c r="H817" s="86">
        <v>1.8972473689560587</v>
      </c>
      <c r="I817" s="86">
        <v>0</v>
      </c>
      <c r="J817" s="86">
        <v>35.012716309977471</v>
      </c>
      <c r="K817" s="86">
        <v>0</v>
      </c>
      <c r="L817" s="86">
        <v>2.9499999999999993</v>
      </c>
      <c r="M817" s="86">
        <v>1.1471933506336043</v>
      </c>
      <c r="N817" s="86">
        <v>16.031232509741123</v>
      </c>
      <c r="O817" s="86">
        <v>1.1000000000000001</v>
      </c>
      <c r="P817" s="86">
        <v>3.8275894178297856</v>
      </c>
      <c r="T817" s="91">
        <v>3.5</v>
      </c>
      <c r="V817" s="90">
        <f t="shared" si="121"/>
        <v>102.98587850051703</v>
      </c>
      <c r="W817" s="66">
        <f t="shared" si="122"/>
        <v>105.28587850051703</v>
      </c>
      <c r="X817" s="66">
        <f t="shared" si="123"/>
        <v>105.48587850051703</v>
      </c>
      <c r="Y817" s="66">
        <f t="shared" si="124"/>
        <v>102.98587850051703</v>
      </c>
      <c r="Z817" s="66">
        <f t="shared" si="125"/>
        <v>105.28587850051703</v>
      </c>
      <c r="AA817" s="66">
        <f t="shared" si="126"/>
        <v>105.48587850051703</v>
      </c>
    </row>
    <row r="818" spans="1:27" x14ac:dyDescent="0.25">
      <c r="A818" s="86" t="s">
        <v>535</v>
      </c>
      <c r="B818" s="86" t="s">
        <v>536</v>
      </c>
      <c r="C818" s="86">
        <v>12</v>
      </c>
      <c r="D818" s="86" t="s">
        <v>97</v>
      </c>
      <c r="E818" s="86">
        <v>31</v>
      </c>
      <c r="F818" s="86" t="s">
        <v>35</v>
      </c>
      <c r="G818" s="86">
        <v>38.720141931727206</v>
      </c>
      <c r="H818" s="86">
        <v>1.9680414751062045</v>
      </c>
      <c r="I818" s="86">
        <v>0</v>
      </c>
      <c r="J818" s="86">
        <v>35.476023799908496</v>
      </c>
      <c r="K818" s="86">
        <v>0</v>
      </c>
      <c r="L818" s="86">
        <v>2.95</v>
      </c>
      <c r="M818" s="86">
        <v>0.92129863241731103</v>
      </c>
      <c r="N818" s="86">
        <v>15.512541869152463</v>
      </c>
      <c r="O818" s="86">
        <v>1.1000000000000001</v>
      </c>
      <c r="P818" s="86">
        <v>3.7349239908123293</v>
      </c>
      <c r="T818" s="91">
        <v>3.5</v>
      </c>
      <c r="V818" s="90">
        <f t="shared" si="121"/>
        <v>101.91493022401781</v>
      </c>
      <c r="W818" s="66">
        <f t="shared" si="122"/>
        <v>104.21493022401781</v>
      </c>
      <c r="X818" s="66">
        <f t="shared" si="123"/>
        <v>104.41493022401781</v>
      </c>
      <c r="Y818" s="66">
        <f t="shared" si="124"/>
        <v>101.91493022401781</v>
      </c>
      <c r="Z818" s="66">
        <f t="shared" si="125"/>
        <v>104.21493022401781</v>
      </c>
      <c r="AA818" s="66">
        <f t="shared" si="126"/>
        <v>104.41493022401781</v>
      </c>
    </row>
    <row r="819" spans="1:27" x14ac:dyDescent="0.25">
      <c r="A819" s="86" t="s">
        <v>535</v>
      </c>
      <c r="B819" s="86" t="s">
        <v>511</v>
      </c>
      <c r="C819" s="86">
        <v>18</v>
      </c>
      <c r="D819" s="86" t="s">
        <v>97</v>
      </c>
      <c r="E819" s="86">
        <v>31</v>
      </c>
      <c r="F819" s="86" t="s">
        <v>35</v>
      </c>
      <c r="G819" s="86">
        <v>42.181166935884278</v>
      </c>
      <c r="H819" s="86">
        <v>2.0201473998647472</v>
      </c>
      <c r="I819" s="86">
        <v>0</v>
      </c>
      <c r="J819" s="86">
        <v>40.009124286983152</v>
      </c>
      <c r="K819" s="86">
        <v>0</v>
      </c>
      <c r="L819" s="86">
        <v>2.9499999999999997</v>
      </c>
      <c r="M819" s="86">
        <v>1.1003854763863026</v>
      </c>
      <c r="N819" s="86">
        <v>15.537001707454877</v>
      </c>
      <c r="O819" s="86">
        <v>1.0999999999999999</v>
      </c>
      <c r="P819" s="86">
        <v>3.9704826588159507</v>
      </c>
      <c r="T819" s="91">
        <v>3.5</v>
      </c>
      <c r="V819" s="90">
        <f t="shared" si="121"/>
        <v>110.34816106552456</v>
      </c>
      <c r="W819" s="66">
        <f t="shared" si="122"/>
        <v>112.64816106552456</v>
      </c>
      <c r="X819" s="66">
        <f t="shared" si="123"/>
        <v>112.84816106552456</v>
      </c>
      <c r="Y819" s="66">
        <f t="shared" si="124"/>
        <v>110.34816106552456</v>
      </c>
      <c r="Z819" s="66">
        <f t="shared" si="125"/>
        <v>112.64816106552456</v>
      </c>
      <c r="AA819" s="66">
        <f t="shared" si="126"/>
        <v>112.84816106552456</v>
      </c>
    </row>
    <row r="820" spans="1:27" x14ac:dyDescent="0.25">
      <c r="A820" s="86" t="s">
        <v>535</v>
      </c>
      <c r="B820" s="86" t="s">
        <v>538</v>
      </c>
      <c r="C820" s="86">
        <v>24</v>
      </c>
      <c r="D820" s="86" t="s">
        <v>97</v>
      </c>
      <c r="E820" s="86">
        <v>31</v>
      </c>
      <c r="F820" s="86" t="s">
        <v>35</v>
      </c>
      <c r="G820" s="86">
        <v>39.074662639202288</v>
      </c>
      <c r="H820" s="86">
        <v>1.8994617259602862</v>
      </c>
      <c r="I820" s="86">
        <v>0</v>
      </c>
      <c r="J820" s="86">
        <v>38.378951851915808</v>
      </c>
      <c r="K820" s="86">
        <v>0</v>
      </c>
      <c r="L820" s="86">
        <v>2.95</v>
      </c>
      <c r="M820" s="86">
        <v>1.0764326765126411</v>
      </c>
      <c r="N820" s="86">
        <v>15.575998743659865</v>
      </c>
      <c r="O820" s="86">
        <v>1.1000000000000001</v>
      </c>
      <c r="P820" s="86">
        <v>3.7717636061366098</v>
      </c>
      <c r="T820" s="91">
        <v>3.5</v>
      </c>
      <c r="V820" s="90">
        <f t="shared" si="121"/>
        <v>105.42780951742721</v>
      </c>
      <c r="W820" s="66">
        <f t="shared" si="122"/>
        <v>107.7278095174272</v>
      </c>
      <c r="X820" s="66">
        <f t="shared" si="123"/>
        <v>107.92780951742721</v>
      </c>
      <c r="Y820" s="66">
        <f t="shared" si="124"/>
        <v>105.42780951742721</v>
      </c>
      <c r="Z820" s="66">
        <f t="shared" si="125"/>
        <v>107.7278095174272</v>
      </c>
      <c r="AA820" s="66">
        <f t="shared" si="126"/>
        <v>107.92780951742721</v>
      </c>
    </row>
    <row r="821" spans="1:27" x14ac:dyDescent="0.25">
      <c r="A821" s="86" t="s">
        <v>535</v>
      </c>
      <c r="B821" s="86" t="s">
        <v>512</v>
      </c>
      <c r="C821" s="86">
        <v>30</v>
      </c>
      <c r="D821" s="86" t="s">
        <v>97</v>
      </c>
      <c r="E821" s="86">
        <v>31</v>
      </c>
      <c r="F821" s="86" t="s">
        <v>35</v>
      </c>
      <c r="G821" s="86">
        <v>41.336133915879238</v>
      </c>
      <c r="H821" s="86">
        <v>1.9475792140863391</v>
      </c>
      <c r="I821" s="86">
        <v>0</v>
      </c>
      <c r="J821" s="86">
        <v>37.263281529009923</v>
      </c>
      <c r="K821" s="86">
        <v>0</v>
      </c>
      <c r="L821" s="86">
        <v>2.9499999999999993</v>
      </c>
      <c r="M821" s="86">
        <v>1.1793896884464539</v>
      </c>
      <c r="N821" s="86">
        <v>15.808232496270591</v>
      </c>
      <c r="O821" s="86">
        <v>1.1000000000000001</v>
      </c>
      <c r="P821" s="86">
        <v>3.9386770421463293</v>
      </c>
      <c r="T821" s="91">
        <v>3.5</v>
      </c>
      <c r="V821" s="90">
        <f t="shared" si="121"/>
        <v>107.07571467175254</v>
      </c>
      <c r="W821" s="66">
        <f t="shared" si="122"/>
        <v>109.37571467175253</v>
      </c>
      <c r="X821" s="66">
        <f t="shared" si="123"/>
        <v>109.57571467175254</v>
      </c>
      <c r="Y821" s="66">
        <f t="shared" si="124"/>
        <v>107.07571467175254</v>
      </c>
      <c r="Z821" s="66">
        <f t="shared" si="125"/>
        <v>109.37571467175253</v>
      </c>
      <c r="AA821" s="66">
        <f t="shared" si="126"/>
        <v>109.57571467175254</v>
      </c>
    </row>
    <row r="822" spans="1:27" x14ac:dyDescent="0.25">
      <c r="A822" s="86" t="s">
        <v>535</v>
      </c>
      <c r="B822" s="86" t="s">
        <v>540</v>
      </c>
      <c r="C822" s="86">
        <v>36</v>
      </c>
      <c r="D822" s="86" t="s">
        <v>97</v>
      </c>
      <c r="E822" s="86">
        <v>31</v>
      </c>
      <c r="F822" s="86" t="s">
        <v>35</v>
      </c>
      <c r="G822" s="86">
        <v>39.451115524454174</v>
      </c>
      <c r="H822" s="86">
        <v>1.8931124803141515</v>
      </c>
      <c r="I822" s="86">
        <v>0</v>
      </c>
      <c r="J822" s="86">
        <v>34.901743127172175</v>
      </c>
      <c r="K822" s="86">
        <v>0</v>
      </c>
      <c r="L822" s="86">
        <v>2.9499999999999993</v>
      </c>
      <c r="M822" s="86">
        <v>1.1485479101473732</v>
      </c>
      <c r="N822" s="86">
        <v>16.056142592844839</v>
      </c>
      <c r="O822" s="86">
        <v>1.1000000000000001</v>
      </c>
      <c r="P822" s="86">
        <v>3.831461211444255</v>
      </c>
      <c r="T822" s="91">
        <v>3.5</v>
      </c>
      <c r="V822" s="90">
        <f t="shared" si="121"/>
        <v>102.9390103660628</v>
      </c>
      <c r="W822" s="66">
        <f t="shared" si="122"/>
        <v>105.2390103660628</v>
      </c>
      <c r="X822" s="66">
        <f t="shared" si="123"/>
        <v>105.4390103660628</v>
      </c>
      <c r="Y822" s="66">
        <f t="shared" si="124"/>
        <v>102.9390103660628</v>
      </c>
      <c r="Z822" s="66">
        <f t="shared" si="125"/>
        <v>105.2390103660628</v>
      </c>
      <c r="AA822" s="66">
        <f t="shared" si="126"/>
        <v>105.4390103660628</v>
      </c>
    </row>
    <row r="823" spans="1:27" x14ac:dyDescent="0.25">
      <c r="A823" s="86" t="s">
        <v>542</v>
      </c>
      <c r="B823" s="86" t="s">
        <v>543</v>
      </c>
      <c r="C823" s="86">
        <v>12</v>
      </c>
      <c r="D823" s="86" t="s">
        <v>97</v>
      </c>
      <c r="E823" s="86">
        <v>31</v>
      </c>
      <c r="F823" s="86" t="s">
        <v>35</v>
      </c>
      <c r="G823" s="86">
        <v>38.942569224210537</v>
      </c>
      <c r="H823" s="86">
        <v>1.9344139730689918</v>
      </c>
      <c r="I823" s="86">
        <v>0</v>
      </c>
      <c r="J823" s="86">
        <v>37.269908277570636</v>
      </c>
      <c r="K823" s="86">
        <v>0</v>
      </c>
      <c r="L823" s="86">
        <v>2.9500000000000006</v>
      </c>
      <c r="M823" s="86">
        <v>0.93100963427899008</v>
      </c>
      <c r="N823" s="86">
        <v>15.444595775134395</v>
      </c>
      <c r="O823" s="86">
        <v>1.1000000000000003</v>
      </c>
      <c r="P823" s="86">
        <v>3.7454782654493464</v>
      </c>
      <c r="T823" s="91">
        <v>3.5</v>
      </c>
      <c r="V823" s="90">
        <f t="shared" si="121"/>
        <v>103.88356117664392</v>
      </c>
      <c r="W823" s="66">
        <f t="shared" si="122"/>
        <v>106.18356117664392</v>
      </c>
      <c r="X823" s="66">
        <f t="shared" si="123"/>
        <v>106.38356117664392</v>
      </c>
      <c r="Y823" s="66">
        <f t="shared" si="124"/>
        <v>103.88356117664392</v>
      </c>
      <c r="Z823" s="66">
        <f t="shared" si="125"/>
        <v>106.18356117664392</v>
      </c>
      <c r="AA823" s="66">
        <f t="shared" si="126"/>
        <v>106.38356117664392</v>
      </c>
    </row>
    <row r="824" spans="1:27" x14ac:dyDescent="0.25">
      <c r="A824" s="86" t="s">
        <v>542</v>
      </c>
      <c r="B824" s="86" t="s">
        <v>514</v>
      </c>
      <c r="C824" s="86">
        <v>18</v>
      </c>
      <c r="D824" s="86" t="s">
        <v>97</v>
      </c>
      <c r="E824" s="86">
        <v>31</v>
      </c>
      <c r="F824" s="86" t="s">
        <v>35</v>
      </c>
      <c r="G824" s="86">
        <v>41.948222124823481</v>
      </c>
      <c r="H824" s="86">
        <v>2.0088315093451143</v>
      </c>
      <c r="I824" s="86">
        <v>0</v>
      </c>
      <c r="J824" s="86">
        <v>41.005628874409865</v>
      </c>
      <c r="K824" s="86">
        <v>0</v>
      </c>
      <c r="L824" s="86">
        <v>2.95</v>
      </c>
      <c r="M824" s="86">
        <v>1.0991618061512776</v>
      </c>
      <c r="N824" s="86">
        <v>15.507796773304392</v>
      </c>
      <c r="O824" s="86">
        <v>1.1000000000000001</v>
      </c>
      <c r="P824" s="86">
        <v>3.953553015671063</v>
      </c>
      <c r="T824" s="91">
        <v>3.5</v>
      </c>
      <c r="V824" s="90">
        <f t="shared" si="121"/>
        <v>111.06436259436009</v>
      </c>
      <c r="W824" s="66">
        <f t="shared" si="122"/>
        <v>113.36436259436009</v>
      </c>
      <c r="X824" s="66">
        <f t="shared" si="123"/>
        <v>113.56436259436009</v>
      </c>
      <c r="Y824" s="66">
        <f t="shared" si="124"/>
        <v>111.06436259436009</v>
      </c>
      <c r="Z824" s="66">
        <f t="shared" si="125"/>
        <v>113.36436259436009</v>
      </c>
      <c r="AA824" s="66">
        <f t="shared" si="126"/>
        <v>113.56436259436009</v>
      </c>
    </row>
    <row r="825" spans="1:27" x14ac:dyDescent="0.25">
      <c r="A825" s="86" t="s">
        <v>542</v>
      </c>
      <c r="B825" s="86" t="s">
        <v>544</v>
      </c>
      <c r="C825" s="86">
        <v>24</v>
      </c>
      <c r="D825" s="86" t="s">
        <v>97</v>
      </c>
      <c r="E825" s="86">
        <v>31</v>
      </c>
      <c r="F825" s="86" t="s">
        <v>35</v>
      </c>
      <c r="G825" s="86">
        <v>39.304049681303496</v>
      </c>
      <c r="H825" s="86">
        <v>1.8724652064176581</v>
      </c>
      <c r="I825" s="86">
        <v>0</v>
      </c>
      <c r="J825" s="86">
        <v>38.600760566784842</v>
      </c>
      <c r="K825" s="86">
        <v>0</v>
      </c>
      <c r="L825" s="86">
        <v>2.95</v>
      </c>
      <c r="M825" s="86">
        <v>1.0880664044728015</v>
      </c>
      <c r="N825" s="86">
        <v>15.553595508136382</v>
      </c>
      <c r="O825" s="86">
        <v>1.1000000000000003</v>
      </c>
      <c r="P825" s="86">
        <v>3.7858163412567061</v>
      </c>
      <c r="T825" s="91">
        <v>3.5</v>
      </c>
      <c r="V825" s="90">
        <f t="shared" si="121"/>
        <v>105.88228850195424</v>
      </c>
      <c r="W825" s="66">
        <f t="shared" si="122"/>
        <v>108.18228850195423</v>
      </c>
      <c r="X825" s="66">
        <f t="shared" si="123"/>
        <v>108.38228850195424</v>
      </c>
      <c r="Y825" s="66">
        <f t="shared" si="124"/>
        <v>105.88228850195424</v>
      </c>
      <c r="Z825" s="66">
        <f t="shared" si="125"/>
        <v>108.18228850195423</v>
      </c>
      <c r="AA825" s="66">
        <f t="shared" si="126"/>
        <v>108.38228850195424</v>
      </c>
    </row>
    <row r="826" spans="1:27" x14ac:dyDescent="0.25">
      <c r="A826" s="86" t="s">
        <v>542</v>
      </c>
      <c r="B826" s="86" t="s">
        <v>516</v>
      </c>
      <c r="C826" s="86">
        <v>30</v>
      </c>
      <c r="D826" s="86" t="s">
        <v>97</v>
      </c>
      <c r="E826" s="86">
        <v>31</v>
      </c>
      <c r="F826" s="86" t="s">
        <v>35</v>
      </c>
      <c r="G826" s="86">
        <v>41.189911092400521</v>
      </c>
      <c r="H826" s="86">
        <v>1.9410733731022773</v>
      </c>
      <c r="I826" s="86">
        <v>0</v>
      </c>
      <c r="J826" s="86">
        <v>37.327418783465582</v>
      </c>
      <c r="K826" s="86">
        <v>0</v>
      </c>
      <c r="L826" s="86">
        <v>2.9499999999999993</v>
      </c>
      <c r="M826" s="86">
        <v>1.1785159425074467</v>
      </c>
      <c r="N826" s="86">
        <v>15.839882133465604</v>
      </c>
      <c r="O826" s="86">
        <v>1.1000000000000001</v>
      </c>
      <c r="P826" s="86">
        <v>3.9312561133430544</v>
      </c>
      <c r="T826" s="91">
        <v>3.5</v>
      </c>
      <c r="V826" s="90">
        <f t="shared" si="121"/>
        <v>107.0169840651822</v>
      </c>
      <c r="W826" s="66">
        <f t="shared" si="122"/>
        <v>109.3169840651822</v>
      </c>
      <c r="X826" s="66">
        <f t="shared" si="123"/>
        <v>109.5169840651822</v>
      </c>
      <c r="Y826" s="66">
        <f t="shared" si="124"/>
        <v>107.0169840651822</v>
      </c>
      <c r="Z826" s="66">
        <f t="shared" si="125"/>
        <v>109.3169840651822</v>
      </c>
      <c r="AA826" s="66">
        <f t="shared" si="126"/>
        <v>109.5169840651822</v>
      </c>
    </row>
    <row r="827" spans="1:27" x14ac:dyDescent="0.25">
      <c r="A827" s="86" t="s">
        <v>542</v>
      </c>
      <c r="B827" s="86" t="s">
        <v>545</v>
      </c>
      <c r="C827" s="86">
        <v>36</v>
      </c>
      <c r="D827" s="86" t="s">
        <v>97</v>
      </c>
      <c r="E827" s="86">
        <v>31</v>
      </c>
      <c r="F827" s="86" t="s">
        <v>35</v>
      </c>
      <c r="G827" s="86">
        <v>39.626989071776883</v>
      </c>
      <c r="H827" s="86">
        <v>1.8714883107418814</v>
      </c>
      <c r="I827" s="86">
        <v>0</v>
      </c>
      <c r="J827" s="86">
        <v>34.790769944366886</v>
      </c>
      <c r="K827" s="86">
        <v>0</v>
      </c>
      <c r="L827" s="86">
        <v>2.9499999999999988</v>
      </c>
      <c r="M827" s="86">
        <v>1.1558198876118708</v>
      </c>
      <c r="N827" s="86">
        <v>16.078782165940545</v>
      </c>
      <c r="O827" s="86">
        <v>1.1000000000000001</v>
      </c>
      <c r="P827" s="86">
        <v>3.8446890775361684</v>
      </c>
      <c r="T827" s="91">
        <v>3.5</v>
      </c>
      <c r="V827" s="90">
        <f t="shared" si="121"/>
        <v>103.04705014723234</v>
      </c>
      <c r="W827" s="66">
        <f t="shared" si="122"/>
        <v>105.34705014723234</v>
      </c>
      <c r="X827" s="66">
        <f t="shared" si="123"/>
        <v>105.54705014723234</v>
      </c>
      <c r="Y827" s="66">
        <f t="shared" si="124"/>
        <v>103.04705014723234</v>
      </c>
      <c r="Z827" s="66">
        <f t="shared" si="125"/>
        <v>105.34705014723234</v>
      </c>
      <c r="AA827" s="66">
        <f t="shared" si="126"/>
        <v>105.54705014723234</v>
      </c>
    </row>
    <row r="828" spans="1:27" x14ac:dyDescent="0.25">
      <c r="A828" s="86" t="s">
        <v>639</v>
      </c>
      <c r="B828" s="86" t="s">
        <v>635</v>
      </c>
      <c r="C828" s="86">
        <v>12</v>
      </c>
      <c r="D828" s="86" t="s">
        <v>97</v>
      </c>
      <c r="E828" s="86">
        <v>31</v>
      </c>
      <c r="F828" s="86" t="s">
        <v>35</v>
      </c>
      <c r="G828" s="86">
        <v>38.997427552431553</v>
      </c>
      <c r="H828" s="86">
        <v>1.9347334885046195</v>
      </c>
      <c r="I828" s="86">
        <v>0</v>
      </c>
      <c r="J828" s="86">
        <v>39.063792755232768</v>
      </c>
      <c r="K828" s="86">
        <v>0</v>
      </c>
      <c r="L828" s="86">
        <v>2.9500000000000006</v>
      </c>
      <c r="M828" s="86">
        <v>0.98830315059548035</v>
      </c>
      <c r="N828" s="86">
        <v>15.366974000000003</v>
      </c>
      <c r="O828" s="86">
        <v>1.1000000000000003</v>
      </c>
      <c r="P828" s="86">
        <v>3.7476978583105791</v>
      </c>
      <c r="T828" s="91">
        <v>3.5</v>
      </c>
      <c r="V828" s="90">
        <f t="shared" si="121"/>
        <v>105.7141953165704</v>
      </c>
      <c r="W828" s="66">
        <f t="shared" si="122"/>
        <v>108.01419531657039</v>
      </c>
      <c r="X828" s="66">
        <f t="shared" si="123"/>
        <v>108.2141953165704</v>
      </c>
      <c r="Y828" s="66">
        <f t="shared" si="124"/>
        <v>105.7141953165704</v>
      </c>
      <c r="Z828" s="66">
        <f t="shared" si="125"/>
        <v>108.01419531657039</v>
      </c>
      <c r="AA828" s="66">
        <f t="shared" si="126"/>
        <v>108.2141953165704</v>
      </c>
    </row>
    <row r="829" spans="1:27" x14ac:dyDescent="0.25">
      <c r="A829" s="86" t="s">
        <v>639</v>
      </c>
      <c r="B829" s="86" t="s">
        <v>519</v>
      </c>
      <c r="C829" s="86">
        <v>18</v>
      </c>
      <c r="D829" s="86" t="s">
        <v>97</v>
      </c>
      <c r="E829" s="86">
        <v>31</v>
      </c>
      <c r="F829" s="86" t="s">
        <v>35</v>
      </c>
      <c r="G829" s="86">
        <v>40.959687597843114</v>
      </c>
      <c r="H829" s="86">
        <v>2.0163176344731539</v>
      </c>
      <c r="I829" s="86">
        <v>0</v>
      </c>
      <c r="J829" s="86">
        <v>41.30646796207342</v>
      </c>
      <c r="K829" s="86">
        <v>0</v>
      </c>
      <c r="L829" s="86">
        <v>2.9500000000000006</v>
      </c>
      <c r="M829" s="86">
        <v>1.1025400508406344</v>
      </c>
      <c r="N829" s="86">
        <v>15.473527535654902</v>
      </c>
      <c r="O829" s="86">
        <v>1.1000000000000005</v>
      </c>
      <c r="P829" s="86">
        <v>3.8880243432492891</v>
      </c>
      <c r="T829" s="91">
        <v>3.5</v>
      </c>
      <c r="V829" s="90">
        <f t="shared" si="121"/>
        <v>110.28024748966136</v>
      </c>
      <c r="W829" s="66">
        <f t="shared" si="122"/>
        <v>112.58024748966136</v>
      </c>
      <c r="X829" s="66">
        <f t="shared" si="123"/>
        <v>112.78024748966136</v>
      </c>
      <c r="Y829" s="66">
        <f t="shared" si="124"/>
        <v>110.28024748966136</v>
      </c>
      <c r="Z829" s="66">
        <f t="shared" si="125"/>
        <v>112.58024748966136</v>
      </c>
      <c r="AA829" s="66">
        <f t="shared" si="126"/>
        <v>112.78024748966136</v>
      </c>
    </row>
    <row r="830" spans="1:27" x14ac:dyDescent="0.25">
      <c r="A830" s="86" t="s">
        <v>639</v>
      </c>
      <c r="B830" s="86" t="s">
        <v>640</v>
      </c>
      <c r="C830" s="86">
        <v>24</v>
      </c>
      <c r="D830" s="86" t="s">
        <v>97</v>
      </c>
      <c r="E830" s="86">
        <v>31</v>
      </c>
      <c r="F830" s="86" t="s">
        <v>35</v>
      </c>
      <c r="G830" s="86">
        <v>39.304402067108249</v>
      </c>
      <c r="H830" s="86">
        <v>1.8983792360580267</v>
      </c>
      <c r="I830" s="86">
        <v>0</v>
      </c>
      <c r="J830" s="86">
        <v>38.822569281653891</v>
      </c>
      <c r="K830" s="86">
        <v>0</v>
      </c>
      <c r="L830" s="86">
        <v>2.9499999999999997</v>
      </c>
      <c r="M830" s="86">
        <v>1.1206822493482311</v>
      </c>
      <c r="N830" s="86">
        <v>15.528002000000004</v>
      </c>
      <c r="O830" s="86">
        <v>1.1000000000000005</v>
      </c>
      <c r="P830" s="86">
        <v>3.7862903884218224</v>
      </c>
      <c r="T830" s="91">
        <v>3.5</v>
      </c>
      <c r="V830" s="90">
        <f t="shared" si="121"/>
        <v>106.11194598653219</v>
      </c>
      <c r="W830" s="66">
        <f t="shared" si="122"/>
        <v>108.41194598653219</v>
      </c>
      <c r="X830" s="66">
        <f t="shared" si="123"/>
        <v>108.61194598653219</v>
      </c>
      <c r="Y830" s="66">
        <f t="shared" si="124"/>
        <v>106.11194598653219</v>
      </c>
      <c r="Z830" s="66">
        <f t="shared" si="125"/>
        <v>108.41194598653219</v>
      </c>
      <c r="AA830" s="66">
        <f t="shared" si="126"/>
        <v>108.61194598653219</v>
      </c>
    </row>
    <row r="831" spans="1:27" x14ac:dyDescent="0.25">
      <c r="A831" s="86" t="s">
        <v>639</v>
      </c>
      <c r="B831" s="86" t="s">
        <v>521</v>
      </c>
      <c r="C831" s="86">
        <v>30</v>
      </c>
      <c r="D831" s="86" t="s">
        <v>97</v>
      </c>
      <c r="E831" s="86">
        <v>31</v>
      </c>
      <c r="F831" s="86" t="s">
        <v>35</v>
      </c>
      <c r="G831" s="86">
        <v>40.643183394609366</v>
      </c>
      <c r="H831" s="86">
        <v>1.9512990184659387</v>
      </c>
      <c r="I831" s="86">
        <v>0</v>
      </c>
      <c r="J831" s="86">
        <v>37.19613262073463</v>
      </c>
      <c r="K831" s="86">
        <v>0</v>
      </c>
      <c r="L831" s="86">
        <v>2.9499999999999993</v>
      </c>
      <c r="M831" s="86">
        <v>1.1818759240494972</v>
      </c>
      <c r="N831" s="86">
        <v>15.870904729126549</v>
      </c>
      <c r="O831" s="86">
        <v>1.1000000000000003</v>
      </c>
      <c r="P831" s="86">
        <v>3.8983225689916474</v>
      </c>
      <c r="T831" s="91">
        <v>3.5</v>
      </c>
      <c r="V831" s="90">
        <f t="shared" si="121"/>
        <v>106.3404192375117</v>
      </c>
      <c r="W831" s="66">
        <f t="shared" si="122"/>
        <v>108.64041923751169</v>
      </c>
      <c r="X831" s="66">
        <f t="shared" si="123"/>
        <v>108.8404192375117</v>
      </c>
      <c r="Y831" s="66">
        <f t="shared" si="124"/>
        <v>106.3404192375117</v>
      </c>
      <c r="Z831" s="66">
        <f t="shared" si="125"/>
        <v>108.64041923751169</v>
      </c>
      <c r="AA831" s="66">
        <f t="shared" si="126"/>
        <v>108.8404192375117</v>
      </c>
    </row>
    <row r="832" spans="1:27" x14ac:dyDescent="0.25">
      <c r="A832" s="86" t="s">
        <v>639</v>
      </c>
      <c r="B832" s="86" t="s">
        <v>641</v>
      </c>
      <c r="C832" s="86">
        <v>36</v>
      </c>
      <c r="D832" s="86" t="s">
        <v>97</v>
      </c>
      <c r="E832" s="86">
        <v>31</v>
      </c>
      <c r="F832" s="86" t="s">
        <v>35</v>
      </c>
      <c r="G832" s="86">
        <v>39.64257133845603</v>
      </c>
      <c r="H832" s="86">
        <v>1.8745713384560432</v>
      </c>
      <c r="I832" s="86">
        <v>0</v>
      </c>
      <c r="J832" s="86">
        <v>34.67979676156159</v>
      </c>
      <c r="K832" s="86">
        <v>0</v>
      </c>
      <c r="L832" s="86">
        <v>2.9499999999999988</v>
      </c>
      <c r="M832" s="86">
        <v>1.1758120022929923</v>
      </c>
      <c r="N832" s="86">
        <v>16.104645666666666</v>
      </c>
      <c r="O832" s="86">
        <v>1.1000000000000001</v>
      </c>
      <c r="P832" s="86">
        <v>3.8486383045966814</v>
      </c>
      <c r="T832" s="91">
        <v>3.5</v>
      </c>
      <c r="V832" s="90">
        <f t="shared" si="121"/>
        <v>103.00146407357397</v>
      </c>
      <c r="W832" s="66">
        <f t="shared" si="122"/>
        <v>105.30146407357397</v>
      </c>
      <c r="X832" s="66">
        <f t="shared" si="123"/>
        <v>105.50146407357397</v>
      </c>
      <c r="Y832" s="66">
        <f t="shared" si="124"/>
        <v>103.00146407357397</v>
      </c>
      <c r="Z832" s="66">
        <f t="shared" si="125"/>
        <v>105.30146407357397</v>
      </c>
      <c r="AA832" s="66">
        <f t="shared" si="126"/>
        <v>105.50146407357397</v>
      </c>
    </row>
    <row r="833" spans="1:44" x14ac:dyDescent="0.25">
      <c r="A833" s="86" t="s">
        <v>527</v>
      </c>
      <c r="B833" s="86" t="s">
        <v>43</v>
      </c>
      <c r="C833" s="86">
        <v>12</v>
      </c>
      <c r="D833" s="86" t="s">
        <v>98</v>
      </c>
      <c r="E833" s="86">
        <v>40</v>
      </c>
      <c r="F833" s="86" t="s">
        <v>35</v>
      </c>
      <c r="G833" s="86">
        <v>37.788798915488876</v>
      </c>
      <c r="H833" s="86">
        <v>0.80807745430166023</v>
      </c>
      <c r="I833" s="86">
        <v>0</v>
      </c>
      <c r="J833" s="86">
        <v>31.2467647014264</v>
      </c>
      <c r="K833" s="86">
        <v>0</v>
      </c>
      <c r="L833" s="86">
        <v>2.9499999999999997</v>
      </c>
      <c r="M833" s="86">
        <v>0.90573217066045497</v>
      </c>
      <c r="N833" s="86">
        <v>15.671121488095254</v>
      </c>
      <c r="O833" s="86">
        <v>1.0999999999999999</v>
      </c>
      <c r="P833" s="86">
        <v>3.6842501474724423</v>
      </c>
      <c r="T833" s="91">
        <v>3.5</v>
      </c>
      <c r="V833" s="90">
        <f t="shared" si="121"/>
        <v>96.84666742314343</v>
      </c>
      <c r="W833" s="66">
        <f t="shared" si="122"/>
        <v>99.146667423143427</v>
      </c>
      <c r="X833" s="66">
        <f t="shared" si="123"/>
        <v>99.34666742314343</v>
      </c>
      <c r="Y833" s="66">
        <f t="shared" si="124"/>
        <v>96.84666742314343</v>
      </c>
      <c r="Z833" s="66">
        <f t="shared" si="125"/>
        <v>99.146667423143427</v>
      </c>
      <c r="AA833" s="66">
        <f t="shared" si="126"/>
        <v>99.34666742314343</v>
      </c>
      <c r="AD833" t="s">
        <v>676</v>
      </c>
      <c r="AR833">
        <v>89.9</v>
      </c>
    </row>
    <row r="834" spans="1:44" x14ac:dyDescent="0.25">
      <c r="A834" s="86" t="s">
        <v>527</v>
      </c>
      <c r="B834" s="86" t="s">
        <v>637</v>
      </c>
      <c r="C834" s="86">
        <v>18</v>
      </c>
      <c r="D834" s="86" t="s">
        <v>98</v>
      </c>
      <c r="E834" s="86">
        <v>40</v>
      </c>
      <c r="F834" s="86" t="s">
        <v>35</v>
      </c>
      <c r="G834" s="86">
        <v>39.801711116207869</v>
      </c>
      <c r="H834" s="86">
        <v>0.7810456705424258</v>
      </c>
      <c r="I834" s="86">
        <v>0</v>
      </c>
      <c r="J834" s="86">
        <v>36.896427935228516</v>
      </c>
      <c r="K834" s="86">
        <v>0</v>
      </c>
      <c r="L834" s="86">
        <v>2.9500000000000006</v>
      </c>
      <c r="M834" s="86">
        <v>1.0495473421030166</v>
      </c>
      <c r="N834" s="86">
        <v>15.60720316728858</v>
      </c>
      <c r="O834" s="86">
        <v>1.1000000000000001</v>
      </c>
      <c r="P834" s="86">
        <v>3.8187759132935355</v>
      </c>
      <c r="T834" s="91">
        <v>3.5</v>
      </c>
      <c r="V834" s="90">
        <f t="shared" si="121"/>
        <v>104.72366547412152</v>
      </c>
      <c r="W834" s="66">
        <f t="shared" si="122"/>
        <v>107.02366547412151</v>
      </c>
      <c r="X834" s="66">
        <f t="shared" si="123"/>
        <v>107.22366547412152</v>
      </c>
      <c r="Y834" s="66">
        <f t="shared" si="124"/>
        <v>104.72366547412152</v>
      </c>
      <c r="Z834" s="66">
        <f t="shared" si="125"/>
        <v>107.02366547412151</v>
      </c>
      <c r="AA834" s="66">
        <f t="shared" si="126"/>
        <v>107.22366547412152</v>
      </c>
      <c r="AD834" t="s">
        <v>663</v>
      </c>
    </row>
    <row r="835" spans="1:44" x14ac:dyDescent="0.25">
      <c r="A835" s="86" t="s">
        <v>527</v>
      </c>
      <c r="B835" s="86" t="s">
        <v>44</v>
      </c>
      <c r="C835" s="86">
        <v>24</v>
      </c>
      <c r="D835" s="86" t="s">
        <v>98</v>
      </c>
      <c r="E835" s="86">
        <v>40</v>
      </c>
      <c r="F835" s="86" t="s">
        <v>35</v>
      </c>
      <c r="G835" s="86">
        <v>37.938524827664928</v>
      </c>
      <c r="H835" s="86">
        <v>0.74938327515351943</v>
      </c>
      <c r="I835" s="86">
        <v>0</v>
      </c>
      <c r="J835" s="86">
        <v>37.17219629411688</v>
      </c>
      <c r="K835" s="86">
        <v>0</v>
      </c>
      <c r="L835" s="86">
        <v>2.9500000000000006</v>
      </c>
      <c r="M835" s="86">
        <v>1.0505680838562561</v>
      </c>
      <c r="N835" s="86">
        <v>15.62828573092148</v>
      </c>
      <c r="O835" s="86">
        <v>1.0999999999999999</v>
      </c>
      <c r="P835" s="86">
        <v>3.700431099136217</v>
      </c>
      <c r="T835" s="91">
        <v>3.5</v>
      </c>
      <c r="V835" s="90">
        <f t="shared" si="121"/>
        <v>103.04000603569577</v>
      </c>
      <c r="W835" s="66">
        <f t="shared" si="122"/>
        <v>105.34000603569577</v>
      </c>
      <c r="X835" s="66">
        <f t="shared" si="123"/>
        <v>105.54000603569577</v>
      </c>
      <c r="Y835" s="66">
        <f t="shared" si="124"/>
        <v>103.04000603569577</v>
      </c>
      <c r="Z835" s="66">
        <f t="shared" si="125"/>
        <v>105.34000603569577</v>
      </c>
      <c r="AA835" s="66">
        <f t="shared" si="126"/>
        <v>105.54000603569577</v>
      </c>
    </row>
    <row r="836" spans="1:44" x14ac:dyDescent="0.25">
      <c r="A836" s="86" t="s">
        <v>527</v>
      </c>
      <c r="B836" s="86" t="s">
        <v>646</v>
      </c>
      <c r="C836" s="86">
        <v>30</v>
      </c>
      <c r="D836" s="86" t="s">
        <v>98</v>
      </c>
      <c r="E836" s="86">
        <v>40</v>
      </c>
      <c r="F836" s="86" t="s">
        <v>35</v>
      </c>
      <c r="G836" s="86">
        <v>39.332300901973873</v>
      </c>
      <c r="H836" s="86">
        <v>0.72934444386923758</v>
      </c>
      <c r="I836" s="86">
        <v>0</v>
      </c>
      <c r="J836" s="86">
        <v>36.197179797116732</v>
      </c>
      <c r="K836" s="86">
        <v>0</v>
      </c>
      <c r="L836" s="86">
        <v>2.9500000000000006</v>
      </c>
      <c r="M836" s="86">
        <v>1.1367629152203826</v>
      </c>
      <c r="N836" s="86">
        <v>15.743109273087214</v>
      </c>
      <c r="O836" s="86">
        <v>1.1000000000000003</v>
      </c>
      <c r="P836" s="86">
        <v>3.802944486243296</v>
      </c>
      <c r="T836" s="91">
        <v>3.5</v>
      </c>
      <c r="V836" s="90">
        <f t="shared" ref="V836:V882" si="127">SUM(I836:U836,G836)</f>
        <v>103.7622973736415</v>
      </c>
      <c r="W836" s="66">
        <f t="shared" si="122"/>
        <v>106.0622973736415</v>
      </c>
      <c r="X836" s="66">
        <f t="shared" si="123"/>
        <v>106.2622973736415</v>
      </c>
      <c r="Y836" s="66">
        <f t="shared" si="124"/>
        <v>103.7622973736415</v>
      </c>
      <c r="Z836" s="66">
        <f t="shared" si="125"/>
        <v>106.0622973736415</v>
      </c>
      <c r="AA836" s="66">
        <f t="shared" si="126"/>
        <v>106.2622973736415</v>
      </c>
    </row>
    <row r="837" spans="1:44" x14ac:dyDescent="0.25">
      <c r="A837" s="86" t="s">
        <v>527</v>
      </c>
      <c r="B837" s="86" t="s">
        <v>45</v>
      </c>
      <c r="C837" s="86">
        <v>36</v>
      </c>
      <c r="D837" s="86" t="s">
        <v>98</v>
      </c>
      <c r="E837" s="86">
        <v>40</v>
      </c>
      <c r="F837" s="86" t="s">
        <v>35</v>
      </c>
      <c r="G837" s="86">
        <v>38.333647709698639</v>
      </c>
      <c r="H837" s="86">
        <v>0.72669793800915272</v>
      </c>
      <c r="I837" s="86">
        <v>0</v>
      </c>
      <c r="J837" s="86">
        <v>34.417112707356011</v>
      </c>
      <c r="K837" s="86">
        <v>0</v>
      </c>
      <c r="L837" s="86">
        <v>2.9500000000000011</v>
      </c>
      <c r="M837" s="86">
        <v>1.1283722763914814</v>
      </c>
      <c r="N837" s="86">
        <v>16.003304016523003</v>
      </c>
      <c r="O837" s="86">
        <v>1.1000000000000005</v>
      </c>
      <c r="P837" s="86">
        <v>3.7549370268879745</v>
      </c>
      <c r="T837" s="91">
        <v>3.5</v>
      </c>
      <c r="V837" s="90">
        <f t="shared" si="127"/>
        <v>101.18737373685711</v>
      </c>
      <c r="W837" s="66">
        <f t="shared" si="122"/>
        <v>103.48737373685711</v>
      </c>
      <c r="X837" s="66">
        <f t="shared" si="123"/>
        <v>103.68737373685711</v>
      </c>
      <c r="Y837" s="66">
        <f t="shared" si="124"/>
        <v>101.18737373685711</v>
      </c>
      <c r="Z837" s="66">
        <f t="shared" si="125"/>
        <v>103.48737373685711</v>
      </c>
      <c r="AA837" s="66">
        <f t="shared" si="126"/>
        <v>103.68737373685711</v>
      </c>
    </row>
    <row r="838" spans="1:44" x14ac:dyDescent="0.25">
      <c r="A838" s="86" t="s">
        <v>531</v>
      </c>
      <c r="B838" s="86" t="s">
        <v>388</v>
      </c>
      <c r="C838" s="86">
        <v>12</v>
      </c>
      <c r="D838" s="86" t="s">
        <v>98</v>
      </c>
      <c r="E838" s="86">
        <v>40</v>
      </c>
      <c r="F838" s="86" t="s">
        <v>35</v>
      </c>
      <c r="G838" s="86">
        <v>37.519138317988237</v>
      </c>
      <c r="H838" s="86">
        <v>0.77491000748594985</v>
      </c>
      <c r="I838" s="86">
        <v>0</v>
      </c>
      <c r="J838" s="86">
        <v>33.004561935807502</v>
      </c>
      <c r="K838" s="86">
        <v>0</v>
      </c>
      <c r="L838" s="86">
        <v>2.9500000000000006</v>
      </c>
      <c r="M838" s="86">
        <v>0.91697103474025232</v>
      </c>
      <c r="N838" s="86">
        <v>15.586262880491715</v>
      </c>
      <c r="O838" s="86">
        <v>1.0999999999999999</v>
      </c>
      <c r="P838" s="86">
        <v>3.6621840871513949</v>
      </c>
      <c r="T838" s="91">
        <v>3.5</v>
      </c>
      <c r="V838" s="90">
        <f t="shared" si="127"/>
        <v>98.239118256179097</v>
      </c>
      <c r="W838" s="66">
        <f t="shared" si="122"/>
        <v>100.53911825617909</v>
      </c>
      <c r="X838" s="66">
        <f t="shared" si="123"/>
        <v>100.7391182561791</v>
      </c>
      <c r="Y838" s="66">
        <f t="shared" si="124"/>
        <v>98.239118256179097</v>
      </c>
      <c r="Z838" s="66">
        <f t="shared" si="125"/>
        <v>100.53911825617909</v>
      </c>
      <c r="AA838" s="66">
        <f t="shared" si="126"/>
        <v>100.7391182561791</v>
      </c>
    </row>
    <row r="839" spans="1:44" x14ac:dyDescent="0.25">
      <c r="A839" s="86" t="s">
        <v>531</v>
      </c>
      <c r="B839" s="86" t="s">
        <v>638</v>
      </c>
      <c r="C839" s="86">
        <v>18</v>
      </c>
      <c r="D839" s="86" t="s">
        <v>98</v>
      </c>
      <c r="E839" s="86">
        <v>40</v>
      </c>
      <c r="F839" s="86" t="s">
        <v>35</v>
      </c>
      <c r="G839" s="86">
        <v>40.580676517556071</v>
      </c>
      <c r="H839" s="86">
        <v>0.80341874790342871</v>
      </c>
      <c r="I839" s="86">
        <v>0</v>
      </c>
      <c r="J839" s="86">
        <v>38.247723293555495</v>
      </c>
      <c r="K839" s="86">
        <v>0</v>
      </c>
      <c r="L839" s="86">
        <v>2.9500000000000011</v>
      </c>
      <c r="M839" s="86">
        <v>1.0763682698627517</v>
      </c>
      <c r="N839" s="86">
        <v>15.568987349688644</v>
      </c>
      <c r="O839" s="86">
        <v>1.1000000000000003</v>
      </c>
      <c r="P839" s="86">
        <v>3.86811534577327</v>
      </c>
      <c r="T839" s="91">
        <v>3.5</v>
      </c>
      <c r="V839" s="90">
        <f t="shared" si="127"/>
        <v>106.89187077643624</v>
      </c>
      <c r="W839" s="66">
        <f t="shared" si="122"/>
        <v>109.19187077643623</v>
      </c>
      <c r="X839" s="66">
        <f t="shared" si="123"/>
        <v>109.39187077643624</v>
      </c>
      <c r="Y839" s="66">
        <f t="shared" si="124"/>
        <v>106.89187077643624</v>
      </c>
      <c r="Z839" s="66">
        <f t="shared" si="125"/>
        <v>109.19187077643623</v>
      </c>
      <c r="AA839" s="66">
        <f t="shared" si="126"/>
        <v>109.39187077643624</v>
      </c>
    </row>
    <row r="840" spans="1:44" x14ac:dyDescent="0.25">
      <c r="A840" s="86" t="s">
        <v>531</v>
      </c>
      <c r="B840" s="86" t="s">
        <v>391</v>
      </c>
      <c r="C840" s="86">
        <v>24</v>
      </c>
      <c r="D840" s="86" t="s">
        <v>98</v>
      </c>
      <c r="E840" s="86">
        <v>40</v>
      </c>
      <c r="F840" s="86" t="s">
        <v>35</v>
      </c>
      <c r="G840" s="86">
        <v>37.834053744336465</v>
      </c>
      <c r="H840" s="86">
        <v>0.72262908680222893</v>
      </c>
      <c r="I840" s="86">
        <v>0</v>
      </c>
      <c r="J840" s="86">
        <v>37.389542923965948</v>
      </c>
      <c r="K840" s="86">
        <v>0</v>
      </c>
      <c r="L840" s="86">
        <v>2.9500000000000011</v>
      </c>
      <c r="M840" s="86">
        <v>1.0630884766536761</v>
      </c>
      <c r="N840" s="86">
        <v>15.600306089121448</v>
      </c>
      <c r="O840" s="86">
        <v>1.1000000000000001</v>
      </c>
      <c r="P840" s="86">
        <v>3.6927219773739752</v>
      </c>
      <c r="T840" s="91">
        <v>3.5</v>
      </c>
      <c r="V840" s="90">
        <f t="shared" si="127"/>
        <v>103.12971321145153</v>
      </c>
      <c r="W840" s="66">
        <f t="shared" si="122"/>
        <v>105.42971321145153</v>
      </c>
      <c r="X840" s="66">
        <f t="shared" si="123"/>
        <v>105.62971321145153</v>
      </c>
      <c r="Y840" s="66">
        <f t="shared" si="124"/>
        <v>103.12971321145153</v>
      </c>
      <c r="Z840" s="66">
        <f t="shared" si="125"/>
        <v>105.42971321145153</v>
      </c>
      <c r="AA840" s="66">
        <f t="shared" si="126"/>
        <v>105.62971321145153</v>
      </c>
    </row>
    <row r="841" spans="1:44" x14ac:dyDescent="0.25">
      <c r="A841" s="86" t="s">
        <v>531</v>
      </c>
      <c r="B841" s="86" t="s">
        <v>649</v>
      </c>
      <c r="C841" s="86">
        <v>30</v>
      </c>
      <c r="D841" s="86" t="s">
        <v>98</v>
      </c>
      <c r="E841" s="86">
        <v>40</v>
      </c>
      <c r="F841" s="86" t="s">
        <v>35</v>
      </c>
      <c r="G841" s="86">
        <v>39.859356653468026</v>
      </c>
      <c r="H841" s="86">
        <v>0.73993779381891045</v>
      </c>
      <c r="I841" s="86">
        <v>0</v>
      </c>
      <c r="J841" s="86">
        <v>36.467474838889096</v>
      </c>
      <c r="K841" s="86">
        <v>0</v>
      </c>
      <c r="L841" s="86">
        <v>2.9500000000000011</v>
      </c>
      <c r="M841" s="86">
        <v>1.1565045523118871</v>
      </c>
      <c r="N841" s="86">
        <v>15.773366405774295</v>
      </c>
      <c r="O841" s="86">
        <v>1.1000000000000003</v>
      </c>
      <c r="P841" s="86">
        <v>3.8400375508707074</v>
      </c>
      <c r="T841" s="91">
        <v>3.5</v>
      </c>
      <c r="V841" s="90">
        <f t="shared" si="127"/>
        <v>104.64674000131401</v>
      </c>
      <c r="W841" s="66">
        <f t="shared" si="122"/>
        <v>106.94674000131401</v>
      </c>
      <c r="X841" s="66">
        <f t="shared" si="123"/>
        <v>107.14674000131401</v>
      </c>
      <c r="Y841" s="66">
        <f t="shared" si="124"/>
        <v>104.64674000131401</v>
      </c>
      <c r="Z841" s="66">
        <f t="shared" si="125"/>
        <v>106.94674000131401</v>
      </c>
      <c r="AA841" s="66">
        <f t="shared" si="126"/>
        <v>107.14674000131401</v>
      </c>
    </row>
    <row r="842" spans="1:44" x14ac:dyDescent="0.25">
      <c r="A842" s="86" t="s">
        <v>531</v>
      </c>
      <c r="B842" s="86" t="s">
        <v>394</v>
      </c>
      <c r="C842" s="86">
        <v>36</v>
      </c>
      <c r="D842" s="86" t="s">
        <v>98</v>
      </c>
      <c r="E842" s="86">
        <v>40</v>
      </c>
      <c r="F842" s="86" t="s">
        <v>35</v>
      </c>
      <c r="G842" s="86">
        <v>38.23355962432251</v>
      </c>
      <c r="H842" s="86">
        <v>0.71366008094352651</v>
      </c>
      <c r="I842" s="86">
        <v>0</v>
      </c>
      <c r="J842" s="86">
        <v>34.308371951608002</v>
      </c>
      <c r="K842" s="86">
        <v>0</v>
      </c>
      <c r="L842" s="86">
        <v>2.9500000000000015</v>
      </c>
      <c r="M842" s="86">
        <v>1.13483829623231</v>
      </c>
      <c r="N842" s="86">
        <v>16.031578822858879</v>
      </c>
      <c r="O842" s="86">
        <v>1.1000000000000003</v>
      </c>
      <c r="P842" s="86">
        <v>3.7507365050666346</v>
      </c>
      <c r="T842" s="91">
        <v>3.5</v>
      </c>
      <c r="V842" s="90">
        <f t="shared" si="127"/>
        <v>101.00908520008834</v>
      </c>
      <c r="W842" s="66">
        <f t="shared" si="122"/>
        <v>103.30908520008833</v>
      </c>
      <c r="X842" s="66">
        <f t="shared" si="123"/>
        <v>103.50908520008834</v>
      </c>
      <c r="Y842" s="66">
        <f t="shared" si="124"/>
        <v>101.00908520008834</v>
      </c>
      <c r="Z842" s="66">
        <f t="shared" si="125"/>
        <v>103.30908520008833</v>
      </c>
      <c r="AA842" s="66">
        <f t="shared" si="126"/>
        <v>103.50908520008834</v>
      </c>
    </row>
    <row r="843" spans="1:44" x14ac:dyDescent="0.25">
      <c r="A843" s="86" t="s">
        <v>535</v>
      </c>
      <c r="B843" s="86" t="s">
        <v>536</v>
      </c>
      <c r="C843" s="86">
        <v>12</v>
      </c>
      <c r="D843" s="86" t="s">
        <v>98</v>
      </c>
      <c r="E843" s="86">
        <v>40</v>
      </c>
      <c r="F843" s="86" t="s">
        <v>35</v>
      </c>
      <c r="G843" s="86">
        <v>37.527049981580433</v>
      </c>
      <c r="H843" s="86">
        <v>0.77494952495943181</v>
      </c>
      <c r="I843" s="86">
        <v>0</v>
      </c>
      <c r="J843" s="86">
        <v>34.762359170188589</v>
      </c>
      <c r="K843" s="86">
        <v>0</v>
      </c>
      <c r="L843" s="86">
        <v>2.9499999999999993</v>
      </c>
      <c r="M843" s="86">
        <v>0.91697103474025232</v>
      </c>
      <c r="N843" s="86">
        <v>15.509289023456052</v>
      </c>
      <c r="O843" s="86">
        <v>1.0999999999999999</v>
      </c>
      <c r="P843" s="86">
        <v>3.657744769356849</v>
      </c>
      <c r="T843" s="91">
        <v>3.5</v>
      </c>
      <c r="V843" s="90">
        <f t="shared" si="127"/>
        <v>99.923413979322177</v>
      </c>
      <c r="W843" s="66">
        <f t="shared" si="122"/>
        <v>102.22341397932217</v>
      </c>
      <c r="X843" s="66">
        <f t="shared" si="123"/>
        <v>102.42341397932218</v>
      </c>
      <c r="Y843" s="66">
        <f t="shared" si="124"/>
        <v>99.923413979322177</v>
      </c>
      <c r="Z843" s="66">
        <f t="shared" si="125"/>
        <v>102.22341397932217</v>
      </c>
      <c r="AA843" s="66">
        <f t="shared" si="126"/>
        <v>102.42341397932218</v>
      </c>
    </row>
    <row r="844" spans="1:44" x14ac:dyDescent="0.25">
      <c r="A844" s="86" t="s">
        <v>535</v>
      </c>
      <c r="B844" s="86" t="s">
        <v>511</v>
      </c>
      <c r="C844" s="86">
        <v>18</v>
      </c>
      <c r="D844" s="86" t="s">
        <v>98</v>
      </c>
      <c r="E844" s="86">
        <v>40</v>
      </c>
      <c r="F844" s="86" t="s">
        <v>35</v>
      </c>
      <c r="G844" s="86">
        <v>40.961039491908409</v>
      </c>
      <c r="H844" s="86">
        <v>0.80001995588887809</v>
      </c>
      <c r="I844" s="86">
        <v>0</v>
      </c>
      <c r="J844" s="86">
        <v>39.610802154110388</v>
      </c>
      <c r="K844" s="86">
        <v>0</v>
      </c>
      <c r="L844" s="86">
        <v>2.9500000000000006</v>
      </c>
      <c r="M844" s="86">
        <v>1.0877929500680112</v>
      </c>
      <c r="N844" s="86">
        <v>15.533967704700411</v>
      </c>
      <c r="O844" s="86">
        <v>1.1000000000000001</v>
      </c>
      <c r="P844" s="86">
        <v>3.8910483934283886</v>
      </c>
      <c r="T844" s="91">
        <v>3.5</v>
      </c>
      <c r="V844" s="90">
        <f t="shared" si="127"/>
        <v>108.63465069421561</v>
      </c>
      <c r="W844" s="66">
        <f t="shared" si="122"/>
        <v>110.93465069421561</v>
      </c>
      <c r="X844" s="66">
        <f t="shared" si="123"/>
        <v>111.13465069421561</v>
      </c>
      <c r="Y844" s="66">
        <f t="shared" si="124"/>
        <v>108.63465069421561</v>
      </c>
      <c r="Z844" s="66">
        <f t="shared" si="125"/>
        <v>110.93465069421561</v>
      </c>
      <c r="AA844" s="66">
        <f t="shared" si="126"/>
        <v>111.13465069421561</v>
      </c>
    </row>
    <row r="845" spans="1:44" x14ac:dyDescent="0.25">
      <c r="A845" s="86" t="s">
        <v>535</v>
      </c>
      <c r="B845" s="86" t="s">
        <v>538</v>
      </c>
      <c r="C845" s="86">
        <v>24</v>
      </c>
      <c r="D845" s="86" t="s">
        <v>98</v>
      </c>
      <c r="E845" s="86">
        <v>40</v>
      </c>
      <c r="F845" s="86" t="s">
        <v>35</v>
      </c>
      <c r="G845" s="86">
        <v>37.890875122853693</v>
      </c>
      <c r="H845" s="86">
        <v>0.71567420961169148</v>
      </c>
      <c r="I845" s="86">
        <v>0</v>
      </c>
      <c r="J845" s="86">
        <v>37.606889553815009</v>
      </c>
      <c r="K845" s="86">
        <v>0</v>
      </c>
      <c r="L845" s="86">
        <v>2.9499999999999993</v>
      </c>
      <c r="M845" s="86">
        <v>1.0667003816600156</v>
      </c>
      <c r="N845" s="86">
        <v>15.574926213011684</v>
      </c>
      <c r="O845" s="86">
        <v>1.1000000000000001</v>
      </c>
      <c r="P845" s="86">
        <v>3.6949752104025344</v>
      </c>
      <c r="T845" s="91">
        <v>3.5</v>
      </c>
      <c r="V845" s="90">
        <f t="shared" si="127"/>
        <v>103.38436648174294</v>
      </c>
      <c r="W845" s="66">
        <f t="shared" si="122"/>
        <v>105.68436648174294</v>
      </c>
      <c r="X845" s="66">
        <f t="shared" si="123"/>
        <v>105.88436648174294</v>
      </c>
      <c r="Y845" s="66">
        <f t="shared" si="124"/>
        <v>103.38436648174294</v>
      </c>
      <c r="Z845" s="66">
        <f t="shared" si="125"/>
        <v>105.68436648174294</v>
      </c>
      <c r="AA845" s="66">
        <f t="shared" si="126"/>
        <v>105.88436648174294</v>
      </c>
    </row>
    <row r="846" spans="1:44" x14ac:dyDescent="0.25">
      <c r="A846" s="86" t="s">
        <v>535</v>
      </c>
      <c r="B846" s="86" t="s">
        <v>512</v>
      </c>
      <c r="C846" s="86">
        <v>30</v>
      </c>
      <c r="D846" s="86" t="s">
        <v>98</v>
      </c>
      <c r="E846" s="86">
        <v>40</v>
      </c>
      <c r="F846" s="86" t="s">
        <v>35</v>
      </c>
      <c r="G846" s="86">
        <v>40.124124001351802</v>
      </c>
      <c r="H846" s="86">
        <v>0.73556929955890382</v>
      </c>
      <c r="I846" s="86">
        <v>0</v>
      </c>
      <c r="J846" s="86">
        <v>36.739109906213066</v>
      </c>
      <c r="K846" s="86">
        <v>0</v>
      </c>
      <c r="L846" s="86">
        <v>2.95</v>
      </c>
      <c r="M846" s="86">
        <v>1.1654525702971148</v>
      </c>
      <c r="N846" s="86">
        <v>15.800597082733564</v>
      </c>
      <c r="O846" s="86">
        <v>1.1000000000000003</v>
      </c>
      <c r="P846" s="86">
        <v>3.8593823625037089</v>
      </c>
      <c r="T846" s="91">
        <v>3.5</v>
      </c>
      <c r="V846" s="90">
        <f t="shared" si="127"/>
        <v>105.23866592309925</v>
      </c>
      <c r="W846" s="66">
        <f t="shared" si="122"/>
        <v>107.53866592309924</v>
      </c>
      <c r="X846" s="66">
        <f t="shared" si="123"/>
        <v>107.73866592309925</v>
      </c>
      <c r="Y846" s="66">
        <f t="shared" si="124"/>
        <v>105.23866592309925</v>
      </c>
      <c r="Z846" s="66">
        <f t="shared" si="125"/>
        <v>107.53866592309924</v>
      </c>
      <c r="AA846" s="66">
        <f t="shared" si="126"/>
        <v>107.73866592309925</v>
      </c>
    </row>
    <row r="847" spans="1:44" x14ac:dyDescent="0.25">
      <c r="A847" s="86" t="s">
        <v>535</v>
      </c>
      <c r="B847" s="86" t="s">
        <v>540</v>
      </c>
      <c r="C847" s="86">
        <v>36</v>
      </c>
      <c r="D847" s="86" t="s">
        <v>98</v>
      </c>
      <c r="E847" s="86">
        <v>40</v>
      </c>
      <c r="F847" s="86" t="s">
        <v>35</v>
      </c>
      <c r="G847" s="86">
        <v>38.266078597829605</v>
      </c>
      <c r="H847" s="86">
        <v>0.70807555368958219</v>
      </c>
      <c r="I847" s="86">
        <v>0</v>
      </c>
      <c r="J847" s="86">
        <v>34.199631195859979</v>
      </c>
      <c r="K847" s="86">
        <v>0</v>
      </c>
      <c r="L847" s="86">
        <v>2.95</v>
      </c>
      <c r="M847" s="86">
        <v>1.1362329612285154</v>
      </c>
      <c r="N847" s="86">
        <v>16.057226437898439</v>
      </c>
      <c r="O847" s="86">
        <v>1.1000000000000001</v>
      </c>
      <c r="P847" s="86">
        <v>3.7545651024443689</v>
      </c>
      <c r="T847" s="91">
        <v>3.5</v>
      </c>
      <c r="V847" s="90">
        <f t="shared" si="127"/>
        <v>100.96373429526091</v>
      </c>
      <c r="W847" s="66">
        <f t="shared" ref="W847:W882" si="128">+V847+$W$1</f>
        <v>103.2637342952609</v>
      </c>
      <c r="X847" s="66">
        <f t="shared" ref="X847:X882" si="129">+V847+$X$1</f>
        <v>103.46373429526091</v>
      </c>
      <c r="Y847" s="66">
        <f t="shared" ref="Y847:Y882" si="130">+V847</f>
        <v>100.96373429526091</v>
      </c>
      <c r="Z847" s="66">
        <f t="shared" ref="Z847:Z882" si="131">+W847</f>
        <v>103.2637342952609</v>
      </c>
      <c r="AA847" s="66">
        <f t="shared" ref="AA847:AA882" si="132">+X847</f>
        <v>103.46373429526091</v>
      </c>
    </row>
    <row r="848" spans="1:44" x14ac:dyDescent="0.25">
      <c r="A848" s="86" t="s">
        <v>542</v>
      </c>
      <c r="B848" s="86" t="s">
        <v>543</v>
      </c>
      <c r="C848" s="86">
        <v>12</v>
      </c>
      <c r="D848" s="86" t="s">
        <v>98</v>
      </c>
      <c r="E848" s="86">
        <v>40</v>
      </c>
      <c r="F848" s="86" t="s">
        <v>35</v>
      </c>
      <c r="G848" s="86">
        <v>37.756708390483809</v>
      </c>
      <c r="H848" s="86">
        <v>0.74855313934226331</v>
      </c>
      <c r="I848" s="86">
        <v>0</v>
      </c>
      <c r="J848" s="86">
        <v>36.52015640456969</v>
      </c>
      <c r="K848" s="86">
        <v>0</v>
      </c>
      <c r="L848" s="86">
        <v>2.9500000000000006</v>
      </c>
      <c r="M848" s="86">
        <v>0.92698154203316696</v>
      </c>
      <c r="N848" s="86">
        <v>15.439247345019448</v>
      </c>
      <c r="O848" s="86">
        <v>1.1000000000000001</v>
      </c>
      <c r="P848" s="86">
        <v>3.6686484082000419</v>
      </c>
      <c r="T848" s="91">
        <v>3.5</v>
      </c>
      <c r="V848" s="90">
        <f t="shared" si="127"/>
        <v>101.86174209030615</v>
      </c>
      <c r="W848" s="66">
        <f t="shared" si="128"/>
        <v>104.16174209030615</v>
      </c>
      <c r="X848" s="66">
        <f t="shared" si="129"/>
        <v>104.36174209030615</v>
      </c>
      <c r="Y848" s="66">
        <f t="shared" si="130"/>
        <v>101.86174209030615</v>
      </c>
      <c r="Z848" s="66">
        <f t="shared" si="131"/>
        <v>104.16174209030615</v>
      </c>
      <c r="AA848" s="66">
        <f t="shared" si="132"/>
        <v>104.36174209030615</v>
      </c>
    </row>
    <row r="849" spans="1:44" x14ac:dyDescent="0.25">
      <c r="A849" s="86" t="s">
        <v>542</v>
      </c>
      <c r="B849" s="86" t="s">
        <v>514</v>
      </c>
      <c r="C849" s="86">
        <v>18</v>
      </c>
      <c r="D849" s="86" t="s">
        <v>98</v>
      </c>
      <c r="E849" s="86">
        <v>40</v>
      </c>
      <c r="F849" s="86" t="s">
        <v>35</v>
      </c>
      <c r="G849" s="86">
        <v>40.731626309205879</v>
      </c>
      <c r="H849" s="86">
        <v>0.79223569372751257</v>
      </c>
      <c r="I849" s="86">
        <v>0</v>
      </c>
      <c r="J849" s="86">
        <v>40.617789501942056</v>
      </c>
      <c r="K849" s="86">
        <v>0</v>
      </c>
      <c r="L849" s="86">
        <v>2.9500000000000011</v>
      </c>
      <c r="M849" s="86">
        <v>1.0868183618146112</v>
      </c>
      <c r="N849" s="86">
        <v>15.503439919286306</v>
      </c>
      <c r="O849" s="86">
        <v>1.1000000000000001</v>
      </c>
      <c r="P849" s="86">
        <v>3.8742767414649224</v>
      </c>
      <c r="T849" s="91">
        <v>3.5</v>
      </c>
      <c r="V849" s="90">
        <f t="shared" si="127"/>
        <v>109.36395083371377</v>
      </c>
      <c r="W849" s="66">
        <f t="shared" si="128"/>
        <v>111.66395083371377</v>
      </c>
      <c r="X849" s="66">
        <f t="shared" si="129"/>
        <v>111.86395083371377</v>
      </c>
      <c r="Y849" s="66">
        <f t="shared" si="130"/>
        <v>109.36395083371377</v>
      </c>
      <c r="Z849" s="66">
        <f t="shared" si="131"/>
        <v>111.66395083371377</v>
      </c>
      <c r="AA849" s="66">
        <f t="shared" si="132"/>
        <v>111.86395083371377</v>
      </c>
    </row>
    <row r="850" spans="1:44" x14ac:dyDescent="0.25">
      <c r="A850" s="86" t="s">
        <v>542</v>
      </c>
      <c r="B850" s="86" t="s">
        <v>544</v>
      </c>
      <c r="C850" s="86">
        <v>24</v>
      </c>
      <c r="D850" s="86" t="s">
        <v>98</v>
      </c>
      <c r="E850" s="86">
        <v>40</v>
      </c>
      <c r="F850" s="86" t="s">
        <v>35</v>
      </c>
      <c r="G850" s="86">
        <v>38.124686707737965</v>
      </c>
      <c r="H850" s="86">
        <v>0.69310223285212658</v>
      </c>
      <c r="I850" s="86">
        <v>0</v>
      </c>
      <c r="J850" s="86">
        <v>37.824236183664084</v>
      </c>
      <c r="K850" s="86">
        <v>0</v>
      </c>
      <c r="L850" s="86">
        <v>2.9499999999999997</v>
      </c>
      <c r="M850" s="86">
        <v>1.0786929155146885</v>
      </c>
      <c r="N850" s="86">
        <v>15.551832019870018</v>
      </c>
      <c r="O850" s="86">
        <v>1.1000000000000003</v>
      </c>
      <c r="P850" s="86">
        <v>3.7092910044199274</v>
      </c>
      <c r="T850" s="91">
        <v>3.5</v>
      </c>
      <c r="V850" s="90">
        <f t="shared" si="127"/>
        <v>103.83873883120668</v>
      </c>
      <c r="W850" s="66">
        <f t="shared" si="128"/>
        <v>106.13873883120668</v>
      </c>
      <c r="X850" s="66">
        <f t="shared" si="129"/>
        <v>106.33873883120668</v>
      </c>
      <c r="Y850" s="66">
        <f t="shared" si="130"/>
        <v>103.83873883120668</v>
      </c>
      <c r="Z850" s="66">
        <f t="shared" si="131"/>
        <v>106.13873883120668</v>
      </c>
      <c r="AA850" s="66">
        <f t="shared" si="132"/>
        <v>106.33873883120668</v>
      </c>
    </row>
    <row r="851" spans="1:44" x14ac:dyDescent="0.25">
      <c r="A851" s="86" t="s">
        <v>542</v>
      </c>
      <c r="B851" s="86" t="s">
        <v>516</v>
      </c>
      <c r="C851" s="86">
        <v>30</v>
      </c>
      <c r="D851" s="86" t="s">
        <v>98</v>
      </c>
      <c r="E851" s="86">
        <v>40</v>
      </c>
      <c r="F851" s="86" t="s">
        <v>35</v>
      </c>
      <c r="G851" s="86">
        <v>39.980781721038412</v>
      </c>
      <c r="H851" s="86">
        <v>0.73194400174016749</v>
      </c>
      <c r="I851" s="86">
        <v>0</v>
      </c>
      <c r="J851" s="86">
        <v>36.813845035761375</v>
      </c>
      <c r="K851" s="86">
        <v>0</v>
      </c>
      <c r="L851" s="86">
        <v>2.9500000000000006</v>
      </c>
      <c r="M851" s="86">
        <v>1.1647613144539246</v>
      </c>
      <c r="N851" s="86">
        <v>15.832837842004086</v>
      </c>
      <c r="O851" s="86">
        <v>1.1000000000000003</v>
      </c>
      <c r="P851" s="86">
        <v>3.8521963228054723</v>
      </c>
      <c r="T851" s="91">
        <v>3.5</v>
      </c>
      <c r="V851" s="90">
        <f t="shared" si="127"/>
        <v>105.19442223606328</v>
      </c>
      <c r="W851" s="66">
        <f t="shared" si="128"/>
        <v>107.49442223606327</v>
      </c>
      <c r="X851" s="66">
        <f t="shared" si="129"/>
        <v>107.69442223606328</v>
      </c>
      <c r="Y851" s="66">
        <f t="shared" si="130"/>
        <v>105.19442223606328</v>
      </c>
      <c r="Z851" s="66">
        <f t="shared" si="131"/>
        <v>107.49442223606327</v>
      </c>
      <c r="AA851" s="66">
        <f t="shared" si="132"/>
        <v>107.69442223606328</v>
      </c>
    </row>
    <row r="852" spans="1:44" x14ac:dyDescent="0.25">
      <c r="A852" s="86" t="s">
        <v>542</v>
      </c>
      <c r="B852" s="86" t="s">
        <v>545</v>
      </c>
      <c r="C852" s="86">
        <v>36</v>
      </c>
      <c r="D852" s="86" t="s">
        <v>98</v>
      </c>
      <c r="E852" s="86">
        <v>40</v>
      </c>
      <c r="F852" s="86" t="s">
        <v>35</v>
      </c>
      <c r="G852" s="86">
        <v>38.446864064093724</v>
      </c>
      <c r="H852" s="86">
        <v>0.69136330305872207</v>
      </c>
      <c r="I852" s="86">
        <v>0</v>
      </c>
      <c r="J852" s="86">
        <v>34.090890440111963</v>
      </c>
      <c r="K852" s="86">
        <v>0</v>
      </c>
      <c r="L852" s="86">
        <v>2.95</v>
      </c>
      <c r="M852" s="86">
        <v>1.1437292200573321</v>
      </c>
      <c r="N852" s="86">
        <v>16.080564257704381</v>
      </c>
      <c r="O852" s="86">
        <v>1.1000000000000001</v>
      </c>
      <c r="P852" s="86">
        <v>3.7681680067904679</v>
      </c>
      <c r="T852" s="91">
        <v>3.5</v>
      </c>
      <c r="V852" s="90">
        <f t="shared" si="127"/>
        <v>101.08021598875787</v>
      </c>
      <c r="W852" s="66">
        <f t="shared" si="128"/>
        <v>103.38021598875787</v>
      </c>
      <c r="X852" s="66">
        <f t="shared" si="129"/>
        <v>103.58021598875787</v>
      </c>
      <c r="Y852" s="66">
        <f t="shared" si="130"/>
        <v>101.08021598875787</v>
      </c>
      <c r="Z852" s="66">
        <f t="shared" si="131"/>
        <v>103.38021598875787</v>
      </c>
      <c r="AA852" s="66">
        <f t="shared" si="132"/>
        <v>103.58021598875787</v>
      </c>
    </row>
    <row r="853" spans="1:44" x14ac:dyDescent="0.25">
      <c r="A853" s="86" t="s">
        <v>639</v>
      </c>
      <c r="B853" s="86" t="s">
        <v>635</v>
      </c>
      <c r="C853" s="86">
        <v>12</v>
      </c>
      <c r="D853" s="86" t="s">
        <v>98</v>
      </c>
      <c r="E853" s="86">
        <v>40</v>
      </c>
      <c r="F853" s="86" t="s">
        <v>35</v>
      </c>
      <c r="G853" s="86">
        <v>37.809637216213012</v>
      </c>
      <c r="H853" s="86">
        <v>0.74694315228607877</v>
      </c>
      <c r="I853" s="86">
        <v>0</v>
      </c>
      <c r="J853" s="86">
        <v>38.277953638950784</v>
      </c>
      <c r="K853" s="86">
        <v>0</v>
      </c>
      <c r="L853" s="86">
        <v>2.9500000000000006</v>
      </c>
      <c r="M853" s="86">
        <v>0.98032732116472698</v>
      </c>
      <c r="N853" s="86">
        <v>15.366974000000001</v>
      </c>
      <c r="O853" s="86">
        <v>1.1000000000000001</v>
      </c>
      <c r="P853" s="86">
        <v>3.6708340091826424</v>
      </c>
      <c r="T853" s="91">
        <v>3.5</v>
      </c>
      <c r="V853" s="90">
        <f t="shared" si="127"/>
        <v>103.65572618551118</v>
      </c>
      <c r="W853" s="66">
        <f t="shared" si="128"/>
        <v>105.95572618551118</v>
      </c>
      <c r="X853" s="66">
        <f t="shared" si="129"/>
        <v>106.15572618551118</v>
      </c>
      <c r="Y853" s="66">
        <f t="shared" si="130"/>
        <v>103.65572618551118</v>
      </c>
      <c r="Z853" s="66">
        <f t="shared" si="131"/>
        <v>105.95572618551118</v>
      </c>
      <c r="AA853" s="66">
        <f t="shared" si="132"/>
        <v>106.15572618551118</v>
      </c>
    </row>
    <row r="854" spans="1:44" x14ac:dyDescent="0.25">
      <c r="A854" s="86" t="s">
        <v>639</v>
      </c>
      <c r="B854" s="86" t="s">
        <v>519</v>
      </c>
      <c r="C854" s="86">
        <v>18</v>
      </c>
      <c r="D854" s="86" t="s">
        <v>98</v>
      </c>
      <c r="E854" s="86">
        <v>40</v>
      </c>
      <c r="F854" s="86" t="s">
        <v>35</v>
      </c>
      <c r="G854" s="86">
        <v>39.749680329133383</v>
      </c>
      <c r="H854" s="86">
        <v>0.80631036576342296</v>
      </c>
      <c r="I854" s="86">
        <v>0</v>
      </c>
      <c r="J854" s="86">
        <v>40.740726883615338</v>
      </c>
      <c r="K854" s="86">
        <v>0</v>
      </c>
      <c r="L854" s="86">
        <v>2.9500000000000006</v>
      </c>
      <c r="M854" s="86">
        <v>1.0888481177539011</v>
      </c>
      <c r="N854" s="86">
        <v>15.472115467895806</v>
      </c>
      <c r="O854" s="86">
        <v>1.1000000000000001</v>
      </c>
      <c r="P854" s="86">
        <v>3.8092741908422587</v>
      </c>
      <c r="T854" s="91">
        <v>3.5</v>
      </c>
      <c r="V854" s="90">
        <f t="shared" si="127"/>
        <v>108.41064498924068</v>
      </c>
      <c r="W854" s="66">
        <f t="shared" si="128"/>
        <v>110.71064498924068</v>
      </c>
      <c r="X854" s="66">
        <f t="shared" si="129"/>
        <v>110.91064498924068</v>
      </c>
      <c r="Y854" s="66">
        <f t="shared" si="130"/>
        <v>108.41064498924068</v>
      </c>
      <c r="Z854" s="66">
        <f t="shared" si="131"/>
        <v>110.71064498924068</v>
      </c>
      <c r="AA854" s="66">
        <f t="shared" si="132"/>
        <v>110.91064498924068</v>
      </c>
    </row>
    <row r="855" spans="1:44" x14ac:dyDescent="0.25">
      <c r="A855" s="86" t="s">
        <v>639</v>
      </c>
      <c r="B855" s="86" t="s">
        <v>640</v>
      </c>
      <c r="C855" s="86">
        <v>24</v>
      </c>
      <c r="D855" s="86" t="s">
        <v>98</v>
      </c>
      <c r="E855" s="86">
        <v>40</v>
      </c>
      <c r="F855" s="86" t="s">
        <v>35</v>
      </c>
      <c r="G855" s="86">
        <v>38.119141536313698</v>
      </c>
      <c r="H855" s="86">
        <v>0.71311870526347576</v>
      </c>
      <c r="I855" s="86">
        <v>0</v>
      </c>
      <c r="J855" s="86">
        <v>38.041582813513152</v>
      </c>
      <c r="K855" s="86">
        <v>0</v>
      </c>
      <c r="L855" s="86">
        <v>2.9500000000000006</v>
      </c>
      <c r="M855" s="86">
        <v>1.1090614069038807</v>
      </c>
      <c r="N855" s="86">
        <v>15.528002000000001</v>
      </c>
      <c r="O855" s="86">
        <v>1.1000000000000003</v>
      </c>
      <c r="P855" s="86">
        <v>3.7093548537500287</v>
      </c>
      <c r="T855" s="91">
        <v>3.5</v>
      </c>
      <c r="V855" s="90">
        <f t="shared" si="127"/>
        <v>104.05714261048075</v>
      </c>
      <c r="W855" s="66">
        <f t="shared" si="128"/>
        <v>106.35714261048075</v>
      </c>
      <c r="X855" s="66">
        <f t="shared" si="129"/>
        <v>106.55714261048075</v>
      </c>
      <c r="Y855" s="66">
        <f t="shared" si="130"/>
        <v>104.05714261048075</v>
      </c>
      <c r="Z855" s="66">
        <f t="shared" si="131"/>
        <v>106.35714261048075</v>
      </c>
      <c r="AA855" s="66">
        <f t="shared" si="132"/>
        <v>106.55714261048075</v>
      </c>
    </row>
    <row r="856" spans="1:44" x14ac:dyDescent="0.25">
      <c r="A856" s="86" t="s">
        <v>639</v>
      </c>
      <c r="B856" s="86" t="s">
        <v>521</v>
      </c>
      <c r="C856" s="86">
        <v>30</v>
      </c>
      <c r="D856" s="86" t="s">
        <v>98</v>
      </c>
      <c r="E856" s="86">
        <v>40</v>
      </c>
      <c r="F856" s="86" t="s">
        <v>35</v>
      </c>
      <c r="G856" s="86">
        <v>39.442860535634395</v>
      </c>
      <c r="H856" s="86">
        <v>0.75097615949096763</v>
      </c>
      <c r="I856" s="86">
        <v>0</v>
      </c>
      <c r="J856" s="86">
        <v>36.590570724273142</v>
      </c>
      <c r="K856" s="86">
        <v>0</v>
      </c>
      <c r="L856" s="86">
        <v>2.9500000000000011</v>
      </c>
      <c r="M856" s="86">
        <v>1.1671274421326807</v>
      </c>
      <c r="N856" s="86">
        <v>15.865474039497876</v>
      </c>
      <c r="O856" s="86">
        <v>1.1000000000000003</v>
      </c>
      <c r="P856" s="86">
        <v>3.8198686984697936</v>
      </c>
      <c r="T856" s="91">
        <v>3.5</v>
      </c>
      <c r="V856" s="90">
        <f t="shared" si="127"/>
        <v>104.4359014400079</v>
      </c>
      <c r="W856" s="66">
        <f t="shared" si="128"/>
        <v>106.73590144000789</v>
      </c>
      <c r="X856" s="66">
        <f t="shared" si="129"/>
        <v>106.9359014400079</v>
      </c>
      <c r="Y856" s="66">
        <f t="shared" si="130"/>
        <v>104.4359014400079</v>
      </c>
      <c r="Z856" s="66">
        <f t="shared" si="131"/>
        <v>106.73590144000789</v>
      </c>
      <c r="AA856" s="66">
        <f t="shared" si="132"/>
        <v>106.9359014400079</v>
      </c>
    </row>
    <row r="857" spans="1:44" x14ac:dyDescent="0.25">
      <c r="A857" s="86" t="s">
        <v>639</v>
      </c>
      <c r="B857" s="86" t="s">
        <v>641</v>
      </c>
      <c r="C857" s="86">
        <v>36</v>
      </c>
      <c r="D857" s="86" t="s">
        <v>98</v>
      </c>
      <c r="E857" s="86">
        <v>40</v>
      </c>
      <c r="F857" s="86" t="s">
        <v>35</v>
      </c>
      <c r="G857" s="86">
        <v>38.460109137597513</v>
      </c>
      <c r="H857" s="86">
        <v>0.69210913759752657</v>
      </c>
      <c r="I857" s="86">
        <v>0</v>
      </c>
      <c r="J857" s="86">
        <v>33.982149684363954</v>
      </c>
      <c r="K857" s="86">
        <v>0</v>
      </c>
      <c r="L857" s="86">
        <v>2.9500000000000006</v>
      </c>
      <c r="M857" s="86">
        <v>1.1623438033944866</v>
      </c>
      <c r="N857" s="86">
        <v>16.104645666666663</v>
      </c>
      <c r="O857" s="86">
        <v>1.1000000000000001</v>
      </c>
      <c r="P857" s="86">
        <v>3.7717638985002999</v>
      </c>
      <c r="T857" s="91">
        <v>3.5</v>
      </c>
      <c r="V857" s="90">
        <f t="shared" si="127"/>
        <v>101.03101219052292</v>
      </c>
      <c r="W857" s="66">
        <f t="shared" si="128"/>
        <v>103.33101219052291</v>
      </c>
      <c r="X857" s="66">
        <f t="shared" si="129"/>
        <v>103.53101219052292</v>
      </c>
      <c r="Y857" s="66">
        <f t="shared" si="130"/>
        <v>101.03101219052292</v>
      </c>
      <c r="Z857" s="66">
        <f t="shared" si="131"/>
        <v>103.33101219052291</v>
      </c>
      <c r="AA857" s="66">
        <f t="shared" si="132"/>
        <v>103.53101219052292</v>
      </c>
    </row>
    <row r="858" spans="1:44" x14ac:dyDescent="0.25">
      <c r="A858" s="86" t="s">
        <v>527</v>
      </c>
      <c r="B858" s="86" t="s">
        <v>43</v>
      </c>
      <c r="C858" s="86">
        <v>12</v>
      </c>
      <c r="D858" s="86" t="s">
        <v>99</v>
      </c>
      <c r="E858" s="86">
        <v>32</v>
      </c>
      <c r="F858" s="86" t="s">
        <v>35</v>
      </c>
      <c r="G858" s="86">
        <v>37.972785702235463</v>
      </c>
      <c r="H858" s="86">
        <v>1.0767491725550968</v>
      </c>
      <c r="I858" s="86">
        <v>0</v>
      </c>
      <c r="J858" s="86">
        <v>12.743559229755347</v>
      </c>
      <c r="K858" s="86">
        <v>0</v>
      </c>
      <c r="L858" s="86">
        <v>2.95</v>
      </c>
      <c r="M858" s="86">
        <v>0.90428812228849598</v>
      </c>
      <c r="N858" s="86">
        <v>15.675462330402825</v>
      </c>
      <c r="O858" s="86">
        <v>1.0999999999999999</v>
      </c>
      <c r="P858" s="86">
        <v>3.6962630240386933</v>
      </c>
      <c r="T858" s="91">
        <v>2</v>
      </c>
      <c r="V858" s="90">
        <f t="shared" si="127"/>
        <v>77.042358408720816</v>
      </c>
      <c r="W858" s="66">
        <f t="shared" si="128"/>
        <v>79.342358408720813</v>
      </c>
      <c r="X858" s="66">
        <f t="shared" si="129"/>
        <v>79.542358408720816</v>
      </c>
      <c r="Y858" s="66">
        <f t="shared" si="130"/>
        <v>77.042358408720816</v>
      </c>
      <c r="Z858" s="66">
        <f t="shared" si="131"/>
        <v>79.342358408720813</v>
      </c>
      <c r="AA858" s="66">
        <f t="shared" si="132"/>
        <v>79.542358408720816</v>
      </c>
      <c r="AD858" t="s">
        <v>677</v>
      </c>
      <c r="AR858">
        <v>74.2</v>
      </c>
    </row>
    <row r="859" spans="1:44" x14ac:dyDescent="0.25">
      <c r="A859" s="86" t="s">
        <v>527</v>
      </c>
      <c r="B859" s="86" t="s">
        <v>637</v>
      </c>
      <c r="C859" s="86">
        <v>18</v>
      </c>
      <c r="D859" s="86" t="s">
        <v>99</v>
      </c>
      <c r="E859" s="86">
        <v>32</v>
      </c>
      <c r="F859" s="86" t="s">
        <v>35</v>
      </c>
      <c r="G859" s="86">
        <v>39.993367028250418</v>
      </c>
      <c r="H859" s="86">
        <v>1.0503999952833851</v>
      </c>
      <c r="I859" s="86">
        <v>0</v>
      </c>
      <c r="J859" s="86">
        <v>16.574354404741019</v>
      </c>
      <c r="K859" s="86">
        <v>0</v>
      </c>
      <c r="L859" s="86">
        <v>2.9499999999999997</v>
      </c>
      <c r="M859" s="86">
        <v>1.0462813190250326</v>
      </c>
      <c r="N859" s="86">
        <v>15.609180362135547</v>
      </c>
      <c r="O859" s="86">
        <v>1.0999999999999999</v>
      </c>
      <c r="P859" s="86">
        <v>3.8310127094409383</v>
      </c>
      <c r="T859" s="91">
        <v>3.5</v>
      </c>
      <c r="V859" s="90">
        <f t="shared" si="127"/>
        <v>84.60419582359296</v>
      </c>
      <c r="W859" s="66">
        <f t="shared" si="128"/>
        <v>86.904195823592957</v>
      </c>
      <c r="X859" s="66">
        <f t="shared" si="129"/>
        <v>87.10419582359296</v>
      </c>
      <c r="Y859" s="66">
        <f t="shared" si="130"/>
        <v>84.60419582359296</v>
      </c>
      <c r="Z859" s="66">
        <f t="shared" si="131"/>
        <v>86.904195823592957</v>
      </c>
      <c r="AA859" s="66">
        <f t="shared" si="132"/>
        <v>87.10419582359296</v>
      </c>
      <c r="AD859" t="s">
        <v>663</v>
      </c>
    </row>
    <row r="860" spans="1:44" x14ac:dyDescent="0.25">
      <c r="A860" s="86" t="s">
        <v>527</v>
      </c>
      <c r="B860" s="86" t="s">
        <v>44</v>
      </c>
      <c r="C860" s="86">
        <v>24</v>
      </c>
      <c r="D860" s="86" t="s">
        <v>99</v>
      </c>
      <c r="E860" s="86">
        <v>32</v>
      </c>
      <c r="F860" s="86" t="s">
        <v>35</v>
      </c>
      <c r="G860" s="86">
        <v>38.135129112375537</v>
      </c>
      <c r="H860" s="86">
        <v>1.0343071945673188</v>
      </c>
      <c r="I860" s="86">
        <v>0</v>
      </c>
      <c r="J860" s="86">
        <v>19.381571236270254</v>
      </c>
      <c r="K860" s="86">
        <v>0</v>
      </c>
      <c r="L860" s="86">
        <v>2.9499999999999997</v>
      </c>
      <c r="M860" s="86">
        <v>1.0466953696245198</v>
      </c>
      <c r="N860" s="86">
        <v>15.629716996603378</v>
      </c>
      <c r="O860" s="86">
        <v>1.1000000000000001</v>
      </c>
      <c r="P860" s="86">
        <v>3.7129118862446293</v>
      </c>
      <c r="T860" s="91">
        <v>3.5</v>
      </c>
      <c r="V860" s="90">
        <f t="shared" si="127"/>
        <v>85.456024601118315</v>
      </c>
      <c r="W860" s="66">
        <f t="shared" si="128"/>
        <v>87.756024601118312</v>
      </c>
      <c r="X860" s="66">
        <f t="shared" si="129"/>
        <v>87.956024601118315</v>
      </c>
      <c r="Y860" s="66">
        <f t="shared" si="130"/>
        <v>85.456024601118315</v>
      </c>
      <c r="Z860" s="66">
        <f t="shared" si="131"/>
        <v>87.756024601118312</v>
      </c>
      <c r="AA860" s="66">
        <f t="shared" si="132"/>
        <v>87.956024601118315</v>
      </c>
    </row>
    <row r="861" spans="1:44" x14ac:dyDescent="0.25">
      <c r="A861" s="86" t="s">
        <v>527</v>
      </c>
      <c r="B861" s="86" t="s">
        <v>646</v>
      </c>
      <c r="C861" s="86">
        <v>30</v>
      </c>
      <c r="D861" s="86" t="s">
        <v>99</v>
      </c>
      <c r="E861" s="86">
        <v>32</v>
      </c>
      <c r="F861" s="86" t="s">
        <v>35</v>
      </c>
      <c r="G861" s="86">
        <v>39.51976679648228</v>
      </c>
      <c r="H861" s="86">
        <v>1.0083946779312498</v>
      </c>
      <c r="I861" s="86">
        <v>0</v>
      </c>
      <c r="J861" s="86">
        <v>22.193094922689472</v>
      </c>
      <c r="K861" s="86">
        <v>0</v>
      </c>
      <c r="L861" s="86">
        <v>2.9499999999999997</v>
      </c>
      <c r="M861" s="86">
        <v>1.1314717186247041</v>
      </c>
      <c r="N861" s="86">
        <v>15.741920869077632</v>
      </c>
      <c r="O861" s="86">
        <v>1.1000000000000001</v>
      </c>
      <c r="P861" s="86">
        <v>3.8145782852153878</v>
      </c>
      <c r="T861" s="91">
        <v>3.5</v>
      </c>
      <c r="V861" s="90">
        <f t="shared" si="127"/>
        <v>89.950832592089483</v>
      </c>
      <c r="W861" s="66">
        <f t="shared" si="128"/>
        <v>92.25083259208948</v>
      </c>
      <c r="X861" s="66">
        <f t="shared" si="129"/>
        <v>92.450832592089483</v>
      </c>
      <c r="Y861" s="66">
        <f t="shared" si="130"/>
        <v>89.950832592089483</v>
      </c>
      <c r="Z861" s="66">
        <f t="shared" si="131"/>
        <v>92.25083259208948</v>
      </c>
      <c r="AA861" s="66">
        <f t="shared" si="132"/>
        <v>92.450832592089483</v>
      </c>
    </row>
    <row r="862" spans="1:44" x14ac:dyDescent="0.25">
      <c r="A862" s="86" t="s">
        <v>527</v>
      </c>
      <c r="B862" s="86" t="s">
        <v>45</v>
      </c>
      <c r="C862" s="86">
        <v>36</v>
      </c>
      <c r="D862" s="86" t="s">
        <v>99</v>
      </c>
      <c r="E862" s="86">
        <v>32</v>
      </c>
      <c r="F862" s="86" t="s">
        <v>35</v>
      </c>
      <c r="G862" s="86">
        <v>38.51286890227491</v>
      </c>
      <c r="H862" s="86">
        <v>1.0131306983175321</v>
      </c>
      <c r="I862" s="86">
        <v>0</v>
      </c>
      <c r="J862" s="86">
        <v>22.808388710578235</v>
      </c>
      <c r="K862" s="86">
        <v>0</v>
      </c>
      <c r="L862" s="86">
        <v>2.9500000000000006</v>
      </c>
      <c r="M862" s="86">
        <v>1.1225202874729023</v>
      </c>
      <c r="N862" s="86">
        <v>16.001857652046294</v>
      </c>
      <c r="O862" s="86">
        <v>1.1000000000000003</v>
      </c>
      <c r="P862" s="86">
        <v>3.7659882269905265</v>
      </c>
      <c r="T862" s="91">
        <v>3.5</v>
      </c>
      <c r="V862" s="90">
        <f t="shared" si="127"/>
        <v>89.761623779362878</v>
      </c>
      <c r="W862" s="66">
        <f t="shared" si="128"/>
        <v>92.061623779362876</v>
      </c>
      <c r="X862" s="66">
        <f t="shared" si="129"/>
        <v>92.261623779362878</v>
      </c>
      <c r="Y862" s="66">
        <f t="shared" si="130"/>
        <v>89.761623779362878</v>
      </c>
      <c r="Z862" s="66">
        <f t="shared" si="131"/>
        <v>92.061623779362876</v>
      </c>
      <c r="AA862" s="66">
        <f t="shared" si="132"/>
        <v>92.261623779362878</v>
      </c>
    </row>
    <row r="863" spans="1:44" x14ac:dyDescent="0.25">
      <c r="A863" s="86" t="s">
        <v>531</v>
      </c>
      <c r="B863" s="86" t="s">
        <v>388</v>
      </c>
      <c r="C863" s="86">
        <v>12</v>
      </c>
      <c r="D863" s="86" t="s">
        <v>99</v>
      </c>
      <c r="E863" s="86">
        <v>32</v>
      </c>
      <c r="F863" s="86" t="s">
        <v>35</v>
      </c>
      <c r="G863" s="86">
        <v>37.806543597247703</v>
      </c>
      <c r="H863" s="86">
        <v>1.0612285287545475</v>
      </c>
      <c r="I863" s="86">
        <v>0</v>
      </c>
      <c r="J863" s="86">
        <v>13.967516895890039</v>
      </c>
      <c r="K863" s="86">
        <v>0</v>
      </c>
      <c r="L863" s="86">
        <v>2.95</v>
      </c>
      <c r="M863" s="86">
        <v>0.9142236603927445</v>
      </c>
      <c r="N863" s="86">
        <v>15.593832661603157</v>
      </c>
      <c r="O863" s="86">
        <v>1.0999999999999999</v>
      </c>
      <c r="P863" s="86">
        <v>3.6809684828089786</v>
      </c>
      <c r="T863" s="91">
        <v>3.5</v>
      </c>
      <c r="V863" s="90">
        <f t="shared" si="127"/>
        <v>79.513085297942624</v>
      </c>
      <c r="W863" s="66">
        <f t="shared" si="128"/>
        <v>81.813085297942621</v>
      </c>
      <c r="X863" s="66">
        <f t="shared" si="129"/>
        <v>82.013085297942624</v>
      </c>
      <c r="Y863" s="66">
        <f t="shared" si="130"/>
        <v>79.513085297942624</v>
      </c>
      <c r="Z863" s="66">
        <f t="shared" si="131"/>
        <v>81.813085297942621</v>
      </c>
      <c r="AA863" s="66">
        <f t="shared" si="132"/>
        <v>82.013085297942624</v>
      </c>
    </row>
    <row r="864" spans="1:44" x14ac:dyDescent="0.25">
      <c r="A864" s="86" t="s">
        <v>531</v>
      </c>
      <c r="B864" s="86" t="s">
        <v>638</v>
      </c>
      <c r="C864" s="86">
        <v>18</v>
      </c>
      <c r="D864" s="86" t="s">
        <v>99</v>
      </c>
      <c r="E864" s="86">
        <v>32</v>
      </c>
      <c r="F864" s="86" t="s">
        <v>35</v>
      </c>
      <c r="G864" s="86">
        <v>40.810479888674081</v>
      </c>
      <c r="H864" s="86">
        <v>1.0448004249324612</v>
      </c>
      <c r="I864" s="86">
        <v>0</v>
      </c>
      <c r="J864" s="86">
        <v>17.478744908980325</v>
      </c>
      <c r="K864" s="86">
        <v>0</v>
      </c>
      <c r="L864" s="86">
        <v>2.95</v>
      </c>
      <c r="M864" s="86">
        <v>1.0717707331521369</v>
      </c>
      <c r="N864" s="86">
        <v>15.572409039367335</v>
      </c>
      <c r="O864" s="86">
        <v>1.0999999999999999</v>
      </c>
      <c r="P864" s="86">
        <v>3.8828115230215214</v>
      </c>
      <c r="T864" s="91">
        <v>3.5</v>
      </c>
      <c r="V864" s="90">
        <f t="shared" si="127"/>
        <v>86.366216093195391</v>
      </c>
      <c r="W864" s="66">
        <f t="shared" si="128"/>
        <v>88.666216093195388</v>
      </c>
      <c r="X864" s="66">
        <f t="shared" si="129"/>
        <v>88.866216093195391</v>
      </c>
      <c r="Y864" s="66">
        <f t="shared" si="130"/>
        <v>86.366216093195391</v>
      </c>
      <c r="Z864" s="66">
        <f t="shared" si="131"/>
        <v>88.666216093195388</v>
      </c>
      <c r="AA864" s="66">
        <f t="shared" si="132"/>
        <v>88.866216093195391</v>
      </c>
    </row>
    <row r="865" spans="1:27" x14ac:dyDescent="0.25">
      <c r="A865" s="86" t="s">
        <v>531</v>
      </c>
      <c r="B865" s="86" t="s">
        <v>391</v>
      </c>
      <c r="C865" s="86">
        <v>24</v>
      </c>
      <c r="D865" s="86" t="s">
        <v>99</v>
      </c>
      <c r="E865" s="86">
        <v>32</v>
      </c>
      <c r="F865" s="86" t="s">
        <v>35</v>
      </c>
      <c r="G865" s="86">
        <v>38.07631451220756</v>
      </c>
      <c r="H865" s="86">
        <v>1.0107528683719451</v>
      </c>
      <c r="I865" s="86">
        <v>0</v>
      </c>
      <c r="J865" s="86">
        <v>20.370284238973859</v>
      </c>
      <c r="K865" s="86">
        <v>0</v>
      </c>
      <c r="L865" s="86">
        <v>2.95</v>
      </c>
      <c r="M865" s="86">
        <v>1.0582556997090891</v>
      </c>
      <c r="N865" s="86">
        <v>15.602802002853533</v>
      </c>
      <c r="O865" s="86">
        <v>1.1000000000000001</v>
      </c>
      <c r="P865" s="86">
        <v>3.7081442859654277</v>
      </c>
      <c r="T865" s="91">
        <v>3.5</v>
      </c>
      <c r="V865" s="90">
        <f t="shared" si="127"/>
        <v>86.365800739709471</v>
      </c>
      <c r="W865" s="66">
        <f t="shared" si="128"/>
        <v>88.665800739709468</v>
      </c>
      <c r="X865" s="66">
        <f t="shared" si="129"/>
        <v>88.865800739709471</v>
      </c>
      <c r="Y865" s="66">
        <f t="shared" si="130"/>
        <v>86.365800739709471</v>
      </c>
      <c r="Z865" s="66">
        <f t="shared" si="131"/>
        <v>88.665800739709468</v>
      </c>
      <c r="AA865" s="66">
        <f t="shared" si="132"/>
        <v>88.865800739709471</v>
      </c>
    </row>
    <row r="866" spans="1:27" x14ac:dyDescent="0.25">
      <c r="A866" s="86" t="s">
        <v>531</v>
      </c>
      <c r="B866" s="86" t="s">
        <v>649</v>
      </c>
      <c r="C866" s="86">
        <v>30</v>
      </c>
      <c r="D866" s="86" t="s">
        <v>99</v>
      </c>
      <c r="E866" s="86">
        <v>32</v>
      </c>
      <c r="F866" s="86" t="s">
        <v>35</v>
      </c>
      <c r="G866" s="86">
        <v>40.065080371843976</v>
      </c>
      <c r="H866" s="86">
        <v>0.99972218470948349</v>
      </c>
      <c r="I866" s="86">
        <v>0</v>
      </c>
      <c r="J866" s="86">
        <v>23.052112672720103</v>
      </c>
      <c r="K866" s="86">
        <v>0</v>
      </c>
      <c r="L866" s="86">
        <v>2.95</v>
      </c>
      <c r="M866" s="86">
        <v>1.1502064121976618</v>
      </c>
      <c r="N866" s="86">
        <v>15.770653440723267</v>
      </c>
      <c r="O866" s="86">
        <v>1.1000000000000003</v>
      </c>
      <c r="P866" s="86">
        <v>3.8526822376478895</v>
      </c>
      <c r="T866" s="91">
        <v>3.5</v>
      </c>
      <c r="V866" s="90">
        <f t="shared" si="127"/>
        <v>91.440735135132897</v>
      </c>
      <c r="W866" s="66">
        <f t="shared" si="128"/>
        <v>93.740735135132894</v>
      </c>
      <c r="X866" s="66">
        <f t="shared" si="129"/>
        <v>93.940735135132897</v>
      </c>
      <c r="Y866" s="66">
        <f t="shared" si="130"/>
        <v>91.440735135132897</v>
      </c>
      <c r="Z866" s="66">
        <f t="shared" si="131"/>
        <v>93.740735135132894</v>
      </c>
      <c r="AA866" s="66">
        <f t="shared" si="132"/>
        <v>93.940735135132897</v>
      </c>
    </row>
    <row r="867" spans="1:27" x14ac:dyDescent="0.25">
      <c r="A867" s="86" t="s">
        <v>531</v>
      </c>
      <c r="B867" s="86" t="s">
        <v>394</v>
      </c>
      <c r="C867" s="86">
        <v>36</v>
      </c>
      <c r="D867" s="86" t="s">
        <v>99</v>
      </c>
      <c r="E867" s="86">
        <v>32</v>
      </c>
      <c r="F867" s="86" t="s">
        <v>35</v>
      </c>
      <c r="G867" s="86">
        <v>38.445534446055298</v>
      </c>
      <c r="H867" s="86">
        <v>1.0065694536656551</v>
      </c>
      <c r="I867" s="86">
        <v>0</v>
      </c>
      <c r="J867" s="86">
        <v>23.118777974931341</v>
      </c>
      <c r="K867" s="86">
        <v>0</v>
      </c>
      <c r="L867" s="86">
        <v>2.95</v>
      </c>
      <c r="M867" s="86">
        <v>1.1283694446194317</v>
      </c>
      <c r="N867" s="86">
        <v>16.029056579082141</v>
      </c>
      <c r="O867" s="86">
        <v>1.1000000000000003</v>
      </c>
      <c r="P867" s="86">
        <v>3.7637842989959731</v>
      </c>
      <c r="T867" s="91">
        <v>3.5</v>
      </c>
      <c r="V867" s="90">
        <f t="shared" si="127"/>
        <v>90.035522743684183</v>
      </c>
      <c r="W867" s="66">
        <f t="shared" si="128"/>
        <v>92.33552274368418</v>
      </c>
      <c r="X867" s="66">
        <f t="shared" si="129"/>
        <v>92.535522743684183</v>
      </c>
      <c r="Y867" s="66">
        <f t="shared" si="130"/>
        <v>90.035522743684183</v>
      </c>
      <c r="Z867" s="66">
        <f t="shared" si="131"/>
        <v>92.33552274368418</v>
      </c>
      <c r="AA867" s="66">
        <f t="shared" si="132"/>
        <v>92.535522743684183</v>
      </c>
    </row>
    <row r="868" spans="1:27" x14ac:dyDescent="0.25">
      <c r="A868" s="86" t="s">
        <v>535</v>
      </c>
      <c r="B868" s="86" t="s">
        <v>536</v>
      </c>
      <c r="C868" s="86">
        <v>12</v>
      </c>
      <c r="D868" s="86" t="s">
        <v>99</v>
      </c>
      <c r="E868" s="86">
        <v>32</v>
      </c>
      <c r="F868" s="86" t="s">
        <v>35</v>
      </c>
      <c r="G868" s="86">
        <v>37.808436577825134</v>
      </c>
      <c r="H868" s="86">
        <v>1.0641169431219382</v>
      </c>
      <c r="I868" s="86">
        <v>0</v>
      </c>
      <c r="J868" s="86">
        <v>15.191474562024732</v>
      </c>
      <c r="K868" s="86">
        <v>0</v>
      </c>
      <c r="L868" s="86">
        <v>2.9499999999999993</v>
      </c>
      <c r="M868" s="86">
        <v>0.91422366039274416</v>
      </c>
      <c r="N868" s="86">
        <v>15.514017630041147</v>
      </c>
      <c r="O868" s="86">
        <v>1.0999999999999996</v>
      </c>
      <c r="P868" s="86">
        <v>3.6759596533716903</v>
      </c>
      <c r="T868" s="91">
        <v>3.5</v>
      </c>
      <c r="V868" s="90">
        <f t="shared" si="127"/>
        <v>80.654112083655448</v>
      </c>
      <c r="W868" s="66">
        <f t="shared" si="128"/>
        <v>82.954112083655446</v>
      </c>
      <c r="X868" s="66">
        <f t="shared" si="129"/>
        <v>83.154112083655448</v>
      </c>
      <c r="Y868" s="66">
        <f t="shared" si="130"/>
        <v>80.654112083655448</v>
      </c>
      <c r="Z868" s="66">
        <f t="shared" si="131"/>
        <v>82.954112083655446</v>
      </c>
      <c r="AA868" s="66">
        <f t="shared" si="132"/>
        <v>83.154112083655448</v>
      </c>
    </row>
    <row r="869" spans="1:27" x14ac:dyDescent="0.25">
      <c r="A869" s="86" t="s">
        <v>535</v>
      </c>
      <c r="B869" s="86" t="s">
        <v>511</v>
      </c>
      <c r="C869" s="86">
        <v>18</v>
      </c>
      <c r="D869" s="86" t="s">
        <v>99</v>
      </c>
      <c r="E869" s="86">
        <v>32</v>
      </c>
      <c r="F869" s="86" t="s">
        <v>35</v>
      </c>
      <c r="G869" s="86">
        <v>41.218671052728489</v>
      </c>
      <c r="H869" s="86">
        <v>1.0670349110923425</v>
      </c>
      <c r="I869" s="86">
        <v>0</v>
      </c>
      <c r="J869" s="86">
        <v>18.417655306361453</v>
      </c>
      <c r="K869" s="86">
        <v>0</v>
      </c>
      <c r="L869" s="86">
        <v>2.95</v>
      </c>
      <c r="M869" s="86">
        <v>1.0835488842443701</v>
      </c>
      <c r="N869" s="86">
        <v>15.535891658971114</v>
      </c>
      <c r="O869" s="86">
        <v>1.0999999999999999</v>
      </c>
      <c r="P869" s="86">
        <v>3.9074598133872791</v>
      </c>
      <c r="T869" s="91">
        <v>3.5</v>
      </c>
      <c r="V869" s="90">
        <f t="shared" si="127"/>
        <v>87.713226715692699</v>
      </c>
      <c r="W869" s="66">
        <f t="shared" si="128"/>
        <v>90.013226715692696</v>
      </c>
      <c r="X869" s="66">
        <f t="shared" si="129"/>
        <v>90.213226715692699</v>
      </c>
      <c r="Y869" s="66">
        <f t="shared" si="130"/>
        <v>87.713226715692699</v>
      </c>
      <c r="Z869" s="66">
        <f t="shared" si="131"/>
        <v>90.013226715692696</v>
      </c>
      <c r="AA869" s="66">
        <f t="shared" si="132"/>
        <v>90.213226715692699</v>
      </c>
    </row>
    <row r="870" spans="1:27" x14ac:dyDescent="0.25">
      <c r="A870" s="86" t="s">
        <v>535</v>
      </c>
      <c r="B870" s="86" t="s">
        <v>538</v>
      </c>
      <c r="C870" s="86">
        <v>24</v>
      </c>
      <c r="D870" s="86" t="s">
        <v>99</v>
      </c>
      <c r="E870" s="86">
        <v>32</v>
      </c>
      <c r="F870" s="86" t="s">
        <v>35</v>
      </c>
      <c r="G870" s="86">
        <v>38.130280814793231</v>
      </c>
      <c r="H870" s="86">
        <v>1.0075182577155957</v>
      </c>
      <c r="I870" s="86">
        <v>0</v>
      </c>
      <c r="J870" s="86">
        <v>21.358997241677468</v>
      </c>
      <c r="K870" s="86">
        <v>0</v>
      </c>
      <c r="L870" s="86">
        <v>2.95</v>
      </c>
      <c r="M870" s="86">
        <v>1.0614988213479071</v>
      </c>
      <c r="N870" s="86">
        <v>15.576485332613114</v>
      </c>
      <c r="O870" s="86">
        <v>1.0999999999999999</v>
      </c>
      <c r="P870" s="86">
        <v>3.7101300721915242</v>
      </c>
      <c r="T870" s="91">
        <v>3.5</v>
      </c>
      <c r="V870" s="90">
        <f t="shared" si="127"/>
        <v>87.387392282623239</v>
      </c>
      <c r="W870" s="66">
        <f t="shared" si="128"/>
        <v>89.687392282623236</v>
      </c>
      <c r="X870" s="66">
        <f t="shared" si="129"/>
        <v>89.887392282623239</v>
      </c>
      <c r="Y870" s="66">
        <f t="shared" si="130"/>
        <v>87.387392282623239</v>
      </c>
      <c r="Z870" s="66">
        <f t="shared" si="131"/>
        <v>89.687392282623236</v>
      </c>
      <c r="AA870" s="66">
        <f t="shared" si="132"/>
        <v>89.887392282623239</v>
      </c>
    </row>
    <row r="871" spans="1:27" x14ac:dyDescent="0.25">
      <c r="A871" s="86" t="s">
        <v>535</v>
      </c>
      <c r="B871" s="86" t="s">
        <v>512</v>
      </c>
      <c r="C871" s="86">
        <v>30</v>
      </c>
      <c r="D871" s="86" t="s">
        <v>99</v>
      </c>
      <c r="E871" s="86">
        <v>32</v>
      </c>
      <c r="F871" s="86" t="s">
        <v>35</v>
      </c>
      <c r="G871" s="86">
        <v>40.347594353664839</v>
      </c>
      <c r="H871" s="86">
        <v>1.0141000250881902</v>
      </c>
      <c r="I871" s="86">
        <v>0</v>
      </c>
      <c r="J871" s="86">
        <v>23.936092740447961</v>
      </c>
      <c r="K871" s="86">
        <v>0</v>
      </c>
      <c r="L871" s="86">
        <v>2.95</v>
      </c>
      <c r="M871" s="86">
        <v>1.159394286997887</v>
      </c>
      <c r="N871" s="86">
        <v>15.797578542861269</v>
      </c>
      <c r="O871" s="86">
        <v>1.1000000000000001</v>
      </c>
      <c r="P871" s="86">
        <v>3.8731635785569236</v>
      </c>
      <c r="T871" s="91">
        <v>3.5</v>
      </c>
      <c r="V871" s="90">
        <f t="shared" si="127"/>
        <v>92.663823502528885</v>
      </c>
      <c r="W871" s="66">
        <f t="shared" si="128"/>
        <v>94.963823502528882</v>
      </c>
      <c r="X871" s="66">
        <f t="shared" si="129"/>
        <v>95.163823502528885</v>
      </c>
      <c r="Y871" s="66">
        <f t="shared" si="130"/>
        <v>92.663823502528885</v>
      </c>
      <c r="Z871" s="66">
        <f t="shared" si="131"/>
        <v>94.963823502528882</v>
      </c>
      <c r="AA871" s="66">
        <f t="shared" si="132"/>
        <v>95.163823502528885</v>
      </c>
    </row>
    <row r="872" spans="1:27" x14ac:dyDescent="0.25">
      <c r="A872" s="86" t="s">
        <v>535</v>
      </c>
      <c r="B872" s="86" t="s">
        <v>540</v>
      </c>
      <c r="C872" s="86">
        <v>36</v>
      </c>
      <c r="D872" s="86" t="s">
        <v>99</v>
      </c>
      <c r="E872" s="86">
        <v>32</v>
      </c>
      <c r="F872" s="86" t="s">
        <v>35</v>
      </c>
      <c r="G872" s="86">
        <v>38.473861835669474</v>
      </c>
      <c r="H872" s="86">
        <v>1.0029394612402527</v>
      </c>
      <c r="I872" s="86">
        <v>0</v>
      </c>
      <c r="J872" s="86">
        <v>23.429167239284457</v>
      </c>
      <c r="K872" s="86">
        <v>0</v>
      </c>
      <c r="L872" s="86">
        <v>2.95</v>
      </c>
      <c r="M872" s="86">
        <v>1.1294472361759162</v>
      </c>
      <c r="N872" s="86">
        <v>16.055650870737868</v>
      </c>
      <c r="O872" s="86">
        <v>1.1000000000000001</v>
      </c>
      <c r="P872" s="86">
        <v>3.7673839451092528</v>
      </c>
      <c r="T872" s="91">
        <v>3.5</v>
      </c>
      <c r="V872" s="90">
        <f t="shared" si="127"/>
        <v>90.405511126976961</v>
      </c>
      <c r="W872" s="66">
        <f t="shared" si="128"/>
        <v>92.705511126976958</v>
      </c>
      <c r="X872" s="66">
        <f t="shared" si="129"/>
        <v>92.905511126976961</v>
      </c>
      <c r="Y872" s="66">
        <f t="shared" si="130"/>
        <v>90.405511126976961</v>
      </c>
      <c r="Z872" s="66">
        <f t="shared" si="131"/>
        <v>92.705511126976958</v>
      </c>
      <c r="AA872" s="66">
        <f t="shared" si="132"/>
        <v>92.905511126976961</v>
      </c>
    </row>
    <row r="873" spans="1:27" x14ac:dyDescent="0.25">
      <c r="A873" s="86" t="s">
        <v>542</v>
      </c>
      <c r="B873" s="86" t="s">
        <v>543</v>
      </c>
      <c r="C873" s="86">
        <v>12</v>
      </c>
      <c r="D873" s="86" t="s">
        <v>99</v>
      </c>
      <c r="E873" s="86">
        <v>32</v>
      </c>
      <c r="F873" s="86" t="s">
        <v>35</v>
      </c>
      <c r="G873" s="86">
        <v>38.040211222307128</v>
      </c>
      <c r="H873" s="86">
        <v>1.0419737793847617</v>
      </c>
      <c r="I873" s="86">
        <v>0</v>
      </c>
      <c r="J873" s="86">
        <v>16.415432228159428</v>
      </c>
      <c r="K873" s="86">
        <v>0</v>
      </c>
      <c r="L873" s="86">
        <v>2.95</v>
      </c>
      <c r="M873" s="86">
        <v>0.92385434676740941</v>
      </c>
      <c r="N873" s="86">
        <v>15.442448235010417</v>
      </c>
      <c r="O873" s="86">
        <v>1.1000000000000001</v>
      </c>
      <c r="P873" s="86">
        <v>3.6868767073265816</v>
      </c>
      <c r="T873" s="91">
        <v>3.5</v>
      </c>
      <c r="V873" s="90">
        <f t="shared" si="127"/>
        <v>82.058822739570957</v>
      </c>
      <c r="W873" s="66">
        <f t="shared" si="128"/>
        <v>84.358822739570954</v>
      </c>
      <c r="X873" s="66">
        <f t="shared" si="129"/>
        <v>84.558822739570957</v>
      </c>
      <c r="Y873" s="66">
        <f t="shared" si="130"/>
        <v>82.058822739570957</v>
      </c>
      <c r="Z873" s="66">
        <f t="shared" si="131"/>
        <v>84.358822739570954</v>
      </c>
      <c r="AA873" s="66">
        <f t="shared" si="132"/>
        <v>84.558822739570957</v>
      </c>
    </row>
    <row r="874" spans="1:27" x14ac:dyDescent="0.25">
      <c r="A874" s="86" t="s">
        <v>542</v>
      </c>
      <c r="B874" s="86" t="s">
        <v>514</v>
      </c>
      <c r="C874" s="86">
        <v>18</v>
      </c>
      <c r="D874" s="86" t="s">
        <v>99</v>
      </c>
      <c r="E874" s="86">
        <v>32</v>
      </c>
      <c r="F874" s="86" t="s">
        <v>35</v>
      </c>
      <c r="G874" s="86">
        <v>41.001331881548019</v>
      </c>
      <c r="H874" s="86">
        <v>1.0645250564413757</v>
      </c>
      <c r="I874" s="86">
        <v>0</v>
      </c>
      <c r="J874" s="86">
        <v>19.180017275939509</v>
      </c>
      <c r="K874" s="86">
        <v>0</v>
      </c>
      <c r="L874" s="86">
        <v>2.9499999999999997</v>
      </c>
      <c r="M874" s="86">
        <v>1.0826767455425113</v>
      </c>
      <c r="N874" s="86">
        <v>15.504459222564686</v>
      </c>
      <c r="O874" s="86">
        <v>1.1000000000000001</v>
      </c>
      <c r="P874" s="86">
        <v>3.8914127133758383</v>
      </c>
      <c r="T874" s="91">
        <v>3.5</v>
      </c>
      <c r="V874" s="90">
        <f t="shared" si="127"/>
        <v>88.209897838970562</v>
      </c>
      <c r="W874" s="66">
        <f t="shared" si="128"/>
        <v>90.509897838970559</v>
      </c>
      <c r="X874" s="66">
        <f t="shared" si="129"/>
        <v>90.709897838970562</v>
      </c>
      <c r="Y874" s="66">
        <f t="shared" si="130"/>
        <v>88.209897838970562</v>
      </c>
      <c r="Z874" s="66">
        <f t="shared" si="131"/>
        <v>90.509897838970559</v>
      </c>
      <c r="AA874" s="66">
        <f t="shared" si="132"/>
        <v>90.709897838970562</v>
      </c>
    </row>
    <row r="875" spans="1:27" x14ac:dyDescent="0.25">
      <c r="A875" s="86" t="s">
        <v>542</v>
      </c>
      <c r="B875" s="86" t="s">
        <v>544</v>
      </c>
      <c r="C875" s="86">
        <v>24</v>
      </c>
      <c r="D875" s="86" t="s">
        <v>99</v>
      </c>
      <c r="E875" s="86">
        <v>32</v>
      </c>
      <c r="F875" s="86" t="s">
        <v>35</v>
      </c>
      <c r="G875" s="86">
        <v>38.368910657465861</v>
      </c>
      <c r="H875" s="86">
        <v>0.99198371682658149</v>
      </c>
      <c r="I875" s="86">
        <v>0</v>
      </c>
      <c r="J875" s="86">
        <v>22.347710244381076</v>
      </c>
      <c r="K875" s="86">
        <v>0</v>
      </c>
      <c r="L875" s="86">
        <v>2.95</v>
      </c>
      <c r="M875" s="86">
        <v>1.073394171999553</v>
      </c>
      <c r="N875" s="86">
        <v>15.552887419645222</v>
      </c>
      <c r="O875" s="86">
        <v>1.1000000000000001</v>
      </c>
      <c r="P875" s="86">
        <v>3.7247169577728325</v>
      </c>
      <c r="T875" s="91">
        <v>3.5</v>
      </c>
      <c r="V875" s="90">
        <f t="shared" si="127"/>
        <v>88.617619451264545</v>
      </c>
      <c r="W875" s="66">
        <f t="shared" si="128"/>
        <v>90.917619451264542</v>
      </c>
      <c r="X875" s="66">
        <f t="shared" si="129"/>
        <v>91.117619451264545</v>
      </c>
      <c r="Y875" s="66">
        <f t="shared" si="130"/>
        <v>88.617619451264545</v>
      </c>
      <c r="Z875" s="66">
        <f t="shared" si="131"/>
        <v>90.917619451264542</v>
      </c>
      <c r="AA875" s="66">
        <f t="shared" si="132"/>
        <v>91.117619451264545</v>
      </c>
    </row>
    <row r="876" spans="1:27" x14ac:dyDescent="0.25">
      <c r="A876" s="86" t="s">
        <v>542</v>
      </c>
      <c r="B876" s="86" t="s">
        <v>516</v>
      </c>
      <c r="C876" s="86">
        <v>30</v>
      </c>
      <c r="D876" s="86" t="s">
        <v>99</v>
      </c>
      <c r="E876" s="86">
        <v>32</v>
      </c>
      <c r="F876" s="86" t="s">
        <v>35</v>
      </c>
      <c r="G876" s="86">
        <v>40.209294932610604</v>
      </c>
      <c r="H876" s="86">
        <v>1.0132934706223153</v>
      </c>
      <c r="I876" s="86">
        <v>0</v>
      </c>
      <c r="J876" s="86">
        <v>24.682841979063799</v>
      </c>
      <c r="K876" s="86">
        <v>0</v>
      </c>
      <c r="L876" s="86">
        <v>2.95</v>
      </c>
      <c r="M876" s="86">
        <v>1.1587621889552948</v>
      </c>
      <c r="N876" s="86">
        <v>15.829661874399033</v>
      </c>
      <c r="O876" s="86">
        <v>1.1000000000000003</v>
      </c>
      <c r="P876" s="86">
        <v>3.8662953770606272</v>
      </c>
      <c r="T876" s="91">
        <v>3.5</v>
      </c>
      <c r="V876" s="90">
        <f t="shared" si="127"/>
        <v>93.296856352089364</v>
      </c>
      <c r="W876" s="66">
        <f t="shared" si="128"/>
        <v>95.596856352089361</v>
      </c>
      <c r="X876" s="66">
        <f t="shared" si="129"/>
        <v>95.796856352089364</v>
      </c>
      <c r="Y876" s="66">
        <f t="shared" si="130"/>
        <v>93.296856352089364</v>
      </c>
      <c r="Z876" s="66">
        <f t="shared" si="131"/>
        <v>95.596856352089361</v>
      </c>
      <c r="AA876" s="66">
        <f t="shared" si="132"/>
        <v>95.796856352089364</v>
      </c>
    </row>
    <row r="877" spans="1:27" x14ac:dyDescent="0.25">
      <c r="A877" s="86" t="s">
        <v>542</v>
      </c>
      <c r="B877" s="86" t="s">
        <v>545</v>
      </c>
      <c r="C877" s="86">
        <v>36</v>
      </c>
      <c r="D877" s="86" t="s">
        <v>99</v>
      </c>
      <c r="E877" s="86">
        <v>32</v>
      </c>
      <c r="F877" s="86" t="s">
        <v>35</v>
      </c>
      <c r="G877" s="86">
        <v>38.656695162838055</v>
      </c>
      <c r="H877" s="86">
        <v>0.99133747638448</v>
      </c>
      <c r="I877" s="86">
        <v>0</v>
      </c>
      <c r="J877" s="86">
        <v>23.739556503637569</v>
      </c>
      <c r="K877" s="86">
        <v>0</v>
      </c>
      <c r="L877" s="86">
        <v>2.95</v>
      </c>
      <c r="M877" s="86">
        <v>1.1368434403635919</v>
      </c>
      <c r="N877" s="86">
        <v>16.079497724241804</v>
      </c>
      <c r="O877" s="86">
        <v>1.1000000000000003</v>
      </c>
      <c r="P877" s="86">
        <v>3.781144775128066</v>
      </c>
      <c r="T877" s="91">
        <v>3.5</v>
      </c>
      <c r="V877" s="90">
        <f t="shared" si="127"/>
        <v>90.943737606209083</v>
      </c>
      <c r="W877" s="66">
        <f t="shared" si="128"/>
        <v>93.243737606209081</v>
      </c>
      <c r="X877" s="66">
        <f t="shared" si="129"/>
        <v>93.443737606209083</v>
      </c>
      <c r="Y877" s="66">
        <f t="shared" si="130"/>
        <v>90.943737606209083</v>
      </c>
      <c r="Z877" s="66">
        <f t="shared" si="131"/>
        <v>93.243737606209081</v>
      </c>
      <c r="AA877" s="66">
        <f t="shared" si="132"/>
        <v>93.443737606209083</v>
      </c>
    </row>
    <row r="878" spans="1:27" x14ac:dyDescent="0.25">
      <c r="A878" s="86" t="s">
        <v>639</v>
      </c>
      <c r="B878" s="86" t="s">
        <v>635</v>
      </c>
      <c r="C878" s="86">
        <v>12</v>
      </c>
      <c r="D878" s="86" t="s">
        <v>99</v>
      </c>
      <c r="E878" s="86">
        <v>32</v>
      </c>
      <c r="F878" s="86" t="s">
        <v>35</v>
      </c>
      <c r="G878" s="86">
        <v>38.132789346954716</v>
      </c>
      <c r="H878" s="86">
        <v>1.0411363789181962</v>
      </c>
      <c r="I878" s="86">
        <v>0</v>
      </c>
      <c r="J878" s="86">
        <v>17.639389894294123</v>
      </c>
      <c r="K878" s="86">
        <v>0</v>
      </c>
      <c r="L878" s="86">
        <v>2.95</v>
      </c>
      <c r="M878" s="86">
        <v>0.98039429676411316</v>
      </c>
      <c r="N878" s="86">
        <v>15.366974000000001</v>
      </c>
      <c r="O878" s="86">
        <v>1.1000000000000001</v>
      </c>
      <c r="P878" s="86">
        <v>3.6916105333382476</v>
      </c>
      <c r="T878" s="91">
        <v>3.5</v>
      </c>
      <c r="V878" s="90">
        <f t="shared" si="127"/>
        <v>83.361158071351213</v>
      </c>
      <c r="W878" s="66">
        <f t="shared" si="128"/>
        <v>85.66115807135121</v>
      </c>
      <c r="X878" s="66">
        <f t="shared" si="129"/>
        <v>85.861158071351213</v>
      </c>
      <c r="Y878" s="66">
        <f t="shared" si="130"/>
        <v>83.361158071351213</v>
      </c>
      <c r="Z878" s="66">
        <f t="shared" si="131"/>
        <v>85.66115807135121</v>
      </c>
      <c r="AA878" s="66">
        <f t="shared" si="132"/>
        <v>85.861158071351213</v>
      </c>
    </row>
    <row r="879" spans="1:27" x14ac:dyDescent="0.25">
      <c r="A879" s="86" t="s">
        <v>639</v>
      </c>
      <c r="B879" s="86" t="s">
        <v>519</v>
      </c>
      <c r="C879" s="86">
        <v>18</v>
      </c>
      <c r="D879" s="86" t="s">
        <v>99</v>
      </c>
      <c r="E879" s="86">
        <v>32</v>
      </c>
      <c r="F879" s="86" t="s">
        <v>35</v>
      </c>
      <c r="G879" s="86">
        <v>39.999010929904813</v>
      </c>
      <c r="H879" s="86">
        <v>1.0481257040195899</v>
      </c>
      <c r="I879" s="86">
        <v>0</v>
      </c>
      <c r="J879" s="86">
        <v>20.463055896051348</v>
      </c>
      <c r="K879" s="86">
        <v>0</v>
      </c>
      <c r="L879" s="86">
        <v>2.95</v>
      </c>
      <c r="M879" s="86">
        <v>1.0853612816127509</v>
      </c>
      <c r="N879" s="86">
        <v>15.471332043362263</v>
      </c>
      <c r="O879" s="86">
        <v>1.1000000000000001</v>
      </c>
      <c r="P879" s="86">
        <v>3.8250266695036763</v>
      </c>
      <c r="T879" s="91">
        <v>3.5</v>
      </c>
      <c r="V879" s="90">
        <f t="shared" si="127"/>
        <v>88.393786820434855</v>
      </c>
      <c r="W879" s="66">
        <f t="shared" si="128"/>
        <v>90.693786820434852</v>
      </c>
      <c r="X879" s="66">
        <f t="shared" si="129"/>
        <v>90.893786820434855</v>
      </c>
      <c r="Y879" s="66">
        <f t="shared" si="130"/>
        <v>88.393786820434855</v>
      </c>
      <c r="Z879" s="66">
        <f t="shared" si="131"/>
        <v>90.693786820434852</v>
      </c>
      <c r="AA879" s="66">
        <f t="shared" si="132"/>
        <v>90.893786820434855</v>
      </c>
    </row>
    <row r="880" spans="1:27" x14ac:dyDescent="0.25">
      <c r="A880" s="86" t="s">
        <v>639</v>
      </c>
      <c r="B880" s="86" t="s">
        <v>640</v>
      </c>
      <c r="C880" s="86">
        <v>24</v>
      </c>
      <c r="D880" s="86" t="s">
        <v>99</v>
      </c>
      <c r="E880" s="86">
        <v>32</v>
      </c>
      <c r="F880" s="86" t="s">
        <v>35</v>
      </c>
      <c r="G880" s="86">
        <v>38.386256607181359</v>
      </c>
      <c r="H880" s="86">
        <v>1.016375328642539</v>
      </c>
      <c r="I880" s="86">
        <v>0</v>
      </c>
      <c r="J880" s="86">
        <v>23.336423247084682</v>
      </c>
      <c r="K880" s="86">
        <v>0</v>
      </c>
      <c r="L880" s="86">
        <v>2.9500000000000006</v>
      </c>
      <c r="M880" s="86">
        <v>1.1055400843911112</v>
      </c>
      <c r="N880" s="86">
        <v>15.528002000000001</v>
      </c>
      <c r="O880" s="86">
        <v>1.1000000000000001</v>
      </c>
      <c r="P880" s="86">
        <v>3.72629865989428</v>
      </c>
      <c r="T880" s="91">
        <v>3.5</v>
      </c>
      <c r="V880" s="90">
        <f t="shared" si="127"/>
        <v>89.632520598551437</v>
      </c>
      <c r="W880" s="66">
        <f t="shared" si="128"/>
        <v>91.932520598551434</v>
      </c>
      <c r="X880" s="66">
        <f t="shared" si="129"/>
        <v>92.132520598551437</v>
      </c>
      <c r="Y880" s="66">
        <f t="shared" si="130"/>
        <v>89.632520598551437</v>
      </c>
      <c r="Z880" s="66">
        <f t="shared" si="131"/>
        <v>91.932520598551434</v>
      </c>
      <c r="AA880" s="66">
        <f t="shared" si="132"/>
        <v>92.132520598551437</v>
      </c>
    </row>
    <row r="881" spans="1:27" x14ac:dyDescent="0.25">
      <c r="A881" s="86" t="s">
        <v>639</v>
      </c>
      <c r="B881" s="86" t="s">
        <v>521</v>
      </c>
      <c r="C881" s="86">
        <v>30</v>
      </c>
      <c r="D881" s="86" t="s">
        <v>99</v>
      </c>
      <c r="E881" s="86">
        <v>32</v>
      </c>
      <c r="F881" s="86" t="s">
        <v>35</v>
      </c>
      <c r="G881" s="86">
        <v>39.658598942023801</v>
      </c>
      <c r="H881" s="86">
        <v>1.0158803178013471</v>
      </c>
      <c r="I881" s="86">
        <v>0</v>
      </c>
      <c r="J881" s="86">
        <v>25.017229153829991</v>
      </c>
      <c r="K881" s="86">
        <v>0</v>
      </c>
      <c r="L881" s="86">
        <v>2.9500000000000006</v>
      </c>
      <c r="M881" s="86">
        <v>1.1615636150503572</v>
      </c>
      <c r="N881" s="86">
        <v>15.862473312514876</v>
      </c>
      <c r="O881" s="86">
        <v>1.1000000000000003</v>
      </c>
      <c r="P881" s="86">
        <v>3.8331858336971849</v>
      </c>
      <c r="T881" s="91">
        <v>3.5</v>
      </c>
      <c r="V881" s="90">
        <f t="shared" si="127"/>
        <v>93.083050857116206</v>
      </c>
      <c r="W881" s="66">
        <f t="shared" si="128"/>
        <v>95.383050857116203</v>
      </c>
      <c r="X881" s="66">
        <f t="shared" si="129"/>
        <v>95.583050857116206</v>
      </c>
      <c r="Y881" s="66">
        <f t="shared" si="130"/>
        <v>93.083050857116206</v>
      </c>
      <c r="Z881" s="66">
        <f t="shared" si="131"/>
        <v>95.383050857116203</v>
      </c>
      <c r="AA881" s="66">
        <f t="shared" si="132"/>
        <v>95.583050857116206</v>
      </c>
    </row>
    <row r="882" spans="1:27" x14ac:dyDescent="0.25">
      <c r="A882" s="86" t="s">
        <v>639</v>
      </c>
      <c r="B882" s="86" t="s">
        <v>641</v>
      </c>
      <c r="C882" s="86">
        <v>36</v>
      </c>
      <c r="D882" s="86" t="s">
        <v>99</v>
      </c>
      <c r="E882" s="86">
        <v>32</v>
      </c>
      <c r="F882" s="86" t="s">
        <v>35</v>
      </c>
      <c r="G882" s="86">
        <v>38.681813268883147</v>
      </c>
      <c r="H882" s="86">
        <v>0.99365497360156496</v>
      </c>
      <c r="I882" s="86">
        <v>0</v>
      </c>
      <c r="J882" s="86">
        <v>24.049945767990682</v>
      </c>
      <c r="K882" s="86">
        <v>0</v>
      </c>
      <c r="L882" s="86">
        <v>2.9500000000000011</v>
      </c>
      <c r="M882" s="86">
        <v>1.1564853242011419</v>
      </c>
      <c r="N882" s="86">
        <v>16.10464566666667</v>
      </c>
      <c r="O882" s="86">
        <v>1.1000000000000003</v>
      </c>
      <c r="P882" s="86">
        <v>3.7856384570167934</v>
      </c>
      <c r="T882" s="91">
        <v>3.5</v>
      </c>
      <c r="V882" s="90">
        <f t="shared" si="127"/>
        <v>91.328528484758436</v>
      </c>
      <c r="W882" s="66">
        <f t="shared" si="128"/>
        <v>93.628528484758434</v>
      </c>
      <c r="X882" s="66">
        <f t="shared" si="129"/>
        <v>93.828528484758436</v>
      </c>
      <c r="Y882" s="66">
        <f t="shared" si="130"/>
        <v>91.328528484758436</v>
      </c>
      <c r="Z882" s="66">
        <f t="shared" si="131"/>
        <v>93.628528484758434</v>
      </c>
      <c r="AA882" s="66">
        <f t="shared" si="132"/>
        <v>93.828528484758436</v>
      </c>
    </row>
  </sheetData>
  <autoFilter ref="A2:AP882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9:BJ1007"/>
  <sheetViews>
    <sheetView tabSelected="1" zoomScale="70" zoomScaleNormal="70" workbookViewId="0">
      <pane ySplit="14" topLeftCell="A15" activePane="bottomLeft" state="frozen"/>
      <selection pane="bottomLeft" activeCell="O12" sqref="O12"/>
    </sheetView>
  </sheetViews>
  <sheetFormatPr defaultRowHeight="15" x14ac:dyDescent="0.25"/>
  <cols>
    <col min="1" max="1" width="14.5703125" bestFit="1" customWidth="1"/>
    <col min="2" max="2" width="12.85546875" bestFit="1" customWidth="1"/>
    <col min="3" max="3" width="10.28515625" customWidth="1"/>
    <col min="4" max="4" width="35.7109375" bestFit="1" customWidth="1"/>
    <col min="5" max="5" width="15.42578125" customWidth="1"/>
    <col min="6" max="6" width="16" customWidth="1"/>
    <col min="7" max="8" width="19.5703125" customWidth="1"/>
    <col min="9" max="9" width="1.5703125" customWidth="1"/>
    <col min="10" max="10" width="17.85546875" style="44" customWidth="1"/>
    <col min="11" max="11" width="18.85546875" style="44" customWidth="1"/>
    <col min="12" max="12" width="21.28515625" style="44" customWidth="1"/>
    <col min="13" max="13" width="6.7109375" style="67" customWidth="1"/>
    <col min="14" max="18" width="6.7109375" customWidth="1"/>
    <col min="19" max="19" width="6.7109375" style="47" customWidth="1"/>
    <col min="20" max="20" width="6.85546875" style="47" customWidth="1"/>
    <col min="21" max="21" width="6.42578125" hidden="1" customWidth="1"/>
    <col min="22" max="22" width="11.140625" hidden="1" customWidth="1"/>
    <col min="23" max="23" width="9" hidden="1" customWidth="1"/>
    <col min="24" max="24" width="11" hidden="1" customWidth="1"/>
    <col min="25" max="25" width="9" hidden="1" customWidth="1"/>
    <col min="26" max="46" width="9.140625" hidden="1" customWidth="1"/>
    <col min="47" max="47" width="42.140625" hidden="1" customWidth="1"/>
    <col min="48" max="59" width="9.140625" hidden="1" customWidth="1"/>
    <col min="60" max="60" width="16.42578125" hidden="1" customWidth="1"/>
    <col min="61" max="61" width="11.140625" hidden="1" customWidth="1"/>
    <col min="62" max="62" width="11.7109375" hidden="1" customWidth="1"/>
  </cols>
  <sheetData>
    <row r="9" spans="1:62" ht="15.75" thickBot="1" x14ac:dyDescent="0.3"/>
    <row r="10" spans="1:62" ht="15.75" thickBot="1" x14ac:dyDescent="0.3">
      <c r="A10" s="53" t="s">
        <v>368</v>
      </c>
      <c r="D10" s="48" t="s">
        <v>364</v>
      </c>
      <c r="E10" s="49">
        <v>0</v>
      </c>
      <c r="T10" s="50"/>
    </row>
    <row r="11" spans="1:62" ht="15.75" thickBot="1" x14ac:dyDescent="0.3">
      <c r="A11" s="53" t="s">
        <v>374</v>
      </c>
      <c r="D11" s="48" t="s">
        <v>365</v>
      </c>
      <c r="E11" s="51">
        <f>IF(E10&lt;0.005,E10,(E10-0.005)*2+0.005)</f>
        <v>0</v>
      </c>
      <c r="T11" s="50"/>
    </row>
    <row r="12" spans="1:62" ht="15.75" thickBot="1" x14ac:dyDescent="0.3">
      <c r="A12" s="53" t="s">
        <v>369</v>
      </c>
      <c r="T12" s="52"/>
    </row>
    <row r="13" spans="1:62" ht="15.75" thickBot="1" x14ac:dyDescent="0.3">
      <c r="F13" s="95" t="s">
        <v>366</v>
      </c>
      <c r="G13" s="96"/>
      <c r="H13" s="97"/>
      <c r="J13" s="92" t="s">
        <v>367</v>
      </c>
      <c r="K13" s="93"/>
      <c r="L13" s="94"/>
      <c r="S13"/>
      <c r="T13"/>
      <c r="U13" s="20" t="s">
        <v>135</v>
      </c>
      <c r="V13" s="21" t="s">
        <v>136</v>
      </c>
      <c r="W13" s="20" t="s">
        <v>135</v>
      </c>
      <c r="X13" s="21" t="s">
        <v>136</v>
      </c>
      <c r="Y13" s="20" t="s">
        <v>135</v>
      </c>
      <c r="Z13" s="21" t="s">
        <v>136</v>
      </c>
      <c r="AA13" s="20" t="s">
        <v>135</v>
      </c>
      <c r="AB13" s="21" t="s">
        <v>136</v>
      </c>
      <c r="AC13" s="20" t="s">
        <v>135</v>
      </c>
      <c r="AD13" s="21" t="s">
        <v>136</v>
      </c>
      <c r="AE13" s="20" t="s">
        <v>135</v>
      </c>
      <c r="AF13" s="22" t="s">
        <v>136</v>
      </c>
      <c r="AG13" s="20" t="s">
        <v>135</v>
      </c>
      <c r="AH13" s="22" t="s">
        <v>136</v>
      </c>
      <c r="AI13" s="20" t="s">
        <v>68</v>
      </c>
      <c r="AJ13" s="21" t="s">
        <v>136</v>
      </c>
      <c r="AK13" s="20" t="s">
        <v>68</v>
      </c>
      <c r="AL13" s="21" t="s">
        <v>136</v>
      </c>
      <c r="AM13" s="20" t="s">
        <v>135</v>
      </c>
      <c r="AN13" s="21" t="s">
        <v>136</v>
      </c>
      <c r="AO13" s="20" t="s">
        <v>135</v>
      </c>
      <c r="AP13" s="21" t="s">
        <v>136</v>
      </c>
      <c r="AQ13" s="98" t="s">
        <v>137</v>
      </c>
      <c r="AR13" s="98"/>
      <c r="AS13" s="98" t="s">
        <v>138</v>
      </c>
      <c r="AT13" s="98"/>
      <c r="AU13" s="23" t="s">
        <v>139</v>
      </c>
      <c r="AV13" s="20" t="s">
        <v>68</v>
      </c>
      <c r="AW13" s="21" t="s">
        <v>136</v>
      </c>
      <c r="AX13" s="23" t="s">
        <v>135</v>
      </c>
      <c r="AY13" s="23" t="s">
        <v>140</v>
      </c>
      <c r="AZ13" s="23" t="s">
        <v>135</v>
      </c>
      <c r="BA13" s="23" t="s">
        <v>141</v>
      </c>
      <c r="BB13" s="65" t="s">
        <v>49</v>
      </c>
      <c r="BC13" s="3" t="s">
        <v>68</v>
      </c>
      <c r="BD13" s="4" t="s">
        <v>3</v>
      </c>
      <c r="BE13" s="4" t="s">
        <v>373</v>
      </c>
      <c r="BF13" s="4" t="s">
        <v>69</v>
      </c>
      <c r="BG13" s="5" t="s">
        <v>70</v>
      </c>
      <c r="BH13" s="5" t="s">
        <v>71</v>
      </c>
      <c r="BI13" s="23" t="s">
        <v>670</v>
      </c>
      <c r="BJ13" s="23" t="s">
        <v>671</v>
      </c>
    </row>
    <row r="14" spans="1:62" x14ac:dyDescent="0.25">
      <c r="A14" t="s">
        <v>0</v>
      </c>
      <c r="B14" t="s">
        <v>1</v>
      </c>
      <c r="C14" t="s">
        <v>2</v>
      </c>
      <c r="D14" t="s">
        <v>3</v>
      </c>
      <c r="E14" t="s">
        <v>5</v>
      </c>
      <c r="F14" s="77" t="s">
        <v>38</v>
      </c>
      <c r="G14" s="78" t="s">
        <v>370</v>
      </c>
      <c r="H14" s="79" t="s">
        <v>371</v>
      </c>
      <c r="I14" s="54"/>
      <c r="J14" s="83" t="s">
        <v>38</v>
      </c>
      <c r="K14" s="84" t="s">
        <v>370</v>
      </c>
      <c r="L14" s="85" t="s">
        <v>371</v>
      </c>
      <c r="S14"/>
      <c r="T14"/>
      <c r="U14" s="24" t="s">
        <v>142</v>
      </c>
      <c r="V14">
        <v>5.8099999999999999E-2</v>
      </c>
      <c r="W14" s="24" t="s">
        <v>143</v>
      </c>
      <c r="X14" s="25">
        <v>6.4699999999999855E-2</v>
      </c>
      <c r="Y14" s="24" t="s">
        <v>115</v>
      </c>
      <c r="Z14" s="25">
        <v>5.3199999999999859E-2</v>
      </c>
      <c r="AA14" s="24" t="s">
        <v>63</v>
      </c>
      <c r="AB14" s="25">
        <v>6.5699999999999856E-2</v>
      </c>
      <c r="AC14" s="24" t="s">
        <v>144</v>
      </c>
      <c r="AD14" s="25">
        <v>5.3199999999999859E-2</v>
      </c>
      <c r="AE14" s="24" t="s">
        <v>145</v>
      </c>
      <c r="AF14" s="26">
        <v>7.5499999999999984E-2</v>
      </c>
      <c r="AG14" s="24" t="s">
        <v>146</v>
      </c>
      <c r="AH14" s="26">
        <v>5.3199999999999859E-2</v>
      </c>
      <c r="AI14" s="24" t="s">
        <v>85</v>
      </c>
      <c r="AJ14" s="27">
        <v>4.7800000000000162E-2</v>
      </c>
      <c r="AK14" s="24" t="s">
        <v>147</v>
      </c>
      <c r="AL14" s="25">
        <v>5.6500000000000002E-2</v>
      </c>
      <c r="AM14" s="24" t="s">
        <v>148</v>
      </c>
      <c r="AN14" s="28">
        <v>5.9650000000000029E-2</v>
      </c>
      <c r="AO14" s="24" t="s">
        <v>149</v>
      </c>
      <c r="AP14" s="28">
        <v>7.5050000000000158E-2</v>
      </c>
      <c r="AQ14" s="23" t="s">
        <v>140</v>
      </c>
      <c r="AR14" s="29" t="s">
        <v>150</v>
      </c>
      <c r="AS14" s="23" t="s">
        <v>140</v>
      </c>
      <c r="AT14" s="29" t="s">
        <v>150</v>
      </c>
      <c r="AU14" s="64">
        <v>6.2509999999999996E-2</v>
      </c>
      <c r="AV14" s="24" t="s">
        <v>72</v>
      </c>
      <c r="AW14" s="27">
        <v>4.7800000000000162E-2</v>
      </c>
      <c r="AX14" s="30" t="s">
        <v>151</v>
      </c>
      <c r="AY14" s="23">
        <v>6.7900000000000002E-2</v>
      </c>
      <c r="AZ14" s="30" t="s">
        <v>152</v>
      </c>
      <c r="BA14" s="23">
        <v>5.6500000000000002E-2</v>
      </c>
      <c r="BB14" s="64">
        <v>6.2509999999999996E-2</v>
      </c>
      <c r="BC14" s="6" t="s">
        <v>72</v>
      </c>
      <c r="BD14" s="7" t="s">
        <v>34</v>
      </c>
      <c r="BE14" s="8"/>
      <c r="BF14" s="9">
        <v>1.29E-2</v>
      </c>
      <c r="BG14" s="10"/>
      <c r="BH14" s="10" t="s">
        <v>356</v>
      </c>
      <c r="BI14" s="23">
        <v>5.6500000000000002E-2</v>
      </c>
      <c r="BJ14" s="23">
        <v>5.6500000000000002E-2</v>
      </c>
    </row>
    <row r="15" spans="1:62" x14ac:dyDescent="0.25">
      <c r="A15" s="68" t="str">
        <f>+'3.1.16'!A3</f>
        <v>2016-09-01</v>
      </c>
      <c r="B15" s="55" t="str">
        <f>+'3.1.16'!B3</f>
        <v>2017-08-31</v>
      </c>
      <c r="C15" s="55">
        <f>+'3.1.16'!C3</f>
        <v>12</v>
      </c>
      <c r="D15" s="55" t="str">
        <f>+'3.1.16'!D3</f>
        <v>COMED</v>
      </c>
      <c r="E15" s="55" t="s">
        <v>372</v>
      </c>
      <c r="F15" s="81">
        <f>IF($E$11="",'3.1.16'!Y3/1000,Matrix!$E$11+('3.1.16'!Y3/1000))</f>
        <v>5.6063688425789952E-2</v>
      </c>
      <c r="G15" s="58">
        <f>IF($E$11="",'3.1.16'!Z3/1000,Matrix!$E$11+('3.1.16'!Z3/1000))</f>
        <v>5.8363688425789956E-2</v>
      </c>
      <c r="H15" s="61">
        <f>IF($E$11="",'3.1.16'!AA3/1000,Matrix!$E$11+('3.1.16'!AA3/1000))</f>
        <v>5.8563688425789955E-2</v>
      </c>
      <c r="I15" s="55"/>
      <c r="J15" s="73">
        <f t="array" ref="J15">INDEX($AW$14:$AW$294,MATCH(MIN(IF($AW$14:$AW$294-(F15*(1+$BF$15))&gt;=0,$AW$14:$AW$294-(F15*(1+$BF$15)),"")),$AW$14:$AW$294-(F15*(1+$BF$15)),0))</f>
        <v>5.6600000000000004E-2</v>
      </c>
      <c r="K15" s="58">
        <f t="array" ref="K15">INDEX($AW$14:$AW$294,MATCH(MIN(IF($AW$14:$AW$294-(G15*(1+$BF$15))&gt;=0,$AW$14:$AW$294-(G15*(1+$BF$15)),"")),$AW$14:$AW$294-(G15*(1+$BF$15)),0))</f>
        <v>5.8899999999999994E-2</v>
      </c>
      <c r="L15" s="61">
        <f t="array" ref="L15">INDEX($AW$14:$AW$294,MATCH(MIN(IF($AW$14:$AW$294-(H15*(1+$BF$15))&gt;=0,$AW$14:$AW$294-(H15*(1+$BF$15)),"")),$AW$14:$AW$294-(H15*(1+$BF$15)),0))</f>
        <v>5.9299999999999999E-2</v>
      </c>
      <c r="S15"/>
      <c r="T15"/>
      <c r="U15" s="24" t="s">
        <v>142</v>
      </c>
      <c r="V15">
        <v>5.8599999999999999E-2</v>
      </c>
      <c r="W15" s="31" t="s">
        <v>143</v>
      </c>
      <c r="X15" s="27">
        <v>6.5049999999999858E-2</v>
      </c>
      <c r="Y15" s="31" t="s">
        <v>115</v>
      </c>
      <c r="Z15" s="27">
        <v>5.3549999999999862E-2</v>
      </c>
      <c r="AA15" s="31" t="s">
        <v>63</v>
      </c>
      <c r="AB15" s="27">
        <v>6.6049999999999859E-2</v>
      </c>
      <c r="AC15" s="31" t="s">
        <v>144</v>
      </c>
      <c r="AD15" s="27">
        <v>5.3549999999999862E-2</v>
      </c>
      <c r="AE15" s="31" t="s">
        <v>145</v>
      </c>
      <c r="AF15" s="32">
        <v>7.5999999999999984E-2</v>
      </c>
      <c r="AG15" s="31" t="s">
        <v>146</v>
      </c>
      <c r="AH15" s="32">
        <v>5.3549999999999862E-2</v>
      </c>
      <c r="AI15" s="31" t="s">
        <v>85</v>
      </c>
      <c r="AJ15" s="27">
        <v>4.8100000000000157E-2</v>
      </c>
      <c r="AK15" s="24" t="s">
        <v>153</v>
      </c>
      <c r="AL15" s="27">
        <v>5.6850000000000005E-2</v>
      </c>
      <c r="AM15" s="24" t="s">
        <v>148</v>
      </c>
      <c r="AN15" s="28">
        <v>6.4900000000000069E-2</v>
      </c>
      <c r="AO15" s="24" t="s">
        <v>149</v>
      </c>
      <c r="AP15" s="28">
        <v>8.0650000000000208E-2</v>
      </c>
      <c r="AQ15" s="23">
        <v>5.6500000000000002E-2</v>
      </c>
      <c r="AR15" s="33" t="s">
        <v>154</v>
      </c>
      <c r="AS15" s="23">
        <v>5.6500000000000002E-2</v>
      </c>
      <c r="AT15" s="33" t="s">
        <v>155</v>
      </c>
      <c r="AU15" s="64">
        <v>6.2789999999999999E-2</v>
      </c>
      <c r="AV15" s="31" t="s">
        <v>72</v>
      </c>
      <c r="AW15" s="27">
        <v>4.8100000000000157E-2</v>
      </c>
      <c r="AX15" s="34" t="s">
        <v>151</v>
      </c>
      <c r="AY15" s="23">
        <v>6.8489999999999995E-2</v>
      </c>
      <c r="AZ15" s="30" t="s">
        <v>152</v>
      </c>
      <c r="BA15" s="23">
        <v>5.6850000000000005E-2</v>
      </c>
      <c r="BB15" s="64">
        <v>6.2789999999999999E-2</v>
      </c>
      <c r="BC15" s="11" t="s">
        <v>72</v>
      </c>
      <c r="BD15" s="7" t="s">
        <v>46</v>
      </c>
      <c r="BE15" s="8"/>
      <c r="BF15" s="9">
        <v>6.6E-3</v>
      </c>
      <c r="BG15" s="10"/>
      <c r="BH15" s="10" t="s">
        <v>356</v>
      </c>
      <c r="BI15" s="23">
        <v>5.6850000000000005E-2</v>
      </c>
      <c r="BJ15" s="23">
        <v>5.6850000000000005E-2</v>
      </c>
    </row>
    <row r="16" spans="1:62" x14ac:dyDescent="0.25">
      <c r="A16" s="69" t="str">
        <f>+'3.1.16'!A4</f>
        <v>2016-09-01</v>
      </c>
      <c r="B16" s="56" t="str">
        <f>+'3.1.16'!B4</f>
        <v>2018-02-28</v>
      </c>
      <c r="C16" s="56">
        <f>+'3.1.16'!C4</f>
        <v>18</v>
      </c>
      <c r="D16" s="56" t="str">
        <f>+'3.1.16'!D4</f>
        <v>COMED</v>
      </c>
      <c r="E16" s="56" t="s">
        <v>372</v>
      </c>
      <c r="F16" s="80">
        <f>IF($E$11="",'3.1.16'!Y4/1000,Matrix!$E$11+('3.1.16'!Y4/1000))</f>
        <v>5.7950689787228948E-2</v>
      </c>
      <c r="G16" s="59">
        <f>IF($E$11="",'3.1.16'!Z4/1000,Matrix!$E$11+('3.1.16'!Z4/1000))</f>
        <v>6.0250689787228945E-2</v>
      </c>
      <c r="H16" s="62">
        <f>IF($E$11="",'3.1.16'!AA4/1000,Matrix!$E$11+('3.1.16'!AA4/1000))</f>
        <v>6.0450689787228944E-2</v>
      </c>
      <c r="I16" s="56"/>
      <c r="J16" s="74">
        <f t="array" ref="J16">INDEX($AW$14:$AW$294,MATCH(MIN(IF($AW$14:$AW$294-(F16*(1+$BF$15))&gt;=0,$AW$14:$AW$294-(F16*(1+$BF$15)),"")),$AW$14:$AW$294-(F16*(1+$BF$15)),0))</f>
        <v>5.8600000000000006E-2</v>
      </c>
      <c r="K16" s="59">
        <f t="array" ref="K16">INDEX($AW$14:$AW$294,MATCH(MIN(IF($AW$14:$AW$294-(G16*(1+$BF$15))&gt;=0,$AW$14:$AW$294-(G16*(1+$BF$15)),"")),$AW$14:$AW$294-(G16*(1+$BF$15)),0))</f>
        <v>6.0899999999999996E-2</v>
      </c>
      <c r="L16" s="62">
        <f t="array" ref="L16">INDEX($AW$14:$AW$294,MATCH(MIN(IF($AW$14:$AW$294-(H16*(1+$BF$15))&gt;=0,$AW$14:$AW$294-(H16*(1+$BF$15)),"")),$AW$14:$AW$294-(H16*(1+$BF$15)),0))</f>
        <v>6.0899999999999996E-2</v>
      </c>
      <c r="S16"/>
      <c r="T16"/>
      <c r="U16" s="24" t="s">
        <v>142</v>
      </c>
      <c r="V16">
        <v>5.91E-2</v>
      </c>
      <c r="W16" s="31" t="s">
        <v>143</v>
      </c>
      <c r="X16" s="27">
        <v>6.5399999999999861E-2</v>
      </c>
      <c r="Y16" s="31" t="s">
        <v>115</v>
      </c>
      <c r="Z16" s="27">
        <v>5.3899999999999865E-2</v>
      </c>
      <c r="AA16" s="31" t="s">
        <v>63</v>
      </c>
      <c r="AB16" s="27">
        <v>6.6399999999999862E-2</v>
      </c>
      <c r="AC16" s="31" t="s">
        <v>144</v>
      </c>
      <c r="AD16" s="27">
        <v>5.3899999999999865E-2</v>
      </c>
      <c r="AE16" s="31" t="s">
        <v>145</v>
      </c>
      <c r="AF16" s="32">
        <v>7.6499999999999985E-2</v>
      </c>
      <c r="AG16" s="31" t="s">
        <v>146</v>
      </c>
      <c r="AH16" s="32">
        <v>5.3899999999999865E-2</v>
      </c>
      <c r="AI16" s="31" t="s">
        <v>85</v>
      </c>
      <c r="AJ16" s="27">
        <v>4.8400000000000151E-2</v>
      </c>
      <c r="AK16" s="24" t="s">
        <v>153</v>
      </c>
      <c r="AL16" s="27">
        <v>5.7200000000000008E-2</v>
      </c>
      <c r="AM16" s="24" t="s">
        <v>148</v>
      </c>
      <c r="AN16" s="28">
        <v>6.735000000000009E-2</v>
      </c>
      <c r="AO16" s="24" t="s">
        <v>149</v>
      </c>
      <c r="AP16" s="28">
        <v>8.5200000000000248E-2</v>
      </c>
      <c r="AQ16" s="23">
        <v>5.6850000000000005E-2</v>
      </c>
      <c r="AR16" s="33" t="s">
        <v>156</v>
      </c>
      <c r="AS16" s="23">
        <v>6.0350000000000001E-2</v>
      </c>
      <c r="AT16" s="33" t="s">
        <v>157</v>
      </c>
      <c r="AU16" s="64">
        <v>6.3060000000000005E-2</v>
      </c>
      <c r="AV16" s="31" t="s">
        <v>72</v>
      </c>
      <c r="AW16" s="27">
        <v>4.8400000000000151E-2</v>
      </c>
      <c r="AX16" s="34" t="s">
        <v>151</v>
      </c>
      <c r="AY16" s="23">
        <v>6.8900000000000003E-2</v>
      </c>
      <c r="AZ16" s="30" t="s">
        <v>152</v>
      </c>
      <c r="BA16" s="23">
        <v>5.7200000000000008E-2</v>
      </c>
      <c r="BB16" s="64">
        <v>6.3060000000000005E-2</v>
      </c>
      <c r="BC16" s="12" t="s">
        <v>73</v>
      </c>
      <c r="BD16" s="13" t="s">
        <v>90</v>
      </c>
      <c r="BE16" s="14"/>
      <c r="BF16" s="15">
        <v>0</v>
      </c>
      <c r="BG16" s="10"/>
      <c r="BH16" s="10"/>
      <c r="BI16" s="23">
        <v>5.7200000000000008E-2</v>
      </c>
      <c r="BJ16" s="23">
        <v>5.7200000000000008E-2</v>
      </c>
    </row>
    <row r="17" spans="1:62" x14ac:dyDescent="0.25">
      <c r="A17" s="69" t="str">
        <f>+'3.1.16'!A5</f>
        <v>2016-09-01</v>
      </c>
      <c r="B17" s="56" t="str">
        <f>+'3.1.16'!B5</f>
        <v>2018-08-31</v>
      </c>
      <c r="C17" s="56">
        <f>+'3.1.16'!C5</f>
        <v>24</v>
      </c>
      <c r="D17" s="56" t="str">
        <f>+'3.1.16'!D5</f>
        <v>COMED</v>
      </c>
      <c r="E17" s="56" t="s">
        <v>372</v>
      </c>
      <c r="F17" s="80">
        <f>IF($E$11="",'3.1.16'!Y5/1000,Matrix!$E$11+('3.1.16'!Y5/1000))</f>
        <v>5.8479136177944355E-2</v>
      </c>
      <c r="G17" s="59">
        <f>IF($E$11="",'3.1.16'!Z5/1000,Matrix!$E$11+('3.1.16'!Z5/1000))</f>
        <v>6.0779136177944351E-2</v>
      </c>
      <c r="H17" s="62">
        <f>IF($E$11="",'3.1.16'!AA5/1000,Matrix!$E$11+('3.1.16'!AA5/1000))</f>
        <v>6.0979136177944357E-2</v>
      </c>
      <c r="I17" s="56"/>
      <c r="J17" s="74">
        <f t="array" ref="J17">INDEX($AW$14:$AW$294,MATCH(MIN(IF($AW$14:$AW$294-(F17*(1+$BF$15))&gt;=0,$AW$14:$AW$294-(F17*(1+$BF$15)),"")),$AW$14:$AW$294-(F17*(1+$BF$15)),0))</f>
        <v>5.8899999999999994E-2</v>
      </c>
      <c r="K17" s="59">
        <f t="array" ref="K17">INDEX($AW$14:$AW$294,MATCH(MIN(IF($AW$14:$AW$294-(G17*(1+$BF$15))&gt;=0,$AW$14:$AW$294-(G17*(1+$BF$15)),"")),$AW$14:$AW$294-(G17*(1+$BF$15)),0))</f>
        <v>6.13E-2</v>
      </c>
      <c r="L17" s="62">
        <f t="array" ref="L17">INDEX($AW$14:$AW$294,MATCH(MIN(IF($AW$14:$AW$294-(H17*(1+$BF$15))&gt;=0,$AW$14:$AW$294-(H17*(1+$BF$15)),"")),$AW$14:$AW$294-(H17*(1+$BF$15)),0))</f>
        <v>6.1600000000000002E-2</v>
      </c>
      <c r="S17"/>
      <c r="T17"/>
      <c r="U17" s="24" t="s">
        <v>142</v>
      </c>
      <c r="V17">
        <v>5.96E-2</v>
      </c>
      <c r="W17" s="31" t="s">
        <v>143</v>
      </c>
      <c r="X17" s="27">
        <v>6.5749999999999864E-2</v>
      </c>
      <c r="Y17" s="31" t="s">
        <v>115</v>
      </c>
      <c r="Z17" s="27">
        <v>5.4249999999999868E-2</v>
      </c>
      <c r="AA17" s="31" t="s">
        <v>63</v>
      </c>
      <c r="AB17" s="27">
        <v>6.6749999999999865E-2</v>
      </c>
      <c r="AC17" s="31" t="s">
        <v>144</v>
      </c>
      <c r="AD17" s="27">
        <v>5.4249999999999868E-2</v>
      </c>
      <c r="AE17" s="31" t="s">
        <v>145</v>
      </c>
      <c r="AF17" s="32">
        <v>7.6999999999999985E-2</v>
      </c>
      <c r="AG17" s="31" t="s">
        <v>146</v>
      </c>
      <c r="AH17" s="32">
        <v>5.4249999999999868E-2</v>
      </c>
      <c r="AI17" s="31" t="s">
        <v>85</v>
      </c>
      <c r="AJ17" s="27">
        <v>4.8700000000000146E-2</v>
      </c>
      <c r="AK17" s="24" t="s">
        <v>153</v>
      </c>
      <c r="AL17" s="27">
        <v>5.7550000000000011E-2</v>
      </c>
      <c r="AM17" s="24" t="s">
        <v>148</v>
      </c>
      <c r="AN17" s="28">
        <v>7.0150000000000115E-2</v>
      </c>
      <c r="AO17" s="24" t="s">
        <v>149</v>
      </c>
      <c r="AP17" s="28">
        <v>9.0100000000000291E-2</v>
      </c>
      <c r="AQ17" s="23">
        <v>5.7200000000000008E-2</v>
      </c>
      <c r="AR17" s="33" t="s">
        <v>158</v>
      </c>
      <c r="AS17" s="23">
        <v>6.5250000000000002E-2</v>
      </c>
      <c r="AT17" s="33" t="s">
        <v>159</v>
      </c>
      <c r="AU17" s="64">
        <v>6.3339999999999994E-2</v>
      </c>
      <c r="AV17" s="31" t="s">
        <v>72</v>
      </c>
      <c r="AW17" s="27">
        <v>4.8700000000000146E-2</v>
      </c>
      <c r="AX17" s="34" t="s">
        <v>151</v>
      </c>
      <c r="AY17" s="23">
        <v>6.9489999999999996E-2</v>
      </c>
      <c r="AZ17" s="30" t="s">
        <v>152</v>
      </c>
      <c r="BA17" s="23">
        <v>5.7550000000000011E-2</v>
      </c>
      <c r="BB17" s="64">
        <v>6.3339999999999994E-2</v>
      </c>
      <c r="BC17" s="16" t="s">
        <v>73</v>
      </c>
      <c r="BD17" s="13" t="s">
        <v>91</v>
      </c>
      <c r="BE17" s="14"/>
      <c r="BF17" s="15">
        <v>0</v>
      </c>
      <c r="BG17" s="10"/>
      <c r="BH17" s="10"/>
      <c r="BI17" s="23">
        <v>5.7550000000000011E-2</v>
      </c>
      <c r="BJ17" s="23">
        <v>5.7550000000000011E-2</v>
      </c>
    </row>
    <row r="18" spans="1:62" x14ac:dyDescent="0.25">
      <c r="A18" s="69" t="str">
        <f>+'3.1.16'!A6</f>
        <v>2016-09-01</v>
      </c>
      <c r="B18" s="56" t="str">
        <f>+'3.1.16'!B6</f>
        <v>2019-02-28</v>
      </c>
      <c r="C18" s="56">
        <f>+'3.1.16'!C6</f>
        <v>30</v>
      </c>
      <c r="D18" s="56" t="str">
        <f>+'3.1.16'!D6</f>
        <v>COMED</v>
      </c>
      <c r="E18" s="56" t="s">
        <v>372</v>
      </c>
      <c r="F18" s="80">
        <f>IF($E$11="",'3.1.16'!Y6/1000,Matrix!$E$11+('3.1.16'!Y6/1000))</f>
        <v>6.0090177656381402E-2</v>
      </c>
      <c r="G18" s="59">
        <f>IF($E$11="",'3.1.16'!Z6/1000,Matrix!$E$11+('3.1.16'!Z6/1000))</f>
        <v>6.2390177656381399E-2</v>
      </c>
      <c r="H18" s="62">
        <f>IF($E$11="",'3.1.16'!AA6/1000,Matrix!$E$11+('3.1.16'!AA6/1000))</f>
        <v>6.2590177656381404E-2</v>
      </c>
      <c r="I18" s="56"/>
      <c r="J18" s="74">
        <f t="array" ref="J18">INDEX($AW$14:$AW$294,MATCH(MIN(IF($AW$14:$AW$294-(F18*(1+$BF$15))&gt;=0,$AW$14:$AW$294-(F18*(1+$BF$15)),"")),$AW$14:$AW$294-(F18*(1+$BF$15)),0))</f>
        <v>6.0599999999999994E-2</v>
      </c>
      <c r="K18" s="59">
        <f t="array" ref="K18">INDEX($AW$14:$AW$294,MATCH(MIN(IF($AW$14:$AW$294-(G18*(1+$BF$15))&gt;=0,$AW$14:$AW$294-(G18*(1+$BF$15)),"")),$AW$14:$AW$294-(G18*(1+$BF$15)),0))</f>
        <v>6.2899999999999998E-2</v>
      </c>
      <c r="L18" s="62">
        <f t="array" ref="L18">INDEX($AW$14:$AW$294,MATCH(MIN(IF($AW$14:$AW$294-(H18*(1+$BF$15))&gt;=0,$AW$14:$AW$294-(H18*(1+$BF$15)),"")),$AW$14:$AW$294-(H18*(1+$BF$15)),0))</f>
        <v>6.3299999999999995E-2</v>
      </c>
      <c r="S18"/>
      <c r="T18"/>
      <c r="U18" s="24" t="s">
        <v>142</v>
      </c>
      <c r="V18">
        <v>6.0100000000000001E-2</v>
      </c>
      <c r="W18" s="31" t="s">
        <v>143</v>
      </c>
      <c r="X18" s="27">
        <v>6.6099999999999867E-2</v>
      </c>
      <c r="Y18" s="31" t="s">
        <v>115</v>
      </c>
      <c r="Z18" s="27">
        <v>5.4599999999999871E-2</v>
      </c>
      <c r="AA18" s="31" t="s">
        <v>63</v>
      </c>
      <c r="AB18" s="27">
        <v>6.7099999999999868E-2</v>
      </c>
      <c r="AC18" s="31" t="s">
        <v>144</v>
      </c>
      <c r="AD18" s="27">
        <v>5.4599999999999871E-2</v>
      </c>
      <c r="AE18" s="31" t="s">
        <v>145</v>
      </c>
      <c r="AF18" s="32">
        <v>7.7499999999999986E-2</v>
      </c>
      <c r="AG18" s="31" t="s">
        <v>146</v>
      </c>
      <c r="AH18" s="32">
        <v>5.4599999999999871E-2</v>
      </c>
      <c r="AI18" s="31" t="s">
        <v>85</v>
      </c>
      <c r="AJ18" s="27">
        <v>4.9000000000000134E-2</v>
      </c>
      <c r="AK18" s="24" t="s">
        <v>153</v>
      </c>
      <c r="AL18" s="27">
        <v>5.7900000000000014E-2</v>
      </c>
      <c r="AM18" s="24" t="s">
        <v>148</v>
      </c>
      <c r="AN18" s="28">
        <v>7.2600000000000137E-2</v>
      </c>
      <c r="AO18" s="24" t="s">
        <v>149</v>
      </c>
      <c r="AP18" s="28">
        <v>9.5000000000000334E-2</v>
      </c>
      <c r="AQ18" s="23">
        <v>5.7550000000000011E-2</v>
      </c>
      <c r="AR18" s="33" t="s">
        <v>160</v>
      </c>
      <c r="AS18" s="23">
        <v>7.0150000000000004E-2</v>
      </c>
      <c r="AT18" s="33" t="s">
        <v>161</v>
      </c>
      <c r="AU18" s="64">
        <v>6.361E-2</v>
      </c>
      <c r="AV18" s="31" t="s">
        <v>72</v>
      </c>
      <c r="AW18" s="27">
        <v>4.9000000000000134E-2</v>
      </c>
      <c r="AX18" s="35" t="s">
        <v>151</v>
      </c>
      <c r="AY18" s="23">
        <v>6.9900000000000004E-2</v>
      </c>
      <c r="AZ18" s="30" t="s">
        <v>152</v>
      </c>
      <c r="BA18" s="23">
        <v>5.7900000000000014E-2</v>
      </c>
      <c r="BB18" s="64">
        <v>6.361E-2</v>
      </c>
      <c r="BC18" s="13" t="s">
        <v>73</v>
      </c>
      <c r="BD18" s="13" t="s">
        <v>92</v>
      </c>
      <c r="BE18" s="14"/>
      <c r="BF18" s="15">
        <v>0</v>
      </c>
      <c r="BG18" s="10"/>
      <c r="BH18" s="10"/>
      <c r="BI18" s="23">
        <v>5.7900000000000014E-2</v>
      </c>
      <c r="BJ18" s="23">
        <v>5.7900000000000014E-2</v>
      </c>
    </row>
    <row r="19" spans="1:62" x14ac:dyDescent="0.25">
      <c r="A19" s="70" t="str">
        <f>+'3.1.16'!A7</f>
        <v>2016-09-01</v>
      </c>
      <c r="B19" s="57" t="str">
        <f>+'3.1.16'!B7</f>
        <v>2019-08-31</v>
      </c>
      <c r="C19" s="57">
        <f>+'3.1.16'!C7</f>
        <v>36</v>
      </c>
      <c r="D19" s="57" t="str">
        <f>+'3.1.16'!D7</f>
        <v>COMED</v>
      </c>
      <c r="E19" s="57" t="s">
        <v>372</v>
      </c>
      <c r="F19" s="82">
        <f>IF($E$11="",'3.1.16'!Y7/1000,Matrix!$E$11+('3.1.16'!Y7/1000))</f>
        <v>6.040131185337913E-2</v>
      </c>
      <c r="G19" s="60">
        <f>IF($E$11="",'3.1.16'!Z7/1000,Matrix!$E$11+('3.1.16'!Z7/1000))</f>
        <v>6.2701311853379127E-2</v>
      </c>
      <c r="H19" s="63">
        <f>IF($E$11="",'3.1.16'!AA7/1000,Matrix!$E$11+('3.1.16'!AA7/1000))</f>
        <v>6.2901311853379133E-2</v>
      </c>
      <c r="I19" s="56"/>
      <c r="J19" s="75">
        <f t="array" ref="J19">INDEX($AW$14:$AW$294,MATCH(MIN(IF($AW$14:$AW$294-(F19*(1+$BF$15))&gt;=0,$AW$14:$AW$294-(F19*(1+$BF$15)),"")),$AW$14:$AW$294-(F19*(1+$BF$15)),0))</f>
        <v>6.0899999999999996E-2</v>
      </c>
      <c r="K19" s="60">
        <f t="array" ref="K19">INDEX($AW$14:$AW$294,MATCH(MIN(IF($AW$14:$AW$294-(G19*(1+$BF$15))&gt;=0,$AW$14:$AW$294-(G19*(1+$BF$15)),"")),$AW$14:$AW$294-(G19*(1+$BF$15)),0))</f>
        <v>6.3299999999999995E-2</v>
      </c>
      <c r="L19" s="63">
        <f t="array" ref="L19">INDEX($AW$14:$AW$294,MATCH(MIN(IF($AW$14:$AW$294-(H19*(1+$BF$15))&gt;=0,$AW$14:$AW$294-(H19*(1+$BF$15)),"")),$AW$14:$AW$294-(H19*(1+$BF$15)),0))</f>
        <v>6.3600000000000004E-2</v>
      </c>
      <c r="S19"/>
      <c r="T19"/>
      <c r="U19" s="24" t="s">
        <v>142</v>
      </c>
      <c r="V19">
        <v>6.0600000000000001E-2</v>
      </c>
      <c r="W19" s="31" t="s">
        <v>143</v>
      </c>
      <c r="X19" s="27">
        <v>6.644999999999987E-2</v>
      </c>
      <c r="Y19" s="31" t="s">
        <v>115</v>
      </c>
      <c r="Z19" s="27">
        <v>5.4949999999999874E-2</v>
      </c>
      <c r="AA19" s="31" t="s">
        <v>63</v>
      </c>
      <c r="AB19" s="27">
        <v>6.7449999999999871E-2</v>
      </c>
      <c r="AC19" s="31" t="s">
        <v>144</v>
      </c>
      <c r="AD19" s="27">
        <v>5.4949999999999874E-2</v>
      </c>
      <c r="AE19" s="31" t="s">
        <v>145</v>
      </c>
      <c r="AF19" s="32">
        <v>7.7999999999999986E-2</v>
      </c>
      <c r="AG19" s="31" t="s">
        <v>146</v>
      </c>
      <c r="AH19" s="32">
        <v>5.4949999999999874E-2</v>
      </c>
      <c r="AI19" s="31" t="s">
        <v>85</v>
      </c>
      <c r="AJ19" s="27">
        <v>4.9300000000000128E-2</v>
      </c>
      <c r="AK19" s="24" t="s">
        <v>153</v>
      </c>
      <c r="AL19" s="27">
        <v>5.8250000000000017E-2</v>
      </c>
      <c r="AM19" s="24" t="s">
        <v>148</v>
      </c>
      <c r="AN19" s="28">
        <v>7.5050000000000158E-2</v>
      </c>
      <c r="AO19" s="24" t="s">
        <v>149</v>
      </c>
      <c r="AP19" s="28">
        <v>0.10025000000000038</v>
      </c>
      <c r="AQ19" s="23">
        <v>5.7900000000000014E-2</v>
      </c>
      <c r="AR19" s="33" t="s">
        <v>162</v>
      </c>
      <c r="AS19" s="23">
        <v>7.5050000000000006E-2</v>
      </c>
      <c r="AT19" s="33" t="s">
        <v>163</v>
      </c>
      <c r="AU19" s="64">
        <v>6.3890000000000002E-2</v>
      </c>
      <c r="AV19" s="31" t="s">
        <v>72</v>
      </c>
      <c r="AW19" s="27">
        <v>4.9300000000000128E-2</v>
      </c>
      <c r="AX19" s="35" t="s">
        <v>151</v>
      </c>
      <c r="AY19" s="23">
        <v>7.0489999999999997E-2</v>
      </c>
      <c r="AZ19" s="30" t="s">
        <v>152</v>
      </c>
      <c r="BA19" s="23">
        <v>5.8250000000000017E-2</v>
      </c>
      <c r="BB19" s="64">
        <v>6.3890000000000002E-2</v>
      </c>
      <c r="BC19" s="16" t="s">
        <v>73</v>
      </c>
      <c r="BD19" s="13" t="s">
        <v>93</v>
      </c>
      <c r="BE19" s="14"/>
      <c r="BF19" s="15">
        <v>3.7000000000000002E-3</v>
      </c>
      <c r="BG19" s="10"/>
      <c r="BH19" s="10"/>
      <c r="BI19" s="23">
        <v>5.8250000000000017E-2</v>
      </c>
      <c r="BJ19" s="23">
        <v>5.8250000000000017E-2</v>
      </c>
    </row>
    <row r="20" spans="1:62" x14ac:dyDescent="0.25">
      <c r="A20" s="68" t="str">
        <f>+'3.1.16'!A8</f>
        <v>2016-10-01</v>
      </c>
      <c r="B20" s="55" t="str">
        <f>+'3.1.16'!B8</f>
        <v>2017-09-30</v>
      </c>
      <c r="C20" s="55">
        <f>+'3.1.16'!C8</f>
        <v>12</v>
      </c>
      <c r="D20" s="55" t="str">
        <f>+'3.1.16'!D8</f>
        <v>COMED</v>
      </c>
      <c r="E20" s="55" t="s">
        <v>372</v>
      </c>
      <c r="F20" s="81">
        <f>IF($E$11="",'3.1.16'!Y8/1000,Matrix!$E$11+('3.1.16'!Y8/1000))</f>
        <v>5.6221607626681692E-2</v>
      </c>
      <c r="G20" s="58">
        <f>IF($E$11="",'3.1.16'!Z8/1000,Matrix!$E$11+('3.1.16'!Z8/1000))</f>
        <v>5.8521607626681696E-2</v>
      </c>
      <c r="H20" s="61">
        <f>IF($E$11="",'3.1.16'!AA8/1000,Matrix!$E$11+('3.1.16'!AA8/1000))</f>
        <v>5.8721607626681695E-2</v>
      </c>
      <c r="I20" s="55"/>
      <c r="J20" s="73">
        <f t="array" ref="J20">INDEX($AW$14:$AW$294,MATCH(MIN(IF($AW$14:$AW$294-(F20*(1+$BF$15))&gt;=0,$AW$14:$AW$294-(F20*(1+$BF$15)),"")),$AW$14:$AW$294-(F20*(1+$BF$15)),0))</f>
        <v>5.6600000000000004E-2</v>
      </c>
      <c r="K20" s="58">
        <f t="array" ref="K20">INDEX($AW$14:$AW$294,MATCH(MIN(IF($AW$14:$AW$294-(G20*(1+$BF$15))&gt;=0,$AW$14:$AW$294-(G20*(1+$BF$15)),"")),$AW$14:$AW$294-(G20*(1+$BF$15)),0))</f>
        <v>5.9299999999999999E-2</v>
      </c>
      <c r="L20" s="61">
        <f t="array" ref="L20">INDEX($AW$14:$AW$294,MATCH(MIN(IF($AW$14:$AW$294-(H20*(1+$BF$15))&gt;=0,$AW$14:$AW$294-(H20*(1+$BF$15)),"")),$AW$14:$AW$294-(H20*(1+$BF$15)),0))</f>
        <v>5.9299999999999999E-2</v>
      </c>
      <c r="S20"/>
      <c r="T20"/>
      <c r="U20" s="24" t="s">
        <v>142</v>
      </c>
      <c r="V20">
        <v>6.1100000000000002E-2</v>
      </c>
      <c r="W20" s="31" t="s">
        <v>143</v>
      </c>
      <c r="X20" s="27">
        <v>6.6799999999999873E-2</v>
      </c>
      <c r="Y20" s="31" t="s">
        <v>115</v>
      </c>
      <c r="Z20" s="27">
        <v>5.5299999999999877E-2</v>
      </c>
      <c r="AA20" s="31" t="s">
        <v>63</v>
      </c>
      <c r="AB20" s="27">
        <v>6.7799999999999874E-2</v>
      </c>
      <c r="AC20" s="31" t="s">
        <v>144</v>
      </c>
      <c r="AD20" s="27">
        <v>5.5299999999999877E-2</v>
      </c>
      <c r="AE20" s="31" t="s">
        <v>145</v>
      </c>
      <c r="AF20" s="32">
        <v>7.8499999999999986E-2</v>
      </c>
      <c r="AG20" s="31" t="s">
        <v>146</v>
      </c>
      <c r="AH20" s="32">
        <v>5.5299999999999877E-2</v>
      </c>
      <c r="AI20" s="31" t="s">
        <v>85</v>
      </c>
      <c r="AJ20" s="27">
        <v>4.9600000000000123E-2</v>
      </c>
      <c r="AK20" s="24" t="s">
        <v>153</v>
      </c>
      <c r="AL20" s="27">
        <v>5.860000000000002E-2</v>
      </c>
      <c r="AM20" s="24" t="s">
        <v>148</v>
      </c>
      <c r="AN20" s="28">
        <v>7.750000000000018E-2</v>
      </c>
      <c r="AO20" s="24" t="s">
        <v>149</v>
      </c>
      <c r="AP20" s="28">
        <v>0.10480000000000042</v>
      </c>
      <c r="AQ20" s="23">
        <v>5.8250000000000017E-2</v>
      </c>
      <c r="AR20" s="33" t="s">
        <v>164</v>
      </c>
      <c r="AS20" s="23">
        <v>8.0299999999999996E-2</v>
      </c>
      <c r="AT20" s="33" t="s">
        <v>165</v>
      </c>
      <c r="AU20" s="64">
        <v>6.4159999999999995E-2</v>
      </c>
      <c r="AV20" s="31" t="s">
        <v>72</v>
      </c>
      <c r="AW20" s="27">
        <v>4.9600000000000123E-2</v>
      </c>
      <c r="AX20" s="35" t="s">
        <v>151</v>
      </c>
      <c r="AY20" s="23">
        <v>7.0900000000000005E-2</v>
      </c>
      <c r="AZ20" s="30" t="s">
        <v>152</v>
      </c>
      <c r="BA20" s="23">
        <v>5.860000000000002E-2</v>
      </c>
      <c r="BB20" s="64">
        <v>6.4159999999999995E-2</v>
      </c>
      <c r="BC20" s="11" t="s">
        <v>74</v>
      </c>
      <c r="BD20" s="7" t="s">
        <v>94</v>
      </c>
      <c r="BE20" s="8"/>
      <c r="BF20" s="9">
        <v>0</v>
      </c>
      <c r="BG20" s="10" t="s">
        <v>75</v>
      </c>
      <c r="BH20" s="10"/>
      <c r="BI20" s="23">
        <v>5.860000000000002E-2</v>
      </c>
      <c r="BJ20" s="23">
        <v>5.860000000000002E-2</v>
      </c>
    </row>
    <row r="21" spans="1:62" x14ac:dyDescent="0.25">
      <c r="A21" s="69" t="str">
        <f>+'3.1.16'!A9</f>
        <v>2016-10-01</v>
      </c>
      <c r="B21" s="56" t="str">
        <f>+'3.1.16'!B9</f>
        <v>2018-03-31</v>
      </c>
      <c r="C21" s="56">
        <f>+'3.1.16'!C9</f>
        <v>18</v>
      </c>
      <c r="D21" s="56" t="str">
        <f>+'3.1.16'!D9</f>
        <v>COMED</v>
      </c>
      <c r="E21" s="56" t="s">
        <v>372</v>
      </c>
      <c r="F21" s="80">
        <f>IF($E$11="",'3.1.16'!Y9/1000,Matrix!$E$11+('3.1.16'!Y9/1000))</f>
        <v>5.8398273654731318E-2</v>
      </c>
      <c r="G21" s="59">
        <f>IF($E$11="",'3.1.16'!Z9/1000,Matrix!$E$11+('3.1.16'!Z9/1000))</f>
        <v>6.0698273654731315E-2</v>
      </c>
      <c r="H21" s="62">
        <f>IF($E$11="",'3.1.16'!AA9/1000,Matrix!$E$11+('3.1.16'!AA9/1000))</f>
        <v>6.0898273654731321E-2</v>
      </c>
      <c r="I21" s="56"/>
      <c r="J21" s="74">
        <f t="array" ref="J21">INDEX($AW$14:$AW$294,MATCH(MIN(IF($AW$14:$AW$294-(F21*(1+$BF$15))&gt;=0,$AW$14:$AW$294-(F21*(1+$BF$15)),"")),$AW$14:$AW$294-(F21*(1+$BF$15)),0))</f>
        <v>5.8899999999999994E-2</v>
      </c>
      <c r="K21" s="59">
        <f t="array" ref="K21">INDEX($AW$14:$AW$294,MATCH(MIN(IF($AW$14:$AW$294-(G21*(1+$BF$15))&gt;=0,$AW$14:$AW$294-(G21*(1+$BF$15)),"")),$AW$14:$AW$294-(G21*(1+$BF$15)),0))</f>
        <v>6.13E-2</v>
      </c>
      <c r="L21" s="62">
        <f t="array" ref="L21">INDEX($AW$14:$AW$294,MATCH(MIN(IF($AW$14:$AW$294-(H21*(1+$BF$15))&gt;=0,$AW$14:$AW$294-(H21*(1+$BF$15)),"")),$AW$14:$AW$294-(H21*(1+$BF$15)),0))</f>
        <v>6.1600000000000002E-2</v>
      </c>
      <c r="S21"/>
      <c r="T21"/>
      <c r="U21" s="24" t="s">
        <v>142</v>
      </c>
      <c r="V21">
        <v>6.1600000000000002E-2</v>
      </c>
      <c r="W21" s="31" t="s">
        <v>143</v>
      </c>
      <c r="X21" s="27">
        <v>6.7149999999999876E-2</v>
      </c>
      <c r="Y21" s="31" t="s">
        <v>115</v>
      </c>
      <c r="Z21" s="27">
        <v>5.564999999999988E-2</v>
      </c>
      <c r="AA21" s="31" t="s">
        <v>63</v>
      </c>
      <c r="AB21" s="27">
        <v>6.8149999999999877E-2</v>
      </c>
      <c r="AC21" s="31" t="s">
        <v>144</v>
      </c>
      <c r="AD21" s="27">
        <v>5.564999999999988E-2</v>
      </c>
      <c r="AE21" s="31" t="s">
        <v>145</v>
      </c>
      <c r="AF21" s="32">
        <v>7.8999999999999987E-2</v>
      </c>
      <c r="AG21" s="31" t="s">
        <v>146</v>
      </c>
      <c r="AH21" s="32">
        <v>5.564999999999988E-2</v>
      </c>
      <c r="AI21" s="31" t="s">
        <v>85</v>
      </c>
      <c r="AJ21" s="27">
        <v>4.9900000000000118E-2</v>
      </c>
      <c r="AK21" s="24" t="s">
        <v>153</v>
      </c>
      <c r="AL21" s="27">
        <v>5.8950000000000023E-2</v>
      </c>
      <c r="AM21" s="24" t="s">
        <v>148</v>
      </c>
      <c r="AN21" s="28">
        <v>7.8550000000000189E-2</v>
      </c>
      <c r="AO21" s="24" t="s">
        <v>149</v>
      </c>
      <c r="AP21" s="28">
        <v>0.10970000000000046</v>
      </c>
      <c r="AQ21" s="23">
        <v>5.860000000000002E-2</v>
      </c>
      <c r="AR21" s="33" t="s">
        <v>166</v>
      </c>
      <c r="AS21" s="23">
        <v>8.5199999999999998E-2</v>
      </c>
      <c r="AT21" s="33" t="s">
        <v>167</v>
      </c>
      <c r="AU21" s="64">
        <v>6.4439999999999997E-2</v>
      </c>
      <c r="AV21" s="31" t="s">
        <v>72</v>
      </c>
      <c r="AW21" s="27">
        <v>4.9900000000000118E-2</v>
      </c>
      <c r="AX21" s="35" t="s">
        <v>151</v>
      </c>
      <c r="AY21" s="23">
        <v>7.1489999999999998E-2</v>
      </c>
      <c r="AZ21" s="30" t="s">
        <v>152</v>
      </c>
      <c r="BA21" s="23">
        <v>5.8950000000000023E-2</v>
      </c>
      <c r="BB21" s="64">
        <v>6.4439999999999997E-2</v>
      </c>
      <c r="BC21" s="7" t="s">
        <v>76</v>
      </c>
      <c r="BD21" s="7" t="s">
        <v>95</v>
      </c>
      <c r="BE21" s="8"/>
      <c r="BF21" s="9">
        <v>1.3299999999999999E-2</v>
      </c>
      <c r="BG21" s="10" t="s">
        <v>75</v>
      </c>
      <c r="BH21" s="10"/>
      <c r="BI21" s="23">
        <v>5.8950000000000023E-2</v>
      </c>
      <c r="BJ21" s="23">
        <v>5.8950000000000023E-2</v>
      </c>
    </row>
    <row r="22" spans="1:62" x14ac:dyDescent="0.25">
      <c r="A22" s="69" t="str">
        <f>+'3.1.16'!A10</f>
        <v>2016-10-01</v>
      </c>
      <c r="B22" s="56" t="str">
        <f>+'3.1.16'!B10</f>
        <v>2018-09-30</v>
      </c>
      <c r="C22" s="56">
        <f>+'3.1.16'!C10</f>
        <v>24</v>
      </c>
      <c r="D22" s="56" t="str">
        <f>+'3.1.16'!D10</f>
        <v>COMED</v>
      </c>
      <c r="E22" s="56" t="s">
        <v>372</v>
      </c>
      <c r="F22" s="80">
        <f>IF($E$11="",'3.1.16'!Y10/1000,Matrix!$E$11+('3.1.16'!Y10/1000))</f>
        <v>5.8784021897892016E-2</v>
      </c>
      <c r="G22" s="59">
        <f>IF($E$11="",'3.1.16'!Z10/1000,Matrix!$E$11+('3.1.16'!Z10/1000))</f>
        <v>6.1084021897892013E-2</v>
      </c>
      <c r="H22" s="62">
        <f>IF($E$11="",'3.1.16'!AA10/1000,Matrix!$E$11+('3.1.16'!AA10/1000))</f>
        <v>6.1284021897892019E-2</v>
      </c>
      <c r="I22" s="56"/>
      <c r="J22" s="74">
        <f t="array" ref="J22">INDEX($AW$14:$AW$294,MATCH(MIN(IF($AW$14:$AW$294-(F22*(1+$BF$15))&gt;=0,$AW$14:$AW$294-(F22*(1+$BF$15)),"")),$AW$14:$AW$294-(F22*(1+$BF$15)),0))</f>
        <v>5.9299999999999999E-2</v>
      </c>
      <c r="K22" s="59">
        <f t="array" ref="K22">INDEX($AW$14:$AW$294,MATCH(MIN(IF($AW$14:$AW$294-(G22*(1+$BF$15))&gt;=0,$AW$14:$AW$294-(G22*(1+$BF$15)),"")),$AW$14:$AW$294-(G22*(1+$BF$15)),0))</f>
        <v>6.1600000000000002E-2</v>
      </c>
      <c r="L22" s="62">
        <f t="array" ref="L22">INDEX($AW$14:$AW$294,MATCH(MIN(IF($AW$14:$AW$294-(H22*(1+$BF$15))&gt;=0,$AW$14:$AW$294-(H22*(1+$BF$15)),"")),$AW$14:$AW$294-(H22*(1+$BF$15)),0))</f>
        <v>6.1900000000000004E-2</v>
      </c>
      <c r="S22"/>
      <c r="T22"/>
      <c r="U22" s="24" t="s">
        <v>142</v>
      </c>
      <c r="V22">
        <v>6.2100000000000002E-2</v>
      </c>
      <c r="W22" s="31" t="s">
        <v>143</v>
      </c>
      <c r="X22" s="27">
        <v>6.749999999999988E-2</v>
      </c>
      <c r="Y22" s="31" t="s">
        <v>115</v>
      </c>
      <c r="Z22" s="27">
        <v>5.5999999999999883E-2</v>
      </c>
      <c r="AA22" s="31" t="s">
        <v>63</v>
      </c>
      <c r="AB22" s="27">
        <v>6.849999999999988E-2</v>
      </c>
      <c r="AC22" s="31" t="s">
        <v>144</v>
      </c>
      <c r="AD22" s="27">
        <v>5.5999999999999883E-2</v>
      </c>
      <c r="AE22" s="31" t="s">
        <v>145</v>
      </c>
      <c r="AF22" s="32">
        <v>7.9499999999999987E-2</v>
      </c>
      <c r="AG22" s="31" t="s">
        <v>146</v>
      </c>
      <c r="AH22" s="32">
        <v>5.5999999999999883E-2</v>
      </c>
      <c r="AI22" s="31" t="s">
        <v>85</v>
      </c>
      <c r="AJ22" s="27">
        <v>5.0200000000000113E-2</v>
      </c>
      <c r="AK22" s="24" t="s">
        <v>153</v>
      </c>
      <c r="AL22" s="27">
        <v>5.9300000000000026E-2</v>
      </c>
      <c r="AM22" s="24" t="s">
        <v>148</v>
      </c>
      <c r="AN22" s="28">
        <v>8.0300000000000205E-2</v>
      </c>
      <c r="AO22" s="36"/>
      <c r="AP22" s="36"/>
      <c r="AQ22" s="23">
        <v>5.8950000000000023E-2</v>
      </c>
      <c r="AR22" s="33" t="s">
        <v>168</v>
      </c>
      <c r="AS22" s="23">
        <v>9.01E-2</v>
      </c>
      <c r="AT22" s="33" t="s">
        <v>169</v>
      </c>
      <c r="AU22" s="64">
        <v>6.4710000000000004E-2</v>
      </c>
      <c r="AV22" s="31" t="s">
        <v>72</v>
      </c>
      <c r="AW22" s="27">
        <v>5.0200000000000113E-2</v>
      </c>
      <c r="AX22" s="35" t="s">
        <v>151</v>
      </c>
      <c r="AY22" s="23">
        <v>7.1900000000000006E-2</v>
      </c>
      <c r="AZ22" s="30" t="s">
        <v>152</v>
      </c>
      <c r="BA22" s="23">
        <v>5.9300000000000026E-2</v>
      </c>
      <c r="BB22" s="64">
        <v>6.4710000000000004E-2</v>
      </c>
      <c r="BC22" s="11" t="s">
        <v>77</v>
      </c>
      <c r="BD22" s="7" t="s">
        <v>96</v>
      </c>
      <c r="BE22" s="8"/>
      <c r="BF22" s="9">
        <v>8.8000000000000005E-3</v>
      </c>
      <c r="BG22" s="10" t="s">
        <v>78</v>
      </c>
      <c r="BH22" s="10"/>
      <c r="BI22" s="23">
        <v>5.9300000000000026E-2</v>
      </c>
      <c r="BJ22" s="23">
        <v>5.9300000000000026E-2</v>
      </c>
    </row>
    <row r="23" spans="1:62" x14ac:dyDescent="0.25">
      <c r="A23" s="69" t="str">
        <f>+'3.1.16'!A11</f>
        <v>2016-10-01</v>
      </c>
      <c r="B23" s="56" t="str">
        <f>+'3.1.16'!B11</f>
        <v>2019-03-31</v>
      </c>
      <c r="C23" s="56">
        <f>+'3.1.16'!C11</f>
        <v>30</v>
      </c>
      <c r="D23" s="56" t="str">
        <f>+'3.1.16'!D11</f>
        <v>COMED</v>
      </c>
      <c r="E23" s="56" t="s">
        <v>372</v>
      </c>
      <c r="F23" s="80">
        <f>IF($E$11="",'3.1.16'!Y11/1000,Matrix!$E$11+('3.1.16'!Y11/1000))</f>
        <v>6.053736891592678E-2</v>
      </c>
      <c r="G23" s="59">
        <f>IF($E$11="",'3.1.16'!Z11/1000,Matrix!$E$11+('3.1.16'!Z11/1000))</f>
        <v>6.283736891592677E-2</v>
      </c>
      <c r="H23" s="62">
        <f>IF($E$11="",'3.1.16'!AA11/1000,Matrix!$E$11+('3.1.16'!AA11/1000))</f>
        <v>6.3037368915926775E-2</v>
      </c>
      <c r="I23" s="56"/>
      <c r="J23" s="74">
        <f t="array" ref="J23">INDEX($AW$14:$AW$294,MATCH(MIN(IF($AW$14:$AW$294-(F23*(1+$BF$15))&gt;=0,$AW$14:$AW$294-(F23*(1+$BF$15)),"")),$AW$14:$AW$294-(F23*(1+$BF$15)),0))</f>
        <v>6.13E-2</v>
      </c>
      <c r="K23" s="59">
        <f t="array" ref="K23">INDEX($AW$14:$AW$294,MATCH(MIN(IF($AW$14:$AW$294-(G23*(1+$BF$15))&gt;=0,$AW$14:$AW$294-(G23*(1+$BF$15)),"")),$AW$14:$AW$294-(G23*(1+$BF$15)),0))</f>
        <v>6.3299999999999995E-2</v>
      </c>
      <c r="L23" s="62">
        <f t="array" ref="L23">INDEX($AW$14:$AW$294,MATCH(MIN(IF($AW$14:$AW$294-(H23*(1+$BF$15))&gt;=0,$AW$14:$AW$294-(H23*(1+$BF$15)),"")),$AW$14:$AW$294-(H23*(1+$BF$15)),0))</f>
        <v>6.3600000000000004E-2</v>
      </c>
      <c r="S23"/>
      <c r="T23"/>
      <c r="U23" s="24" t="s">
        <v>142</v>
      </c>
      <c r="V23">
        <v>6.2600000000000003E-2</v>
      </c>
      <c r="W23" s="31" t="s">
        <v>143</v>
      </c>
      <c r="X23" s="27">
        <v>6.7849999999999883E-2</v>
      </c>
      <c r="Y23" s="31" t="s">
        <v>115</v>
      </c>
      <c r="Z23" s="27">
        <v>5.6349999999999886E-2</v>
      </c>
      <c r="AA23" s="31" t="s">
        <v>63</v>
      </c>
      <c r="AB23" s="27">
        <v>6.8849999999999884E-2</v>
      </c>
      <c r="AC23" s="31" t="s">
        <v>144</v>
      </c>
      <c r="AD23" s="27">
        <v>5.6349999999999886E-2</v>
      </c>
      <c r="AE23" s="31" t="s">
        <v>145</v>
      </c>
      <c r="AF23" s="32">
        <v>7.9999999999999988E-2</v>
      </c>
      <c r="AG23" s="31" t="s">
        <v>146</v>
      </c>
      <c r="AH23" s="32">
        <v>5.6349999999999886E-2</v>
      </c>
      <c r="AI23" s="31" t="s">
        <v>85</v>
      </c>
      <c r="AJ23" s="27">
        <v>5.0500000000000107E-2</v>
      </c>
      <c r="AK23" s="24" t="s">
        <v>153</v>
      </c>
      <c r="AL23" s="27">
        <v>5.9650000000000029E-2</v>
      </c>
      <c r="AM23" s="24" t="s">
        <v>148</v>
      </c>
      <c r="AN23" s="28">
        <v>8.2750000000000226E-2</v>
      </c>
      <c r="AO23" s="36"/>
      <c r="AP23" s="36"/>
      <c r="AQ23" s="23">
        <v>5.9300000000000026E-2</v>
      </c>
      <c r="AR23" s="33" t="s">
        <v>170</v>
      </c>
      <c r="AS23" s="23">
        <v>9.5000000000000001E-2</v>
      </c>
      <c r="AT23" s="33" t="s">
        <v>171</v>
      </c>
      <c r="AU23" s="64">
        <v>6.4990000000000006E-2</v>
      </c>
      <c r="AV23" s="31" t="s">
        <v>72</v>
      </c>
      <c r="AW23" s="27">
        <v>5.0500000000000107E-2</v>
      </c>
      <c r="AX23" s="37" t="s">
        <v>151</v>
      </c>
      <c r="AY23" s="23">
        <v>7.2489999999999999E-2</v>
      </c>
      <c r="AZ23" s="30" t="s">
        <v>152</v>
      </c>
      <c r="BA23" s="23">
        <v>5.9650000000000029E-2</v>
      </c>
      <c r="BB23" s="64">
        <v>6.4990000000000006E-2</v>
      </c>
      <c r="BC23" s="11" t="s">
        <v>77</v>
      </c>
      <c r="BD23" s="7" t="s">
        <v>97</v>
      </c>
      <c r="BE23" s="8"/>
      <c r="BF23" s="9">
        <v>3.2000000000000002E-3</v>
      </c>
      <c r="BG23" s="10" t="s">
        <v>78</v>
      </c>
      <c r="BH23" s="10"/>
      <c r="BI23" s="23">
        <v>5.9650000000000029E-2</v>
      </c>
      <c r="BJ23" s="23">
        <v>5.9650000000000029E-2</v>
      </c>
    </row>
    <row r="24" spans="1:62" x14ac:dyDescent="0.25">
      <c r="A24" s="70" t="str">
        <f>+'3.1.16'!A12</f>
        <v>2016-10-01</v>
      </c>
      <c r="B24" s="57" t="str">
        <f>+'3.1.16'!B12</f>
        <v>2019-09-30</v>
      </c>
      <c r="C24" s="57">
        <f>+'3.1.16'!C12</f>
        <v>36</v>
      </c>
      <c r="D24" s="57" t="str">
        <f>+'3.1.16'!D12</f>
        <v>COMED</v>
      </c>
      <c r="E24" s="57" t="s">
        <v>372</v>
      </c>
      <c r="F24" s="82">
        <f>IF($E$11="",'3.1.16'!Y12/1000,Matrix!$E$11+('3.1.16'!Y12/1000))</f>
        <v>6.0561960032900569E-2</v>
      </c>
      <c r="G24" s="60">
        <f>IF($E$11="",'3.1.16'!Z12/1000,Matrix!$E$11+('3.1.16'!Z12/1000))</f>
        <v>6.2861960032900566E-2</v>
      </c>
      <c r="H24" s="63">
        <f>IF($E$11="",'3.1.16'!AA12/1000,Matrix!$E$11+('3.1.16'!AA12/1000))</f>
        <v>6.3061960032900571E-2</v>
      </c>
      <c r="I24" s="56"/>
      <c r="J24" s="75">
        <f t="array" ref="J24">INDEX($AW$14:$AW$294,MATCH(MIN(IF($AW$14:$AW$294-(F24*(1+$BF$15))&gt;=0,$AW$14:$AW$294-(F24*(1+$BF$15)),"")),$AW$14:$AW$294-(F24*(1+$BF$15)),0))</f>
        <v>6.13E-2</v>
      </c>
      <c r="K24" s="60">
        <f t="array" ref="K24">INDEX($AW$14:$AW$294,MATCH(MIN(IF($AW$14:$AW$294-(G24*(1+$BF$15))&gt;=0,$AW$14:$AW$294-(G24*(1+$BF$15)),"")),$AW$14:$AW$294-(G24*(1+$BF$15)),0))</f>
        <v>6.3299999999999995E-2</v>
      </c>
      <c r="L24" s="63">
        <f t="array" ref="L24">INDEX($AW$14:$AW$294,MATCH(MIN(IF($AW$14:$AW$294-(H24*(1+$BF$15))&gt;=0,$AW$14:$AW$294-(H24*(1+$BF$15)),"")),$AW$14:$AW$294-(H24*(1+$BF$15)),0))</f>
        <v>6.3600000000000004E-2</v>
      </c>
      <c r="S24"/>
      <c r="T24"/>
      <c r="U24" s="24" t="s">
        <v>142</v>
      </c>
      <c r="V24">
        <v>6.3100000000000003E-2</v>
      </c>
      <c r="W24" s="31" t="s">
        <v>143</v>
      </c>
      <c r="X24" s="27">
        <v>6.8199999999999886E-2</v>
      </c>
      <c r="Y24" s="31" t="s">
        <v>115</v>
      </c>
      <c r="Z24" s="27">
        <v>5.6699999999999889E-2</v>
      </c>
      <c r="AA24" s="31" t="s">
        <v>63</v>
      </c>
      <c r="AB24" s="27">
        <v>6.9199999999999887E-2</v>
      </c>
      <c r="AC24" s="31" t="s">
        <v>144</v>
      </c>
      <c r="AD24" s="27">
        <v>5.6699999999999889E-2</v>
      </c>
      <c r="AE24" s="31" t="s">
        <v>145</v>
      </c>
      <c r="AF24" s="32">
        <v>8.0499999999999988E-2</v>
      </c>
      <c r="AG24" s="31" t="s">
        <v>146</v>
      </c>
      <c r="AH24" s="32">
        <v>5.6699999999999889E-2</v>
      </c>
      <c r="AI24" s="31" t="s">
        <v>85</v>
      </c>
      <c r="AJ24" s="27">
        <v>5.0800000000000095E-2</v>
      </c>
      <c r="AK24" s="24" t="s">
        <v>153</v>
      </c>
      <c r="AL24" s="27">
        <v>6.0000000000000032E-2</v>
      </c>
      <c r="AM24" s="24" t="s">
        <v>148</v>
      </c>
      <c r="AN24" s="28">
        <v>8.5200000000000248E-2</v>
      </c>
      <c r="AO24" s="36"/>
      <c r="AP24" s="36"/>
      <c r="AQ24" s="23">
        <v>5.9650000000000029E-2</v>
      </c>
      <c r="AR24" s="33" t="s">
        <v>172</v>
      </c>
      <c r="AS24" s="23">
        <v>0.10025000000000001</v>
      </c>
      <c r="AT24" s="33" t="s">
        <v>173</v>
      </c>
      <c r="AU24" s="64">
        <v>6.5259999999999999E-2</v>
      </c>
      <c r="AV24" s="31" t="s">
        <v>72</v>
      </c>
      <c r="AW24" s="27">
        <v>5.0800000000000095E-2</v>
      </c>
      <c r="AX24" s="35" t="s">
        <v>151</v>
      </c>
      <c r="AY24" s="23">
        <v>7.2900000000000006E-2</v>
      </c>
      <c r="AZ24" s="30" t="s">
        <v>152</v>
      </c>
      <c r="BA24" s="23">
        <v>6.0000000000000032E-2</v>
      </c>
      <c r="BB24" s="64">
        <v>6.5259999999999999E-2</v>
      </c>
      <c r="BC24" s="11" t="s">
        <v>77</v>
      </c>
      <c r="BD24" s="7" t="s">
        <v>98</v>
      </c>
      <c r="BE24" s="8"/>
      <c r="BF24" s="9">
        <v>3.2000000000000002E-3</v>
      </c>
      <c r="BG24" s="10" t="s">
        <v>78</v>
      </c>
      <c r="BH24" s="10"/>
      <c r="BI24" s="23">
        <v>6.0000000000000032E-2</v>
      </c>
      <c r="BJ24" s="23">
        <v>6.0000000000000032E-2</v>
      </c>
    </row>
    <row r="25" spans="1:62" x14ac:dyDescent="0.25">
      <c r="A25" s="68" t="str">
        <f>+'3.1.16'!A13</f>
        <v>2016-11-01</v>
      </c>
      <c r="B25" s="55" t="str">
        <f>+'3.1.16'!B13</f>
        <v>2017-10-31</v>
      </c>
      <c r="C25" s="55">
        <f>+'3.1.16'!C13</f>
        <v>12</v>
      </c>
      <c r="D25" s="55" t="str">
        <f>+'3.1.16'!D13</f>
        <v>COMED</v>
      </c>
      <c r="E25" s="55" t="s">
        <v>372</v>
      </c>
      <c r="F25" s="81">
        <f>IF($E$11="",'3.1.16'!Y13/1000,Matrix!$E$11+('3.1.16'!Y13/1000))</f>
        <v>5.652760883675903E-2</v>
      </c>
      <c r="G25" s="58">
        <f>IF($E$11="",'3.1.16'!Z13/1000,Matrix!$E$11+('3.1.16'!Z13/1000))</f>
        <v>5.8827608836759027E-2</v>
      </c>
      <c r="H25" s="61">
        <f>IF($E$11="",'3.1.16'!AA13/1000,Matrix!$E$11+('3.1.16'!AA13/1000))</f>
        <v>5.9027608836759032E-2</v>
      </c>
      <c r="I25" s="55"/>
      <c r="J25" s="73">
        <f t="array" ref="J25">INDEX($AW$14:$AW$294,MATCH(MIN(IF($AW$14:$AW$294-(F25*(1+$BF$15))&gt;=0,$AW$14:$AW$294-(F25*(1+$BF$15)),"")),$AW$14:$AW$294-(F25*(1+$BF$15)),0))</f>
        <v>5.7300000000000004E-2</v>
      </c>
      <c r="K25" s="58">
        <f t="array" ref="K25">INDEX($AW$14:$AW$294,MATCH(MIN(IF($AW$14:$AW$294-(G25*(1+$BF$15))&gt;=0,$AW$14:$AW$294-(G25*(1+$BF$15)),"")),$AW$14:$AW$294-(G25*(1+$BF$15)),0))</f>
        <v>5.9299999999999999E-2</v>
      </c>
      <c r="L25" s="61">
        <f t="array" ref="L25">INDEX($AW$14:$AW$294,MATCH(MIN(IF($AW$14:$AW$294-(H25*(1+$BF$15))&gt;=0,$AW$14:$AW$294-(H25*(1+$BF$15)),"")),$AW$14:$AW$294-(H25*(1+$BF$15)),0))</f>
        <v>5.96E-2</v>
      </c>
      <c r="S25"/>
      <c r="T25"/>
      <c r="U25" s="24" t="s">
        <v>142</v>
      </c>
      <c r="V25">
        <v>6.3600000000000004E-2</v>
      </c>
      <c r="W25" s="31" t="s">
        <v>143</v>
      </c>
      <c r="X25" s="27">
        <v>6.8549999999999889E-2</v>
      </c>
      <c r="Y25" s="31" t="s">
        <v>115</v>
      </c>
      <c r="Z25" s="27">
        <v>5.7049999999999892E-2</v>
      </c>
      <c r="AA25" s="31" t="s">
        <v>63</v>
      </c>
      <c r="AB25" s="27">
        <v>6.954999999999989E-2</v>
      </c>
      <c r="AC25" s="31" t="s">
        <v>144</v>
      </c>
      <c r="AD25" s="27">
        <v>5.7049999999999892E-2</v>
      </c>
      <c r="AE25" s="31" t="s">
        <v>145</v>
      </c>
      <c r="AF25" s="32">
        <v>8.0999999999999989E-2</v>
      </c>
      <c r="AG25" s="31" t="s">
        <v>146</v>
      </c>
      <c r="AH25" s="32">
        <v>5.7049999999999892E-2</v>
      </c>
      <c r="AI25" s="31" t="s">
        <v>85</v>
      </c>
      <c r="AJ25" s="27">
        <v>5.110000000000009E-2</v>
      </c>
      <c r="AK25" s="24" t="s">
        <v>153</v>
      </c>
      <c r="AL25" s="27">
        <v>6.0350000000000036E-2</v>
      </c>
      <c r="AM25" s="24" t="s">
        <v>148</v>
      </c>
      <c r="AN25" s="28">
        <v>8.6950000000000263E-2</v>
      </c>
      <c r="AO25" s="36"/>
      <c r="AP25" s="36"/>
      <c r="AQ25" s="23">
        <v>6.0000000000000032E-2</v>
      </c>
      <c r="AR25" s="33" t="s">
        <v>174</v>
      </c>
      <c r="AS25" s="36"/>
      <c r="AT25" s="36"/>
      <c r="AU25" s="64">
        <v>6.5540000000000001E-2</v>
      </c>
      <c r="AV25" s="31" t="s">
        <v>72</v>
      </c>
      <c r="AW25" s="27">
        <v>5.110000000000009E-2</v>
      </c>
      <c r="AX25" s="35" t="s">
        <v>151</v>
      </c>
      <c r="AY25" s="23">
        <v>7.349E-2</v>
      </c>
      <c r="AZ25" s="30" t="s">
        <v>152</v>
      </c>
      <c r="BA25" s="23">
        <v>6.0350000000000036E-2</v>
      </c>
      <c r="BB25" s="64">
        <v>6.5540000000000001E-2</v>
      </c>
      <c r="BC25" s="11" t="s">
        <v>77</v>
      </c>
      <c r="BD25" s="7" t="s">
        <v>99</v>
      </c>
      <c r="BE25" s="8"/>
      <c r="BF25" s="9">
        <v>3.2000000000000002E-3</v>
      </c>
      <c r="BG25" s="10" t="s">
        <v>78</v>
      </c>
      <c r="BH25" s="10"/>
      <c r="BI25" s="23">
        <v>6.0350000000000036E-2</v>
      </c>
      <c r="BJ25" s="23">
        <v>6.0350000000000036E-2</v>
      </c>
    </row>
    <row r="26" spans="1:62" x14ac:dyDescent="0.25">
      <c r="A26" s="69" t="str">
        <f>+'3.1.16'!A14</f>
        <v>2016-11-01</v>
      </c>
      <c r="B26" s="56" t="str">
        <f>+'3.1.16'!B14</f>
        <v>2018-04-30</v>
      </c>
      <c r="C26" s="56">
        <f>+'3.1.16'!C14</f>
        <v>18</v>
      </c>
      <c r="D26" s="56" t="str">
        <f>+'3.1.16'!D14</f>
        <v>COMED</v>
      </c>
      <c r="E26" s="56" t="s">
        <v>372</v>
      </c>
      <c r="F26" s="80">
        <f>IF($E$11="",'3.1.16'!Y14/1000,Matrix!$E$11+('3.1.16'!Y14/1000))</f>
        <v>5.8745276860820921E-2</v>
      </c>
      <c r="G26" s="59">
        <f>IF($E$11="",'3.1.16'!Z14/1000,Matrix!$E$11+('3.1.16'!Z14/1000))</f>
        <v>6.1045276860820917E-2</v>
      </c>
      <c r="H26" s="62">
        <f>IF($E$11="",'3.1.16'!AA14/1000,Matrix!$E$11+('3.1.16'!AA14/1000))</f>
        <v>6.1245276860820923E-2</v>
      </c>
      <c r="I26" s="56"/>
      <c r="J26" s="74">
        <f t="array" ref="J26">INDEX($AW$14:$AW$294,MATCH(MIN(IF($AW$14:$AW$294-(F26*(1+$BF$15))&gt;=0,$AW$14:$AW$294-(F26*(1+$BF$15)),"")),$AW$14:$AW$294-(F26*(1+$BF$15)),0))</f>
        <v>5.9299999999999999E-2</v>
      </c>
      <c r="K26" s="59">
        <f t="array" ref="K26">INDEX($AW$14:$AW$294,MATCH(MIN(IF($AW$14:$AW$294-(G26*(1+$BF$15))&gt;=0,$AW$14:$AW$294-(G26*(1+$BF$15)),"")),$AW$14:$AW$294-(G26*(1+$BF$15)),0))</f>
        <v>6.1600000000000002E-2</v>
      </c>
      <c r="L26" s="62">
        <f t="array" ref="L26">INDEX($AW$14:$AW$294,MATCH(MIN(IF($AW$14:$AW$294-(H26*(1+$BF$15))&gt;=0,$AW$14:$AW$294-(H26*(1+$BF$15)),"")),$AW$14:$AW$294-(H26*(1+$BF$15)),0))</f>
        <v>6.1900000000000004E-2</v>
      </c>
      <c r="S26"/>
      <c r="T26"/>
      <c r="U26" s="24" t="s">
        <v>142</v>
      </c>
      <c r="V26">
        <v>6.4100000000000004E-2</v>
      </c>
      <c r="W26" s="31" t="s">
        <v>143</v>
      </c>
      <c r="X26" s="27">
        <v>6.8899999999999892E-2</v>
      </c>
      <c r="Y26" s="31" t="s">
        <v>115</v>
      </c>
      <c r="Z26" s="27">
        <v>5.7399999999999896E-2</v>
      </c>
      <c r="AA26" s="31" t="s">
        <v>63</v>
      </c>
      <c r="AB26" s="27">
        <v>6.9899999999999893E-2</v>
      </c>
      <c r="AC26" s="31" t="s">
        <v>144</v>
      </c>
      <c r="AD26" s="27">
        <v>5.7399999999999896E-2</v>
      </c>
      <c r="AE26" s="31" t="s">
        <v>145</v>
      </c>
      <c r="AF26" s="32">
        <v>8.1499999999999989E-2</v>
      </c>
      <c r="AG26" s="31" t="s">
        <v>146</v>
      </c>
      <c r="AH26" s="32">
        <v>5.7399999999999896E-2</v>
      </c>
      <c r="AI26" s="31" t="s">
        <v>85</v>
      </c>
      <c r="AJ26" s="27">
        <v>5.1400000000000085E-2</v>
      </c>
      <c r="AK26" s="24" t="s">
        <v>153</v>
      </c>
      <c r="AL26" s="27">
        <v>6.0700000000000039E-2</v>
      </c>
      <c r="AM26" s="24" t="s">
        <v>148</v>
      </c>
      <c r="AN26" s="28">
        <v>8.8849999999999998E-2</v>
      </c>
      <c r="AO26" s="36"/>
      <c r="AP26" s="36"/>
      <c r="AQ26" s="23">
        <v>6.0350000000000036E-2</v>
      </c>
      <c r="AR26" s="33" t="s">
        <v>175</v>
      </c>
      <c r="AS26" s="36"/>
      <c r="AT26" s="36"/>
      <c r="AU26" s="64">
        <v>6.5809999999999994E-2</v>
      </c>
      <c r="AV26" s="31" t="s">
        <v>72</v>
      </c>
      <c r="AW26" s="27">
        <v>5.1400000000000085E-2</v>
      </c>
      <c r="AX26" s="35" t="s">
        <v>151</v>
      </c>
      <c r="AY26" s="23">
        <v>7.3899999999999993E-2</v>
      </c>
      <c r="AZ26" s="30" t="s">
        <v>152</v>
      </c>
      <c r="BA26" s="23">
        <v>6.0700000000000039E-2</v>
      </c>
      <c r="BB26" s="64">
        <v>6.5809999999999994E-2</v>
      </c>
      <c r="BC26" s="11" t="s">
        <v>77</v>
      </c>
      <c r="BD26" s="7" t="s">
        <v>100</v>
      </c>
      <c r="BE26" s="8"/>
      <c r="BF26" s="9">
        <v>8.6E-3</v>
      </c>
      <c r="BG26" s="10" t="s">
        <v>78</v>
      </c>
      <c r="BH26" s="10"/>
      <c r="BI26" s="23">
        <v>6.0700000000000039E-2</v>
      </c>
      <c r="BJ26" s="23">
        <v>6.0700000000000039E-2</v>
      </c>
    </row>
    <row r="27" spans="1:62" x14ac:dyDescent="0.25">
      <c r="A27" s="69" t="str">
        <f>+'3.1.16'!A15</f>
        <v>2016-11-01</v>
      </c>
      <c r="B27" s="56" t="str">
        <f>+'3.1.16'!B15</f>
        <v>2018-10-31</v>
      </c>
      <c r="C27" s="56">
        <f>+'3.1.16'!C15</f>
        <v>24</v>
      </c>
      <c r="D27" s="56" t="str">
        <f>+'3.1.16'!D15</f>
        <v>COMED</v>
      </c>
      <c r="E27" s="56" t="s">
        <v>372</v>
      </c>
      <c r="F27" s="80">
        <f>IF($E$11="",'3.1.16'!Y15/1000,Matrix!$E$11+('3.1.16'!Y15/1000))</f>
        <v>5.9109329552772434E-2</v>
      </c>
      <c r="G27" s="59">
        <f>IF($E$11="",'3.1.16'!Z15/1000,Matrix!$E$11+('3.1.16'!Z15/1000))</f>
        <v>6.1409329552772431E-2</v>
      </c>
      <c r="H27" s="62">
        <f>IF($E$11="",'3.1.16'!AA15/1000,Matrix!$E$11+('3.1.16'!AA15/1000))</f>
        <v>6.1609329552772436E-2</v>
      </c>
      <c r="I27" s="56"/>
      <c r="J27" s="74">
        <f t="array" ref="J27">INDEX($AW$14:$AW$294,MATCH(MIN(IF($AW$14:$AW$294-(F27*(1+$BF$15))&gt;=0,$AW$14:$AW$294-(F27*(1+$BF$15)),"")),$AW$14:$AW$294-(F27*(1+$BF$15)),0))</f>
        <v>5.96E-2</v>
      </c>
      <c r="K27" s="59">
        <f t="array" ref="K27">INDEX($AW$14:$AW$294,MATCH(MIN(IF($AW$14:$AW$294-(G27*(1+$BF$15))&gt;=0,$AW$14:$AW$294-(G27*(1+$BF$15)),"")),$AW$14:$AW$294-(G27*(1+$BF$15)),0))</f>
        <v>6.1900000000000004E-2</v>
      </c>
      <c r="L27" s="62">
        <f t="array" ref="L27">INDEX($AW$14:$AW$294,MATCH(MIN(IF($AW$14:$AW$294-(H27*(1+$BF$15))&gt;=0,$AW$14:$AW$294-(H27*(1+$BF$15)),"")),$AW$14:$AW$294-(H27*(1+$BF$15)),0))</f>
        <v>6.2300000000000001E-2</v>
      </c>
      <c r="S27"/>
      <c r="T27"/>
      <c r="U27" s="24" t="s">
        <v>142</v>
      </c>
      <c r="V27">
        <v>6.4600000000000005E-2</v>
      </c>
      <c r="W27" s="31" t="s">
        <v>143</v>
      </c>
      <c r="X27" s="27">
        <v>6.9249999999999895E-2</v>
      </c>
      <c r="Y27" s="31" t="s">
        <v>115</v>
      </c>
      <c r="Z27" s="27">
        <v>5.7749999999999899E-2</v>
      </c>
      <c r="AA27" s="31" t="s">
        <v>63</v>
      </c>
      <c r="AB27" s="27">
        <v>7.0249999999999896E-2</v>
      </c>
      <c r="AC27" s="31" t="s">
        <v>144</v>
      </c>
      <c r="AD27" s="27">
        <v>5.7749999999999899E-2</v>
      </c>
      <c r="AE27" s="31" t="s">
        <v>145</v>
      </c>
      <c r="AF27" s="32">
        <v>8.199999999999999E-2</v>
      </c>
      <c r="AG27" s="31" t="s">
        <v>146</v>
      </c>
      <c r="AH27" s="32">
        <v>5.7749999999999899E-2</v>
      </c>
      <c r="AI27" s="31" t="s">
        <v>85</v>
      </c>
      <c r="AJ27" s="27">
        <v>5.1700000000000079E-2</v>
      </c>
      <c r="AK27" s="24" t="s">
        <v>153</v>
      </c>
      <c r="AL27" s="27">
        <v>6.1050000000000042E-2</v>
      </c>
      <c r="AM27" s="24" t="s">
        <v>148</v>
      </c>
      <c r="AN27" s="28">
        <v>9.0100000000000291E-2</v>
      </c>
      <c r="AO27" s="36"/>
      <c r="AP27" s="36"/>
      <c r="AQ27" s="23">
        <v>6.0700000000000039E-2</v>
      </c>
      <c r="AR27" s="33" t="s">
        <v>176</v>
      </c>
      <c r="AS27" s="36"/>
      <c r="AT27" s="36"/>
      <c r="AU27" s="64">
        <v>6.6089999999999996E-2</v>
      </c>
      <c r="AV27" s="31" t="s">
        <v>72</v>
      </c>
      <c r="AW27" s="27">
        <v>5.1700000000000079E-2</v>
      </c>
      <c r="AX27" s="35" t="s">
        <v>151</v>
      </c>
      <c r="AY27" s="23">
        <v>7.4490000000000001E-2</v>
      </c>
      <c r="AZ27" s="30" t="s">
        <v>152</v>
      </c>
      <c r="BA27" s="23">
        <v>6.1050000000000042E-2</v>
      </c>
      <c r="BB27" s="64">
        <v>6.6089999999999996E-2</v>
      </c>
      <c r="BC27" s="11" t="s">
        <v>77</v>
      </c>
      <c r="BD27" s="7" t="s">
        <v>101</v>
      </c>
      <c r="BE27" s="8"/>
      <c r="BF27" s="9">
        <v>1.6000000000000001E-3</v>
      </c>
      <c r="BG27" s="10" t="s">
        <v>78</v>
      </c>
      <c r="BH27" s="10"/>
      <c r="BI27" s="23">
        <v>6.1050000000000042E-2</v>
      </c>
      <c r="BJ27" s="23">
        <v>6.1050000000000042E-2</v>
      </c>
    </row>
    <row r="28" spans="1:62" x14ac:dyDescent="0.25">
      <c r="A28" s="69" t="str">
        <f>+'3.1.16'!A16</f>
        <v>2016-11-01</v>
      </c>
      <c r="B28" s="56" t="str">
        <f>+'3.1.16'!B16</f>
        <v>2019-04-30</v>
      </c>
      <c r="C28" s="56">
        <f>+'3.1.16'!C16</f>
        <v>30</v>
      </c>
      <c r="D28" s="56" t="str">
        <f>+'3.1.16'!D16</f>
        <v>COMED</v>
      </c>
      <c r="E28" s="56" t="s">
        <v>372</v>
      </c>
      <c r="F28" s="80">
        <f>IF($E$11="",'3.1.16'!Y16/1000,Matrix!$E$11+('3.1.16'!Y16/1000))</f>
        <v>6.0894069110559279E-2</v>
      </c>
      <c r="G28" s="59">
        <f>IF($E$11="",'3.1.16'!Z16/1000,Matrix!$E$11+('3.1.16'!Z16/1000))</f>
        <v>6.3194069110559276E-2</v>
      </c>
      <c r="H28" s="62">
        <f>IF($E$11="",'3.1.16'!AA16/1000,Matrix!$E$11+('3.1.16'!AA16/1000))</f>
        <v>6.3394069110559281E-2</v>
      </c>
      <c r="I28" s="56"/>
      <c r="J28" s="74">
        <f t="array" ref="J28">INDEX($AW$14:$AW$294,MATCH(MIN(IF($AW$14:$AW$294-(F28*(1+$BF$15))&gt;=0,$AW$14:$AW$294-(F28*(1+$BF$15)),"")),$AW$14:$AW$294-(F28*(1+$BF$15)),0))</f>
        <v>6.13E-2</v>
      </c>
      <c r="K28" s="59">
        <f t="array" ref="K28">INDEX($AW$14:$AW$294,MATCH(MIN(IF($AW$14:$AW$294-(G28*(1+$BF$15))&gt;=0,$AW$14:$AW$294-(G28*(1+$BF$15)),"")),$AW$14:$AW$294-(G28*(1+$BF$15)),0))</f>
        <v>6.3899999999999998E-2</v>
      </c>
      <c r="L28" s="62">
        <f t="array" ref="L28">INDEX($AW$14:$AW$294,MATCH(MIN(IF($AW$14:$AW$294-(H28*(1+$BF$15))&gt;=0,$AW$14:$AW$294-(H28*(1+$BF$15)),"")),$AW$14:$AW$294-(H28*(1+$BF$15)),0))</f>
        <v>6.3899999999999998E-2</v>
      </c>
      <c r="S28"/>
      <c r="T28"/>
      <c r="U28" s="24" t="s">
        <v>142</v>
      </c>
      <c r="V28">
        <v>6.5100000000000005E-2</v>
      </c>
      <c r="W28" s="31" t="s">
        <v>143</v>
      </c>
      <c r="X28" s="27">
        <v>6.9599999999999898E-2</v>
      </c>
      <c r="Y28" s="31" t="s">
        <v>115</v>
      </c>
      <c r="Z28" s="27">
        <v>5.8099999999999902E-2</v>
      </c>
      <c r="AA28" s="31" t="s">
        <v>63</v>
      </c>
      <c r="AB28" s="27">
        <v>7.0599999999999899E-2</v>
      </c>
      <c r="AC28" s="31" t="s">
        <v>144</v>
      </c>
      <c r="AD28" s="27">
        <v>5.8099999999999902E-2</v>
      </c>
      <c r="AE28" s="31" t="s">
        <v>145</v>
      </c>
      <c r="AF28" s="32">
        <v>8.249999999999999E-2</v>
      </c>
      <c r="AG28" s="31" t="s">
        <v>146</v>
      </c>
      <c r="AH28" s="32">
        <v>5.8199999999999849E-2</v>
      </c>
      <c r="AI28" s="31" t="s">
        <v>85</v>
      </c>
      <c r="AJ28" s="27">
        <v>5.2000000000000074E-2</v>
      </c>
      <c r="AK28" s="24" t="s">
        <v>153</v>
      </c>
      <c r="AL28" s="27">
        <v>6.1400000000000045E-2</v>
      </c>
      <c r="AM28" s="24" t="s">
        <v>148</v>
      </c>
      <c r="AN28" s="28">
        <v>9.1850000000000306E-2</v>
      </c>
      <c r="AO28" s="36"/>
      <c r="AP28" s="36"/>
      <c r="AQ28" s="23">
        <v>6.1050000000000042E-2</v>
      </c>
      <c r="AR28" s="33" t="s">
        <v>177</v>
      </c>
      <c r="AS28" s="36"/>
      <c r="AT28" s="36"/>
      <c r="AU28" s="64">
        <v>6.6360000000000002E-2</v>
      </c>
      <c r="AV28" s="31" t="s">
        <v>72</v>
      </c>
      <c r="AW28" s="27">
        <v>5.2000000000000074E-2</v>
      </c>
      <c r="AX28" s="35" t="s">
        <v>151</v>
      </c>
      <c r="AY28" s="23">
        <v>7.4899999999999994E-2</v>
      </c>
      <c r="AZ28" s="30" t="s">
        <v>152</v>
      </c>
      <c r="BA28" s="23">
        <v>6.1400000000000045E-2</v>
      </c>
      <c r="BB28" s="64">
        <v>6.6360000000000002E-2</v>
      </c>
      <c r="BC28" s="11" t="s">
        <v>77</v>
      </c>
      <c r="BD28" s="7" t="s">
        <v>102</v>
      </c>
      <c r="BE28" s="8"/>
      <c r="BF28" s="9">
        <v>-2.7000000000000001E-3</v>
      </c>
      <c r="BG28" s="10" t="s">
        <v>78</v>
      </c>
      <c r="BH28" s="10"/>
      <c r="BI28" s="23">
        <v>6.1400000000000045E-2</v>
      </c>
      <c r="BJ28" s="23">
        <v>6.1400000000000045E-2</v>
      </c>
    </row>
    <row r="29" spans="1:62" x14ac:dyDescent="0.25">
      <c r="A29" s="70" t="str">
        <f>+'3.1.16'!A17</f>
        <v>2016-11-01</v>
      </c>
      <c r="B29" s="57" t="str">
        <f>+'3.1.16'!B17</f>
        <v>2019-10-31</v>
      </c>
      <c r="C29" s="57">
        <f>+'3.1.16'!C17</f>
        <v>36</v>
      </c>
      <c r="D29" s="57" t="str">
        <f>+'3.1.16'!D17</f>
        <v>COMED</v>
      </c>
      <c r="E29" s="57" t="s">
        <v>372</v>
      </c>
      <c r="F29" s="82">
        <f>IF($E$11="",'3.1.16'!Y17/1000,Matrix!$E$11+('3.1.16'!Y17/1000))</f>
        <v>6.0721084725749164E-2</v>
      </c>
      <c r="G29" s="60">
        <f>IF($E$11="",'3.1.16'!Z17/1000,Matrix!$E$11+('3.1.16'!Z17/1000))</f>
        <v>6.302108472574916E-2</v>
      </c>
      <c r="H29" s="63">
        <f>IF($E$11="",'3.1.16'!AA17/1000,Matrix!$E$11+('3.1.16'!AA17/1000))</f>
        <v>6.3221084725749166E-2</v>
      </c>
      <c r="I29" s="56"/>
      <c r="J29" s="75">
        <f t="array" ref="J29">INDEX($AW$14:$AW$294,MATCH(MIN(IF($AW$14:$AW$294-(F29*(1+$BF$15))&gt;=0,$AW$14:$AW$294-(F29*(1+$BF$15)),"")),$AW$14:$AW$294-(F29*(1+$BF$15)),0))</f>
        <v>6.13E-2</v>
      </c>
      <c r="K29" s="60">
        <f t="array" ref="K29">INDEX($AW$14:$AW$294,MATCH(MIN(IF($AW$14:$AW$294-(G29*(1+$BF$15))&gt;=0,$AW$14:$AW$294-(G29*(1+$BF$15)),"")),$AW$14:$AW$294-(G29*(1+$BF$15)),0))</f>
        <v>6.3600000000000004E-2</v>
      </c>
      <c r="L29" s="63">
        <f t="array" ref="L29">INDEX($AW$14:$AW$294,MATCH(MIN(IF($AW$14:$AW$294-(H29*(1+$BF$15))&gt;=0,$AW$14:$AW$294-(H29*(1+$BF$15)),"")),$AW$14:$AW$294-(H29*(1+$BF$15)),0))</f>
        <v>6.3899999999999998E-2</v>
      </c>
      <c r="S29"/>
      <c r="T29"/>
      <c r="U29" s="24" t="s">
        <v>142</v>
      </c>
      <c r="V29">
        <v>6.5600000000000006E-2</v>
      </c>
      <c r="W29" s="31" t="s">
        <v>143</v>
      </c>
      <c r="X29" s="27">
        <v>6.9949999999999901E-2</v>
      </c>
      <c r="Y29" s="31" t="s">
        <v>115</v>
      </c>
      <c r="Z29" s="27">
        <v>5.8449999999999905E-2</v>
      </c>
      <c r="AA29" s="31" t="s">
        <v>63</v>
      </c>
      <c r="AB29" s="27">
        <v>7.0949999999999902E-2</v>
      </c>
      <c r="AC29" s="31" t="s">
        <v>144</v>
      </c>
      <c r="AD29" s="27">
        <v>5.8449999999999905E-2</v>
      </c>
      <c r="AE29" s="31" t="s">
        <v>145</v>
      </c>
      <c r="AF29" s="32">
        <v>8.299999999999999E-2</v>
      </c>
      <c r="AG29" s="31" t="s">
        <v>146</v>
      </c>
      <c r="AH29" s="32">
        <v>5.8549999999999852E-2</v>
      </c>
      <c r="AI29" s="31" t="s">
        <v>85</v>
      </c>
      <c r="AJ29" s="27">
        <v>5.2300000000000069E-2</v>
      </c>
      <c r="AK29" s="24" t="s">
        <v>153</v>
      </c>
      <c r="AL29" s="27">
        <v>6.1750000000000048E-2</v>
      </c>
      <c r="AM29" s="24" t="s">
        <v>148</v>
      </c>
      <c r="AN29" s="28">
        <v>9.3250000000000319E-2</v>
      </c>
      <c r="AO29" s="36"/>
      <c r="AP29" s="36"/>
      <c r="AQ29" s="23">
        <v>6.1400000000000045E-2</v>
      </c>
      <c r="AR29" s="33" t="s">
        <v>178</v>
      </c>
      <c r="AS29" s="36"/>
      <c r="AT29" s="36"/>
      <c r="AU29" s="64">
        <v>6.6640000000000005E-2</v>
      </c>
      <c r="AV29" s="31" t="s">
        <v>72</v>
      </c>
      <c r="AW29" s="27">
        <v>5.2300000000000069E-2</v>
      </c>
      <c r="AX29" s="35" t="s">
        <v>151</v>
      </c>
      <c r="AY29" s="23">
        <v>7.5490000000000002E-2</v>
      </c>
      <c r="AZ29" s="30" t="s">
        <v>152</v>
      </c>
      <c r="BA29" s="23">
        <v>6.1750000000000048E-2</v>
      </c>
      <c r="BB29" s="23">
        <v>6.6400000000000001E-2</v>
      </c>
      <c r="BC29" s="11" t="s">
        <v>79</v>
      </c>
      <c r="BD29" s="7" t="s">
        <v>103</v>
      </c>
      <c r="BE29" s="8"/>
      <c r="BF29" s="9">
        <v>0</v>
      </c>
      <c r="BG29" s="10" t="s">
        <v>78</v>
      </c>
      <c r="BH29" s="10"/>
      <c r="BI29" s="23">
        <v>6.1750000000000048E-2</v>
      </c>
      <c r="BJ29" s="23">
        <v>6.1750000000000048E-2</v>
      </c>
    </row>
    <row r="30" spans="1:62" x14ac:dyDescent="0.25">
      <c r="A30" s="68" t="str">
        <f>+'3.1.16'!A18</f>
        <v>2016-12-01</v>
      </c>
      <c r="B30" s="55" t="str">
        <f>+'3.1.16'!B18</f>
        <v>2017-11-30</v>
      </c>
      <c r="C30" s="55">
        <f>+'3.1.16'!C18</f>
        <v>12</v>
      </c>
      <c r="D30" s="55" t="str">
        <f>+'3.1.16'!D18</f>
        <v>COMED</v>
      </c>
      <c r="E30" s="55" t="s">
        <v>372</v>
      </c>
      <c r="F30" s="81">
        <f>IF($E$11="",'3.1.16'!Y18/1000,Matrix!$E$11+('3.1.16'!Y18/1000))</f>
        <v>5.6882211784361078E-2</v>
      </c>
      <c r="G30" s="58">
        <f>IF($E$11="",'3.1.16'!Z18/1000,Matrix!$E$11+('3.1.16'!Z18/1000))</f>
        <v>5.9182211784361075E-2</v>
      </c>
      <c r="H30" s="61">
        <f>IF($E$11="",'3.1.16'!AA18/1000,Matrix!$E$11+('3.1.16'!AA18/1000))</f>
        <v>5.9382211784361073E-2</v>
      </c>
      <c r="I30" s="55"/>
      <c r="J30" s="73">
        <f t="array" ref="J30">INDEX($AW$14:$AW$294,MATCH(MIN(IF($AW$14:$AW$294-(F30*(1+$BF$15))&gt;=0,$AW$14:$AW$294-(F30*(1+$BF$15)),"")),$AW$14:$AW$294-(F30*(1+$BF$15)),0))</f>
        <v>5.7300000000000004E-2</v>
      </c>
      <c r="K30" s="58">
        <f t="array" ref="K30">INDEX($AW$14:$AW$294,MATCH(MIN(IF($AW$14:$AW$294-(G30*(1+$BF$15))&gt;=0,$AW$14:$AW$294-(G30*(1+$BF$15)),"")),$AW$14:$AW$294-(G30*(1+$BF$15)),0))</f>
        <v>5.96E-2</v>
      </c>
      <c r="L30" s="61">
        <f t="array" ref="L30">INDEX($AW$14:$AW$294,MATCH(MIN(IF($AW$14:$AW$294-(H30*(1+$BF$15))&gt;=0,$AW$14:$AW$294-(H30*(1+$BF$15)),"")),$AW$14:$AW$294-(H30*(1+$BF$15)),0))</f>
        <v>5.9900000000000002E-2</v>
      </c>
      <c r="S30"/>
      <c r="T30"/>
      <c r="U30" s="24" t="s">
        <v>142</v>
      </c>
      <c r="V30">
        <v>6.6100000000000006E-2</v>
      </c>
      <c r="W30" s="31" t="s">
        <v>143</v>
      </c>
      <c r="X30" s="27">
        <v>7.0299999999999904E-2</v>
      </c>
      <c r="Y30" s="31" t="s">
        <v>115</v>
      </c>
      <c r="Z30" s="27">
        <v>5.8799999999999908E-2</v>
      </c>
      <c r="AA30" s="31" t="s">
        <v>63</v>
      </c>
      <c r="AB30" s="27">
        <v>7.1299999999999905E-2</v>
      </c>
      <c r="AC30" s="31" t="s">
        <v>144</v>
      </c>
      <c r="AD30" s="27">
        <v>5.8799999999999908E-2</v>
      </c>
      <c r="AE30" s="31" t="s">
        <v>145</v>
      </c>
      <c r="AF30" s="32">
        <v>8.3499999999999991E-2</v>
      </c>
      <c r="AG30" s="31" t="s">
        <v>146</v>
      </c>
      <c r="AH30" s="32">
        <v>5.8899999999999855E-2</v>
      </c>
      <c r="AI30" s="31" t="s">
        <v>85</v>
      </c>
      <c r="AJ30" s="27">
        <v>5.2600000000000063E-2</v>
      </c>
      <c r="AK30" s="24" t="s">
        <v>153</v>
      </c>
      <c r="AL30" s="27">
        <v>6.2100000000000051E-2</v>
      </c>
      <c r="AM30" s="24" t="s">
        <v>148</v>
      </c>
      <c r="AN30" s="28">
        <v>9.5000000000000334E-2</v>
      </c>
      <c r="AO30" s="36"/>
      <c r="AP30" s="36"/>
      <c r="AQ30" s="23">
        <v>6.1750000000000048E-2</v>
      </c>
      <c r="AR30" s="33" t="s">
        <v>179</v>
      </c>
      <c r="AS30" s="36"/>
      <c r="AT30" s="36"/>
      <c r="AU30" s="64">
        <v>6.6909999999999997E-2</v>
      </c>
      <c r="AV30" s="31" t="s">
        <v>72</v>
      </c>
      <c r="AW30" s="27">
        <v>5.2600000000000063E-2</v>
      </c>
      <c r="AX30" s="35" t="s">
        <v>151</v>
      </c>
      <c r="AY30" s="23">
        <v>7.5899999999999995E-2</v>
      </c>
      <c r="AZ30" s="30" t="s">
        <v>152</v>
      </c>
      <c r="BA30" s="23">
        <v>6.2100000000000051E-2</v>
      </c>
      <c r="BB30" s="64">
        <v>6.6640000000000005E-2</v>
      </c>
      <c r="BC30" s="11" t="s">
        <v>79</v>
      </c>
      <c r="BD30" s="7" t="s">
        <v>104</v>
      </c>
      <c r="BE30" s="8"/>
      <c r="BF30" s="9">
        <v>0</v>
      </c>
      <c r="BG30" s="10" t="s">
        <v>78</v>
      </c>
      <c r="BH30" s="10"/>
      <c r="BI30" s="23">
        <v>6.2100000000000051E-2</v>
      </c>
      <c r="BJ30" s="23">
        <v>6.2100000000000051E-2</v>
      </c>
    </row>
    <row r="31" spans="1:62" x14ac:dyDescent="0.25">
      <c r="A31" s="69" t="str">
        <f>+'3.1.16'!A19</f>
        <v>2016-12-01</v>
      </c>
      <c r="B31" s="56" t="str">
        <f>+'3.1.16'!B19</f>
        <v>2018-05-31</v>
      </c>
      <c r="C31" s="56">
        <f>+'3.1.16'!C19</f>
        <v>18</v>
      </c>
      <c r="D31" s="56" t="str">
        <f>+'3.1.16'!D19</f>
        <v>COMED</v>
      </c>
      <c r="E31" s="56" t="s">
        <v>372</v>
      </c>
      <c r="F31" s="80">
        <f>IF($E$11="",'3.1.16'!Y19/1000,Matrix!$E$11+('3.1.16'!Y19/1000))</f>
        <v>5.8909691225540989E-2</v>
      </c>
      <c r="G31" s="59">
        <f>IF($E$11="",'3.1.16'!Z19/1000,Matrix!$E$11+('3.1.16'!Z19/1000))</f>
        <v>6.1209691225540985E-2</v>
      </c>
      <c r="H31" s="62">
        <f>IF($E$11="",'3.1.16'!AA19/1000,Matrix!$E$11+('3.1.16'!AA19/1000))</f>
        <v>6.1409691225540991E-2</v>
      </c>
      <c r="I31" s="56"/>
      <c r="J31" s="74">
        <f t="array" ref="J31">INDEX($AW$14:$AW$294,MATCH(MIN(IF($AW$14:$AW$294-(F31*(1+$BF$15))&gt;=0,$AW$14:$AW$294-(F31*(1+$BF$15)),"")),$AW$14:$AW$294-(F31*(1+$BF$15)),0))</f>
        <v>5.9299999999999999E-2</v>
      </c>
      <c r="K31" s="59">
        <f t="array" ref="K31">INDEX($AW$14:$AW$294,MATCH(MIN(IF($AW$14:$AW$294-(G31*(1+$BF$15))&gt;=0,$AW$14:$AW$294-(G31*(1+$BF$15)),"")),$AW$14:$AW$294-(G31*(1+$BF$15)),0))</f>
        <v>6.1900000000000004E-2</v>
      </c>
      <c r="L31" s="62">
        <f t="array" ref="L31">INDEX($AW$14:$AW$294,MATCH(MIN(IF($AW$14:$AW$294-(H31*(1+$BF$15))&gt;=0,$AW$14:$AW$294-(H31*(1+$BF$15)),"")),$AW$14:$AW$294-(H31*(1+$BF$15)),0))</f>
        <v>6.1900000000000004E-2</v>
      </c>
      <c r="S31"/>
      <c r="T31"/>
      <c r="U31" s="24" t="s">
        <v>142</v>
      </c>
      <c r="V31">
        <v>6.6600000000000006E-2</v>
      </c>
      <c r="W31" s="31" t="s">
        <v>143</v>
      </c>
      <c r="X31" s="27">
        <v>7.0649999999999907E-2</v>
      </c>
      <c r="Y31" s="31" t="s">
        <v>115</v>
      </c>
      <c r="Z31" s="27">
        <v>5.9149999999999911E-2</v>
      </c>
      <c r="AA31" s="31" t="s">
        <v>63</v>
      </c>
      <c r="AB31" s="27">
        <v>7.1649999999999908E-2</v>
      </c>
      <c r="AC31" s="31" t="s">
        <v>144</v>
      </c>
      <c r="AD31" s="27">
        <v>5.9149999999999911E-2</v>
      </c>
      <c r="AE31" s="31" t="s">
        <v>145</v>
      </c>
      <c r="AF31" s="32">
        <v>8.3999999999999991E-2</v>
      </c>
      <c r="AG31" s="31" t="s">
        <v>146</v>
      </c>
      <c r="AH31" s="32">
        <v>5.9249999999999858E-2</v>
      </c>
      <c r="AI31" s="31" t="s">
        <v>85</v>
      </c>
      <c r="AJ31" s="27">
        <v>5.2900000000000051E-2</v>
      </c>
      <c r="AK31" s="24" t="s">
        <v>153</v>
      </c>
      <c r="AL31" s="27">
        <v>6.2450000000000054E-2</v>
      </c>
      <c r="AM31" s="24" t="s">
        <v>148</v>
      </c>
      <c r="AN31" s="28">
        <v>9.7450000000000356E-2</v>
      </c>
      <c r="AO31" s="36"/>
      <c r="AP31" s="36"/>
      <c r="AQ31" s="23">
        <v>6.2100000000000051E-2</v>
      </c>
      <c r="AR31" s="33" t="s">
        <v>180</v>
      </c>
      <c r="AS31" s="36"/>
      <c r="AT31" s="36"/>
      <c r="AU31" s="64">
        <v>6.719E-2</v>
      </c>
      <c r="AV31" s="31" t="s">
        <v>72</v>
      </c>
      <c r="AW31" s="27">
        <v>5.2900000000000051E-2</v>
      </c>
      <c r="AX31" s="35" t="s">
        <v>151</v>
      </c>
      <c r="AY31" s="23">
        <v>7.6490000000000002E-2</v>
      </c>
      <c r="AZ31" s="30" t="s">
        <v>152</v>
      </c>
      <c r="BA31" s="23">
        <v>6.2450000000000054E-2</v>
      </c>
      <c r="BB31" s="23">
        <v>6.6699999999999995E-2</v>
      </c>
      <c r="BC31" s="11" t="s">
        <v>79</v>
      </c>
      <c r="BD31" s="7" t="s">
        <v>105</v>
      </c>
      <c r="BE31" s="8"/>
      <c r="BF31" s="9">
        <v>2.5200000000000001E-3</v>
      </c>
      <c r="BG31" s="10" t="s">
        <v>78</v>
      </c>
      <c r="BH31" s="10"/>
      <c r="BI31" s="23">
        <v>6.2450000000000054E-2</v>
      </c>
      <c r="BJ31" s="23">
        <v>6.2450000000000054E-2</v>
      </c>
    </row>
    <row r="32" spans="1:62" x14ac:dyDescent="0.25">
      <c r="A32" s="69" t="str">
        <f>+'3.1.16'!A20</f>
        <v>2016-12-01</v>
      </c>
      <c r="B32" s="56" t="str">
        <f>+'3.1.16'!B20</f>
        <v>2018-11-30</v>
      </c>
      <c r="C32" s="56">
        <f>+'3.1.16'!C20</f>
        <v>24</v>
      </c>
      <c r="D32" s="56" t="str">
        <f>+'3.1.16'!D20</f>
        <v>COMED</v>
      </c>
      <c r="E32" s="56" t="s">
        <v>372</v>
      </c>
      <c r="F32" s="80">
        <f>IF($E$11="",'3.1.16'!Y20/1000,Matrix!$E$11+('3.1.16'!Y20/1000))</f>
        <v>5.9462552576931754E-2</v>
      </c>
      <c r="G32" s="59">
        <f>IF($E$11="",'3.1.16'!Z20/1000,Matrix!$E$11+('3.1.16'!Z20/1000))</f>
        <v>6.1762552576931751E-2</v>
      </c>
      <c r="H32" s="62">
        <f>IF($E$11="",'3.1.16'!AA20/1000,Matrix!$E$11+('3.1.16'!AA20/1000))</f>
        <v>6.1962552576931756E-2</v>
      </c>
      <c r="I32" s="56"/>
      <c r="J32" s="74">
        <f t="array" ref="J32">INDEX($AW$14:$AW$294,MATCH(MIN(IF($AW$14:$AW$294-(F32*(1+$BF$15))&gt;=0,$AW$14:$AW$294-(F32*(1+$BF$15)),"")),$AW$14:$AW$294-(F32*(1+$BF$15)),0))</f>
        <v>5.9900000000000002E-2</v>
      </c>
      <c r="K32" s="59">
        <f t="array" ref="K32">INDEX($AW$14:$AW$294,MATCH(MIN(IF($AW$14:$AW$294-(G32*(1+$BF$15))&gt;=0,$AW$14:$AW$294-(G32*(1+$BF$15)),"")),$AW$14:$AW$294-(G32*(1+$BF$15)),0))</f>
        <v>6.2300000000000001E-2</v>
      </c>
      <c r="L32" s="62">
        <f t="array" ref="L32">INDEX($AW$14:$AW$294,MATCH(MIN(IF($AW$14:$AW$294-(H32*(1+$BF$15))&gt;=0,$AW$14:$AW$294-(H32*(1+$BF$15)),"")),$AW$14:$AW$294-(H32*(1+$BF$15)),0))</f>
        <v>6.2600000000000003E-2</v>
      </c>
      <c r="S32"/>
      <c r="T32"/>
      <c r="U32" s="24" t="s">
        <v>142</v>
      </c>
      <c r="V32">
        <v>6.7100000000000007E-2</v>
      </c>
      <c r="W32" s="31" t="s">
        <v>143</v>
      </c>
      <c r="X32" s="27">
        <v>7.099999999999991E-2</v>
      </c>
      <c r="Y32" s="31" t="s">
        <v>115</v>
      </c>
      <c r="Z32" s="27">
        <v>5.9499999999999914E-2</v>
      </c>
      <c r="AA32" s="31" t="s">
        <v>63</v>
      </c>
      <c r="AB32" s="27">
        <v>7.1999999999999911E-2</v>
      </c>
      <c r="AC32" s="31" t="s">
        <v>144</v>
      </c>
      <c r="AD32" s="27">
        <v>5.9499999999999914E-2</v>
      </c>
      <c r="AE32" s="31" t="s">
        <v>145</v>
      </c>
      <c r="AF32" s="32">
        <v>8.4499999999999992E-2</v>
      </c>
      <c r="AG32" s="31" t="s">
        <v>146</v>
      </c>
      <c r="AH32" s="32">
        <v>5.9599999999999861E-2</v>
      </c>
      <c r="AI32" s="31" t="s">
        <v>85</v>
      </c>
      <c r="AJ32" s="27">
        <v>5.3200000000000046E-2</v>
      </c>
      <c r="AK32" s="24" t="s">
        <v>153</v>
      </c>
      <c r="AL32" s="27">
        <v>6.280000000000005E-2</v>
      </c>
      <c r="AM32" s="24" t="s">
        <v>148</v>
      </c>
      <c r="AN32" s="28">
        <v>0.10025000000000038</v>
      </c>
      <c r="AO32" s="36"/>
      <c r="AP32" s="36"/>
      <c r="AQ32" s="23">
        <v>6.2450000000000054E-2</v>
      </c>
      <c r="AR32" s="33" t="s">
        <v>181</v>
      </c>
      <c r="AS32" s="36"/>
      <c r="AT32" s="36"/>
      <c r="AU32" s="64">
        <v>6.7460000000000006E-2</v>
      </c>
      <c r="AV32" s="31" t="s">
        <v>72</v>
      </c>
      <c r="AW32" s="27">
        <v>5.3200000000000046E-2</v>
      </c>
      <c r="AX32" s="35" t="s">
        <v>151</v>
      </c>
      <c r="AY32" s="23">
        <v>7.6899999999999996E-2</v>
      </c>
      <c r="AZ32" s="30" t="s">
        <v>152</v>
      </c>
      <c r="BA32" s="23">
        <v>6.280000000000005E-2</v>
      </c>
      <c r="BB32" s="23">
        <v>6.6900000000000001E-2</v>
      </c>
      <c r="BC32" s="11" t="s">
        <v>79</v>
      </c>
      <c r="BD32" s="7" t="s">
        <v>106</v>
      </c>
      <c r="BE32" s="8"/>
      <c r="BF32" s="9">
        <v>0</v>
      </c>
      <c r="BG32" s="10" t="s">
        <v>80</v>
      </c>
      <c r="BH32" s="10"/>
      <c r="BI32" s="23">
        <v>6.280000000000005E-2</v>
      </c>
      <c r="BJ32" s="23">
        <v>6.280000000000005E-2</v>
      </c>
    </row>
    <row r="33" spans="1:62" x14ac:dyDescent="0.25">
      <c r="A33" s="69" t="str">
        <f>+'3.1.16'!A21</f>
        <v>2016-12-01</v>
      </c>
      <c r="B33" s="56" t="str">
        <f>+'3.1.16'!B21</f>
        <v>2019-05-31</v>
      </c>
      <c r="C33" s="56">
        <f>+'3.1.16'!C21</f>
        <v>30</v>
      </c>
      <c r="D33" s="56" t="str">
        <f>+'3.1.16'!D21</f>
        <v>COMED</v>
      </c>
      <c r="E33" s="56" t="s">
        <v>372</v>
      </c>
      <c r="F33" s="80">
        <f>IF($E$11="",'3.1.16'!Y21/1000,Matrix!$E$11+('3.1.16'!Y21/1000))</f>
        <v>6.1159139177931067E-2</v>
      </c>
      <c r="G33" s="59">
        <f>IF($E$11="",'3.1.16'!Z21/1000,Matrix!$E$11+('3.1.16'!Z21/1000))</f>
        <v>6.345913917793107E-2</v>
      </c>
      <c r="H33" s="62">
        <f>IF($E$11="",'3.1.16'!AA21/1000,Matrix!$E$11+('3.1.16'!AA21/1000))</f>
        <v>6.3659139177931062E-2</v>
      </c>
      <c r="I33" s="56"/>
      <c r="J33" s="74">
        <f t="array" ref="J33">INDEX($AW$14:$AW$294,MATCH(MIN(IF($AW$14:$AW$294-(F33*(1+$BF$15))&gt;=0,$AW$14:$AW$294-(F33*(1+$BF$15)),"")),$AW$14:$AW$294-(F33*(1+$BF$15)),0))</f>
        <v>6.1600000000000002E-2</v>
      </c>
      <c r="K33" s="59">
        <f t="array" ref="K33">INDEX($AW$14:$AW$294,MATCH(MIN(IF($AW$14:$AW$294-(G33*(1+$BF$15))&gt;=0,$AW$14:$AW$294-(G33*(1+$BF$15)),"")),$AW$14:$AW$294-(G33*(1+$BF$15)),0))</f>
        <v>6.3899999999999998E-2</v>
      </c>
      <c r="L33" s="62">
        <f t="array" ref="L33">INDEX($AW$14:$AW$294,MATCH(MIN(IF($AW$14:$AW$294-(H33*(1+$BF$15))&gt;=0,$AW$14:$AW$294-(H33*(1+$BF$15)),"")),$AW$14:$AW$294-(H33*(1+$BF$15)),0))</f>
        <v>6.4299999999999996E-2</v>
      </c>
      <c r="S33"/>
      <c r="T33"/>
      <c r="U33" s="24" t="s">
        <v>142</v>
      </c>
      <c r="V33">
        <v>6.7600000000000007E-2</v>
      </c>
      <c r="W33" s="31" t="s">
        <v>143</v>
      </c>
      <c r="X33" s="27">
        <v>7.1349999999999913E-2</v>
      </c>
      <c r="Y33" s="31" t="s">
        <v>115</v>
      </c>
      <c r="Z33" s="27">
        <v>5.9849999999999917E-2</v>
      </c>
      <c r="AA33" s="31" t="s">
        <v>63</v>
      </c>
      <c r="AB33" s="27">
        <v>7.2349999999999914E-2</v>
      </c>
      <c r="AC33" s="31" t="s">
        <v>144</v>
      </c>
      <c r="AD33" s="27">
        <v>5.9849999999999917E-2</v>
      </c>
      <c r="AE33" s="31" t="s">
        <v>145</v>
      </c>
      <c r="AF33" s="32">
        <v>8.4999999999999992E-2</v>
      </c>
      <c r="AG33" s="31" t="s">
        <v>146</v>
      </c>
      <c r="AH33" s="32">
        <v>5.9949999999999865E-2</v>
      </c>
      <c r="AI33" s="31" t="s">
        <v>85</v>
      </c>
      <c r="AJ33" s="27">
        <v>5.3500000000000041E-2</v>
      </c>
      <c r="AK33" s="24" t="s">
        <v>153</v>
      </c>
      <c r="AL33" s="27">
        <v>6.3150000000000053E-2</v>
      </c>
      <c r="AM33" s="24" t="s">
        <v>148</v>
      </c>
      <c r="AN33" s="28">
        <v>0.1027000000000004</v>
      </c>
      <c r="AO33" s="36"/>
      <c r="AP33" s="36"/>
      <c r="AQ33" s="23">
        <v>6.280000000000005E-2</v>
      </c>
      <c r="AR33" s="33" t="s">
        <v>182</v>
      </c>
      <c r="AS33" s="36"/>
      <c r="AT33" s="36"/>
      <c r="AU33" s="64">
        <v>6.7739999999999995E-2</v>
      </c>
      <c r="AV33" s="31" t="s">
        <v>72</v>
      </c>
      <c r="AW33" s="27">
        <v>5.3500000000000041E-2</v>
      </c>
      <c r="AX33" s="35" t="s">
        <v>151</v>
      </c>
      <c r="AY33" s="23">
        <v>7.7490000000000003E-2</v>
      </c>
      <c r="AZ33" s="30" t="s">
        <v>152</v>
      </c>
      <c r="BA33" s="23">
        <v>6.3150000000000053E-2</v>
      </c>
      <c r="BB33" s="64">
        <v>6.6909999999999997E-2</v>
      </c>
      <c r="BC33" s="11" t="s">
        <v>81</v>
      </c>
      <c r="BD33" s="7" t="s">
        <v>107</v>
      </c>
      <c r="BE33" s="8"/>
      <c r="BF33" s="9">
        <v>0</v>
      </c>
      <c r="BG33" s="10" t="s">
        <v>78</v>
      </c>
      <c r="BH33" s="10"/>
      <c r="BI33" s="23">
        <v>6.3150000000000053E-2</v>
      </c>
      <c r="BJ33" s="23">
        <v>6.3150000000000053E-2</v>
      </c>
    </row>
    <row r="34" spans="1:62" x14ac:dyDescent="0.25">
      <c r="A34" s="70" t="str">
        <f>+'3.1.16'!A22</f>
        <v>2016-12-01</v>
      </c>
      <c r="B34" s="57" t="str">
        <f>+'3.1.16'!B22</f>
        <v>2019-11-30</v>
      </c>
      <c r="C34" s="57">
        <f>+'3.1.16'!C22</f>
        <v>36</v>
      </c>
      <c r="D34" s="57" t="str">
        <f>+'3.1.16'!D22</f>
        <v>COMED</v>
      </c>
      <c r="E34" s="57" t="s">
        <v>372</v>
      </c>
      <c r="F34" s="82">
        <f>IF($E$11="",'3.1.16'!Y22/1000,Matrix!$E$11+('3.1.16'!Y22/1000))</f>
        <v>6.0890562904468544E-2</v>
      </c>
      <c r="G34" s="60">
        <f>IF($E$11="",'3.1.16'!Z22/1000,Matrix!$E$11+('3.1.16'!Z22/1000))</f>
        <v>6.3190562904468547E-2</v>
      </c>
      <c r="H34" s="63">
        <f>IF($E$11="",'3.1.16'!AA22/1000,Matrix!$E$11+('3.1.16'!AA22/1000))</f>
        <v>6.3390562904468539E-2</v>
      </c>
      <c r="I34" s="56"/>
      <c r="J34" s="75">
        <f t="array" ref="J34">INDEX($AW$14:$AW$294,MATCH(MIN(IF($AW$14:$AW$294-(F34*(1+$BF$15))&gt;=0,$AW$14:$AW$294-(F34*(1+$BF$15)),"")),$AW$14:$AW$294-(F34*(1+$BF$15)),0))</f>
        <v>6.13E-2</v>
      </c>
      <c r="K34" s="60">
        <f t="array" ref="K34">INDEX($AW$14:$AW$294,MATCH(MIN(IF($AW$14:$AW$294-(G34*(1+$BF$15))&gt;=0,$AW$14:$AW$294-(G34*(1+$BF$15)),"")),$AW$14:$AW$294-(G34*(1+$BF$15)),0))</f>
        <v>6.3899999999999998E-2</v>
      </c>
      <c r="L34" s="63">
        <f t="array" ref="L34">INDEX($AW$14:$AW$294,MATCH(MIN(IF($AW$14:$AW$294-(H34*(1+$BF$15))&gt;=0,$AW$14:$AW$294-(H34*(1+$BF$15)),"")),$AW$14:$AW$294-(H34*(1+$BF$15)),0))</f>
        <v>6.3899999999999998E-2</v>
      </c>
      <c r="S34"/>
      <c r="T34"/>
      <c r="U34" s="24" t="s">
        <v>142</v>
      </c>
      <c r="V34">
        <v>6.8100000000000008E-2</v>
      </c>
      <c r="W34" s="31" t="s">
        <v>143</v>
      </c>
      <c r="X34" s="27">
        <v>7.1499999999999952E-2</v>
      </c>
      <c r="Y34" s="31" t="s">
        <v>115</v>
      </c>
      <c r="Z34" s="27">
        <v>6.019999999999992E-2</v>
      </c>
      <c r="AA34" s="31" t="s">
        <v>63</v>
      </c>
      <c r="AB34" s="27">
        <v>7.2699999999999917E-2</v>
      </c>
      <c r="AC34" s="31" t="s">
        <v>144</v>
      </c>
      <c r="AD34" s="27">
        <v>6.019999999999992E-2</v>
      </c>
      <c r="AE34" s="31" t="s">
        <v>145</v>
      </c>
      <c r="AF34" s="32">
        <v>8.5499999999999993E-2</v>
      </c>
      <c r="AG34" s="31" t="s">
        <v>146</v>
      </c>
      <c r="AH34" s="32">
        <v>6.0299999999999868E-2</v>
      </c>
      <c r="AI34" s="31" t="s">
        <v>85</v>
      </c>
      <c r="AJ34" s="27">
        <v>5.3800000000000035E-2</v>
      </c>
      <c r="AK34" s="24" t="s">
        <v>153</v>
      </c>
      <c r="AL34" s="27">
        <v>6.3500000000000056E-2</v>
      </c>
      <c r="AM34" s="24" t="s">
        <v>148</v>
      </c>
      <c r="AN34" s="28">
        <v>0.10515000000000042</v>
      </c>
      <c r="AO34" s="36"/>
      <c r="AP34" s="36"/>
      <c r="AQ34" s="23">
        <v>6.3150000000000053E-2</v>
      </c>
      <c r="AR34" s="33" t="s">
        <v>183</v>
      </c>
      <c r="AS34" s="36"/>
      <c r="AT34" s="36"/>
      <c r="AU34" s="64">
        <v>6.8010000000000001E-2</v>
      </c>
      <c r="AV34" s="31" t="s">
        <v>72</v>
      </c>
      <c r="AW34" s="27">
        <v>5.3800000000000035E-2</v>
      </c>
      <c r="AX34" s="35" t="s">
        <v>151</v>
      </c>
      <c r="AY34" s="23">
        <v>7.7899999999999997E-2</v>
      </c>
      <c r="AZ34" s="30" t="s">
        <v>152</v>
      </c>
      <c r="BA34" s="23">
        <v>6.3500000000000056E-2</v>
      </c>
      <c r="BB34" s="64">
        <v>6.719E-2</v>
      </c>
      <c r="BC34" s="11" t="s">
        <v>81</v>
      </c>
      <c r="BD34" s="7" t="s">
        <v>108</v>
      </c>
      <c r="BE34" s="8"/>
      <c r="BF34" s="9">
        <v>0</v>
      </c>
      <c r="BG34" s="10" t="s">
        <v>78</v>
      </c>
      <c r="BH34" s="10"/>
      <c r="BI34" s="23">
        <v>6.3500000000000056E-2</v>
      </c>
      <c r="BJ34" s="23">
        <v>6.3500000000000056E-2</v>
      </c>
    </row>
    <row r="35" spans="1:62" x14ac:dyDescent="0.25">
      <c r="A35" s="68" t="str">
        <f>+'3.1.16'!A23</f>
        <v>2017-01-01</v>
      </c>
      <c r="B35" s="55" t="str">
        <f>+'3.1.16'!B23</f>
        <v>2017-12-31</v>
      </c>
      <c r="C35" s="55">
        <f>+'3.1.16'!C23</f>
        <v>12</v>
      </c>
      <c r="D35" s="55" t="str">
        <f>+'3.1.16'!D23</f>
        <v>COMED</v>
      </c>
      <c r="E35" s="55" t="s">
        <v>372</v>
      </c>
      <c r="F35" s="81">
        <f>IF($E$11="",'3.1.16'!Y23/1000,Matrix!$E$11+('3.1.16'!Y23/1000))</f>
        <v>5.72661325661349E-2</v>
      </c>
      <c r="G35" s="58">
        <f>IF($E$11="",'3.1.16'!Z23/1000,Matrix!$E$11+('3.1.16'!Z23/1000))</f>
        <v>5.9566132566134897E-2</v>
      </c>
      <c r="H35" s="61">
        <f>IF($E$11="",'3.1.16'!AA23/1000,Matrix!$E$11+('3.1.16'!AA23/1000))</f>
        <v>5.9766132566134902E-2</v>
      </c>
      <c r="I35" s="55"/>
      <c r="J35" s="73">
        <f t="array" ref="J35">INDEX($AW$14:$AW$294,MATCH(MIN(IF($AW$14:$AW$294-(F35*(1+$BF$15))&gt;=0,$AW$14:$AW$294-(F35*(1+$BF$15)),"")),$AW$14:$AW$294-(F35*(1+$BF$15)),0))</f>
        <v>5.79E-2</v>
      </c>
      <c r="K35" s="58">
        <f t="array" ref="K35">INDEX($AW$14:$AW$294,MATCH(MIN(IF($AW$14:$AW$294-(G35*(1+$BF$15))&gt;=0,$AW$14:$AW$294-(G35*(1+$BF$15)),"")),$AW$14:$AW$294-(G35*(1+$BF$15)),0))</f>
        <v>6.0299999999999999E-2</v>
      </c>
      <c r="L35" s="61">
        <f t="array" ref="L35">INDEX($AW$14:$AW$294,MATCH(MIN(IF($AW$14:$AW$294-(H35*(1+$BF$15))&gt;=0,$AW$14:$AW$294-(H35*(1+$BF$15)),"")),$AW$14:$AW$294-(H35*(1+$BF$15)),0))</f>
        <v>6.0299999999999999E-2</v>
      </c>
      <c r="S35"/>
      <c r="T35"/>
      <c r="U35" s="24" t="s">
        <v>142</v>
      </c>
      <c r="V35">
        <v>6.8600000000000008E-2</v>
      </c>
      <c r="W35" s="31" t="s">
        <v>143</v>
      </c>
      <c r="X35" s="27">
        <v>7.1699999999999917E-2</v>
      </c>
      <c r="Y35" s="31" t="s">
        <v>115</v>
      </c>
      <c r="Z35" s="27">
        <v>6.0549999999999923E-2</v>
      </c>
      <c r="AA35" s="31" t="s">
        <v>63</v>
      </c>
      <c r="AB35" s="27">
        <v>7.3049999999999921E-2</v>
      </c>
      <c r="AC35" s="31" t="s">
        <v>144</v>
      </c>
      <c r="AD35" s="27">
        <v>6.0549999999999923E-2</v>
      </c>
      <c r="AE35" s="31" t="s">
        <v>145</v>
      </c>
      <c r="AF35" s="32">
        <v>8.5999999999999993E-2</v>
      </c>
      <c r="AG35" s="31" t="s">
        <v>146</v>
      </c>
      <c r="AH35" s="32">
        <v>6.0649999999999871E-2</v>
      </c>
      <c r="AI35" s="31" t="s">
        <v>85</v>
      </c>
      <c r="AJ35" s="27">
        <v>5.410000000000003E-2</v>
      </c>
      <c r="AK35" s="24" t="s">
        <v>153</v>
      </c>
      <c r="AL35" s="27">
        <v>6.3850000000000059E-2</v>
      </c>
      <c r="AM35" s="24" t="s">
        <v>148</v>
      </c>
      <c r="AN35" s="28">
        <v>0.10725000000000044</v>
      </c>
      <c r="AO35" s="36"/>
      <c r="AP35" s="36"/>
      <c r="AQ35" s="23">
        <v>6.3500000000000056E-2</v>
      </c>
      <c r="AR35" s="33" t="s">
        <v>184</v>
      </c>
      <c r="AS35" s="36"/>
      <c r="AT35" s="36"/>
      <c r="AU35" s="64">
        <v>6.8290000000000003E-2</v>
      </c>
      <c r="AV35" s="31" t="s">
        <v>72</v>
      </c>
      <c r="AW35" s="27">
        <v>5.410000000000003E-2</v>
      </c>
      <c r="AX35" s="35" t="s">
        <v>151</v>
      </c>
      <c r="AY35" s="23">
        <v>7.8490000000000004E-2</v>
      </c>
      <c r="AZ35" s="30" t="s">
        <v>152</v>
      </c>
      <c r="BA35" s="23">
        <v>6.3850000000000059E-2</v>
      </c>
      <c r="BB35" s="64">
        <v>6.7460000000000006E-2</v>
      </c>
      <c r="BC35" s="11" t="s">
        <v>82</v>
      </c>
      <c r="BD35" s="7" t="s">
        <v>109</v>
      </c>
      <c r="BE35" s="8"/>
      <c r="BF35" s="9">
        <v>0</v>
      </c>
      <c r="BG35" s="10" t="s">
        <v>78</v>
      </c>
      <c r="BH35" s="10"/>
      <c r="BI35" s="23">
        <v>6.3850000000000059E-2</v>
      </c>
      <c r="BJ35" s="23">
        <v>6.3850000000000059E-2</v>
      </c>
    </row>
    <row r="36" spans="1:62" x14ac:dyDescent="0.25">
      <c r="A36" s="69" t="str">
        <f>+'3.1.16'!A24</f>
        <v>2017-01-01</v>
      </c>
      <c r="B36" s="56" t="str">
        <f>+'3.1.16'!B24</f>
        <v>2018-06-30</v>
      </c>
      <c r="C36" s="56">
        <f>+'3.1.16'!C24</f>
        <v>18</v>
      </c>
      <c r="D36" s="56" t="str">
        <f>+'3.1.16'!D24</f>
        <v>COMED</v>
      </c>
      <c r="E36" s="56" t="s">
        <v>372</v>
      </c>
      <c r="F36" s="80">
        <f>IF($E$11="",'3.1.16'!Y24/1000,Matrix!$E$11+('3.1.16'!Y24/1000))</f>
        <v>5.919230899523132E-2</v>
      </c>
      <c r="G36" s="59">
        <f>IF($E$11="",'3.1.16'!Z24/1000,Matrix!$E$11+('3.1.16'!Z24/1000))</f>
        <v>6.1492308995231316E-2</v>
      </c>
      <c r="H36" s="62">
        <f>IF($E$11="",'3.1.16'!AA24/1000,Matrix!$E$11+('3.1.16'!AA24/1000))</f>
        <v>6.1692308995231322E-2</v>
      </c>
      <c r="I36" s="56"/>
      <c r="J36" s="74">
        <f t="array" ref="J36">INDEX($AW$14:$AW$294,MATCH(MIN(IF($AW$14:$AW$294-(F36*(1+$BF$15))&gt;=0,$AW$14:$AW$294-(F36*(1+$BF$15)),"")),$AW$14:$AW$294-(F36*(1+$BF$15)),0))</f>
        <v>5.96E-2</v>
      </c>
      <c r="K36" s="59">
        <f t="array" ref="K36">INDEX($AW$14:$AW$294,MATCH(MIN(IF($AW$14:$AW$294-(G36*(1+$BF$15))&gt;=0,$AW$14:$AW$294-(G36*(1+$BF$15)),"")),$AW$14:$AW$294-(G36*(1+$BF$15)),0))</f>
        <v>6.1900000000000004E-2</v>
      </c>
      <c r="L36" s="62">
        <f t="array" ref="L36">INDEX($AW$14:$AW$294,MATCH(MIN(IF($AW$14:$AW$294-(H36*(1+$BF$15))&gt;=0,$AW$14:$AW$294-(H36*(1+$BF$15)),"")),$AW$14:$AW$294-(H36*(1+$BF$15)),0))</f>
        <v>6.2300000000000001E-2</v>
      </c>
      <c r="S36"/>
      <c r="T36"/>
      <c r="U36" s="24" t="s">
        <v>142</v>
      </c>
      <c r="V36">
        <v>6.9100000000000009E-2</v>
      </c>
      <c r="W36" s="31" t="s">
        <v>143</v>
      </c>
      <c r="X36" s="27">
        <v>7.204999999999992E-2</v>
      </c>
      <c r="Y36" s="31" t="s">
        <v>115</v>
      </c>
      <c r="Z36" s="27">
        <v>6.0899999999999926E-2</v>
      </c>
      <c r="AA36" s="31" t="s">
        <v>63</v>
      </c>
      <c r="AB36" s="27">
        <v>7.3399999999999924E-2</v>
      </c>
      <c r="AC36" s="31" t="s">
        <v>144</v>
      </c>
      <c r="AD36" s="27">
        <v>6.0899999999999926E-2</v>
      </c>
      <c r="AE36" s="31" t="s">
        <v>145</v>
      </c>
      <c r="AF36" s="32">
        <v>8.6499999999999994E-2</v>
      </c>
      <c r="AG36" s="31" t="s">
        <v>146</v>
      </c>
      <c r="AH36" s="32">
        <v>6.0999999999999874E-2</v>
      </c>
      <c r="AI36" s="31" t="s">
        <v>85</v>
      </c>
      <c r="AJ36" s="27">
        <v>5.4400000000000025E-2</v>
      </c>
      <c r="AK36" s="24" t="s">
        <v>153</v>
      </c>
      <c r="AL36" s="27">
        <v>6.4200000000000063E-2</v>
      </c>
      <c r="AM36" s="24" t="s">
        <v>148</v>
      </c>
      <c r="AN36" s="28">
        <v>0.11005000000000047</v>
      </c>
      <c r="AO36" s="36"/>
      <c r="AP36" s="36"/>
      <c r="AQ36" s="23">
        <v>6.3850000000000059E-2</v>
      </c>
      <c r="AR36" s="33" t="s">
        <v>185</v>
      </c>
      <c r="AS36" s="36"/>
      <c r="AT36" s="36"/>
      <c r="AU36" s="64">
        <v>6.8559999999999996E-2</v>
      </c>
      <c r="AV36" s="31" t="s">
        <v>72</v>
      </c>
      <c r="AW36" s="27">
        <v>5.4400000000000025E-2</v>
      </c>
      <c r="AX36" s="35" t="s">
        <v>151</v>
      </c>
      <c r="AY36" s="23">
        <v>7.8899999999999998E-2</v>
      </c>
      <c r="AZ36" s="30" t="s">
        <v>152</v>
      </c>
      <c r="BA36" s="23">
        <v>6.4200000000000063E-2</v>
      </c>
      <c r="BB36" s="64">
        <v>6.7739999999999995E-2</v>
      </c>
      <c r="BC36" s="11" t="s">
        <v>57</v>
      </c>
      <c r="BD36" s="7" t="s">
        <v>58</v>
      </c>
      <c r="BE36" s="8"/>
      <c r="BF36" s="9">
        <v>7.1999999999999998E-3</v>
      </c>
      <c r="BG36" s="10" t="s">
        <v>78</v>
      </c>
      <c r="BH36" s="10" t="s">
        <v>357</v>
      </c>
      <c r="BI36" s="23">
        <v>6.4200000000000063E-2</v>
      </c>
      <c r="BJ36" s="23">
        <v>6.4200000000000063E-2</v>
      </c>
    </row>
    <row r="37" spans="1:62" x14ac:dyDescent="0.25">
      <c r="A37" s="69" t="str">
        <f>+'3.1.16'!A25</f>
        <v>2017-01-01</v>
      </c>
      <c r="B37" s="56" t="str">
        <f>+'3.1.16'!B25</f>
        <v>2018-12-31</v>
      </c>
      <c r="C37" s="56">
        <f>+'3.1.16'!C25</f>
        <v>24</v>
      </c>
      <c r="D37" s="56" t="str">
        <f>+'3.1.16'!D25</f>
        <v>COMED</v>
      </c>
      <c r="E37" s="56" t="s">
        <v>372</v>
      </c>
      <c r="F37" s="80">
        <f>IF($E$11="",'3.1.16'!Y25/1000,Matrix!$E$11+('3.1.16'!Y25/1000))</f>
        <v>5.9771595025091037E-2</v>
      </c>
      <c r="G37" s="59">
        <f>IF($E$11="",'3.1.16'!Z25/1000,Matrix!$E$11+('3.1.16'!Z25/1000))</f>
        <v>6.2071595025091034E-2</v>
      </c>
      <c r="H37" s="62">
        <f>IF($E$11="",'3.1.16'!AA25/1000,Matrix!$E$11+('3.1.16'!AA25/1000))</f>
        <v>6.2271595025091039E-2</v>
      </c>
      <c r="I37" s="56"/>
      <c r="J37" s="74">
        <f t="array" ref="J37">INDEX($AW$14:$AW$294,MATCH(MIN(IF($AW$14:$AW$294-(F37*(1+$BF$15))&gt;=0,$AW$14:$AW$294-(F37*(1+$BF$15)),"")),$AW$14:$AW$294-(F37*(1+$BF$15)),0))</f>
        <v>6.0299999999999999E-2</v>
      </c>
      <c r="K37" s="59">
        <f t="array" ref="K37">INDEX($AW$14:$AW$294,MATCH(MIN(IF($AW$14:$AW$294-(G37*(1+$BF$15))&gt;=0,$AW$14:$AW$294-(G37*(1+$BF$15)),"")),$AW$14:$AW$294-(G37*(1+$BF$15)),0))</f>
        <v>6.2600000000000003E-2</v>
      </c>
      <c r="L37" s="62">
        <f t="array" ref="L37">INDEX($AW$14:$AW$294,MATCH(MIN(IF($AW$14:$AW$294-(H37*(1+$BF$15))&gt;=0,$AW$14:$AW$294-(H37*(1+$BF$15)),"")),$AW$14:$AW$294-(H37*(1+$BF$15)),0))</f>
        <v>6.2899999999999998E-2</v>
      </c>
      <c r="S37"/>
      <c r="T37"/>
      <c r="U37" s="24" t="s">
        <v>142</v>
      </c>
      <c r="V37">
        <v>6.9600000000000009E-2</v>
      </c>
      <c r="W37" s="31" t="s">
        <v>143</v>
      </c>
      <c r="X37" s="27">
        <v>7.2399999999999923E-2</v>
      </c>
      <c r="Y37" s="31" t="s">
        <v>115</v>
      </c>
      <c r="Z37" s="27">
        <v>6.124999999999993E-2</v>
      </c>
      <c r="AA37" s="31" t="s">
        <v>63</v>
      </c>
      <c r="AB37" s="27">
        <v>7.3749999999999927E-2</v>
      </c>
      <c r="AC37" s="31" t="s">
        <v>144</v>
      </c>
      <c r="AD37" s="27">
        <v>6.124999999999993E-2</v>
      </c>
      <c r="AE37" s="31" t="s">
        <v>145</v>
      </c>
      <c r="AF37" s="32">
        <v>8.6999999999999994E-2</v>
      </c>
      <c r="AG37" s="31" t="s">
        <v>146</v>
      </c>
      <c r="AH37" s="32">
        <v>6.1349999999999877E-2</v>
      </c>
      <c r="AI37" s="31" t="s">
        <v>85</v>
      </c>
      <c r="AJ37" s="27">
        <v>5.4700000000000013E-2</v>
      </c>
      <c r="AK37" s="24" t="s">
        <v>153</v>
      </c>
      <c r="AL37" s="27">
        <v>6.4550000000000066E-2</v>
      </c>
      <c r="AM37" s="24" t="s">
        <v>148</v>
      </c>
      <c r="AN37" s="28">
        <v>0.11250000000000049</v>
      </c>
      <c r="AO37" s="36"/>
      <c r="AP37" s="36"/>
      <c r="AQ37" s="23">
        <v>6.4200000000000063E-2</v>
      </c>
      <c r="AR37" s="33" t="s">
        <v>186</v>
      </c>
      <c r="AS37" s="36"/>
      <c r="AT37" s="36"/>
      <c r="AU37" s="64">
        <v>6.8839999999999998E-2</v>
      </c>
      <c r="AV37" s="31" t="s">
        <v>72</v>
      </c>
      <c r="AW37" s="27">
        <v>5.4700000000000013E-2</v>
      </c>
      <c r="AX37" s="35" t="s">
        <v>151</v>
      </c>
      <c r="AY37" s="23">
        <v>7.9490000000000005E-2</v>
      </c>
      <c r="AZ37" s="30" t="s">
        <v>152</v>
      </c>
      <c r="BA37" s="23">
        <v>6.4550000000000066E-2</v>
      </c>
      <c r="BB37" s="23">
        <v>6.7900000000000002E-2</v>
      </c>
      <c r="BC37" s="11" t="s">
        <v>57</v>
      </c>
      <c r="BD37" s="7" t="s">
        <v>55</v>
      </c>
      <c r="BE37" s="8"/>
      <c r="BF37" s="9">
        <v>2.3999999999999998E-3</v>
      </c>
      <c r="BG37" s="10" t="s">
        <v>78</v>
      </c>
      <c r="BH37" s="10" t="s">
        <v>358</v>
      </c>
      <c r="BI37" s="23">
        <v>6.4550000000000066E-2</v>
      </c>
      <c r="BJ37" s="23">
        <v>6.4550000000000066E-2</v>
      </c>
    </row>
    <row r="38" spans="1:62" x14ac:dyDescent="0.25">
      <c r="A38" s="69" t="str">
        <f>+'3.1.16'!A26</f>
        <v>2017-01-01</v>
      </c>
      <c r="B38" s="56" t="str">
        <f>+'3.1.16'!B26</f>
        <v>2019-06-30</v>
      </c>
      <c r="C38" s="56">
        <f>+'3.1.16'!C26</f>
        <v>30</v>
      </c>
      <c r="D38" s="56" t="str">
        <f>+'3.1.16'!D26</f>
        <v>COMED</v>
      </c>
      <c r="E38" s="56" t="s">
        <v>372</v>
      </c>
      <c r="F38" s="80">
        <f>IF($E$11="",'3.1.16'!Y26/1000,Matrix!$E$11+('3.1.16'!Y26/1000))</f>
        <v>6.1253089392208047E-2</v>
      </c>
      <c r="G38" s="59">
        <f>IF($E$11="",'3.1.16'!Z26/1000,Matrix!$E$11+('3.1.16'!Z26/1000))</f>
        <v>6.3553089392208037E-2</v>
      </c>
      <c r="H38" s="62">
        <f>IF($E$11="",'3.1.16'!AA26/1000,Matrix!$E$11+('3.1.16'!AA26/1000))</f>
        <v>6.3753089392208043E-2</v>
      </c>
      <c r="I38" s="56"/>
      <c r="J38" s="74">
        <f t="array" ref="J38">INDEX($AW$14:$AW$294,MATCH(MIN(IF($AW$14:$AW$294-(F38*(1+$BF$15))&gt;=0,$AW$14:$AW$294-(F38*(1+$BF$15)),"")),$AW$14:$AW$294-(F38*(1+$BF$15)),0))</f>
        <v>6.1900000000000004E-2</v>
      </c>
      <c r="K38" s="59">
        <f t="array" ref="K38">INDEX($AW$14:$AW$294,MATCH(MIN(IF($AW$14:$AW$294-(G38*(1+$BF$15))&gt;=0,$AW$14:$AW$294-(G38*(1+$BF$15)),"")),$AW$14:$AW$294-(G38*(1+$BF$15)),0))</f>
        <v>6.4299999999999996E-2</v>
      </c>
      <c r="L38" s="62">
        <f t="array" ref="L38">INDEX($AW$14:$AW$294,MATCH(MIN(IF($AW$14:$AW$294-(H38*(1+$BF$15))&gt;=0,$AW$14:$AW$294-(H38*(1+$BF$15)),"")),$AW$14:$AW$294-(H38*(1+$BF$15)),0))</f>
        <v>6.4299999999999996E-2</v>
      </c>
      <c r="S38"/>
      <c r="T38"/>
      <c r="U38" s="24" t="s">
        <v>142</v>
      </c>
      <c r="V38">
        <v>7.010000000000001E-2</v>
      </c>
      <c r="W38" s="31" t="s">
        <v>143</v>
      </c>
      <c r="X38" s="27">
        <v>7.2499999999999953E-2</v>
      </c>
      <c r="Y38" s="31" t="s">
        <v>115</v>
      </c>
      <c r="Z38" s="27">
        <v>6.1599999999999933E-2</v>
      </c>
      <c r="AA38" s="31" t="s">
        <v>63</v>
      </c>
      <c r="AB38" s="27">
        <v>7.409999999999993E-2</v>
      </c>
      <c r="AC38" s="31" t="s">
        <v>144</v>
      </c>
      <c r="AD38" s="27">
        <v>6.1599999999999933E-2</v>
      </c>
      <c r="AE38" s="31" t="s">
        <v>145</v>
      </c>
      <c r="AF38" s="32">
        <v>8.7499999999999994E-2</v>
      </c>
      <c r="AG38" s="31" t="s">
        <v>146</v>
      </c>
      <c r="AH38" s="32">
        <v>6.169999999999988E-2</v>
      </c>
      <c r="AI38" s="31" t="s">
        <v>85</v>
      </c>
      <c r="AJ38" s="27">
        <v>5.5000000000000007E-2</v>
      </c>
      <c r="AK38" s="24" t="s">
        <v>153</v>
      </c>
      <c r="AL38" s="27">
        <v>6.4900000000000069E-2</v>
      </c>
      <c r="AM38" s="24" t="s">
        <v>148</v>
      </c>
      <c r="AN38" s="28">
        <v>0.11495000000000051</v>
      </c>
      <c r="AO38" s="36"/>
      <c r="AP38" s="36"/>
      <c r="AQ38" s="23">
        <v>6.4550000000000066E-2</v>
      </c>
      <c r="AR38" s="33" t="s">
        <v>187</v>
      </c>
      <c r="AS38" s="36"/>
      <c r="AT38" s="36"/>
      <c r="AU38" s="64">
        <v>6.9110000000000005E-2</v>
      </c>
      <c r="AV38" s="31" t="s">
        <v>72</v>
      </c>
      <c r="AW38" s="27">
        <v>5.5000000000000007E-2</v>
      </c>
      <c r="AX38" s="35" t="s">
        <v>151</v>
      </c>
      <c r="AY38" s="23">
        <v>7.9899999999999999E-2</v>
      </c>
      <c r="AZ38" s="30" t="s">
        <v>152</v>
      </c>
      <c r="BA38" s="23">
        <v>6.4900000000000069E-2</v>
      </c>
      <c r="BB38" s="64">
        <v>6.8010000000000001E-2</v>
      </c>
      <c r="BC38" s="16" t="s">
        <v>83</v>
      </c>
      <c r="BD38" s="13" t="s">
        <v>110</v>
      </c>
      <c r="BE38" s="14"/>
      <c r="BF38" s="15"/>
      <c r="BG38" s="10"/>
      <c r="BH38" s="10"/>
      <c r="BI38" s="23">
        <v>6.4900000000000069E-2</v>
      </c>
      <c r="BJ38" s="23">
        <v>6.4900000000000069E-2</v>
      </c>
    </row>
    <row r="39" spans="1:62" x14ac:dyDescent="0.25">
      <c r="A39" s="70" t="str">
        <f>+'3.1.16'!A27</f>
        <v>2017-01-01</v>
      </c>
      <c r="B39" s="57" t="str">
        <f>+'3.1.16'!B27</f>
        <v>2019-12-31</v>
      </c>
      <c r="C39" s="57">
        <f>+'3.1.16'!C27</f>
        <v>36</v>
      </c>
      <c r="D39" s="57" t="str">
        <f>+'3.1.16'!D27</f>
        <v>COMED</v>
      </c>
      <c r="E39" s="57" t="s">
        <v>372</v>
      </c>
      <c r="F39" s="82">
        <f>IF($E$11="",'3.1.16'!Y27/1000,Matrix!$E$11+('3.1.16'!Y27/1000))</f>
        <v>6.1030551421593499E-2</v>
      </c>
      <c r="G39" s="60">
        <f>IF($E$11="",'3.1.16'!Z27/1000,Matrix!$E$11+('3.1.16'!Z27/1000))</f>
        <v>6.3330551421593495E-2</v>
      </c>
      <c r="H39" s="63">
        <f>IF($E$11="",'3.1.16'!AA27/1000,Matrix!$E$11+('3.1.16'!AA27/1000))</f>
        <v>6.3530551421593501E-2</v>
      </c>
      <c r="I39" s="56"/>
      <c r="J39" s="75">
        <f t="array" ref="J39">INDEX($AW$14:$AW$294,MATCH(MIN(IF($AW$14:$AW$294-(F39*(1+$BF$15))&gt;=0,$AW$14:$AW$294-(F39*(1+$BF$15)),"")),$AW$14:$AW$294-(F39*(1+$BF$15)),0))</f>
        <v>6.1600000000000002E-2</v>
      </c>
      <c r="K39" s="60">
        <f t="array" ref="K39">INDEX($AW$14:$AW$294,MATCH(MIN(IF($AW$14:$AW$294-(G39*(1+$BF$15))&gt;=0,$AW$14:$AW$294-(G39*(1+$BF$15)),"")),$AW$14:$AW$294-(G39*(1+$BF$15)),0))</f>
        <v>6.3899999999999998E-2</v>
      </c>
      <c r="L39" s="63">
        <f t="array" ref="L39">INDEX($AW$14:$AW$294,MATCH(MIN(IF($AW$14:$AW$294-(H39*(1+$BF$15))&gt;=0,$AW$14:$AW$294-(H39*(1+$BF$15)),"")),$AW$14:$AW$294-(H39*(1+$BF$15)),0))</f>
        <v>6.4299999999999996E-2</v>
      </c>
      <c r="S39"/>
      <c r="T39"/>
      <c r="U39" s="24" t="s">
        <v>142</v>
      </c>
      <c r="V39">
        <v>7.060000000000001E-2</v>
      </c>
      <c r="W39" s="31" t="s">
        <v>143</v>
      </c>
      <c r="X39" s="27">
        <v>7.2749999999999926E-2</v>
      </c>
      <c r="Y39" s="31" t="s">
        <v>115</v>
      </c>
      <c r="Z39" s="27">
        <v>6.1949999999999936E-2</v>
      </c>
      <c r="AA39" s="31" t="s">
        <v>63</v>
      </c>
      <c r="AB39" s="27">
        <v>7.4449999999999933E-2</v>
      </c>
      <c r="AC39" s="31" t="s">
        <v>144</v>
      </c>
      <c r="AD39" s="27">
        <v>6.1949999999999936E-2</v>
      </c>
      <c r="AE39" s="31" t="s">
        <v>145</v>
      </c>
      <c r="AF39" s="32">
        <v>8.7999999999999995E-2</v>
      </c>
      <c r="AG39" s="31" t="s">
        <v>146</v>
      </c>
      <c r="AH39" s="32">
        <v>6.2049999999999883E-2</v>
      </c>
      <c r="AI39" s="31" t="s">
        <v>85</v>
      </c>
      <c r="AJ39" s="27">
        <v>5.5300000000000002E-2</v>
      </c>
      <c r="AK39" s="24" t="s">
        <v>153</v>
      </c>
      <c r="AL39" s="27">
        <v>6.5250000000000072E-2</v>
      </c>
      <c r="AM39" s="24" t="s">
        <v>148</v>
      </c>
      <c r="AN39" s="28">
        <v>0.11740000000000053</v>
      </c>
      <c r="AO39" s="36"/>
      <c r="AP39" s="36"/>
      <c r="AQ39" s="23">
        <v>6.4900000000000069E-2</v>
      </c>
      <c r="AR39" s="33" t="s">
        <v>188</v>
      </c>
      <c r="AS39" s="36"/>
      <c r="AT39" s="36"/>
      <c r="AU39" s="64">
        <v>6.9389999999999993E-2</v>
      </c>
      <c r="AV39" s="31" t="s">
        <v>72</v>
      </c>
      <c r="AW39" s="27">
        <v>5.5300000000000002E-2</v>
      </c>
      <c r="AX39" s="35" t="s">
        <v>151</v>
      </c>
      <c r="AY39" s="23">
        <v>8.1900000000000001E-2</v>
      </c>
      <c r="AZ39" s="30" t="s">
        <v>152</v>
      </c>
      <c r="BA39" s="23">
        <v>6.5250000000000072E-2</v>
      </c>
      <c r="BB39" s="64">
        <v>6.8290000000000003E-2</v>
      </c>
      <c r="BC39" s="16" t="s">
        <v>83</v>
      </c>
      <c r="BD39" s="13" t="s">
        <v>48</v>
      </c>
      <c r="BE39" s="14"/>
      <c r="BF39" s="15"/>
      <c r="BG39" s="10"/>
      <c r="BH39" s="10"/>
      <c r="BI39" s="23">
        <v>6.5250000000000072E-2</v>
      </c>
      <c r="BJ39" s="23">
        <v>6.5250000000000072E-2</v>
      </c>
    </row>
    <row r="40" spans="1:62" x14ac:dyDescent="0.25">
      <c r="A40" s="68" t="str">
        <f>+'3.1.16'!A28</f>
        <v>2017-02-01</v>
      </c>
      <c r="B40" s="55" t="str">
        <f>+'3.1.16'!B28</f>
        <v>2018-01-31</v>
      </c>
      <c r="C40" s="55">
        <f>+'3.1.16'!C28</f>
        <v>12</v>
      </c>
      <c r="D40" s="55" t="str">
        <f>+'3.1.16'!D28</f>
        <v>COMED</v>
      </c>
      <c r="E40" s="55" t="s">
        <v>372</v>
      </c>
      <c r="F40" s="81">
        <f>IF($E$11="",'3.1.16'!Y28/1000,Matrix!$E$11+('3.1.16'!Y28/1000))</f>
        <v>5.8002515936240499E-2</v>
      </c>
      <c r="G40" s="58">
        <f>IF($E$11="",'3.1.16'!Z28/1000,Matrix!$E$11+('3.1.16'!Z28/1000))</f>
        <v>6.0302515936240496E-2</v>
      </c>
      <c r="H40" s="61">
        <f>IF($E$11="",'3.1.16'!AA28/1000,Matrix!$E$11+('3.1.16'!AA28/1000))</f>
        <v>6.0502515936240502E-2</v>
      </c>
      <c r="I40" s="55"/>
      <c r="J40" s="73">
        <f t="array" ref="J40">INDEX($AW$14:$AW$294,MATCH(MIN(IF($AW$14:$AW$294-(F40*(1+$BF$15))&gt;=0,$AW$14:$AW$294-(F40*(1+$BF$15)),"")),$AW$14:$AW$294-(F40*(1+$BF$15)),0))</f>
        <v>5.8600000000000006E-2</v>
      </c>
      <c r="K40" s="58">
        <f t="array" ref="K40">INDEX($AW$14:$AW$294,MATCH(MIN(IF($AW$14:$AW$294-(G40*(1+$BF$15))&gt;=0,$AW$14:$AW$294-(G40*(1+$BF$15)),"")),$AW$14:$AW$294-(G40*(1+$BF$15)),0))</f>
        <v>6.0899999999999996E-2</v>
      </c>
      <c r="L40" s="61">
        <f t="array" ref="L40">INDEX($AW$14:$AW$294,MATCH(MIN(IF($AW$14:$AW$294-(H40*(1+$BF$15))&gt;=0,$AW$14:$AW$294-(H40*(1+$BF$15)),"")),$AW$14:$AW$294-(H40*(1+$BF$15)),0))</f>
        <v>6.13E-2</v>
      </c>
      <c r="S40"/>
      <c r="T40"/>
      <c r="U40" s="24" t="s">
        <v>142</v>
      </c>
      <c r="V40">
        <v>7.110000000000001E-2</v>
      </c>
      <c r="W40" s="31" t="s">
        <v>143</v>
      </c>
      <c r="X40" s="27">
        <v>7.3099999999999929E-2</v>
      </c>
      <c r="Y40" s="31" t="s">
        <v>115</v>
      </c>
      <c r="Z40" s="27">
        <v>6.2299999999999939E-2</v>
      </c>
      <c r="AA40" s="31" t="s">
        <v>63</v>
      </c>
      <c r="AB40" s="27">
        <v>7.4799999999999936E-2</v>
      </c>
      <c r="AC40" s="31" t="s">
        <v>144</v>
      </c>
      <c r="AD40" s="27">
        <v>6.2299999999999939E-2</v>
      </c>
      <c r="AE40" s="31" t="s">
        <v>145</v>
      </c>
      <c r="AF40" s="32">
        <v>8.8499999999999995E-2</v>
      </c>
      <c r="AG40" s="31" t="s">
        <v>146</v>
      </c>
      <c r="AH40" s="32">
        <v>6.2399999999999886E-2</v>
      </c>
      <c r="AI40" s="31" t="s">
        <v>85</v>
      </c>
      <c r="AJ40" s="27">
        <v>5.5599999999999997E-2</v>
      </c>
      <c r="AK40" s="24" t="s">
        <v>153</v>
      </c>
      <c r="AL40" s="27">
        <v>6.5600000000000075E-2</v>
      </c>
      <c r="AM40" s="24" t="s">
        <v>148</v>
      </c>
      <c r="AN40" s="28">
        <v>0.12020000000000056</v>
      </c>
      <c r="AO40" s="36"/>
      <c r="AP40" s="36"/>
      <c r="AQ40" s="23">
        <v>6.5250000000000072E-2</v>
      </c>
      <c r="AR40" s="33" t="s">
        <v>189</v>
      </c>
      <c r="AS40" s="36"/>
      <c r="AT40" s="36"/>
      <c r="AU40" s="64">
        <v>6.966E-2</v>
      </c>
      <c r="AV40" s="31" t="s">
        <v>72</v>
      </c>
      <c r="AW40" s="27">
        <v>5.5599999999999997E-2</v>
      </c>
      <c r="AX40" s="35" t="s">
        <v>151</v>
      </c>
      <c r="AY40" s="23">
        <v>8.2900000000000001E-2</v>
      </c>
      <c r="AZ40" s="30" t="s">
        <v>152</v>
      </c>
      <c r="BA40" s="23">
        <v>6.5600000000000075E-2</v>
      </c>
      <c r="BB40" s="23">
        <v>6.83E-2</v>
      </c>
      <c r="BC40" s="16" t="s">
        <v>83</v>
      </c>
      <c r="BD40" s="13" t="s">
        <v>111</v>
      </c>
      <c r="BE40" s="14"/>
      <c r="BF40" s="15"/>
      <c r="BG40" s="10"/>
      <c r="BH40" s="10"/>
      <c r="BI40" s="23">
        <v>6.5600000000000075E-2</v>
      </c>
      <c r="BJ40" s="23">
        <v>6.5600000000000075E-2</v>
      </c>
    </row>
    <row r="41" spans="1:62" x14ac:dyDescent="0.25">
      <c r="A41" s="69" t="str">
        <f>+'3.1.16'!A29</f>
        <v>2017-02-01</v>
      </c>
      <c r="B41" s="56" t="str">
        <f>+'3.1.16'!B29</f>
        <v>2018-07-31</v>
      </c>
      <c r="C41" s="56">
        <f>+'3.1.16'!C29</f>
        <v>18</v>
      </c>
      <c r="D41" s="56" t="str">
        <f>+'3.1.16'!D29</f>
        <v>COMED</v>
      </c>
      <c r="E41" s="56" t="s">
        <v>372</v>
      </c>
      <c r="F41" s="80">
        <f>IF($E$11="",'3.1.16'!Y29/1000,Matrix!$E$11+('3.1.16'!Y29/1000))</f>
        <v>5.9015622055588947E-2</v>
      </c>
      <c r="G41" s="59">
        <f>IF($E$11="",'3.1.16'!Z29/1000,Matrix!$E$11+('3.1.16'!Z29/1000))</f>
        <v>6.1315622055588943E-2</v>
      </c>
      <c r="H41" s="62">
        <f>IF($E$11="",'3.1.16'!AA29/1000,Matrix!$E$11+('3.1.16'!AA29/1000))</f>
        <v>6.1515622055588949E-2</v>
      </c>
      <c r="I41" s="56"/>
      <c r="J41" s="74">
        <f t="array" ref="J41">INDEX($AW$14:$AW$294,MATCH(MIN(IF($AW$14:$AW$294-(F41*(1+$BF$15))&gt;=0,$AW$14:$AW$294-(F41*(1+$BF$15)),"")),$AW$14:$AW$294-(F41*(1+$BF$15)),0))</f>
        <v>5.96E-2</v>
      </c>
      <c r="K41" s="59">
        <f t="array" ref="K41">INDEX($AW$14:$AW$294,MATCH(MIN(IF($AW$14:$AW$294-(G41*(1+$BF$15))&gt;=0,$AW$14:$AW$294-(G41*(1+$BF$15)),"")),$AW$14:$AW$294-(G41*(1+$BF$15)),0))</f>
        <v>6.1900000000000004E-2</v>
      </c>
      <c r="L41" s="62">
        <f t="array" ref="L41">INDEX($AW$14:$AW$294,MATCH(MIN(IF($AW$14:$AW$294-(H41*(1+$BF$15))&gt;=0,$AW$14:$AW$294-(H41*(1+$BF$15)),"")),$AW$14:$AW$294-(H41*(1+$BF$15)),0))</f>
        <v>6.2300000000000001E-2</v>
      </c>
      <c r="S41"/>
      <c r="T41"/>
      <c r="U41" s="24" t="s">
        <v>142</v>
      </c>
      <c r="V41">
        <v>7.1600000000000011E-2</v>
      </c>
      <c r="W41" s="31" t="s">
        <v>143</v>
      </c>
      <c r="X41" s="27">
        <v>7.3449999999999932E-2</v>
      </c>
      <c r="Y41" s="31" t="s">
        <v>115</v>
      </c>
      <c r="Z41" s="27">
        <v>6.2649999999999942E-2</v>
      </c>
      <c r="AA41" s="31" t="s">
        <v>63</v>
      </c>
      <c r="AB41" s="27">
        <v>7.5149999999999939E-2</v>
      </c>
      <c r="AC41" s="31" t="s">
        <v>144</v>
      </c>
      <c r="AD41" s="27">
        <v>6.2649999999999942E-2</v>
      </c>
      <c r="AE41" s="31" t="s">
        <v>145</v>
      </c>
      <c r="AF41" s="32">
        <v>8.8999999999999996E-2</v>
      </c>
      <c r="AG41" s="31" t="s">
        <v>146</v>
      </c>
      <c r="AH41" s="32">
        <v>6.2749999999999889E-2</v>
      </c>
      <c r="AI41" s="31" t="s">
        <v>85</v>
      </c>
      <c r="AJ41" s="27">
        <v>5.5899999999999998E-2</v>
      </c>
      <c r="AK41" s="24" t="s">
        <v>153</v>
      </c>
      <c r="AL41" s="27">
        <v>6.5950000000000078E-2</v>
      </c>
      <c r="AM41" s="24" t="s">
        <v>148</v>
      </c>
      <c r="AN41" s="28">
        <v>0.1247500000000006</v>
      </c>
      <c r="AO41" s="36"/>
      <c r="AP41" s="36"/>
      <c r="AQ41" s="23">
        <v>6.5600000000000075E-2</v>
      </c>
      <c r="AR41" s="33" t="s">
        <v>190</v>
      </c>
      <c r="AS41" s="36"/>
      <c r="AT41" s="36"/>
      <c r="AU41" s="64">
        <v>6.9940000000000002E-2</v>
      </c>
      <c r="AV41" s="31" t="s">
        <v>72</v>
      </c>
      <c r="AW41" s="27">
        <v>5.5899999999999998E-2</v>
      </c>
      <c r="AX41" s="35" t="s">
        <v>151</v>
      </c>
      <c r="AY41" s="23">
        <v>8.3900000000000002E-2</v>
      </c>
      <c r="AZ41" s="30" t="s">
        <v>152</v>
      </c>
      <c r="BA41" s="23">
        <v>6.5950000000000078E-2</v>
      </c>
      <c r="BB41" s="64">
        <v>6.8559999999999996E-2</v>
      </c>
      <c r="BC41" s="16" t="s">
        <v>83</v>
      </c>
      <c r="BD41" s="13" t="s">
        <v>112</v>
      </c>
      <c r="BE41" s="14"/>
      <c r="BF41" s="15"/>
      <c r="BG41" s="10"/>
      <c r="BH41" s="10"/>
      <c r="BI41" s="23">
        <v>6.5950000000000078E-2</v>
      </c>
      <c r="BJ41" s="23">
        <v>6.5950000000000078E-2</v>
      </c>
    </row>
    <row r="42" spans="1:62" x14ac:dyDescent="0.25">
      <c r="A42" s="69" t="str">
        <f>+'3.1.16'!A30</f>
        <v>2017-02-01</v>
      </c>
      <c r="B42" s="56" t="str">
        <f>+'3.1.16'!B30</f>
        <v>2019-01-31</v>
      </c>
      <c r="C42" s="56">
        <f>+'3.1.16'!C30</f>
        <v>24</v>
      </c>
      <c r="D42" s="56" t="str">
        <f>+'3.1.16'!D30</f>
        <v>COMED</v>
      </c>
      <c r="E42" s="56" t="s">
        <v>372</v>
      </c>
      <c r="F42" s="80">
        <f>IF($E$11="",'3.1.16'!Y30/1000,Matrix!$E$11+('3.1.16'!Y30/1000))</f>
        <v>6.0384640193563315E-2</v>
      </c>
      <c r="G42" s="59">
        <f>IF($E$11="",'3.1.16'!Z30/1000,Matrix!$E$11+('3.1.16'!Z30/1000))</f>
        <v>6.2684640193563318E-2</v>
      </c>
      <c r="H42" s="62">
        <f>IF($E$11="",'3.1.16'!AA30/1000,Matrix!$E$11+('3.1.16'!AA30/1000))</f>
        <v>6.288464019356331E-2</v>
      </c>
      <c r="I42" s="56"/>
      <c r="J42" s="74">
        <f t="array" ref="J42">INDEX($AW$14:$AW$294,MATCH(MIN(IF($AW$14:$AW$294-(F42*(1+$BF$15))&gt;=0,$AW$14:$AW$294-(F42*(1+$BF$15)),"")),$AW$14:$AW$294-(F42*(1+$BF$15)),0))</f>
        <v>6.0899999999999996E-2</v>
      </c>
      <c r="K42" s="59">
        <f t="array" ref="K42">INDEX($AW$14:$AW$294,MATCH(MIN(IF($AW$14:$AW$294-(G42*(1+$BF$15))&gt;=0,$AW$14:$AW$294-(G42*(1+$BF$15)),"")),$AW$14:$AW$294-(G42*(1+$BF$15)),0))</f>
        <v>6.3299999999999995E-2</v>
      </c>
      <c r="L42" s="62">
        <f t="array" ref="L42">INDEX($AW$14:$AW$294,MATCH(MIN(IF($AW$14:$AW$294-(H42*(1+$BF$15))&gt;=0,$AW$14:$AW$294-(H42*(1+$BF$15)),"")),$AW$14:$AW$294-(H42*(1+$BF$15)),0))</f>
        <v>6.3299999999999995E-2</v>
      </c>
      <c r="S42"/>
      <c r="T42"/>
      <c r="U42" s="24" t="s">
        <v>142</v>
      </c>
      <c r="V42">
        <v>7.2100000000000011E-2</v>
      </c>
      <c r="W42" s="31" t="s">
        <v>143</v>
      </c>
      <c r="X42" s="27">
        <v>7.3499999999999954E-2</v>
      </c>
      <c r="Y42" s="31" t="s">
        <v>115</v>
      </c>
      <c r="Z42" s="27">
        <v>6.2999999999999945E-2</v>
      </c>
      <c r="AA42" s="31" t="s">
        <v>63</v>
      </c>
      <c r="AB42" s="27">
        <v>7.5499999999999942E-2</v>
      </c>
      <c r="AC42" s="31" t="s">
        <v>144</v>
      </c>
      <c r="AD42" s="27">
        <v>6.2999999999999945E-2</v>
      </c>
      <c r="AE42" s="31" t="s">
        <v>145</v>
      </c>
      <c r="AF42" s="32">
        <v>8.9499999999999996E-2</v>
      </c>
      <c r="AG42" s="31" t="s">
        <v>146</v>
      </c>
      <c r="AH42" s="32">
        <v>6.3099999999999892E-2</v>
      </c>
      <c r="AI42" s="31" t="s">
        <v>85</v>
      </c>
      <c r="AJ42" s="27">
        <v>5.6299999999999996E-2</v>
      </c>
      <c r="AK42" s="24" t="s">
        <v>153</v>
      </c>
      <c r="AL42" s="27">
        <v>6.6300000000000081E-2</v>
      </c>
      <c r="AM42" s="24" t="s">
        <v>148</v>
      </c>
      <c r="AN42" s="28">
        <v>8.5186999999999999E-2</v>
      </c>
      <c r="AO42" s="36"/>
      <c r="AP42" s="36"/>
      <c r="AQ42" s="23">
        <v>6.5950000000000078E-2</v>
      </c>
      <c r="AR42" s="33" t="s">
        <v>191</v>
      </c>
      <c r="AS42" s="36"/>
      <c r="AT42" s="36"/>
      <c r="AU42" s="64">
        <v>7.0209999999999995E-2</v>
      </c>
      <c r="AV42" s="31" t="s">
        <v>72</v>
      </c>
      <c r="AW42" s="27">
        <v>5.6299999999999996E-2</v>
      </c>
      <c r="AX42" s="35" t="s">
        <v>151</v>
      </c>
      <c r="AY42" s="23">
        <v>8.4900000000000003E-2</v>
      </c>
      <c r="AZ42" s="30" t="s">
        <v>152</v>
      </c>
      <c r="BA42" s="23">
        <v>6.6300000000000081E-2</v>
      </c>
      <c r="BB42" s="23">
        <v>6.88E-2</v>
      </c>
      <c r="BC42" s="11" t="s">
        <v>84</v>
      </c>
      <c r="BD42" s="7" t="s">
        <v>113</v>
      </c>
      <c r="BE42" s="8">
        <v>2.41E-2</v>
      </c>
      <c r="BF42" s="9">
        <v>1.1900000000000001E-2</v>
      </c>
      <c r="BG42" s="10" t="s">
        <v>78</v>
      </c>
      <c r="BH42" s="10"/>
      <c r="BI42" s="23">
        <v>6.6300000000000081E-2</v>
      </c>
      <c r="BJ42" s="23">
        <v>6.6300000000000081E-2</v>
      </c>
    </row>
    <row r="43" spans="1:62" x14ac:dyDescent="0.25">
      <c r="A43" s="69" t="str">
        <f>+'3.1.16'!A31</f>
        <v>2017-02-01</v>
      </c>
      <c r="B43" s="56" t="str">
        <f>+'3.1.16'!B31</f>
        <v>2019-07-31</v>
      </c>
      <c r="C43" s="56">
        <f>+'3.1.16'!C31</f>
        <v>30</v>
      </c>
      <c r="D43" s="56" t="str">
        <f>+'3.1.16'!D31</f>
        <v>COMED</v>
      </c>
      <c r="E43" s="56" t="s">
        <v>372</v>
      </c>
      <c r="F43" s="80">
        <f>IF($E$11="",'3.1.16'!Y31/1000,Matrix!$E$11+('3.1.16'!Y31/1000))</f>
        <v>6.1131112747253934E-2</v>
      </c>
      <c r="G43" s="59">
        <f>IF($E$11="",'3.1.16'!Z31/1000,Matrix!$E$11+('3.1.16'!Z31/1000))</f>
        <v>6.3431112747253937E-2</v>
      </c>
      <c r="H43" s="62">
        <f>IF($E$11="",'3.1.16'!AA31/1000,Matrix!$E$11+('3.1.16'!AA31/1000))</f>
        <v>6.3631112747253943E-2</v>
      </c>
      <c r="I43" s="56"/>
      <c r="J43" s="74">
        <f t="array" ref="J43">INDEX($AW$14:$AW$294,MATCH(MIN(IF($AW$14:$AW$294-(F43*(1+$BF$15))&gt;=0,$AW$14:$AW$294-(F43*(1+$BF$15)),"")),$AW$14:$AW$294-(F43*(1+$BF$15)),0))</f>
        <v>6.1600000000000002E-2</v>
      </c>
      <c r="K43" s="59">
        <f t="array" ref="K43">INDEX($AW$14:$AW$294,MATCH(MIN(IF($AW$14:$AW$294-(G43*(1+$BF$15))&gt;=0,$AW$14:$AW$294-(G43*(1+$BF$15)),"")),$AW$14:$AW$294-(G43*(1+$BF$15)),0))</f>
        <v>6.3899999999999998E-2</v>
      </c>
      <c r="L43" s="62">
        <f t="array" ref="L43">INDEX($AW$14:$AW$294,MATCH(MIN(IF($AW$14:$AW$294-(H43*(1+$BF$15))&gt;=0,$AW$14:$AW$294-(H43*(1+$BF$15)),"")),$AW$14:$AW$294-(H43*(1+$BF$15)),0))</f>
        <v>6.4299999999999996E-2</v>
      </c>
      <c r="S43"/>
      <c r="T43"/>
      <c r="U43" s="24" t="s">
        <v>142</v>
      </c>
      <c r="V43">
        <v>7.2600000000000012E-2</v>
      </c>
      <c r="W43" s="31" t="s">
        <v>143</v>
      </c>
      <c r="X43" s="27">
        <v>7.3799999999999935E-2</v>
      </c>
      <c r="Y43" s="31" t="s">
        <v>115</v>
      </c>
      <c r="Z43" s="27">
        <v>6.3349999999999948E-2</v>
      </c>
      <c r="AA43" s="31" t="s">
        <v>63</v>
      </c>
      <c r="AB43" s="27">
        <v>7.5849999999999945E-2</v>
      </c>
      <c r="AC43" s="31" t="s">
        <v>144</v>
      </c>
      <c r="AD43" s="27">
        <v>6.3349999999999948E-2</v>
      </c>
      <c r="AE43" s="31" t="s">
        <v>145</v>
      </c>
      <c r="AF43" s="32">
        <v>0.09</v>
      </c>
      <c r="AG43" s="31" t="s">
        <v>146</v>
      </c>
      <c r="AH43" s="32">
        <v>6.3449999999999895E-2</v>
      </c>
      <c r="AI43" s="31" t="s">
        <v>85</v>
      </c>
      <c r="AJ43" s="27">
        <v>5.6600000000000004E-2</v>
      </c>
      <c r="AK43" s="24" t="s">
        <v>153</v>
      </c>
      <c r="AL43" s="27">
        <v>6.6650000000000084E-2</v>
      </c>
      <c r="AM43" s="38"/>
      <c r="AN43" s="38"/>
      <c r="AO43" s="36"/>
      <c r="AP43" s="36"/>
      <c r="AQ43" s="23">
        <v>6.6300000000000081E-2</v>
      </c>
      <c r="AR43" s="33" t="s">
        <v>192</v>
      </c>
      <c r="AS43" s="36"/>
      <c r="AT43" s="36"/>
      <c r="AU43" s="64">
        <v>7.0489999999999997E-2</v>
      </c>
      <c r="AV43" s="31" t="s">
        <v>72</v>
      </c>
      <c r="AW43" s="27">
        <v>5.6600000000000004E-2</v>
      </c>
      <c r="AX43" s="35" t="s">
        <v>151</v>
      </c>
      <c r="AY43" s="23">
        <v>8.5900000000000004E-2</v>
      </c>
      <c r="AZ43" s="30" t="s">
        <v>152</v>
      </c>
      <c r="BA43" s="23">
        <v>6.6650000000000084E-2</v>
      </c>
      <c r="BB43" s="64">
        <v>6.8839999999999998E-2</v>
      </c>
      <c r="BC43" s="11" t="s">
        <v>84</v>
      </c>
      <c r="BD43" s="7" t="s">
        <v>114</v>
      </c>
      <c r="BE43" s="8">
        <v>2.41E-2</v>
      </c>
      <c r="BF43" s="9">
        <v>1.1900000000000001E-2</v>
      </c>
      <c r="BG43" s="10" t="s">
        <v>78</v>
      </c>
      <c r="BH43" s="10"/>
      <c r="BI43" s="23">
        <v>6.6650000000000084E-2</v>
      </c>
      <c r="BJ43" s="23">
        <v>6.6650000000000084E-2</v>
      </c>
    </row>
    <row r="44" spans="1:62" x14ac:dyDescent="0.25">
      <c r="A44" s="70" t="str">
        <f>+'3.1.16'!A32</f>
        <v>2017-02-01</v>
      </c>
      <c r="B44" s="57" t="str">
        <f>+'3.1.16'!B32</f>
        <v>2020-01-31</v>
      </c>
      <c r="C44" s="57">
        <f>+'3.1.16'!C32</f>
        <v>36</v>
      </c>
      <c r="D44" s="57" t="str">
        <f>+'3.1.16'!D32</f>
        <v>COMED</v>
      </c>
      <c r="E44" s="57" t="s">
        <v>372</v>
      </c>
      <c r="F44" s="82">
        <f>IF($E$11="",'3.1.16'!Y32/1000,Matrix!$E$11+('3.1.16'!Y32/1000))</f>
        <v>6.1374122257692239E-2</v>
      </c>
      <c r="G44" s="60">
        <f>IF($E$11="",'3.1.16'!Z32/1000,Matrix!$E$11+('3.1.16'!Z32/1000))</f>
        <v>6.3674122257692228E-2</v>
      </c>
      <c r="H44" s="63">
        <f>IF($E$11="",'3.1.16'!AA32/1000,Matrix!$E$11+('3.1.16'!AA32/1000))</f>
        <v>6.3874122257692234E-2</v>
      </c>
      <c r="I44" s="56"/>
      <c r="J44" s="75">
        <f t="array" ref="J44">INDEX($AW$14:$AW$294,MATCH(MIN(IF($AW$14:$AW$294-(F44*(1+$BF$15))&gt;=0,$AW$14:$AW$294-(F44*(1+$BF$15)),"")),$AW$14:$AW$294-(F44*(1+$BF$15)),0))</f>
        <v>6.1900000000000004E-2</v>
      </c>
      <c r="K44" s="60">
        <f t="array" ref="K44">INDEX($AW$14:$AW$294,MATCH(MIN(IF($AW$14:$AW$294-(G44*(1+$BF$15))&gt;=0,$AW$14:$AW$294-(G44*(1+$BF$15)),"")),$AW$14:$AW$294-(G44*(1+$BF$15)),0))</f>
        <v>6.4299999999999996E-2</v>
      </c>
      <c r="L44" s="63">
        <f t="array" ref="L44">INDEX($AW$14:$AW$294,MATCH(MIN(IF($AW$14:$AW$294-(H44*(1+$BF$15))&gt;=0,$AW$14:$AW$294-(H44*(1+$BF$15)),"")),$AW$14:$AW$294-(H44*(1+$BF$15)),0))</f>
        <v>6.4299999999999996E-2</v>
      </c>
      <c r="S44"/>
      <c r="T44"/>
      <c r="U44" s="24" t="s">
        <v>142</v>
      </c>
      <c r="V44">
        <v>7.3100000000000012E-2</v>
      </c>
      <c r="W44" s="31" t="s">
        <v>143</v>
      </c>
      <c r="X44" s="27">
        <v>7.4149999999999938E-2</v>
      </c>
      <c r="Y44" s="31" t="s">
        <v>115</v>
      </c>
      <c r="Z44" s="27">
        <v>6.3699999999999951E-2</v>
      </c>
      <c r="AA44" s="31" t="s">
        <v>63</v>
      </c>
      <c r="AB44" s="27">
        <v>7.6199999999999948E-2</v>
      </c>
      <c r="AC44" s="31" t="s">
        <v>144</v>
      </c>
      <c r="AD44" s="27">
        <v>6.3699999999999951E-2</v>
      </c>
      <c r="AE44" s="31" t="s">
        <v>145</v>
      </c>
      <c r="AF44" s="32">
        <v>9.0499999999999997E-2</v>
      </c>
      <c r="AG44" s="31" t="s">
        <v>146</v>
      </c>
      <c r="AH44" s="32">
        <v>6.3799999999999898E-2</v>
      </c>
      <c r="AI44" s="31" t="s">
        <v>85</v>
      </c>
      <c r="AJ44" s="27">
        <v>5.6900000000000006E-2</v>
      </c>
      <c r="AK44" s="24" t="s">
        <v>153</v>
      </c>
      <c r="AL44" s="27">
        <v>6.7000000000000087E-2</v>
      </c>
      <c r="AM44" s="38"/>
      <c r="AN44" s="38"/>
      <c r="AO44" s="36"/>
      <c r="AP44" s="36"/>
      <c r="AQ44" s="23">
        <v>6.6650000000000084E-2</v>
      </c>
      <c r="AR44" s="33" t="s">
        <v>193</v>
      </c>
      <c r="AS44" s="36"/>
      <c r="AT44" s="36"/>
      <c r="AU44" s="64">
        <v>7.0760000000000003E-2</v>
      </c>
      <c r="AV44" s="31" t="s">
        <v>72</v>
      </c>
      <c r="AW44" s="27">
        <v>5.6900000000000006E-2</v>
      </c>
      <c r="AX44" s="35" t="s">
        <v>151</v>
      </c>
      <c r="AY44" s="23">
        <v>8.6900000000000005E-2</v>
      </c>
      <c r="AZ44" s="30" t="s">
        <v>152</v>
      </c>
      <c r="BA44" s="23">
        <v>6.7000000000000087E-2</v>
      </c>
      <c r="BB44" s="64">
        <v>6.9110000000000005E-2</v>
      </c>
      <c r="BC44" s="11" t="s">
        <v>84</v>
      </c>
      <c r="BD44" s="7" t="s">
        <v>115</v>
      </c>
      <c r="BE44" s="8">
        <v>0</v>
      </c>
      <c r="BF44" s="9">
        <v>0</v>
      </c>
      <c r="BG44" s="10" t="s">
        <v>78</v>
      </c>
      <c r="BH44" s="10"/>
      <c r="BI44" s="23">
        <v>6.7000000000000087E-2</v>
      </c>
      <c r="BJ44" s="23">
        <v>6.7000000000000087E-2</v>
      </c>
    </row>
    <row r="45" spans="1:62" x14ac:dyDescent="0.25">
      <c r="A45" s="68" t="str">
        <f>+'3.1.16'!A33</f>
        <v>2017-03-01</v>
      </c>
      <c r="B45" s="55" t="str">
        <f>+'3.1.16'!B33</f>
        <v>2018-02-28</v>
      </c>
      <c r="C45" s="55">
        <f>+'3.1.16'!C33</f>
        <v>12</v>
      </c>
      <c r="D45" s="55" t="str">
        <f>+'3.1.16'!D33</f>
        <v>COMED</v>
      </c>
      <c r="E45" s="55" t="s">
        <v>372</v>
      </c>
      <c r="F45" s="81">
        <f>IF($E$11="",'3.1.16'!Y33/1000,Matrix!$E$11+('3.1.16'!Y33/1000))</f>
        <v>5.8478446956336833E-2</v>
      </c>
      <c r="G45" s="58">
        <f>IF($E$11="",'3.1.16'!Z33/1000,Matrix!$E$11+('3.1.16'!Z33/1000))</f>
        <v>6.0778446956336829E-2</v>
      </c>
      <c r="H45" s="61">
        <f>IF($E$11="",'3.1.16'!AA33/1000,Matrix!$E$11+('3.1.16'!AA33/1000))</f>
        <v>6.0978446956336835E-2</v>
      </c>
      <c r="I45" s="55"/>
      <c r="J45" s="73">
        <f t="array" ref="J45">INDEX($AW$14:$AW$294,MATCH(MIN(IF($AW$14:$AW$294-(F45*(1+$BF$15))&gt;=0,$AW$14:$AW$294-(F45*(1+$BF$15)),"")),$AW$14:$AW$294-(F45*(1+$BF$15)),0))</f>
        <v>5.8899999999999994E-2</v>
      </c>
      <c r="K45" s="58">
        <f t="array" ref="K45">INDEX($AW$14:$AW$294,MATCH(MIN(IF($AW$14:$AW$294-(G45*(1+$BF$15))&gt;=0,$AW$14:$AW$294-(G45*(1+$BF$15)),"")),$AW$14:$AW$294-(G45*(1+$BF$15)),0))</f>
        <v>6.13E-2</v>
      </c>
      <c r="L45" s="61">
        <f t="array" ref="L45">INDEX($AW$14:$AW$294,MATCH(MIN(IF($AW$14:$AW$294-(H45*(1+$BF$15))&gt;=0,$AW$14:$AW$294-(H45*(1+$BF$15)),"")),$AW$14:$AW$294-(H45*(1+$BF$15)),0))</f>
        <v>6.1600000000000002E-2</v>
      </c>
      <c r="S45"/>
      <c r="T45"/>
      <c r="U45" s="24" t="s">
        <v>142</v>
      </c>
      <c r="V45">
        <v>7.3600000000000013E-2</v>
      </c>
      <c r="W45" s="31" t="s">
        <v>143</v>
      </c>
      <c r="X45" s="27">
        <v>7.4499999999999941E-2</v>
      </c>
      <c r="Y45" s="31" t="s">
        <v>115</v>
      </c>
      <c r="Z45" s="27">
        <v>6.4049999999999954E-2</v>
      </c>
      <c r="AA45" s="31" t="s">
        <v>63</v>
      </c>
      <c r="AB45" s="27">
        <v>7.6549999999999951E-2</v>
      </c>
      <c r="AC45" s="31" t="s">
        <v>144</v>
      </c>
      <c r="AD45" s="27">
        <v>6.4049999999999954E-2</v>
      </c>
      <c r="AE45" s="31" t="s">
        <v>145</v>
      </c>
      <c r="AF45" s="32">
        <v>9.0999999999999998E-2</v>
      </c>
      <c r="AG45" s="31" t="s">
        <v>146</v>
      </c>
      <c r="AH45" s="32">
        <v>6.4149999999999902E-2</v>
      </c>
      <c r="AI45" s="31" t="s">
        <v>85</v>
      </c>
      <c r="AJ45" s="27">
        <v>5.7300000000000004E-2</v>
      </c>
      <c r="AK45" s="24" t="s">
        <v>153</v>
      </c>
      <c r="AL45" s="27">
        <v>6.735000000000009E-2</v>
      </c>
      <c r="AM45" s="38"/>
      <c r="AN45" s="38"/>
      <c r="AO45" s="36"/>
      <c r="AP45" s="36"/>
      <c r="AQ45" s="23">
        <v>6.7000000000000087E-2</v>
      </c>
      <c r="AR45" s="33" t="s">
        <v>194</v>
      </c>
      <c r="AS45" s="36"/>
      <c r="AT45" s="36"/>
      <c r="AU45" s="64">
        <v>7.1040000000000006E-2</v>
      </c>
      <c r="AV45" s="31" t="s">
        <v>72</v>
      </c>
      <c r="AW45" s="27">
        <v>5.7300000000000004E-2</v>
      </c>
      <c r="AX45" s="35" t="s">
        <v>151</v>
      </c>
      <c r="AY45" s="23">
        <v>8.7489999999999998E-2</v>
      </c>
      <c r="AZ45" s="30" t="s">
        <v>152</v>
      </c>
      <c r="BA45" s="23">
        <v>6.735000000000009E-2</v>
      </c>
      <c r="BB45" s="23">
        <v>6.9199999999999998E-2</v>
      </c>
      <c r="BC45" s="11" t="s">
        <v>84</v>
      </c>
      <c r="BD45" s="7" t="s">
        <v>63</v>
      </c>
      <c r="BE45" s="8">
        <v>2.41E-2</v>
      </c>
      <c r="BF45" s="9">
        <v>2.3099999999999999E-2</v>
      </c>
      <c r="BG45" s="10" t="s">
        <v>75</v>
      </c>
      <c r="BH45" s="10" t="s">
        <v>359</v>
      </c>
      <c r="BI45" s="23">
        <v>6.735000000000009E-2</v>
      </c>
      <c r="BJ45" s="23">
        <v>6.735000000000009E-2</v>
      </c>
    </row>
    <row r="46" spans="1:62" x14ac:dyDescent="0.25">
      <c r="A46" s="69" t="str">
        <f>+'3.1.16'!A34</f>
        <v>2017-03-01</v>
      </c>
      <c r="B46" s="56" t="str">
        <f>+'3.1.16'!B34</f>
        <v>2018-08-31</v>
      </c>
      <c r="C46" s="56">
        <f>+'3.1.16'!C34</f>
        <v>18</v>
      </c>
      <c r="D46" s="56" t="str">
        <f>+'3.1.16'!D34</f>
        <v>COMED</v>
      </c>
      <c r="E46" s="56" t="s">
        <v>372</v>
      </c>
      <c r="F46" s="80">
        <f>IF($E$11="",'3.1.16'!Y34/1000,Matrix!$E$11+('3.1.16'!Y34/1000))</f>
        <v>5.8976658001149561E-2</v>
      </c>
      <c r="G46" s="59">
        <f>IF($E$11="",'3.1.16'!Z34/1000,Matrix!$E$11+('3.1.16'!Z34/1000))</f>
        <v>6.1276658001149557E-2</v>
      </c>
      <c r="H46" s="62">
        <f>IF($E$11="",'3.1.16'!AA34/1000,Matrix!$E$11+('3.1.16'!AA34/1000))</f>
        <v>6.1476658001149556E-2</v>
      </c>
      <c r="I46" s="56"/>
      <c r="J46" s="74">
        <f t="array" ref="J46">INDEX($AW$14:$AW$294,MATCH(MIN(IF($AW$14:$AW$294-(F46*(1+$BF$15))&gt;=0,$AW$14:$AW$294-(F46*(1+$BF$15)),"")),$AW$14:$AW$294-(F46*(1+$BF$15)),0))</f>
        <v>5.96E-2</v>
      </c>
      <c r="K46" s="59">
        <f t="array" ref="K46">INDEX($AW$14:$AW$294,MATCH(MIN(IF($AW$14:$AW$294-(G46*(1+$BF$15))&gt;=0,$AW$14:$AW$294-(G46*(1+$BF$15)),"")),$AW$14:$AW$294-(G46*(1+$BF$15)),0))</f>
        <v>6.1900000000000004E-2</v>
      </c>
      <c r="L46" s="62">
        <f t="array" ref="L46">INDEX($AW$14:$AW$294,MATCH(MIN(IF($AW$14:$AW$294-(H46*(1+$BF$15))&gt;=0,$AW$14:$AW$294-(H46*(1+$BF$15)),"")),$AW$14:$AW$294-(H46*(1+$BF$15)),0))</f>
        <v>6.1900000000000004E-2</v>
      </c>
      <c r="S46"/>
      <c r="T46"/>
      <c r="U46" s="24" t="s">
        <v>142</v>
      </c>
      <c r="V46">
        <v>7.4100000000000013E-2</v>
      </c>
      <c r="W46" s="31" t="s">
        <v>143</v>
      </c>
      <c r="X46" s="27">
        <v>7.4499999999999955E-2</v>
      </c>
      <c r="Y46" s="31" t="s">
        <v>115</v>
      </c>
      <c r="Z46" s="27">
        <v>6.4399999999999957E-2</v>
      </c>
      <c r="AA46" s="31" t="s">
        <v>63</v>
      </c>
      <c r="AB46" s="27">
        <v>7.6899999999999955E-2</v>
      </c>
      <c r="AC46" s="31" t="s">
        <v>144</v>
      </c>
      <c r="AD46" s="27">
        <v>6.4399999999999957E-2</v>
      </c>
      <c r="AE46" s="31" t="s">
        <v>145</v>
      </c>
      <c r="AF46" s="32">
        <v>9.1499999999999998E-2</v>
      </c>
      <c r="AG46" s="31" t="s">
        <v>146</v>
      </c>
      <c r="AH46" s="32">
        <v>6.4499999999999905E-2</v>
      </c>
      <c r="AI46" s="31" t="s">
        <v>85</v>
      </c>
      <c r="AJ46" s="27">
        <v>5.7599999999999998E-2</v>
      </c>
      <c r="AK46" s="24" t="s">
        <v>153</v>
      </c>
      <c r="AL46" s="27">
        <v>6.7700000000000093E-2</v>
      </c>
      <c r="AM46" s="38"/>
      <c r="AN46" s="38"/>
      <c r="AO46" s="36"/>
      <c r="AP46" s="36"/>
      <c r="AQ46" s="23">
        <v>6.735000000000009E-2</v>
      </c>
      <c r="AR46" s="33" t="s">
        <v>195</v>
      </c>
      <c r="AS46" s="36"/>
      <c r="AT46" s="36"/>
      <c r="AU46" s="64">
        <v>7.1309999999999998E-2</v>
      </c>
      <c r="AV46" s="31" t="s">
        <v>72</v>
      </c>
      <c r="AW46" s="27">
        <v>5.7599999999999998E-2</v>
      </c>
      <c r="AX46" s="35" t="s">
        <v>151</v>
      </c>
      <c r="AY46" s="23">
        <v>8.7900000000000006E-2</v>
      </c>
      <c r="AZ46" s="30" t="s">
        <v>152</v>
      </c>
      <c r="BA46" s="23">
        <v>6.7700000000000093E-2</v>
      </c>
      <c r="BB46" s="64">
        <v>6.9389999999999993E-2</v>
      </c>
      <c r="BC46" s="11" t="s">
        <v>84</v>
      </c>
      <c r="BD46" s="7" t="s">
        <v>116</v>
      </c>
      <c r="BE46" s="8">
        <v>2.41E-2</v>
      </c>
      <c r="BF46" s="9">
        <v>3.2399999999999998E-2</v>
      </c>
      <c r="BG46" s="10" t="s">
        <v>75</v>
      </c>
      <c r="BH46" s="10"/>
      <c r="BI46" s="23">
        <v>6.7700000000000093E-2</v>
      </c>
      <c r="BJ46" s="23">
        <v>6.7700000000000093E-2</v>
      </c>
    </row>
    <row r="47" spans="1:62" x14ac:dyDescent="0.25">
      <c r="A47" s="69" t="str">
        <f>+'3.1.16'!A35</f>
        <v>2017-03-01</v>
      </c>
      <c r="B47" s="56" t="str">
        <f>+'3.1.16'!B35</f>
        <v>2019-02-28</v>
      </c>
      <c r="C47" s="56">
        <f>+'3.1.16'!C35</f>
        <v>24</v>
      </c>
      <c r="D47" s="56" t="str">
        <f>+'3.1.16'!D35</f>
        <v>COMED</v>
      </c>
      <c r="E47" s="56" t="s">
        <v>372</v>
      </c>
      <c r="F47" s="80">
        <f>IF($E$11="",'3.1.16'!Y35/1000,Matrix!$E$11+('3.1.16'!Y35/1000))</f>
        <v>6.0857244946332316E-2</v>
      </c>
      <c r="G47" s="59">
        <f>IF($E$11="",'3.1.16'!Z35/1000,Matrix!$E$11+('3.1.16'!Z35/1000))</f>
        <v>6.3157244946332319E-2</v>
      </c>
      <c r="H47" s="62">
        <f>IF($E$11="",'3.1.16'!AA35/1000,Matrix!$E$11+('3.1.16'!AA35/1000))</f>
        <v>6.3357244946332311E-2</v>
      </c>
      <c r="I47" s="56"/>
      <c r="J47" s="74">
        <f t="array" ref="J47">INDEX($AW$14:$AW$294,MATCH(MIN(IF($AW$14:$AW$294-(F47*(1+$BF$15))&gt;=0,$AW$14:$AW$294-(F47*(1+$BF$15)),"")),$AW$14:$AW$294-(F47*(1+$BF$15)),0))</f>
        <v>6.13E-2</v>
      </c>
      <c r="K47" s="59">
        <f t="array" ref="K47">INDEX($AW$14:$AW$294,MATCH(MIN(IF($AW$14:$AW$294-(G47*(1+$BF$15))&gt;=0,$AW$14:$AW$294-(G47*(1+$BF$15)),"")),$AW$14:$AW$294-(G47*(1+$BF$15)),0))</f>
        <v>6.3600000000000004E-2</v>
      </c>
      <c r="L47" s="62">
        <f t="array" ref="L47">INDEX($AW$14:$AW$294,MATCH(MIN(IF($AW$14:$AW$294-(H47*(1+$BF$15))&gt;=0,$AW$14:$AW$294-(H47*(1+$BF$15)),"")),$AW$14:$AW$294-(H47*(1+$BF$15)),0))</f>
        <v>6.3899999999999998E-2</v>
      </c>
      <c r="S47"/>
      <c r="T47"/>
      <c r="U47" s="24" t="s">
        <v>142</v>
      </c>
      <c r="V47">
        <v>7.4600000000000014E-2</v>
      </c>
      <c r="W47" s="31" t="s">
        <v>143</v>
      </c>
      <c r="X47" s="27">
        <v>7.4849999999999944E-2</v>
      </c>
      <c r="Y47" s="31" t="s">
        <v>115</v>
      </c>
      <c r="Z47" s="27">
        <v>6.474999999999996E-2</v>
      </c>
      <c r="AA47" s="31" t="s">
        <v>63</v>
      </c>
      <c r="AB47" s="27">
        <v>7.7249999999999958E-2</v>
      </c>
      <c r="AC47" s="31" t="s">
        <v>144</v>
      </c>
      <c r="AD47" s="27">
        <v>6.474999999999996E-2</v>
      </c>
      <c r="AE47" s="31" t="s">
        <v>145</v>
      </c>
      <c r="AF47" s="32">
        <v>9.1999999999999998E-2</v>
      </c>
      <c r="AG47" s="31" t="s">
        <v>146</v>
      </c>
      <c r="AH47" s="32">
        <v>6.4849999999999908E-2</v>
      </c>
      <c r="AI47" s="31" t="s">
        <v>85</v>
      </c>
      <c r="AJ47" s="27">
        <v>5.79E-2</v>
      </c>
      <c r="AK47" s="24" t="s">
        <v>153</v>
      </c>
      <c r="AL47" s="27">
        <v>6.8050000000000097E-2</v>
      </c>
      <c r="AM47" s="38"/>
      <c r="AN47" s="38"/>
      <c r="AO47" s="36"/>
      <c r="AP47" s="36"/>
      <c r="AQ47" s="23">
        <v>6.7700000000000093E-2</v>
      </c>
      <c r="AR47" s="33" t="s">
        <v>196</v>
      </c>
      <c r="AS47" s="36"/>
      <c r="AT47" s="36"/>
      <c r="AU47" s="64">
        <v>7.1590000000000001E-2</v>
      </c>
      <c r="AV47" s="31" t="s">
        <v>72</v>
      </c>
      <c r="AW47" s="27">
        <v>5.79E-2</v>
      </c>
      <c r="AX47" s="35" t="s">
        <v>151</v>
      </c>
      <c r="AY47" s="23">
        <v>8.8900000000000007E-2</v>
      </c>
      <c r="AZ47" s="30" t="s">
        <v>152</v>
      </c>
      <c r="BA47" s="23">
        <v>6.8050000000000097E-2</v>
      </c>
      <c r="BB47" s="23">
        <v>6.9400000000000003E-2</v>
      </c>
      <c r="BC47" s="11" t="s">
        <v>84</v>
      </c>
      <c r="BD47" s="7" t="s">
        <v>62</v>
      </c>
      <c r="BE47" s="8">
        <v>1.0101010101010102E-2</v>
      </c>
      <c r="BF47" s="9">
        <v>1.298E-2</v>
      </c>
      <c r="BG47" s="10" t="s">
        <v>78</v>
      </c>
      <c r="BH47" s="10" t="s">
        <v>360</v>
      </c>
      <c r="BI47" s="23">
        <v>6.8050000000000097E-2</v>
      </c>
      <c r="BJ47" s="23">
        <v>6.8050000000000097E-2</v>
      </c>
    </row>
    <row r="48" spans="1:62" x14ac:dyDescent="0.25">
      <c r="A48" s="69" t="str">
        <f>+'3.1.16'!A36</f>
        <v>2017-03-01</v>
      </c>
      <c r="B48" s="56" t="str">
        <f>+'3.1.16'!B36</f>
        <v>2019-08-31</v>
      </c>
      <c r="C48" s="56">
        <f>+'3.1.16'!C36</f>
        <v>30</v>
      </c>
      <c r="D48" s="56" t="str">
        <f>+'3.1.16'!D36</f>
        <v>COMED</v>
      </c>
      <c r="E48" s="56" t="s">
        <v>372</v>
      </c>
      <c r="F48" s="80">
        <f>IF($E$11="",'3.1.16'!Y36/1000,Matrix!$E$11+('3.1.16'!Y36/1000))</f>
        <v>6.1062654804716142E-2</v>
      </c>
      <c r="G48" s="59">
        <f>IF($E$11="",'3.1.16'!Z36/1000,Matrix!$E$11+('3.1.16'!Z36/1000))</f>
        <v>6.3362654804716131E-2</v>
      </c>
      <c r="H48" s="62">
        <f>IF($E$11="",'3.1.16'!AA36/1000,Matrix!$E$11+('3.1.16'!AA36/1000))</f>
        <v>6.3562654804716137E-2</v>
      </c>
      <c r="I48" s="56"/>
      <c r="J48" s="74">
        <f t="array" ref="J48">INDEX($AW$14:$AW$294,MATCH(MIN(IF($AW$14:$AW$294-(F48*(1+$BF$15))&gt;=0,$AW$14:$AW$294-(F48*(1+$BF$15)),"")),$AW$14:$AW$294-(F48*(1+$BF$15)),0))</f>
        <v>6.1600000000000002E-2</v>
      </c>
      <c r="K48" s="59">
        <f t="array" ref="K48">INDEX($AW$14:$AW$294,MATCH(MIN(IF($AW$14:$AW$294-(G48*(1+$BF$15))&gt;=0,$AW$14:$AW$294-(G48*(1+$BF$15)),"")),$AW$14:$AW$294-(G48*(1+$BF$15)),0))</f>
        <v>6.3899999999999998E-2</v>
      </c>
      <c r="L48" s="62">
        <f t="array" ref="L48">INDEX($AW$14:$AW$294,MATCH(MIN(IF($AW$14:$AW$294-(H48*(1+$BF$15))&gt;=0,$AW$14:$AW$294-(H48*(1+$BF$15)),"")),$AW$14:$AW$294-(H48*(1+$BF$15)),0))</f>
        <v>6.4299999999999996E-2</v>
      </c>
      <c r="S48"/>
      <c r="T48"/>
      <c r="U48" s="24" t="s">
        <v>142</v>
      </c>
      <c r="V48">
        <v>7.5100000000000014E-2</v>
      </c>
      <c r="W48" s="31" t="s">
        <v>143</v>
      </c>
      <c r="X48" s="27">
        <v>7.5199999999999947E-2</v>
      </c>
      <c r="Y48" s="31" t="s">
        <v>115</v>
      </c>
      <c r="Z48" s="27">
        <v>6.5099999999999963E-2</v>
      </c>
      <c r="AA48" s="31" t="s">
        <v>63</v>
      </c>
      <c r="AB48" s="27">
        <v>7.7599999999999961E-2</v>
      </c>
      <c r="AC48" s="31" t="s">
        <v>144</v>
      </c>
      <c r="AD48" s="27">
        <v>6.5099999999999963E-2</v>
      </c>
      <c r="AE48" s="31" t="s">
        <v>145</v>
      </c>
      <c r="AF48" s="32">
        <v>9.2499999999999999E-2</v>
      </c>
      <c r="AG48" s="31" t="s">
        <v>146</v>
      </c>
      <c r="AH48" s="32">
        <v>6.5199999999999911E-2</v>
      </c>
      <c r="AI48" s="31" t="s">
        <v>85</v>
      </c>
      <c r="AJ48" s="27">
        <v>5.8299999999999998E-2</v>
      </c>
      <c r="AK48" s="24" t="s">
        <v>153</v>
      </c>
      <c r="AL48" s="27">
        <v>6.84000000000001E-2</v>
      </c>
      <c r="AM48" s="38"/>
      <c r="AN48" s="38"/>
      <c r="AO48" s="36"/>
      <c r="AP48" s="36"/>
      <c r="AQ48" s="23">
        <v>6.8050000000000097E-2</v>
      </c>
      <c r="AR48" s="33" t="s">
        <v>197</v>
      </c>
      <c r="AS48" s="36"/>
      <c r="AT48" s="36"/>
      <c r="AU48" s="64">
        <v>7.1859999999999993E-2</v>
      </c>
      <c r="AV48" s="31" t="s">
        <v>72</v>
      </c>
      <c r="AW48" s="27">
        <v>5.8299999999999998E-2</v>
      </c>
      <c r="AX48" s="35" t="s">
        <v>151</v>
      </c>
      <c r="AY48" s="23">
        <v>8.9899999999999994E-2</v>
      </c>
      <c r="AZ48" s="30" t="s">
        <v>152</v>
      </c>
      <c r="BA48" s="23">
        <v>6.84000000000001E-2</v>
      </c>
      <c r="BB48" s="23">
        <v>6.9500000000000006E-2</v>
      </c>
      <c r="BC48" s="11" t="s">
        <v>84</v>
      </c>
      <c r="BD48" s="7" t="s">
        <v>117</v>
      </c>
      <c r="BE48" s="8"/>
      <c r="BF48" s="9">
        <v>5.1799999999999999E-2</v>
      </c>
      <c r="BG48" s="10" t="s">
        <v>78</v>
      </c>
      <c r="BH48" s="10" t="s">
        <v>361</v>
      </c>
      <c r="BI48" s="23">
        <v>6.84000000000001E-2</v>
      </c>
      <c r="BJ48" s="23">
        <v>6.84000000000001E-2</v>
      </c>
    </row>
    <row r="49" spans="1:62" x14ac:dyDescent="0.25">
      <c r="A49" s="70" t="str">
        <f>+'3.1.16'!A37</f>
        <v>2017-03-01</v>
      </c>
      <c r="B49" s="57" t="str">
        <f>+'3.1.16'!B37</f>
        <v>2020-02-29</v>
      </c>
      <c r="C49" s="57">
        <f>+'3.1.16'!C37</f>
        <v>36</v>
      </c>
      <c r="D49" s="57" t="str">
        <f>+'3.1.16'!D37</f>
        <v>COMED</v>
      </c>
      <c r="E49" s="57" t="s">
        <v>372</v>
      </c>
      <c r="F49" s="82">
        <f>IF($E$11="",'3.1.16'!Y37/1000,Matrix!$E$11+('3.1.16'!Y37/1000))</f>
        <v>6.1327102827974114E-2</v>
      </c>
      <c r="G49" s="60">
        <f>IF($E$11="",'3.1.16'!Z37/1000,Matrix!$E$11+('3.1.16'!Z37/1000))</f>
        <v>6.3627102827974111E-2</v>
      </c>
      <c r="H49" s="63">
        <f>IF($E$11="",'3.1.16'!AA37/1000,Matrix!$E$11+('3.1.16'!AA37/1000))</f>
        <v>6.3827102827974116E-2</v>
      </c>
      <c r="I49" s="56"/>
      <c r="J49" s="75">
        <f t="array" ref="J49">INDEX($AW$14:$AW$294,MATCH(MIN(IF($AW$14:$AW$294-(F49*(1+$BF$15))&gt;=0,$AW$14:$AW$294-(F49*(1+$BF$15)),"")),$AW$14:$AW$294-(F49*(1+$BF$15)),0))</f>
        <v>6.1900000000000004E-2</v>
      </c>
      <c r="K49" s="60">
        <f t="array" ref="K49">INDEX($AW$14:$AW$294,MATCH(MIN(IF($AW$14:$AW$294-(G49*(1+$BF$15))&gt;=0,$AW$14:$AW$294-(G49*(1+$BF$15)),"")),$AW$14:$AW$294-(G49*(1+$BF$15)),0))</f>
        <v>6.4299999999999996E-2</v>
      </c>
      <c r="L49" s="63">
        <f t="array" ref="L49">INDEX($AW$14:$AW$294,MATCH(MIN(IF($AW$14:$AW$294-(H49*(1+$BF$15))&gt;=0,$AW$14:$AW$294-(H49*(1+$BF$15)),"")),$AW$14:$AW$294-(H49*(1+$BF$15)),0))</f>
        <v>6.4299999999999996E-2</v>
      </c>
      <c r="S49"/>
      <c r="T49"/>
      <c r="U49" s="24" t="s">
        <v>142</v>
      </c>
      <c r="V49">
        <v>7.5600000000000014E-2</v>
      </c>
      <c r="W49" s="31" t="s">
        <v>143</v>
      </c>
      <c r="X49" s="27">
        <v>7.5499999999999956E-2</v>
      </c>
      <c r="Y49" s="31" t="s">
        <v>115</v>
      </c>
      <c r="Z49" s="27">
        <v>6.5449999999999967E-2</v>
      </c>
      <c r="AA49" s="31" t="s">
        <v>63</v>
      </c>
      <c r="AB49" s="27">
        <v>7.7949999999999964E-2</v>
      </c>
      <c r="AC49" s="31" t="s">
        <v>144</v>
      </c>
      <c r="AD49" s="27">
        <v>6.5449999999999967E-2</v>
      </c>
      <c r="AE49" s="31" t="s">
        <v>145</v>
      </c>
      <c r="AF49" s="32">
        <v>9.2999999999999999E-2</v>
      </c>
      <c r="AG49" s="31" t="s">
        <v>146</v>
      </c>
      <c r="AH49" s="32">
        <v>6.5549999999999914E-2</v>
      </c>
      <c r="AI49" s="31" t="s">
        <v>85</v>
      </c>
      <c r="AJ49" s="27">
        <v>5.8600000000000006E-2</v>
      </c>
      <c r="AK49" s="24" t="s">
        <v>153</v>
      </c>
      <c r="AL49" s="27">
        <v>6.8750000000000103E-2</v>
      </c>
      <c r="AM49" s="38"/>
      <c r="AN49" s="38"/>
      <c r="AO49" s="36"/>
      <c r="AP49" s="36"/>
      <c r="AQ49" s="23">
        <v>6.84000000000001E-2</v>
      </c>
      <c r="AR49" s="33" t="s">
        <v>198</v>
      </c>
      <c r="AS49" s="36"/>
      <c r="AT49" s="36"/>
      <c r="AU49" s="64">
        <v>7.2139999999999996E-2</v>
      </c>
      <c r="AV49" s="31" t="s">
        <v>72</v>
      </c>
      <c r="AW49" s="27">
        <v>5.8600000000000006E-2</v>
      </c>
      <c r="AX49" s="35" t="s">
        <v>151</v>
      </c>
      <c r="AY49" s="23">
        <v>9.2950000000000005E-2</v>
      </c>
      <c r="AZ49" s="30" t="s">
        <v>152</v>
      </c>
      <c r="BA49" s="23">
        <v>6.8750000000000103E-2</v>
      </c>
      <c r="BB49" s="64">
        <v>6.966E-2</v>
      </c>
      <c r="BC49" s="11" t="s">
        <v>84</v>
      </c>
      <c r="BD49" s="7" t="s">
        <v>118</v>
      </c>
      <c r="BE49" s="8"/>
      <c r="BF49" s="9">
        <v>5.1799999999999999E-2</v>
      </c>
      <c r="BG49" s="10" t="s">
        <v>78</v>
      </c>
      <c r="BH49" s="10" t="s">
        <v>361</v>
      </c>
      <c r="BI49" s="23">
        <v>6.8750000000000103E-2</v>
      </c>
      <c r="BJ49" s="23">
        <v>6.8750000000000103E-2</v>
      </c>
    </row>
    <row r="50" spans="1:62" x14ac:dyDescent="0.25">
      <c r="A50" s="68" t="str">
        <f>+'3.1.16'!A38</f>
        <v>2017-04-01</v>
      </c>
      <c r="B50" s="55" t="str">
        <f>+'3.1.16'!B38</f>
        <v>2018-03-31</v>
      </c>
      <c r="C50" s="55">
        <f>+'3.1.16'!C38</f>
        <v>12</v>
      </c>
      <c r="D50" s="55" t="str">
        <f>+'3.1.16'!D38</f>
        <v>COMED</v>
      </c>
      <c r="E50" s="55" t="s">
        <v>372</v>
      </c>
      <c r="F50" s="81">
        <f>IF($E$11="",'3.1.16'!Y38/1000,Matrix!$E$11+('3.1.16'!Y38/1000))</f>
        <v>5.8941690516963852E-2</v>
      </c>
      <c r="G50" s="58">
        <f>IF($E$11="",'3.1.16'!Z38/1000,Matrix!$E$11+('3.1.16'!Z38/1000))</f>
        <v>6.1241690516963848E-2</v>
      </c>
      <c r="H50" s="61">
        <f>IF($E$11="",'3.1.16'!AA38/1000,Matrix!$E$11+('3.1.16'!AA38/1000))</f>
        <v>6.1441690516963854E-2</v>
      </c>
      <c r="I50" s="55"/>
      <c r="J50" s="73">
        <f t="array" ref="J50">INDEX($AW$14:$AW$294,MATCH(MIN(IF($AW$14:$AW$294-(F50*(1+$BF$15))&gt;=0,$AW$14:$AW$294-(F50*(1+$BF$15)),"")),$AW$14:$AW$294-(F50*(1+$BF$15)),0))</f>
        <v>5.96E-2</v>
      </c>
      <c r="K50" s="58">
        <f t="array" ref="K50">INDEX($AW$14:$AW$294,MATCH(MIN(IF($AW$14:$AW$294-(G50*(1+$BF$15))&gt;=0,$AW$14:$AW$294-(G50*(1+$BF$15)),"")),$AW$14:$AW$294-(G50*(1+$BF$15)),0))</f>
        <v>6.1900000000000004E-2</v>
      </c>
      <c r="L50" s="61">
        <f t="array" ref="L50">INDEX($AW$14:$AW$294,MATCH(MIN(IF($AW$14:$AW$294-(H50*(1+$BF$15))&gt;=0,$AW$14:$AW$294-(H50*(1+$BF$15)),"")),$AW$14:$AW$294-(H50*(1+$BF$15)),0))</f>
        <v>6.1900000000000004E-2</v>
      </c>
      <c r="S50"/>
      <c r="T50"/>
      <c r="U50" s="24" t="s">
        <v>142</v>
      </c>
      <c r="V50">
        <v>7.6100000000000015E-2</v>
      </c>
      <c r="W50" s="31" t="s">
        <v>143</v>
      </c>
      <c r="X50" s="27">
        <v>7.5549999999999951E-2</v>
      </c>
      <c r="Y50" s="31" t="s">
        <v>115</v>
      </c>
      <c r="Z50" s="27">
        <v>6.579999999999997E-2</v>
      </c>
      <c r="AA50" s="31" t="s">
        <v>63</v>
      </c>
      <c r="AB50" s="27">
        <v>7.8299999999999967E-2</v>
      </c>
      <c r="AC50" s="31" t="s">
        <v>144</v>
      </c>
      <c r="AD50" s="27">
        <v>6.579999999999997E-2</v>
      </c>
      <c r="AE50" s="31" t="s">
        <v>145</v>
      </c>
      <c r="AF50" s="32">
        <v>9.35E-2</v>
      </c>
      <c r="AG50" s="31" t="s">
        <v>146</v>
      </c>
      <c r="AH50" s="32">
        <v>6.5899999999999917E-2</v>
      </c>
      <c r="AI50" s="31" t="s">
        <v>85</v>
      </c>
      <c r="AJ50" s="27">
        <v>5.8899999999999994E-2</v>
      </c>
      <c r="AK50" s="24" t="s">
        <v>153</v>
      </c>
      <c r="AL50" s="27">
        <v>6.9100000000000106E-2</v>
      </c>
      <c r="AM50" s="38"/>
      <c r="AN50" s="38"/>
      <c r="AO50" s="36"/>
      <c r="AP50" s="36"/>
      <c r="AQ50" s="23">
        <v>6.8750000000000103E-2</v>
      </c>
      <c r="AR50" s="33" t="s">
        <v>199</v>
      </c>
      <c r="AS50" s="36"/>
      <c r="AT50" s="36"/>
      <c r="AU50" s="64">
        <v>7.2410000000000002E-2</v>
      </c>
      <c r="AV50" s="31" t="s">
        <v>72</v>
      </c>
      <c r="AW50" s="27">
        <v>5.8899999999999994E-2</v>
      </c>
      <c r="AX50" s="35" t="s">
        <v>151</v>
      </c>
      <c r="AY50" s="23">
        <v>9.4549999999999995E-2</v>
      </c>
      <c r="AZ50" s="30" t="s">
        <v>152</v>
      </c>
      <c r="BA50" s="23">
        <v>6.9100000000000106E-2</v>
      </c>
      <c r="BB50" s="64">
        <v>6.9940000000000002E-2</v>
      </c>
      <c r="BC50" s="17" t="s">
        <v>85</v>
      </c>
      <c r="BD50" s="7" t="s">
        <v>54</v>
      </c>
      <c r="BE50" s="8">
        <v>2.5999999999999999E-3</v>
      </c>
      <c r="BF50" s="9">
        <v>0</v>
      </c>
      <c r="BG50" s="10" t="s">
        <v>78</v>
      </c>
      <c r="BH50" s="10" t="s">
        <v>362</v>
      </c>
      <c r="BI50" s="23">
        <v>6.9100000000000106E-2</v>
      </c>
      <c r="BJ50" s="23">
        <v>6.9100000000000106E-2</v>
      </c>
    </row>
    <row r="51" spans="1:62" x14ac:dyDescent="0.25">
      <c r="A51" s="69" t="str">
        <f>+'3.1.16'!A39</f>
        <v>2017-04-01</v>
      </c>
      <c r="B51" s="56" t="str">
        <f>+'3.1.16'!B39</f>
        <v>2018-09-30</v>
      </c>
      <c r="C51" s="56">
        <f>+'3.1.16'!C39</f>
        <v>18</v>
      </c>
      <c r="D51" s="56" t="str">
        <f>+'3.1.16'!D39</f>
        <v>COMED</v>
      </c>
      <c r="E51" s="56" t="s">
        <v>372</v>
      </c>
      <c r="F51" s="80">
        <f>IF($E$11="",'3.1.16'!Y39/1000,Matrix!$E$11+('3.1.16'!Y39/1000))</f>
        <v>5.9264590388107066E-2</v>
      </c>
      <c r="G51" s="59">
        <f>IF($E$11="",'3.1.16'!Z39/1000,Matrix!$E$11+('3.1.16'!Z39/1000))</f>
        <v>6.1564590388107063E-2</v>
      </c>
      <c r="H51" s="62">
        <f>IF($E$11="",'3.1.16'!AA39/1000,Matrix!$E$11+('3.1.16'!AA39/1000))</f>
        <v>6.1764590388107068E-2</v>
      </c>
      <c r="I51" s="56"/>
      <c r="J51" s="74">
        <f t="array" ref="J51">INDEX($AW$14:$AW$294,MATCH(MIN(IF($AW$14:$AW$294-(F51*(1+$BF$15))&gt;=0,$AW$14:$AW$294-(F51*(1+$BF$15)),"")),$AW$14:$AW$294-(F51*(1+$BF$15)),0))</f>
        <v>5.9900000000000002E-2</v>
      </c>
      <c r="K51" s="59">
        <f t="array" ref="K51">INDEX($AW$14:$AW$294,MATCH(MIN(IF($AW$14:$AW$294-(G51*(1+$BF$15))&gt;=0,$AW$14:$AW$294-(G51*(1+$BF$15)),"")),$AW$14:$AW$294-(G51*(1+$BF$15)),0))</f>
        <v>6.2300000000000001E-2</v>
      </c>
      <c r="L51" s="62">
        <f t="array" ref="L51">INDEX($AW$14:$AW$294,MATCH(MIN(IF($AW$14:$AW$294-(H51*(1+$BF$15))&gt;=0,$AW$14:$AW$294-(H51*(1+$BF$15)),"")),$AW$14:$AW$294-(H51*(1+$BF$15)),0))</f>
        <v>6.2300000000000001E-2</v>
      </c>
      <c r="S51"/>
      <c r="T51"/>
      <c r="U51" s="24" t="s">
        <v>142</v>
      </c>
      <c r="V51">
        <v>7.6600000000000015E-2</v>
      </c>
      <c r="W51" s="31" t="s">
        <v>143</v>
      </c>
      <c r="X51" s="27">
        <v>7.5899999999999954E-2</v>
      </c>
      <c r="Y51" s="31" t="s">
        <v>115</v>
      </c>
      <c r="Z51" s="27">
        <v>6.6149999999999973E-2</v>
      </c>
      <c r="AA51" s="31" t="s">
        <v>63</v>
      </c>
      <c r="AB51" s="27">
        <v>7.864999999999997E-2</v>
      </c>
      <c r="AC51" s="31" t="s">
        <v>144</v>
      </c>
      <c r="AD51" s="27">
        <v>6.6149999999999973E-2</v>
      </c>
      <c r="AE51" s="31" t="s">
        <v>145</v>
      </c>
      <c r="AF51" s="32">
        <v>9.4E-2</v>
      </c>
      <c r="AG51" s="31" t="s">
        <v>146</v>
      </c>
      <c r="AH51" s="32">
        <v>6.624999999999992E-2</v>
      </c>
      <c r="AI51" s="31" t="s">
        <v>85</v>
      </c>
      <c r="AJ51" s="27">
        <v>5.9299999999999999E-2</v>
      </c>
      <c r="AK51" s="24" t="s">
        <v>153</v>
      </c>
      <c r="AL51" s="27">
        <v>6.9450000000000109E-2</v>
      </c>
      <c r="AM51" s="38"/>
      <c r="AN51" s="38"/>
      <c r="AO51" s="36"/>
      <c r="AP51" s="36"/>
      <c r="AQ51" s="23">
        <v>6.9100000000000106E-2</v>
      </c>
      <c r="AR51" s="33" t="s">
        <v>200</v>
      </c>
      <c r="AS51" s="36"/>
      <c r="AT51" s="36"/>
      <c r="AU51" s="64">
        <v>7.2690000000000005E-2</v>
      </c>
      <c r="AV51" s="31" t="s">
        <v>72</v>
      </c>
      <c r="AW51" s="27">
        <v>5.9299999999999999E-2</v>
      </c>
      <c r="AX51" s="30" t="s">
        <v>151</v>
      </c>
      <c r="AY51" s="23">
        <v>9.7989999999999994E-2</v>
      </c>
      <c r="AZ51" s="30" t="s">
        <v>152</v>
      </c>
      <c r="BA51" s="23">
        <v>6.9450000000000109E-2</v>
      </c>
      <c r="BB51" s="64">
        <v>7.0209999999999995E-2</v>
      </c>
      <c r="BC51" s="11" t="s">
        <v>85</v>
      </c>
      <c r="BD51" s="7" t="s">
        <v>52</v>
      </c>
      <c r="BE51" s="8">
        <v>2.5999999999999999E-3</v>
      </c>
      <c r="BF51" s="9">
        <v>0</v>
      </c>
      <c r="BG51" s="10" t="s">
        <v>78</v>
      </c>
      <c r="BH51" s="10" t="s">
        <v>362</v>
      </c>
      <c r="BI51" s="23">
        <v>6.9450000000000109E-2</v>
      </c>
      <c r="BJ51" s="23">
        <v>6.9450000000000109E-2</v>
      </c>
    </row>
    <row r="52" spans="1:62" x14ac:dyDescent="0.25">
      <c r="A52" s="69" t="str">
        <f>+'3.1.16'!A40</f>
        <v>2017-04-01</v>
      </c>
      <c r="B52" s="56" t="str">
        <f>+'3.1.16'!B40</f>
        <v>2019-03-31</v>
      </c>
      <c r="C52" s="56">
        <f>+'3.1.16'!C40</f>
        <v>24</v>
      </c>
      <c r="D52" s="56" t="str">
        <f>+'3.1.16'!D40</f>
        <v>COMED</v>
      </c>
      <c r="E52" s="56" t="s">
        <v>372</v>
      </c>
      <c r="F52" s="80">
        <f>IF($E$11="",'3.1.16'!Y40/1000,Matrix!$E$11+('3.1.16'!Y40/1000))</f>
        <v>6.1345342420117549E-2</v>
      </c>
      <c r="G52" s="59">
        <f>IF($E$11="",'3.1.16'!Z40/1000,Matrix!$E$11+('3.1.16'!Z40/1000))</f>
        <v>6.3645342420117546E-2</v>
      </c>
      <c r="H52" s="62">
        <f>IF($E$11="",'3.1.16'!AA40/1000,Matrix!$E$11+('3.1.16'!AA40/1000))</f>
        <v>6.3845342420117551E-2</v>
      </c>
      <c r="I52" s="56"/>
      <c r="J52" s="74">
        <f t="array" ref="J52">INDEX($AW$14:$AW$294,MATCH(MIN(IF($AW$14:$AW$294-(F52*(1+$BF$15))&gt;=0,$AW$14:$AW$294-(F52*(1+$BF$15)),"")),$AW$14:$AW$294-(F52*(1+$BF$15)),0))</f>
        <v>6.1900000000000004E-2</v>
      </c>
      <c r="K52" s="59">
        <f t="array" ref="K52">INDEX($AW$14:$AW$294,MATCH(MIN(IF($AW$14:$AW$294-(G52*(1+$BF$15))&gt;=0,$AW$14:$AW$294-(G52*(1+$BF$15)),"")),$AW$14:$AW$294-(G52*(1+$BF$15)),0))</f>
        <v>6.4299999999999996E-2</v>
      </c>
      <c r="L52" s="62">
        <f t="array" ref="L52">INDEX($AW$14:$AW$294,MATCH(MIN(IF($AW$14:$AW$294-(H52*(1+$BF$15))&gt;=0,$AW$14:$AW$294-(H52*(1+$BF$15)),"")),$AW$14:$AW$294-(H52*(1+$BF$15)),0))</f>
        <v>6.4299999999999996E-2</v>
      </c>
      <c r="S52"/>
      <c r="T52"/>
      <c r="U52" s="24" t="s">
        <v>142</v>
      </c>
      <c r="V52">
        <v>7.7100000000000016E-2</v>
      </c>
      <c r="W52" s="31" t="s">
        <v>143</v>
      </c>
      <c r="X52" s="27">
        <v>7.6249999999999957E-2</v>
      </c>
      <c r="Y52" s="31" t="s">
        <v>115</v>
      </c>
      <c r="Z52" s="27">
        <v>6.6499999999999976E-2</v>
      </c>
      <c r="AA52" s="31" t="s">
        <v>63</v>
      </c>
      <c r="AB52" s="27">
        <v>7.8999999999999973E-2</v>
      </c>
      <c r="AC52" s="31" t="s">
        <v>144</v>
      </c>
      <c r="AD52" s="27">
        <v>6.6499999999999976E-2</v>
      </c>
      <c r="AE52" s="31" t="s">
        <v>145</v>
      </c>
      <c r="AF52" s="32">
        <v>9.4500000000000001E-2</v>
      </c>
      <c r="AG52" s="31" t="s">
        <v>146</v>
      </c>
      <c r="AH52" s="32">
        <v>6.6599999999999923E-2</v>
      </c>
      <c r="AI52" s="31" t="s">
        <v>85</v>
      </c>
      <c r="AJ52" s="27">
        <v>5.96E-2</v>
      </c>
      <c r="AK52" s="24" t="s">
        <v>153</v>
      </c>
      <c r="AL52" s="27">
        <v>6.9800000000000112E-2</v>
      </c>
      <c r="AM52" s="38"/>
      <c r="AN52" s="38"/>
      <c r="AO52" s="36"/>
      <c r="AP52" s="36"/>
      <c r="AQ52" s="23">
        <v>6.9450000000000109E-2</v>
      </c>
      <c r="AR52" s="33" t="s">
        <v>201</v>
      </c>
      <c r="AS52" s="36"/>
      <c r="AT52" s="36"/>
      <c r="AU52" s="64">
        <v>7.2959999999999997E-2</v>
      </c>
      <c r="AV52" s="31" t="s">
        <v>72</v>
      </c>
      <c r="AW52" s="27">
        <v>5.96E-2</v>
      </c>
      <c r="AX52" s="35" t="s">
        <v>151</v>
      </c>
      <c r="AY52" s="23">
        <v>9.7989999999999994E-2</v>
      </c>
      <c r="AZ52" s="30" t="s">
        <v>152</v>
      </c>
      <c r="BA52" s="23">
        <v>6.9800000000000112E-2</v>
      </c>
      <c r="BB52" s="64">
        <v>7.0489999999999997E-2</v>
      </c>
      <c r="BC52" s="11" t="s">
        <v>85</v>
      </c>
      <c r="BD52" s="7" t="s">
        <v>119</v>
      </c>
      <c r="BE52" s="8">
        <v>2.5999999999999999E-3</v>
      </c>
      <c r="BF52" s="9">
        <v>0</v>
      </c>
      <c r="BG52" s="10" t="s">
        <v>78</v>
      </c>
      <c r="BH52" s="10" t="s">
        <v>362</v>
      </c>
      <c r="BI52" s="23">
        <v>6.9800000000000112E-2</v>
      </c>
      <c r="BJ52" s="23">
        <v>6.9800000000000112E-2</v>
      </c>
    </row>
    <row r="53" spans="1:62" x14ac:dyDescent="0.25">
      <c r="A53" s="69" t="str">
        <f>+'3.1.16'!A41</f>
        <v>2017-04-01</v>
      </c>
      <c r="B53" s="56" t="str">
        <f>+'3.1.16'!B41</f>
        <v>2019-09-30</v>
      </c>
      <c r="C53" s="56">
        <f>+'3.1.16'!C41</f>
        <v>30</v>
      </c>
      <c r="D53" s="56" t="str">
        <f>+'3.1.16'!D41</f>
        <v>COMED</v>
      </c>
      <c r="E53" s="56" t="s">
        <v>372</v>
      </c>
      <c r="F53" s="80">
        <f>IF($E$11="",'3.1.16'!Y41/1000,Matrix!$E$11+('3.1.16'!Y41/1000))</f>
        <v>6.1455254931716934E-2</v>
      </c>
      <c r="G53" s="59">
        <f>IF($E$11="",'3.1.16'!Z41/1000,Matrix!$E$11+('3.1.16'!Z41/1000))</f>
        <v>6.3755254931716937E-2</v>
      </c>
      <c r="H53" s="62">
        <f>IF($E$11="",'3.1.16'!AA41/1000,Matrix!$E$11+('3.1.16'!AA41/1000))</f>
        <v>6.3955254931716943E-2</v>
      </c>
      <c r="I53" s="56"/>
      <c r="J53" s="74">
        <f t="array" ref="J53">INDEX($AW$14:$AW$294,MATCH(MIN(IF($AW$14:$AW$294-(F53*(1+$BF$15))&gt;=0,$AW$14:$AW$294-(F53*(1+$BF$15)),"")),$AW$14:$AW$294-(F53*(1+$BF$15)),0))</f>
        <v>6.1900000000000004E-2</v>
      </c>
      <c r="K53" s="59">
        <f t="array" ref="K53">INDEX($AW$14:$AW$294,MATCH(MIN(IF($AW$14:$AW$294-(G53*(1+$BF$15))&gt;=0,$AW$14:$AW$294-(G53*(1+$BF$15)),"")),$AW$14:$AW$294-(G53*(1+$BF$15)),0))</f>
        <v>6.4299999999999996E-2</v>
      </c>
      <c r="L53" s="62">
        <f t="array" ref="L53">INDEX($AW$14:$AW$294,MATCH(MIN(IF($AW$14:$AW$294-(H53*(1+$BF$15))&gt;=0,$AW$14:$AW$294-(H53*(1+$BF$15)),"")),$AW$14:$AW$294-(H53*(1+$BF$15)),0))</f>
        <v>6.4600000000000005E-2</v>
      </c>
      <c r="S53"/>
      <c r="T53"/>
      <c r="U53" s="24" t="s">
        <v>142</v>
      </c>
      <c r="V53">
        <v>7.7600000000000016E-2</v>
      </c>
      <c r="W53" s="31" t="s">
        <v>143</v>
      </c>
      <c r="X53" s="27">
        <v>7.6499999999999957E-2</v>
      </c>
      <c r="Y53" s="31" t="s">
        <v>115</v>
      </c>
      <c r="Z53" s="27">
        <v>6.6849999999999979E-2</v>
      </c>
      <c r="AA53" s="31" t="s">
        <v>63</v>
      </c>
      <c r="AB53" s="27">
        <v>7.9349999999999976E-2</v>
      </c>
      <c r="AC53" s="31" t="s">
        <v>144</v>
      </c>
      <c r="AD53" s="27">
        <v>6.6849999999999979E-2</v>
      </c>
      <c r="AE53" s="31" t="s">
        <v>145</v>
      </c>
      <c r="AF53" s="32">
        <v>9.5000000000000001E-2</v>
      </c>
      <c r="AG53" s="31" t="s">
        <v>146</v>
      </c>
      <c r="AH53" s="32">
        <v>6.6949999999999926E-2</v>
      </c>
      <c r="AI53" s="31" t="s">
        <v>85</v>
      </c>
      <c r="AJ53" s="27">
        <v>5.9900000000000002E-2</v>
      </c>
      <c r="AK53" s="24" t="s">
        <v>153</v>
      </c>
      <c r="AL53" s="27">
        <v>7.0150000000000115E-2</v>
      </c>
      <c r="AM53" s="38"/>
      <c r="AN53" s="38"/>
      <c r="AO53" s="36"/>
      <c r="AP53" s="36"/>
      <c r="AQ53" s="23">
        <v>6.9800000000000112E-2</v>
      </c>
      <c r="AR53" s="33" t="s">
        <v>202</v>
      </c>
      <c r="AS53" s="36"/>
      <c r="AT53" s="36"/>
      <c r="AU53" s="64">
        <v>7.324E-2</v>
      </c>
      <c r="AV53" s="31" t="s">
        <v>72</v>
      </c>
      <c r="AW53" s="27">
        <v>5.9900000000000002E-2</v>
      </c>
      <c r="AX53" s="30" t="s">
        <v>151</v>
      </c>
      <c r="AY53" s="23">
        <v>9.9489999999999995E-2</v>
      </c>
      <c r="AZ53" s="30" t="s">
        <v>152</v>
      </c>
      <c r="BA53" s="23">
        <v>7.0150000000000115E-2</v>
      </c>
      <c r="BB53" s="64">
        <v>7.0760000000000003E-2</v>
      </c>
      <c r="BC53" s="11" t="s">
        <v>85</v>
      </c>
      <c r="BD53" s="7" t="s">
        <v>120</v>
      </c>
      <c r="BE53" s="8">
        <v>2.5999999999999999E-3</v>
      </c>
      <c r="BF53" s="9">
        <v>0</v>
      </c>
      <c r="BG53" s="10" t="s">
        <v>78</v>
      </c>
      <c r="BH53" s="10" t="s">
        <v>362</v>
      </c>
      <c r="BI53" s="23">
        <v>7.0150000000000115E-2</v>
      </c>
      <c r="BJ53" s="23">
        <v>7.0150000000000115E-2</v>
      </c>
    </row>
    <row r="54" spans="1:62" x14ac:dyDescent="0.25">
      <c r="A54" s="70" t="str">
        <f>+'3.1.16'!A42</f>
        <v>2017-04-01</v>
      </c>
      <c r="B54" s="57" t="str">
        <f>+'3.1.16'!B42</f>
        <v>2020-03-31</v>
      </c>
      <c r="C54" s="57">
        <f>+'3.1.16'!C42</f>
        <v>36</v>
      </c>
      <c r="D54" s="57" t="str">
        <f>+'3.1.16'!D42</f>
        <v>COMED</v>
      </c>
      <c r="E54" s="57" t="s">
        <v>372</v>
      </c>
      <c r="F54" s="82">
        <f>IF($E$11="",'3.1.16'!Y42/1000,Matrix!$E$11+('3.1.16'!Y42/1000))</f>
        <v>6.2463170618610363E-2</v>
      </c>
      <c r="G54" s="60">
        <f>IF($E$11="",'3.1.16'!Z42/1000,Matrix!$E$11+('3.1.16'!Z42/1000))</f>
        <v>6.4763170618610366E-2</v>
      </c>
      <c r="H54" s="63">
        <f>IF($E$11="",'3.1.16'!AA42/1000,Matrix!$E$11+('3.1.16'!AA42/1000))</f>
        <v>6.4963170618610358E-2</v>
      </c>
      <c r="I54" s="56"/>
      <c r="J54" s="75">
        <f t="array" ref="J54">INDEX($AW$14:$AW$294,MATCH(MIN(IF($AW$14:$AW$294-(F54*(1+$BF$15))&gt;=0,$AW$14:$AW$294-(F54*(1+$BF$15)),"")),$AW$14:$AW$294-(F54*(1+$BF$15)),0))</f>
        <v>6.2899999999999998E-2</v>
      </c>
      <c r="K54" s="60">
        <f t="array" ref="K54">INDEX($AW$14:$AW$294,MATCH(MIN(IF($AW$14:$AW$294-(G54*(1+$BF$15))&gt;=0,$AW$14:$AW$294-(G54*(1+$BF$15)),"")),$AW$14:$AW$294-(G54*(1+$BF$15)),0))</f>
        <v>6.5299999999999997E-2</v>
      </c>
      <c r="L54" s="63">
        <f t="array" ref="L54">INDEX($AW$14:$AW$294,MATCH(MIN(IF($AW$14:$AW$294-(H54*(1+$BF$15))&gt;=0,$AW$14:$AW$294-(H54*(1+$BF$15)),"")),$AW$14:$AW$294-(H54*(1+$BF$15)),0))</f>
        <v>6.5599999999999992E-2</v>
      </c>
      <c r="S54"/>
      <c r="T54"/>
      <c r="U54" s="24" t="s">
        <v>142</v>
      </c>
      <c r="V54">
        <v>7.8100000000000017E-2</v>
      </c>
      <c r="W54" s="31" t="s">
        <v>143</v>
      </c>
      <c r="X54" s="27">
        <v>7.659999999999996E-2</v>
      </c>
      <c r="Y54" s="31" t="s">
        <v>115</v>
      </c>
      <c r="Z54" s="27">
        <v>6.7199999999999982E-2</v>
      </c>
      <c r="AA54" s="31" t="s">
        <v>63</v>
      </c>
      <c r="AB54" s="27">
        <v>7.9699999999999979E-2</v>
      </c>
      <c r="AC54" s="31" t="s">
        <v>144</v>
      </c>
      <c r="AD54" s="27">
        <v>6.7199999999999982E-2</v>
      </c>
      <c r="AE54" s="31" t="s">
        <v>145</v>
      </c>
      <c r="AF54" s="32">
        <v>9.5500000000000002E-2</v>
      </c>
      <c r="AG54" s="31" t="s">
        <v>146</v>
      </c>
      <c r="AH54" s="32">
        <v>6.7299999999999929E-2</v>
      </c>
      <c r="AI54" s="31" t="s">
        <v>85</v>
      </c>
      <c r="AJ54" s="27">
        <v>6.0299999999999999E-2</v>
      </c>
      <c r="AK54" s="24" t="s">
        <v>153</v>
      </c>
      <c r="AL54" s="27">
        <v>7.0500000000000118E-2</v>
      </c>
      <c r="AM54" s="38"/>
      <c r="AN54" s="38"/>
      <c r="AO54" s="36"/>
      <c r="AP54" s="36"/>
      <c r="AQ54" s="23">
        <v>7.0150000000000115E-2</v>
      </c>
      <c r="AR54" s="33" t="s">
        <v>203</v>
      </c>
      <c r="AS54" s="36"/>
      <c r="AT54" s="36"/>
      <c r="AU54" s="64">
        <v>7.3510000000000006E-2</v>
      </c>
      <c r="AV54" s="31" t="s">
        <v>72</v>
      </c>
      <c r="AW54" s="27">
        <v>6.0299999999999999E-2</v>
      </c>
      <c r="AX54" s="30" t="s">
        <v>151</v>
      </c>
      <c r="AY54" s="23">
        <v>9.9900000000000003E-2</v>
      </c>
      <c r="AZ54" s="30" t="s">
        <v>152</v>
      </c>
      <c r="BA54" s="23">
        <v>7.0500000000000118E-2</v>
      </c>
      <c r="BB54" s="64">
        <v>7.1040000000000006E-2</v>
      </c>
      <c r="BC54" s="11" t="s">
        <v>85</v>
      </c>
      <c r="BD54" s="7" t="s">
        <v>121</v>
      </c>
      <c r="BE54" s="8">
        <v>2.5999999999999999E-3</v>
      </c>
      <c r="BF54" s="9">
        <v>0</v>
      </c>
      <c r="BG54" s="10" t="s">
        <v>78</v>
      </c>
      <c r="BH54" s="10" t="s">
        <v>362</v>
      </c>
      <c r="BI54" s="23">
        <v>7.0500000000000118E-2</v>
      </c>
      <c r="BJ54" s="23">
        <v>7.0500000000000118E-2</v>
      </c>
    </row>
    <row r="55" spans="1:62" x14ac:dyDescent="0.25">
      <c r="A55" s="68" t="str">
        <f>+'3.1.16'!A43</f>
        <v>2017-05-01</v>
      </c>
      <c r="B55" s="55" t="str">
        <f>+'3.1.16'!B43</f>
        <v>2018-04-30</v>
      </c>
      <c r="C55" s="55">
        <f>+'3.1.16'!C43</f>
        <v>12</v>
      </c>
      <c r="D55" s="55" t="str">
        <f>+'3.1.16'!D43</f>
        <v>COMED</v>
      </c>
      <c r="E55" s="55" t="s">
        <v>372</v>
      </c>
      <c r="F55" s="81">
        <f>IF($E$11="",'3.1.16'!Y43/1000,Matrix!$E$11+('3.1.16'!Y43/1000))</f>
        <v>5.9338265064103085E-2</v>
      </c>
      <c r="G55" s="58">
        <f>IF($E$11="",'3.1.16'!Z43/1000,Matrix!$E$11+('3.1.16'!Z43/1000))</f>
        <v>6.1638265064103082E-2</v>
      </c>
      <c r="H55" s="61">
        <f>IF($E$11="",'3.1.16'!AA43/1000,Matrix!$E$11+('3.1.16'!AA43/1000))</f>
        <v>6.183826506410308E-2</v>
      </c>
      <c r="I55" s="55"/>
      <c r="J55" s="73">
        <f t="array" ref="J55">INDEX($AW$14:$AW$294,MATCH(MIN(IF($AW$14:$AW$294-(F55*(1+$BF$15))&gt;=0,$AW$14:$AW$294-(F55*(1+$BF$15)),"")),$AW$14:$AW$294-(F55*(1+$BF$15)),0))</f>
        <v>5.9900000000000002E-2</v>
      </c>
      <c r="K55" s="58">
        <f t="array" ref="K55">INDEX($AW$14:$AW$294,MATCH(MIN(IF($AW$14:$AW$294-(G55*(1+$BF$15))&gt;=0,$AW$14:$AW$294-(G55*(1+$BF$15)),"")),$AW$14:$AW$294-(G55*(1+$BF$15)),0))</f>
        <v>6.2300000000000001E-2</v>
      </c>
      <c r="L55" s="61">
        <f t="array" ref="L55">INDEX($AW$14:$AW$294,MATCH(MIN(IF($AW$14:$AW$294-(H55*(1+$BF$15))&gt;=0,$AW$14:$AW$294-(H55*(1+$BF$15)),"")),$AW$14:$AW$294-(H55*(1+$BF$15)),0))</f>
        <v>6.2300000000000001E-2</v>
      </c>
      <c r="S55"/>
      <c r="T55"/>
      <c r="U55" s="24" t="s">
        <v>142</v>
      </c>
      <c r="V55">
        <v>7.8600000000000017E-2</v>
      </c>
      <c r="W55" s="31" t="s">
        <v>143</v>
      </c>
      <c r="X55" s="27">
        <v>7.6949999999999963E-2</v>
      </c>
      <c r="Y55" s="31" t="s">
        <v>115</v>
      </c>
      <c r="Z55" s="27">
        <v>6.7549999999999985E-2</v>
      </c>
      <c r="AA55" s="31" t="s">
        <v>63</v>
      </c>
      <c r="AB55" s="27">
        <v>8.0049999999999982E-2</v>
      </c>
      <c r="AC55" s="31" t="s">
        <v>144</v>
      </c>
      <c r="AD55" s="27">
        <v>6.7549999999999985E-2</v>
      </c>
      <c r="AE55" s="31" t="s">
        <v>145</v>
      </c>
      <c r="AF55" s="32">
        <v>9.6000000000000002E-2</v>
      </c>
      <c r="AG55" s="31" t="s">
        <v>146</v>
      </c>
      <c r="AH55" s="32">
        <v>6.7649999999999932E-2</v>
      </c>
      <c r="AI55" s="31" t="s">
        <v>85</v>
      </c>
      <c r="AJ55" s="27">
        <v>6.0599999999999994E-2</v>
      </c>
      <c r="AK55" s="24" t="s">
        <v>153</v>
      </c>
      <c r="AL55" s="27">
        <v>7.0850000000000121E-2</v>
      </c>
      <c r="AM55" s="38"/>
      <c r="AN55" s="38"/>
      <c r="AO55" s="36"/>
      <c r="AP55" s="36"/>
      <c r="AQ55" s="23">
        <v>7.0500000000000118E-2</v>
      </c>
      <c r="AR55" s="33" t="s">
        <v>204</v>
      </c>
      <c r="AS55" s="36"/>
      <c r="AT55" s="36"/>
      <c r="AU55" s="64">
        <v>7.3789999999999994E-2</v>
      </c>
      <c r="AV55" s="31" t="s">
        <v>72</v>
      </c>
      <c r="AW55" s="27">
        <v>6.0599999999999994E-2</v>
      </c>
      <c r="AX55" s="30" t="s">
        <v>151</v>
      </c>
      <c r="AY55" s="23">
        <v>0.10009999999999999</v>
      </c>
      <c r="AZ55" s="30" t="s">
        <v>152</v>
      </c>
      <c r="BA55" s="23">
        <v>7.0850000000000121E-2</v>
      </c>
      <c r="BB55" s="64">
        <v>7.1309999999999998E-2</v>
      </c>
      <c r="BC55" s="11" t="s">
        <v>85</v>
      </c>
      <c r="BD55" s="7" t="s">
        <v>122</v>
      </c>
      <c r="BE55" s="8">
        <v>2.5999999999999999E-3</v>
      </c>
      <c r="BF55" s="9">
        <v>0</v>
      </c>
      <c r="BG55" s="10" t="s">
        <v>78</v>
      </c>
      <c r="BH55" s="10" t="s">
        <v>362</v>
      </c>
      <c r="BI55" s="23">
        <v>7.0850000000000121E-2</v>
      </c>
      <c r="BJ55" s="23">
        <v>7.0850000000000121E-2</v>
      </c>
    </row>
    <row r="56" spans="1:62" x14ac:dyDescent="0.25">
      <c r="A56" s="69" t="str">
        <f>+'3.1.16'!A44</f>
        <v>2017-05-01</v>
      </c>
      <c r="B56" s="56" t="str">
        <f>+'3.1.16'!B44</f>
        <v>2018-10-31</v>
      </c>
      <c r="C56" s="56">
        <f>+'3.1.16'!C44</f>
        <v>18</v>
      </c>
      <c r="D56" s="56" t="str">
        <f>+'3.1.16'!D44</f>
        <v>COMED</v>
      </c>
      <c r="E56" s="56" t="s">
        <v>372</v>
      </c>
      <c r="F56" s="80">
        <f>IF($E$11="",'3.1.16'!Y44/1000,Matrix!$E$11+('3.1.16'!Y44/1000))</f>
        <v>5.9608433104956775E-2</v>
      </c>
      <c r="G56" s="59">
        <f>IF($E$11="",'3.1.16'!Z44/1000,Matrix!$E$11+('3.1.16'!Z44/1000))</f>
        <v>6.1908433104956771E-2</v>
      </c>
      <c r="H56" s="62">
        <f>IF($E$11="",'3.1.16'!AA44/1000,Matrix!$E$11+('3.1.16'!AA44/1000))</f>
        <v>6.2108433104956777E-2</v>
      </c>
      <c r="I56" s="56"/>
      <c r="J56" s="74">
        <f t="array" ref="J56">INDEX($AW$14:$AW$294,MATCH(MIN(IF($AW$14:$AW$294-(F56*(1+$BF$15))&gt;=0,$AW$14:$AW$294-(F56*(1+$BF$15)),"")),$AW$14:$AW$294-(F56*(1+$BF$15)),0))</f>
        <v>6.0299999999999999E-2</v>
      </c>
      <c r="K56" s="59">
        <f t="array" ref="K56">INDEX($AW$14:$AW$294,MATCH(MIN(IF($AW$14:$AW$294-(G56*(1+$BF$15))&gt;=0,$AW$14:$AW$294-(G56*(1+$BF$15)),"")),$AW$14:$AW$294-(G56*(1+$BF$15)),0))</f>
        <v>6.2600000000000003E-2</v>
      </c>
      <c r="L56" s="62">
        <f t="array" ref="L56">INDEX($AW$14:$AW$294,MATCH(MIN(IF($AW$14:$AW$294-(H56*(1+$BF$15))&gt;=0,$AW$14:$AW$294-(H56*(1+$BF$15)),"")),$AW$14:$AW$294-(H56*(1+$BF$15)),0))</f>
        <v>6.2600000000000003E-2</v>
      </c>
      <c r="S56"/>
      <c r="T56"/>
      <c r="U56" s="24" t="s">
        <v>142</v>
      </c>
      <c r="V56">
        <v>7.9100000000000018E-2</v>
      </c>
      <c r="W56" s="31" t="s">
        <v>143</v>
      </c>
      <c r="X56" s="27">
        <v>7.7299999999999966E-2</v>
      </c>
      <c r="Y56" s="31" t="s">
        <v>115</v>
      </c>
      <c r="Z56" s="27">
        <v>6.7899999999999988E-2</v>
      </c>
      <c r="AA56" s="31" t="s">
        <v>63</v>
      </c>
      <c r="AB56" s="27">
        <v>8.0399999999999985E-2</v>
      </c>
      <c r="AC56" s="31" t="s">
        <v>144</v>
      </c>
      <c r="AD56" s="27">
        <v>6.7899999999999988E-2</v>
      </c>
      <c r="AE56" s="31" t="s">
        <v>145</v>
      </c>
      <c r="AF56" s="32">
        <v>9.6500000000000002E-2</v>
      </c>
      <c r="AG56" s="31" t="s">
        <v>146</v>
      </c>
      <c r="AH56" s="32">
        <v>6.7999999999999935E-2</v>
      </c>
      <c r="AI56" s="31" t="s">
        <v>85</v>
      </c>
      <c r="AJ56" s="27">
        <v>6.0899999999999996E-2</v>
      </c>
      <c r="AK56" s="24" t="s">
        <v>153</v>
      </c>
      <c r="AL56" s="27">
        <v>7.1200000000000124E-2</v>
      </c>
      <c r="AM56" s="38"/>
      <c r="AN56" s="38"/>
      <c r="AO56" s="36"/>
      <c r="AP56" s="36"/>
      <c r="AQ56" s="23">
        <v>7.0850000000000121E-2</v>
      </c>
      <c r="AR56" s="33" t="s">
        <v>205</v>
      </c>
      <c r="AS56" s="36"/>
      <c r="AT56" s="36"/>
      <c r="AU56" s="64">
        <v>7.4060000000000001E-2</v>
      </c>
      <c r="AV56" s="31" t="s">
        <v>72</v>
      </c>
      <c r="AW56" s="27">
        <v>6.0899999999999996E-2</v>
      </c>
      <c r="AX56" s="30" t="s">
        <v>151</v>
      </c>
      <c r="AY56" s="23">
        <v>0.1007</v>
      </c>
      <c r="AZ56" s="30" t="s">
        <v>152</v>
      </c>
      <c r="BA56" s="23">
        <v>7.1200000000000124E-2</v>
      </c>
      <c r="BB56" s="64">
        <v>7.1590000000000001E-2</v>
      </c>
      <c r="BC56" s="11" t="s">
        <v>85</v>
      </c>
      <c r="BD56" s="7" t="s">
        <v>123</v>
      </c>
      <c r="BE56" s="8">
        <v>2.5999999999999999E-3</v>
      </c>
      <c r="BF56" s="9">
        <v>0</v>
      </c>
      <c r="BG56" s="10" t="s">
        <v>78</v>
      </c>
      <c r="BH56" s="10" t="s">
        <v>362</v>
      </c>
      <c r="BI56" s="23">
        <v>7.1200000000000124E-2</v>
      </c>
      <c r="BJ56" s="23">
        <v>7.1200000000000124E-2</v>
      </c>
    </row>
    <row r="57" spans="1:62" x14ac:dyDescent="0.25">
      <c r="A57" s="69" t="str">
        <f>+'3.1.16'!A45</f>
        <v>2017-05-01</v>
      </c>
      <c r="B57" s="56" t="str">
        <f>+'3.1.16'!B45</f>
        <v>2019-04-30</v>
      </c>
      <c r="C57" s="56">
        <f>+'3.1.16'!C45</f>
        <v>24</v>
      </c>
      <c r="D57" s="56" t="str">
        <f>+'3.1.16'!D45</f>
        <v>COMED</v>
      </c>
      <c r="E57" s="56" t="s">
        <v>372</v>
      </c>
      <c r="F57" s="80">
        <f>IF($E$11="",'3.1.16'!Y45/1000,Matrix!$E$11+('3.1.16'!Y45/1000))</f>
        <v>6.1726394090491493E-2</v>
      </c>
      <c r="G57" s="59">
        <f>IF($E$11="",'3.1.16'!Z45/1000,Matrix!$E$11+('3.1.16'!Z45/1000))</f>
        <v>6.402639409049149E-2</v>
      </c>
      <c r="H57" s="62">
        <f>IF($E$11="",'3.1.16'!AA45/1000,Matrix!$E$11+('3.1.16'!AA45/1000))</f>
        <v>6.4226394090491495E-2</v>
      </c>
      <c r="I57" s="56"/>
      <c r="J57" s="74">
        <f t="array" ref="J57">INDEX($AW$14:$AW$294,MATCH(MIN(IF($AW$14:$AW$294-(F57*(1+$BF$15))&gt;=0,$AW$14:$AW$294-(F57*(1+$BF$15)),"")),$AW$14:$AW$294-(F57*(1+$BF$15)),0))</f>
        <v>6.2300000000000001E-2</v>
      </c>
      <c r="K57" s="59">
        <f t="array" ref="K57">INDEX($AW$14:$AW$294,MATCH(MIN(IF($AW$14:$AW$294-(G57*(1+$BF$15))&gt;=0,$AW$14:$AW$294-(G57*(1+$BF$15)),"")),$AW$14:$AW$294-(G57*(1+$BF$15)),0))</f>
        <v>6.4600000000000005E-2</v>
      </c>
      <c r="L57" s="62">
        <f t="array" ref="L57">INDEX($AW$14:$AW$294,MATCH(MIN(IF($AW$14:$AW$294-(H57*(1+$BF$15))&gt;=0,$AW$14:$AW$294-(H57*(1+$BF$15)),"")),$AW$14:$AW$294-(H57*(1+$BF$15)),0))</f>
        <v>6.4899999999999999E-2</v>
      </c>
      <c r="S57"/>
      <c r="T57"/>
      <c r="U57" s="24" t="s">
        <v>142</v>
      </c>
      <c r="V57">
        <v>7.9600000000000018E-2</v>
      </c>
      <c r="W57" s="31" t="s">
        <v>143</v>
      </c>
      <c r="X57" s="27">
        <v>7.7499999999999958E-2</v>
      </c>
      <c r="Y57" s="31" t="s">
        <v>115</v>
      </c>
      <c r="Z57" s="27">
        <v>6.8249999999999991E-2</v>
      </c>
      <c r="AA57" s="31" t="s">
        <v>63</v>
      </c>
      <c r="AB57" s="27">
        <v>8.0749999999999988E-2</v>
      </c>
      <c r="AC57" s="31" t="s">
        <v>144</v>
      </c>
      <c r="AD57" s="27">
        <v>6.8249999999999991E-2</v>
      </c>
      <c r="AE57" s="31" t="s">
        <v>145</v>
      </c>
      <c r="AF57" s="32">
        <v>9.7000000000000003E-2</v>
      </c>
      <c r="AG57" s="31" t="s">
        <v>146</v>
      </c>
      <c r="AH57" s="32">
        <v>6.8349999999999939E-2</v>
      </c>
      <c r="AI57" s="31" t="s">
        <v>85</v>
      </c>
      <c r="AJ57" s="27">
        <v>6.13E-2</v>
      </c>
      <c r="AK57" s="24" t="s">
        <v>153</v>
      </c>
      <c r="AL57" s="27">
        <v>7.1550000000000127E-2</v>
      </c>
      <c r="AM57" s="38"/>
      <c r="AN57" s="38"/>
      <c r="AO57" s="36"/>
      <c r="AP57" s="36"/>
      <c r="AQ57" s="23">
        <v>7.1200000000000124E-2</v>
      </c>
      <c r="AR57" s="33" t="s">
        <v>206</v>
      </c>
      <c r="AS57" s="36"/>
      <c r="AT57" s="36"/>
      <c r="AU57" s="64">
        <v>7.4340000000000003E-2</v>
      </c>
      <c r="AV57" s="31" t="s">
        <v>72</v>
      </c>
      <c r="AW57" s="27">
        <v>6.13E-2</v>
      </c>
      <c r="AX57" s="30" t="s">
        <v>151</v>
      </c>
      <c r="AY57" s="23">
        <v>0.10099</v>
      </c>
      <c r="AZ57" s="30" t="s">
        <v>152</v>
      </c>
      <c r="BA57" s="23">
        <v>7.1550000000000127E-2</v>
      </c>
      <c r="BB57" s="64">
        <v>7.1859999999999993E-2</v>
      </c>
      <c r="BC57" s="18" t="s">
        <v>86</v>
      </c>
      <c r="BD57" s="7" t="s">
        <v>87</v>
      </c>
      <c r="BE57" s="19"/>
      <c r="BF57" s="9"/>
      <c r="BG57" s="10" t="s">
        <v>75</v>
      </c>
      <c r="BH57" s="10"/>
      <c r="BI57" s="23">
        <v>7.1550000000000127E-2</v>
      </c>
      <c r="BJ57" s="23">
        <v>7.1550000000000127E-2</v>
      </c>
    </row>
    <row r="58" spans="1:62" x14ac:dyDescent="0.25">
      <c r="A58" s="69" t="str">
        <f>+'3.1.16'!A46</f>
        <v>2017-05-01</v>
      </c>
      <c r="B58" s="56" t="str">
        <f>+'3.1.16'!B46</f>
        <v>2019-10-31</v>
      </c>
      <c r="C58" s="56">
        <f>+'3.1.16'!C46</f>
        <v>30</v>
      </c>
      <c r="D58" s="56" t="str">
        <f>+'3.1.16'!D46</f>
        <v>COMED</v>
      </c>
      <c r="E58" s="56" t="s">
        <v>372</v>
      </c>
      <c r="F58" s="80">
        <f>IF($E$11="",'3.1.16'!Y46/1000,Matrix!$E$11+('3.1.16'!Y46/1000))</f>
        <v>6.1654112945924974E-2</v>
      </c>
      <c r="G58" s="59">
        <f>IF($E$11="",'3.1.16'!Z46/1000,Matrix!$E$11+('3.1.16'!Z46/1000))</f>
        <v>6.3954112945924971E-2</v>
      </c>
      <c r="H58" s="62">
        <f>IF($E$11="",'3.1.16'!AA46/1000,Matrix!$E$11+('3.1.16'!AA46/1000))</f>
        <v>6.4154112945924963E-2</v>
      </c>
      <c r="I58" s="56"/>
      <c r="J58" s="74">
        <f t="array" ref="J58">INDEX($AW$14:$AW$294,MATCH(MIN(IF($AW$14:$AW$294-(F58*(1+$BF$15))&gt;=0,$AW$14:$AW$294-(F58*(1+$BF$15)),"")),$AW$14:$AW$294-(F58*(1+$BF$15)),0))</f>
        <v>6.2300000000000001E-2</v>
      </c>
      <c r="K58" s="59">
        <f t="array" ref="K58">INDEX($AW$14:$AW$294,MATCH(MIN(IF($AW$14:$AW$294-(G58*(1+$BF$15))&gt;=0,$AW$14:$AW$294-(G58*(1+$BF$15)),"")),$AW$14:$AW$294-(G58*(1+$BF$15)),0))</f>
        <v>6.4600000000000005E-2</v>
      </c>
      <c r="L58" s="62">
        <f t="array" ref="L58">INDEX($AW$14:$AW$294,MATCH(MIN(IF($AW$14:$AW$294-(H58*(1+$BF$15))&gt;=0,$AW$14:$AW$294-(H58*(1+$BF$15)),"")),$AW$14:$AW$294-(H58*(1+$BF$15)),0))</f>
        <v>6.4600000000000005E-2</v>
      </c>
      <c r="S58"/>
      <c r="T58"/>
      <c r="U58" s="24" t="s">
        <v>142</v>
      </c>
      <c r="V58">
        <v>8.0100000000000018E-2</v>
      </c>
      <c r="W58" s="31" t="s">
        <v>143</v>
      </c>
      <c r="X58" s="27">
        <v>7.7649999999999969E-2</v>
      </c>
      <c r="Y58" s="31" t="s">
        <v>115</v>
      </c>
      <c r="Z58" s="27">
        <v>6.8599999999999994E-2</v>
      </c>
      <c r="AA58" s="31" t="s">
        <v>63</v>
      </c>
      <c r="AB58" s="27">
        <v>8.1099999999999992E-2</v>
      </c>
      <c r="AC58" s="31" t="s">
        <v>144</v>
      </c>
      <c r="AD58" s="27">
        <v>6.8599999999999994E-2</v>
      </c>
      <c r="AE58" s="31" t="s">
        <v>145</v>
      </c>
      <c r="AF58" s="32">
        <v>9.7500000000000003E-2</v>
      </c>
      <c r="AG58" s="31" t="s">
        <v>146</v>
      </c>
      <c r="AH58" s="32">
        <v>6.8699999999999942E-2</v>
      </c>
      <c r="AI58" s="31" t="s">
        <v>85</v>
      </c>
      <c r="AJ58" s="27">
        <v>6.1600000000000002E-2</v>
      </c>
      <c r="AK58" s="24" t="s">
        <v>153</v>
      </c>
      <c r="AL58" s="27">
        <v>7.190000000000013E-2</v>
      </c>
      <c r="AM58" s="38"/>
      <c r="AN58" s="38"/>
      <c r="AO58" s="36"/>
      <c r="AP58" s="36"/>
      <c r="AQ58" s="23">
        <v>7.1550000000000127E-2</v>
      </c>
      <c r="AR58" s="33" t="s">
        <v>207</v>
      </c>
      <c r="AS58" s="36"/>
      <c r="AT58" s="36"/>
      <c r="AU58" s="64">
        <v>7.4609999999999996E-2</v>
      </c>
      <c r="AV58" s="31" t="s">
        <v>72</v>
      </c>
      <c r="AW58" s="27">
        <v>6.1600000000000002E-2</v>
      </c>
      <c r="AX58" s="30" t="s">
        <v>151</v>
      </c>
      <c r="AY58" s="23">
        <v>0.10100000000000001</v>
      </c>
      <c r="AZ58" s="30" t="s">
        <v>152</v>
      </c>
      <c r="BA58" s="23">
        <v>7.190000000000013E-2</v>
      </c>
      <c r="BB58" s="64">
        <v>7.2139999999999996E-2</v>
      </c>
      <c r="BC58" s="18" t="s">
        <v>86</v>
      </c>
      <c r="BD58" s="7" t="s">
        <v>49</v>
      </c>
      <c r="BE58" s="19"/>
      <c r="BF58" s="9"/>
      <c r="BG58" s="10" t="s">
        <v>75</v>
      </c>
      <c r="BH58" s="10" t="s">
        <v>362</v>
      </c>
      <c r="BI58" s="23">
        <v>7.190000000000013E-2</v>
      </c>
      <c r="BJ58" s="23">
        <v>7.190000000000013E-2</v>
      </c>
    </row>
    <row r="59" spans="1:62" x14ac:dyDescent="0.25">
      <c r="A59" s="70" t="str">
        <f>+'3.1.16'!A47</f>
        <v>2017-05-01</v>
      </c>
      <c r="B59" s="57" t="str">
        <f>+'3.1.16'!B47</f>
        <v>2020-04-30</v>
      </c>
      <c r="C59" s="57">
        <f>+'3.1.16'!C47</f>
        <v>36</v>
      </c>
      <c r="D59" s="57" t="str">
        <f>+'3.1.16'!D47</f>
        <v>COMED</v>
      </c>
      <c r="E59" s="57" t="s">
        <v>372</v>
      </c>
      <c r="F59" s="82">
        <f>IF($E$11="",'3.1.16'!Y47/1000,Matrix!$E$11+('3.1.16'!Y47/1000))</f>
        <v>6.2696102458326575E-2</v>
      </c>
      <c r="G59" s="60">
        <f>IF($E$11="",'3.1.16'!Z47/1000,Matrix!$E$11+('3.1.16'!Z47/1000))</f>
        <v>6.4996102458326571E-2</v>
      </c>
      <c r="H59" s="63">
        <f>IF($E$11="",'3.1.16'!AA47/1000,Matrix!$E$11+('3.1.16'!AA47/1000))</f>
        <v>6.5196102458326577E-2</v>
      </c>
      <c r="I59" s="56"/>
      <c r="J59" s="75">
        <f t="array" ref="J59">INDEX($AW$14:$AW$294,MATCH(MIN(IF($AW$14:$AW$294-(F59*(1+$BF$15))&gt;=0,$AW$14:$AW$294-(F59*(1+$BF$15)),"")),$AW$14:$AW$294-(F59*(1+$BF$15)),0))</f>
        <v>6.3299999999999995E-2</v>
      </c>
      <c r="K59" s="60">
        <f t="array" ref="K59">INDEX($AW$14:$AW$294,MATCH(MIN(IF($AW$14:$AW$294-(G59*(1+$BF$15))&gt;=0,$AW$14:$AW$294-(G59*(1+$BF$15)),"")),$AW$14:$AW$294-(G59*(1+$BF$15)),0))</f>
        <v>6.5599999999999992E-2</v>
      </c>
      <c r="L59" s="63">
        <f t="array" ref="L59">INDEX($AW$14:$AW$294,MATCH(MIN(IF($AW$14:$AW$294-(H59*(1+$BF$15))&gt;=0,$AW$14:$AW$294-(H59*(1+$BF$15)),"")),$AW$14:$AW$294-(H59*(1+$BF$15)),0))</f>
        <v>6.59E-2</v>
      </c>
      <c r="S59"/>
      <c r="T59"/>
      <c r="U59" s="24" t="s">
        <v>142</v>
      </c>
      <c r="V59">
        <v>8.0600000000000019E-2</v>
      </c>
      <c r="W59" s="31" t="s">
        <v>143</v>
      </c>
      <c r="X59" s="27">
        <v>7.7999999999999972E-2</v>
      </c>
      <c r="Y59" s="31" t="s">
        <v>115</v>
      </c>
      <c r="Z59" s="27">
        <v>6.8949999999999997E-2</v>
      </c>
      <c r="AA59" s="31" t="s">
        <v>63</v>
      </c>
      <c r="AB59" s="27">
        <v>8.1449999999999995E-2</v>
      </c>
      <c r="AC59" s="31" t="s">
        <v>144</v>
      </c>
      <c r="AD59" s="27">
        <v>6.8949999999999997E-2</v>
      </c>
      <c r="AE59" s="31" t="s">
        <v>145</v>
      </c>
      <c r="AF59" s="32">
        <v>9.8000000000000004E-2</v>
      </c>
      <c r="AG59" s="31" t="s">
        <v>146</v>
      </c>
      <c r="AH59" s="32">
        <v>6.9049999999999945E-2</v>
      </c>
      <c r="AI59" s="31" t="s">
        <v>85</v>
      </c>
      <c r="AJ59" s="27">
        <v>6.1900000000000004E-2</v>
      </c>
      <c r="AK59" s="24" t="s">
        <v>153</v>
      </c>
      <c r="AL59" s="27">
        <v>7.2250000000000134E-2</v>
      </c>
      <c r="AM59" s="38"/>
      <c r="AN59" s="38"/>
      <c r="AO59" s="36"/>
      <c r="AP59" s="36"/>
      <c r="AQ59" s="23">
        <v>7.190000000000013E-2</v>
      </c>
      <c r="AR59" s="33" t="s">
        <v>208</v>
      </c>
      <c r="AS59" s="36"/>
      <c r="AT59" s="36"/>
      <c r="AU59" s="64">
        <v>7.4889999999999998E-2</v>
      </c>
      <c r="AV59" s="31" t="s">
        <v>72</v>
      </c>
      <c r="AW59" s="27">
        <v>6.1900000000000004E-2</v>
      </c>
      <c r="AX59" s="30" t="s">
        <v>151</v>
      </c>
      <c r="AY59" s="23">
        <v>0.1014</v>
      </c>
      <c r="AZ59" s="30" t="s">
        <v>152</v>
      </c>
      <c r="BA59" s="23">
        <v>7.2250000000000134E-2</v>
      </c>
      <c r="BB59" s="64">
        <v>7.2410000000000002E-2</v>
      </c>
      <c r="BC59" s="11" t="s">
        <v>86</v>
      </c>
      <c r="BD59" s="7" t="s">
        <v>124</v>
      </c>
      <c r="BE59" s="19"/>
      <c r="BF59" s="9"/>
      <c r="BG59" s="10" t="s">
        <v>75</v>
      </c>
      <c r="BH59" s="10"/>
      <c r="BI59" s="23">
        <v>7.2250000000000134E-2</v>
      </c>
      <c r="BJ59" s="23">
        <v>7.2250000000000134E-2</v>
      </c>
    </row>
    <row r="60" spans="1:62" x14ac:dyDescent="0.25">
      <c r="A60" s="68" t="str">
        <f>+'3.1.16'!A48</f>
        <v>2017-06-01</v>
      </c>
      <c r="B60" s="55" t="str">
        <f>+'3.1.16'!B48</f>
        <v>2018-05-31</v>
      </c>
      <c r="C60" s="55">
        <f>+'3.1.16'!C48</f>
        <v>12</v>
      </c>
      <c r="D60" s="55" t="str">
        <f>+'3.1.16'!D48</f>
        <v>COMED</v>
      </c>
      <c r="E60" s="55" t="s">
        <v>372</v>
      </c>
      <c r="F60" s="81">
        <f>IF($E$11="",'3.1.16'!Y48/1000,Matrix!$E$11+('3.1.16'!Y48/1000))</f>
        <v>5.974625913912375E-2</v>
      </c>
      <c r="G60" s="58">
        <f>IF($E$11="",'3.1.16'!Z48/1000,Matrix!$E$11+('3.1.16'!Z48/1000))</f>
        <v>6.2046259139123747E-2</v>
      </c>
      <c r="H60" s="61">
        <f>IF($E$11="",'3.1.16'!AA48/1000,Matrix!$E$11+('3.1.16'!AA48/1000))</f>
        <v>6.2246259139123752E-2</v>
      </c>
      <c r="I60" s="55"/>
      <c r="J60" s="73">
        <f t="array" ref="J60">INDEX($AW$14:$AW$294,MATCH(MIN(IF($AW$14:$AW$294-(F60*(1+$BF$15))&gt;=0,$AW$14:$AW$294-(F60*(1+$BF$15)),"")),$AW$14:$AW$294-(F60*(1+$BF$15)),0))</f>
        <v>6.0299999999999999E-2</v>
      </c>
      <c r="K60" s="58">
        <f t="array" ref="K60">INDEX($AW$14:$AW$294,MATCH(MIN(IF($AW$14:$AW$294-(G60*(1+$BF$15))&gt;=0,$AW$14:$AW$294-(G60*(1+$BF$15)),"")),$AW$14:$AW$294-(G60*(1+$BF$15)),0))</f>
        <v>6.2600000000000003E-2</v>
      </c>
      <c r="L60" s="61">
        <f t="array" ref="L60">INDEX($AW$14:$AW$294,MATCH(MIN(IF($AW$14:$AW$294-(H60*(1+$BF$15))&gt;=0,$AW$14:$AW$294-(H60*(1+$BF$15)),"")),$AW$14:$AW$294-(H60*(1+$BF$15)),0))</f>
        <v>6.2899999999999998E-2</v>
      </c>
      <c r="S60"/>
      <c r="T60"/>
      <c r="U60" s="24" t="s">
        <v>142</v>
      </c>
      <c r="V60">
        <v>8.1100000000000019E-2</v>
      </c>
      <c r="W60" s="31" t="s">
        <v>143</v>
      </c>
      <c r="X60" s="27">
        <v>7.8039999999999998E-2</v>
      </c>
      <c r="Y60" s="31" t="s">
        <v>115</v>
      </c>
      <c r="Z60" s="27">
        <v>6.93E-2</v>
      </c>
      <c r="AA60" s="31" t="s">
        <v>63</v>
      </c>
      <c r="AB60" s="27">
        <v>8.1799999999999998E-2</v>
      </c>
      <c r="AC60" s="31" t="s">
        <v>144</v>
      </c>
      <c r="AD60" s="27">
        <v>6.93E-2</v>
      </c>
      <c r="AE60" s="31" t="s">
        <v>145</v>
      </c>
      <c r="AF60" s="32">
        <v>9.8500000000000004E-2</v>
      </c>
      <c r="AG60" s="31" t="s">
        <v>146</v>
      </c>
      <c r="AH60" s="32">
        <v>6.9399999999999948E-2</v>
      </c>
      <c r="AI60" s="31" t="s">
        <v>85</v>
      </c>
      <c r="AJ60" s="27">
        <v>6.2300000000000001E-2</v>
      </c>
      <c r="AK60" s="24" t="s">
        <v>153</v>
      </c>
      <c r="AL60" s="27">
        <v>7.2600000000000137E-2</v>
      </c>
      <c r="AM60" s="38"/>
      <c r="AN60" s="38"/>
      <c r="AO60" s="36"/>
      <c r="AP60" s="36"/>
      <c r="AQ60" s="23">
        <v>7.2250000000000134E-2</v>
      </c>
      <c r="AR60" s="33" t="s">
        <v>209</v>
      </c>
      <c r="AS60" s="36"/>
      <c r="AT60" s="36"/>
      <c r="AU60" s="64">
        <v>7.5160000000000005E-2</v>
      </c>
      <c r="AV60" s="31" t="s">
        <v>72</v>
      </c>
      <c r="AW60" s="27">
        <v>6.2300000000000001E-2</v>
      </c>
      <c r="AX60" s="30" t="s">
        <v>151</v>
      </c>
      <c r="AY60" s="23">
        <v>0.10249</v>
      </c>
      <c r="AZ60" s="30" t="s">
        <v>152</v>
      </c>
      <c r="BA60" s="23">
        <v>7.2600000000000137E-2</v>
      </c>
      <c r="BB60" s="64">
        <v>7.2690000000000005E-2</v>
      </c>
      <c r="BC60" s="11" t="s">
        <v>86</v>
      </c>
      <c r="BD60" s="7" t="s">
        <v>125</v>
      </c>
      <c r="BE60" s="19"/>
      <c r="BF60" s="9"/>
      <c r="BG60" s="10" t="s">
        <v>75</v>
      </c>
      <c r="BH60" s="10"/>
      <c r="BI60" s="23">
        <v>7.2600000000000137E-2</v>
      </c>
      <c r="BJ60" s="23">
        <v>7.2600000000000137E-2</v>
      </c>
    </row>
    <row r="61" spans="1:62" x14ac:dyDescent="0.25">
      <c r="A61" s="69" t="str">
        <f>+'3.1.16'!A49</f>
        <v>2017-06-01</v>
      </c>
      <c r="B61" s="56" t="str">
        <f>+'3.1.16'!B49</f>
        <v>2018-11-30</v>
      </c>
      <c r="C61" s="56">
        <f>+'3.1.16'!C49</f>
        <v>18</v>
      </c>
      <c r="D61" s="56" t="str">
        <f>+'3.1.16'!D49</f>
        <v>COMED</v>
      </c>
      <c r="E61" s="56" t="s">
        <v>372</v>
      </c>
      <c r="F61" s="80">
        <f>IF($E$11="",'3.1.16'!Y49/1000,Matrix!$E$11+('3.1.16'!Y49/1000))</f>
        <v>6.0188536644679248E-2</v>
      </c>
      <c r="G61" s="59">
        <f>IF($E$11="",'3.1.16'!Z49/1000,Matrix!$E$11+('3.1.16'!Z49/1000))</f>
        <v>6.2488536644679245E-2</v>
      </c>
      <c r="H61" s="62">
        <f>IF($E$11="",'3.1.16'!AA49/1000,Matrix!$E$11+('3.1.16'!AA49/1000))</f>
        <v>6.2688536644679244E-2</v>
      </c>
      <c r="I61" s="56"/>
      <c r="J61" s="74">
        <f t="array" ref="J61">INDEX($AW$14:$AW$294,MATCH(MIN(IF($AW$14:$AW$294-(F61*(1+$BF$15))&gt;=0,$AW$14:$AW$294-(F61*(1+$BF$15)),"")),$AW$14:$AW$294-(F61*(1+$BF$15)),0))</f>
        <v>6.0599999999999994E-2</v>
      </c>
      <c r="K61" s="59">
        <f t="array" ref="K61">INDEX($AW$14:$AW$294,MATCH(MIN(IF($AW$14:$AW$294-(G61*(1+$BF$15))&gt;=0,$AW$14:$AW$294-(G61*(1+$BF$15)),"")),$AW$14:$AW$294-(G61*(1+$BF$15)),0))</f>
        <v>6.3299999999999995E-2</v>
      </c>
      <c r="L61" s="62">
        <f t="array" ref="L61">INDEX($AW$14:$AW$294,MATCH(MIN(IF($AW$14:$AW$294-(H61*(1+$BF$15))&gt;=0,$AW$14:$AW$294-(H61*(1+$BF$15)),"")),$AW$14:$AW$294-(H61*(1+$BF$15)),0))</f>
        <v>6.3299999999999995E-2</v>
      </c>
      <c r="S61"/>
      <c r="T61"/>
      <c r="U61" s="24" t="s">
        <v>142</v>
      </c>
      <c r="V61">
        <v>8.160000000000002E-2</v>
      </c>
      <c r="W61" s="31" t="s">
        <v>143</v>
      </c>
      <c r="X61" s="27">
        <v>7.8349999999999975E-2</v>
      </c>
      <c r="Y61" s="31" t="s">
        <v>115</v>
      </c>
      <c r="Z61" s="27">
        <v>6.9650000000000004E-2</v>
      </c>
      <c r="AA61" s="31" t="s">
        <v>63</v>
      </c>
      <c r="AB61" s="27">
        <v>8.2150000000000001E-2</v>
      </c>
      <c r="AC61" s="31" t="s">
        <v>144</v>
      </c>
      <c r="AD61" s="27">
        <v>6.9650000000000004E-2</v>
      </c>
      <c r="AE61" s="31" t="s">
        <v>145</v>
      </c>
      <c r="AF61" s="32">
        <v>9.9000000000000005E-2</v>
      </c>
      <c r="AG61" s="31" t="s">
        <v>146</v>
      </c>
      <c r="AH61" s="32">
        <v>6.9749999999999951E-2</v>
      </c>
      <c r="AI61" s="31" t="s">
        <v>85</v>
      </c>
      <c r="AJ61" s="27">
        <v>6.2600000000000003E-2</v>
      </c>
      <c r="AK61" s="24" t="s">
        <v>153</v>
      </c>
      <c r="AL61" s="27">
        <v>7.295000000000014E-2</v>
      </c>
      <c r="AM61" s="38"/>
      <c r="AN61" s="38"/>
      <c r="AO61" s="36"/>
      <c r="AP61" s="36"/>
      <c r="AQ61" s="23">
        <v>7.2600000000000137E-2</v>
      </c>
      <c r="AR61" s="33" t="s">
        <v>210</v>
      </c>
      <c r="AS61" s="36"/>
      <c r="AT61" s="36"/>
      <c r="AU61" s="64">
        <v>7.5439999999999993E-2</v>
      </c>
      <c r="AV61" s="31" t="s">
        <v>72</v>
      </c>
      <c r="AW61" s="27">
        <v>6.2600000000000003E-2</v>
      </c>
      <c r="AX61" s="30" t="s">
        <v>151</v>
      </c>
      <c r="AY61" s="23">
        <v>0.1028</v>
      </c>
      <c r="AZ61" s="30" t="s">
        <v>152</v>
      </c>
      <c r="BA61" s="23">
        <v>7.295000000000014E-2</v>
      </c>
      <c r="BB61" s="64">
        <v>7.2959999999999997E-2</v>
      </c>
      <c r="BC61" s="11" t="s">
        <v>86</v>
      </c>
      <c r="BD61" s="7" t="s">
        <v>126</v>
      </c>
      <c r="BE61" s="19"/>
      <c r="BF61" s="9"/>
      <c r="BG61" s="10" t="s">
        <v>75</v>
      </c>
      <c r="BH61" s="10"/>
      <c r="BI61" s="23">
        <v>7.295000000000014E-2</v>
      </c>
      <c r="BJ61" s="23">
        <v>7.295000000000014E-2</v>
      </c>
    </row>
    <row r="62" spans="1:62" x14ac:dyDescent="0.25">
      <c r="A62" s="69" t="str">
        <f>+'3.1.16'!A50</f>
        <v>2017-06-01</v>
      </c>
      <c r="B62" s="56" t="str">
        <f>+'3.1.16'!B50</f>
        <v>2019-05-31</v>
      </c>
      <c r="C62" s="56">
        <f>+'3.1.16'!C50</f>
        <v>24</v>
      </c>
      <c r="D62" s="56" t="str">
        <f>+'3.1.16'!D50</f>
        <v>COMED</v>
      </c>
      <c r="E62" s="56" t="s">
        <v>372</v>
      </c>
      <c r="F62" s="80">
        <f>IF($E$11="",'3.1.16'!Y50/1000,Matrix!$E$11+('3.1.16'!Y50/1000))</f>
        <v>6.2145825844123405E-2</v>
      </c>
      <c r="G62" s="59">
        <f>IF($E$11="",'3.1.16'!Z50/1000,Matrix!$E$11+('3.1.16'!Z50/1000))</f>
        <v>6.4445825844123408E-2</v>
      </c>
      <c r="H62" s="62">
        <f>IF($E$11="",'3.1.16'!AA50/1000,Matrix!$E$11+('3.1.16'!AA50/1000))</f>
        <v>6.4645825844123414E-2</v>
      </c>
      <c r="I62" s="56"/>
      <c r="J62" s="74">
        <f t="array" ref="J62">INDEX($AW$14:$AW$294,MATCH(MIN(IF($AW$14:$AW$294-(F62*(1+$BF$15))&gt;=0,$AW$14:$AW$294-(F62*(1+$BF$15)),"")),$AW$14:$AW$294-(F62*(1+$BF$15)),0))</f>
        <v>6.2600000000000003E-2</v>
      </c>
      <c r="K62" s="59">
        <f t="array" ref="K62">INDEX($AW$14:$AW$294,MATCH(MIN(IF($AW$14:$AW$294-(G62*(1+$BF$15))&gt;=0,$AW$14:$AW$294-(G62*(1+$BF$15)),"")),$AW$14:$AW$294-(G62*(1+$BF$15)),0))</f>
        <v>6.4899999999999999E-2</v>
      </c>
      <c r="L62" s="62">
        <f t="array" ref="L62">INDEX($AW$14:$AW$294,MATCH(MIN(IF($AW$14:$AW$294-(H62*(1+$BF$15))&gt;=0,$AW$14:$AW$294-(H62*(1+$BF$15)),"")),$AW$14:$AW$294-(H62*(1+$BF$15)),0))</f>
        <v>6.5299999999999997E-2</v>
      </c>
      <c r="S62"/>
      <c r="T62"/>
      <c r="U62" s="24" t="s">
        <v>142</v>
      </c>
      <c r="V62">
        <v>8.210000000000002E-2</v>
      </c>
      <c r="W62" s="31" t="s">
        <v>143</v>
      </c>
      <c r="X62" s="27">
        <v>7.8499999999999959E-2</v>
      </c>
      <c r="Y62" s="31" t="s">
        <v>115</v>
      </c>
      <c r="Z62" s="27">
        <v>7.0000000000000007E-2</v>
      </c>
      <c r="AA62" s="31" t="s">
        <v>63</v>
      </c>
      <c r="AB62" s="27">
        <v>8.2500000000000004E-2</v>
      </c>
      <c r="AC62" s="31" t="s">
        <v>144</v>
      </c>
      <c r="AD62" s="27">
        <v>7.0000000000000007E-2</v>
      </c>
      <c r="AE62" s="31" t="s">
        <v>145</v>
      </c>
      <c r="AF62" s="32">
        <v>9.9500000000000005E-2</v>
      </c>
      <c r="AG62" s="31" t="s">
        <v>146</v>
      </c>
      <c r="AH62" s="32">
        <v>7.0099999999999954E-2</v>
      </c>
      <c r="AI62" s="31" t="s">
        <v>85</v>
      </c>
      <c r="AJ62" s="27">
        <v>6.2899999999999998E-2</v>
      </c>
      <c r="AK62" s="24" t="s">
        <v>153</v>
      </c>
      <c r="AL62" s="27">
        <v>7.3300000000000143E-2</v>
      </c>
      <c r="AM62" s="38"/>
      <c r="AN62" s="38"/>
      <c r="AO62" s="36"/>
      <c r="AP62" s="36"/>
      <c r="AQ62" s="23">
        <v>7.295000000000014E-2</v>
      </c>
      <c r="AR62" s="33" t="s">
        <v>211</v>
      </c>
      <c r="AS62" s="36"/>
      <c r="AT62" s="36"/>
      <c r="AU62" s="64">
        <v>7.571E-2</v>
      </c>
      <c r="AV62" s="31" t="s">
        <v>72</v>
      </c>
      <c r="AW62" s="27">
        <v>6.2899999999999998E-2</v>
      </c>
      <c r="AX62" s="30" t="s">
        <v>151</v>
      </c>
      <c r="AY62" s="23">
        <v>0.10290000000000001</v>
      </c>
      <c r="AZ62" s="30" t="s">
        <v>152</v>
      </c>
      <c r="BA62" s="23">
        <v>7.3300000000000143E-2</v>
      </c>
      <c r="BB62" s="64">
        <v>7.324E-2</v>
      </c>
      <c r="BC62" s="11" t="s">
        <v>86</v>
      </c>
      <c r="BD62" s="7" t="s">
        <v>50</v>
      </c>
      <c r="BE62" s="19"/>
      <c r="BF62" s="9"/>
      <c r="BG62" s="10" t="s">
        <v>75</v>
      </c>
      <c r="BH62" s="10" t="s">
        <v>363</v>
      </c>
      <c r="BI62" s="23">
        <v>7.3300000000000143E-2</v>
      </c>
      <c r="BJ62" s="23">
        <v>7.3300000000000143E-2</v>
      </c>
    </row>
    <row r="63" spans="1:62" x14ac:dyDescent="0.25">
      <c r="A63" s="69" t="str">
        <f>+'3.1.16'!A51</f>
        <v>2017-06-01</v>
      </c>
      <c r="B63" s="56" t="str">
        <f>+'3.1.16'!B51</f>
        <v>2019-11-30</v>
      </c>
      <c r="C63" s="56">
        <f>+'3.1.16'!C51</f>
        <v>30</v>
      </c>
      <c r="D63" s="56" t="str">
        <f>+'3.1.16'!D51</f>
        <v>COMED</v>
      </c>
      <c r="E63" s="56" t="s">
        <v>372</v>
      </c>
      <c r="F63" s="80">
        <f>IF($E$11="",'3.1.16'!Y51/1000,Matrix!$E$11+('3.1.16'!Y51/1000))</f>
        <v>6.1989965677489337E-2</v>
      </c>
      <c r="G63" s="59">
        <f>IF($E$11="",'3.1.16'!Z51/1000,Matrix!$E$11+('3.1.16'!Z51/1000))</f>
        <v>6.4289965677489333E-2</v>
      </c>
      <c r="H63" s="62">
        <f>IF($E$11="",'3.1.16'!AA51/1000,Matrix!$E$11+('3.1.16'!AA51/1000))</f>
        <v>6.4489965677489339E-2</v>
      </c>
      <c r="I63" s="56"/>
      <c r="J63" s="74">
        <f t="array" ref="J63">INDEX($AW$14:$AW$294,MATCH(MIN(IF($AW$14:$AW$294-(F63*(1+$BF$15))&gt;=0,$AW$14:$AW$294-(F63*(1+$BF$15)),"")),$AW$14:$AW$294-(F63*(1+$BF$15)),0))</f>
        <v>6.2600000000000003E-2</v>
      </c>
      <c r="K63" s="59">
        <f t="array" ref="K63">INDEX($AW$14:$AW$294,MATCH(MIN(IF($AW$14:$AW$294-(G63*(1+$BF$15))&gt;=0,$AW$14:$AW$294-(G63*(1+$BF$15)),"")),$AW$14:$AW$294-(G63*(1+$BF$15)),0))</f>
        <v>6.4899999999999999E-2</v>
      </c>
      <c r="L63" s="62">
        <f t="array" ref="L63">INDEX($AW$14:$AW$294,MATCH(MIN(IF($AW$14:$AW$294-(H63*(1+$BF$15))&gt;=0,$AW$14:$AW$294-(H63*(1+$BF$15)),"")),$AW$14:$AW$294-(H63*(1+$BF$15)),0))</f>
        <v>6.5299999999999997E-2</v>
      </c>
      <c r="S63"/>
      <c r="T63"/>
      <c r="U63" s="24" t="s">
        <v>142</v>
      </c>
      <c r="V63">
        <v>8.2600000000000021E-2</v>
      </c>
      <c r="W63" s="31" t="s">
        <v>143</v>
      </c>
      <c r="X63" s="27">
        <v>7.8699999999999978E-2</v>
      </c>
      <c r="Y63" s="31" t="s">
        <v>115</v>
      </c>
      <c r="Z63" s="27">
        <v>7.035000000000001E-2</v>
      </c>
      <c r="AA63" s="31" t="s">
        <v>63</v>
      </c>
      <c r="AB63" s="27">
        <v>8.2850000000000007E-2</v>
      </c>
      <c r="AC63" s="31" t="s">
        <v>144</v>
      </c>
      <c r="AD63" s="27">
        <v>7.035000000000001E-2</v>
      </c>
      <c r="AE63" s="31" t="s">
        <v>145</v>
      </c>
      <c r="AF63" s="32">
        <v>0.1</v>
      </c>
      <c r="AG63" s="31" t="s">
        <v>146</v>
      </c>
      <c r="AH63" s="32">
        <v>7.0449999999999957E-2</v>
      </c>
      <c r="AI63" s="31" t="s">
        <v>85</v>
      </c>
      <c r="AJ63" s="27">
        <v>6.3299999999999995E-2</v>
      </c>
      <c r="AK63" s="24" t="s">
        <v>153</v>
      </c>
      <c r="AL63" s="27">
        <v>7.3650000000000146E-2</v>
      </c>
      <c r="AM63" s="38"/>
      <c r="AN63" s="38"/>
      <c r="AO63" s="36"/>
      <c r="AP63" s="36"/>
      <c r="AQ63" s="23">
        <v>7.3300000000000143E-2</v>
      </c>
      <c r="AR63" s="33" t="s">
        <v>212</v>
      </c>
      <c r="AS63" s="36"/>
      <c r="AT63" s="36"/>
      <c r="AU63" s="64">
        <v>7.5990000000000002E-2</v>
      </c>
      <c r="AV63" s="31" t="s">
        <v>72</v>
      </c>
      <c r="AW63" s="27">
        <v>6.3299999999999995E-2</v>
      </c>
      <c r="AX63" s="30" t="s">
        <v>151</v>
      </c>
      <c r="AY63" s="23">
        <v>0.1031</v>
      </c>
      <c r="AZ63" s="30" t="s">
        <v>152</v>
      </c>
      <c r="BA63" s="23">
        <v>7.3650000000000146E-2</v>
      </c>
      <c r="BB63" s="64">
        <v>7.3510000000000006E-2</v>
      </c>
      <c r="BC63" s="11" t="s">
        <v>86</v>
      </c>
      <c r="BD63" s="7" t="s">
        <v>127</v>
      </c>
      <c r="BE63" s="19"/>
      <c r="BF63" s="9"/>
      <c r="BG63" s="10" t="s">
        <v>75</v>
      </c>
      <c r="BH63" s="10"/>
      <c r="BI63" s="23">
        <v>7.3650000000000146E-2</v>
      </c>
      <c r="BJ63" s="23">
        <v>7.3650000000000146E-2</v>
      </c>
    </row>
    <row r="64" spans="1:62" x14ac:dyDescent="0.25">
      <c r="A64" s="70" t="str">
        <f>+'3.1.16'!A52</f>
        <v>2017-06-01</v>
      </c>
      <c r="B64" s="57" t="str">
        <f>+'3.1.16'!B52</f>
        <v>2020-05-31</v>
      </c>
      <c r="C64" s="57">
        <f>+'3.1.16'!C52</f>
        <v>36</v>
      </c>
      <c r="D64" s="57" t="str">
        <f>+'3.1.16'!D52</f>
        <v>COMED</v>
      </c>
      <c r="E64" s="57" t="s">
        <v>372</v>
      </c>
      <c r="F64" s="82">
        <f>IF($E$11="",'3.1.16'!Y52/1000,Matrix!$E$11+('3.1.16'!Y52/1000))</f>
        <v>6.2990409012366161E-2</v>
      </c>
      <c r="G64" s="60">
        <f>IF($E$11="",'3.1.16'!Z52/1000,Matrix!$E$11+('3.1.16'!Z52/1000))</f>
        <v>6.5290409012366157E-2</v>
      </c>
      <c r="H64" s="63">
        <f>IF($E$11="",'3.1.16'!AA52/1000,Matrix!$E$11+('3.1.16'!AA52/1000))</f>
        <v>6.5490409012366163E-2</v>
      </c>
      <c r="I64" s="56"/>
      <c r="J64" s="75">
        <f t="array" ref="J64">INDEX($AW$14:$AW$294,MATCH(MIN(IF($AW$14:$AW$294-(F64*(1+$BF$15))&gt;=0,$AW$14:$AW$294-(F64*(1+$BF$15)),"")),$AW$14:$AW$294-(F64*(1+$BF$15)),0))</f>
        <v>6.3600000000000004E-2</v>
      </c>
      <c r="K64" s="60">
        <f t="array" ref="K64">INDEX($AW$14:$AW$294,MATCH(MIN(IF($AW$14:$AW$294-(G64*(1+$BF$15))&gt;=0,$AW$14:$AW$294-(G64*(1+$BF$15)),"")),$AW$14:$AW$294-(G64*(1+$BF$15)),0))</f>
        <v>6.59E-2</v>
      </c>
      <c r="L64" s="63">
        <f t="array" ref="L64">INDEX($AW$14:$AW$294,MATCH(MIN(IF($AW$14:$AW$294-(H64*(1+$BF$15))&gt;=0,$AW$14:$AW$294-(H64*(1+$BF$15)),"")),$AW$14:$AW$294-(H64*(1+$BF$15)),0))</f>
        <v>6.6299999999999998E-2</v>
      </c>
      <c r="S64"/>
      <c r="T64"/>
      <c r="U64" s="24" t="s">
        <v>142</v>
      </c>
      <c r="V64">
        <v>8.3100000000000021E-2</v>
      </c>
      <c r="W64" s="31" t="s">
        <v>143</v>
      </c>
      <c r="X64" s="27">
        <v>7.9049999999999981E-2</v>
      </c>
      <c r="Y64" s="31" t="s">
        <v>115</v>
      </c>
      <c r="Z64" s="27">
        <v>7.0700000000000013E-2</v>
      </c>
      <c r="AA64" s="31" t="s">
        <v>63</v>
      </c>
      <c r="AB64" s="27">
        <v>8.320000000000001E-2</v>
      </c>
      <c r="AC64" s="31" t="s">
        <v>144</v>
      </c>
      <c r="AD64" s="27">
        <v>7.0700000000000013E-2</v>
      </c>
      <c r="AE64" s="31" t="s">
        <v>145</v>
      </c>
      <c r="AF64" s="32">
        <v>0.10050000000000001</v>
      </c>
      <c r="AG64" s="31" t="s">
        <v>146</v>
      </c>
      <c r="AH64" s="32">
        <v>7.079999999999996E-2</v>
      </c>
      <c r="AI64" s="31" t="s">
        <v>85</v>
      </c>
      <c r="AJ64" s="27">
        <v>6.3600000000000004E-2</v>
      </c>
      <c r="AK64" s="24" t="s">
        <v>153</v>
      </c>
      <c r="AL64" s="27">
        <v>7.4000000000000149E-2</v>
      </c>
      <c r="AM64" s="38"/>
      <c r="AN64" s="38"/>
      <c r="AO64" s="36"/>
      <c r="AP64" s="36"/>
      <c r="AQ64" s="23">
        <v>7.3650000000000146E-2</v>
      </c>
      <c r="AR64" s="33" t="s">
        <v>213</v>
      </c>
      <c r="AS64" s="36"/>
      <c r="AT64" s="36"/>
      <c r="AU64" s="64">
        <v>7.6259999999999994E-2</v>
      </c>
      <c r="AV64" s="31" t="s">
        <v>72</v>
      </c>
      <c r="AW64" s="27">
        <v>6.3600000000000004E-2</v>
      </c>
      <c r="AX64" s="30" t="s">
        <v>151</v>
      </c>
      <c r="AY64" s="23">
        <v>0.1032</v>
      </c>
      <c r="AZ64" s="30" t="s">
        <v>152</v>
      </c>
      <c r="BA64" s="23">
        <v>7.4000000000000149E-2</v>
      </c>
      <c r="BB64" s="64">
        <v>7.3789999999999994E-2</v>
      </c>
      <c r="BC64" s="11" t="s">
        <v>86</v>
      </c>
      <c r="BD64" s="7" t="s">
        <v>128</v>
      </c>
      <c r="BE64" s="19"/>
      <c r="BF64" s="9"/>
      <c r="BG64" s="10" t="s">
        <v>75</v>
      </c>
      <c r="BH64" s="10"/>
      <c r="BI64" s="23">
        <v>7.4000000000000149E-2</v>
      </c>
      <c r="BJ64" s="23">
        <v>7.4000000000000149E-2</v>
      </c>
    </row>
    <row r="65" spans="1:62" x14ac:dyDescent="0.25">
      <c r="A65" s="68" t="str">
        <f>+'3.1.16'!A53</f>
        <v>2017-07-01</v>
      </c>
      <c r="B65" s="55" t="str">
        <f>+'3.1.16'!B53</f>
        <v>2018-06-30</v>
      </c>
      <c r="C65" s="55">
        <f>+'3.1.16'!C53</f>
        <v>12</v>
      </c>
      <c r="D65" s="55" t="str">
        <f>+'3.1.16'!D53</f>
        <v>COMED</v>
      </c>
      <c r="E65" s="55" t="s">
        <v>372</v>
      </c>
      <c r="F65" s="81">
        <f>IF($E$11="",'3.1.16'!Y53/1000,Matrix!$E$11+('3.1.16'!Y53/1000))</f>
        <v>6.0188182058249981E-2</v>
      </c>
      <c r="G65" s="58">
        <f>IF($E$11="",'3.1.16'!Z53/1000,Matrix!$E$11+('3.1.16'!Z53/1000))</f>
        <v>6.2488182058249978E-2</v>
      </c>
      <c r="H65" s="61">
        <f>IF($E$11="",'3.1.16'!AA53/1000,Matrix!$E$11+('3.1.16'!AA53/1000))</f>
        <v>6.2688182058249983E-2</v>
      </c>
      <c r="I65" s="55"/>
      <c r="J65" s="73">
        <f t="array" ref="J65">INDEX($AW$14:$AW$294,MATCH(MIN(IF($AW$14:$AW$294-(F65*(1+$BF$15))&gt;=0,$AW$14:$AW$294-(F65*(1+$BF$15)),"")),$AW$14:$AW$294-(F65*(1+$BF$15)),0))</f>
        <v>6.0599999999999994E-2</v>
      </c>
      <c r="K65" s="58">
        <f t="array" ref="K65">INDEX($AW$14:$AW$294,MATCH(MIN(IF($AW$14:$AW$294-(G65*(1+$BF$15))&gt;=0,$AW$14:$AW$294-(G65*(1+$BF$15)),"")),$AW$14:$AW$294-(G65*(1+$BF$15)),0))</f>
        <v>6.3299999999999995E-2</v>
      </c>
      <c r="L65" s="61">
        <f t="array" ref="L65">INDEX($AW$14:$AW$294,MATCH(MIN(IF($AW$14:$AW$294-(H65*(1+$BF$15))&gt;=0,$AW$14:$AW$294-(H65*(1+$BF$15)),"")),$AW$14:$AW$294-(H65*(1+$BF$15)),0))</f>
        <v>6.3299999999999995E-2</v>
      </c>
      <c r="S65"/>
      <c r="T65"/>
      <c r="U65" s="24" t="s">
        <v>142</v>
      </c>
      <c r="V65">
        <v>8.3600000000000022E-2</v>
      </c>
      <c r="W65" s="31" t="s">
        <v>143</v>
      </c>
      <c r="X65" s="27">
        <v>7.9399999999999984E-2</v>
      </c>
      <c r="Y65" s="31" t="s">
        <v>115</v>
      </c>
      <c r="Z65" s="27">
        <v>7.1050000000000016E-2</v>
      </c>
      <c r="AA65" s="31" t="s">
        <v>63</v>
      </c>
      <c r="AB65" s="27">
        <v>8.3550000000000013E-2</v>
      </c>
      <c r="AC65" s="31" t="s">
        <v>144</v>
      </c>
      <c r="AD65" s="27">
        <v>7.1050000000000016E-2</v>
      </c>
      <c r="AE65" s="31" t="s">
        <v>145</v>
      </c>
      <c r="AF65" s="32">
        <v>0.10100000000000001</v>
      </c>
      <c r="AG65" s="31" t="s">
        <v>146</v>
      </c>
      <c r="AH65" s="32">
        <v>7.1149999999999963E-2</v>
      </c>
      <c r="AI65" s="31" t="s">
        <v>85</v>
      </c>
      <c r="AJ65" s="27">
        <v>6.3899999999999998E-2</v>
      </c>
      <c r="AK65" s="24" t="s">
        <v>153</v>
      </c>
      <c r="AL65" s="27">
        <v>7.4350000000000152E-2</v>
      </c>
      <c r="AM65" s="38"/>
      <c r="AN65" s="38"/>
      <c r="AO65" s="36"/>
      <c r="AP65" s="36"/>
      <c r="AQ65" s="23">
        <v>7.4000000000000149E-2</v>
      </c>
      <c r="AR65" s="33" t="s">
        <v>214</v>
      </c>
      <c r="AS65" s="36"/>
      <c r="AT65" s="36"/>
      <c r="AU65" s="64">
        <v>7.6539999999999997E-2</v>
      </c>
      <c r="AV65" s="31" t="s">
        <v>72</v>
      </c>
      <c r="AW65" s="27">
        <v>6.3899999999999998E-2</v>
      </c>
      <c r="AX65" s="30" t="s">
        <v>151</v>
      </c>
      <c r="AY65" s="23">
        <v>0.1033</v>
      </c>
      <c r="AZ65" s="30" t="s">
        <v>152</v>
      </c>
      <c r="BA65" s="23">
        <v>7.4350000000000152E-2</v>
      </c>
      <c r="BB65" s="64">
        <v>7.4060000000000001E-2</v>
      </c>
      <c r="BC65" s="11" t="s">
        <v>88</v>
      </c>
      <c r="BD65" s="7" t="s">
        <v>129</v>
      </c>
      <c r="BE65" s="8"/>
      <c r="BF65" s="9"/>
      <c r="BG65" s="10" t="s">
        <v>75</v>
      </c>
      <c r="BH65" s="10"/>
      <c r="BI65" s="23">
        <v>7.4350000000000152E-2</v>
      </c>
      <c r="BJ65" s="23">
        <v>7.4350000000000152E-2</v>
      </c>
    </row>
    <row r="66" spans="1:62" x14ac:dyDescent="0.25">
      <c r="A66" s="69" t="str">
        <f>+'3.1.16'!A54</f>
        <v>2017-07-01</v>
      </c>
      <c r="B66" s="56" t="str">
        <f>+'3.1.16'!B54</f>
        <v>2018-12-31</v>
      </c>
      <c r="C66" s="56">
        <f>+'3.1.16'!C54</f>
        <v>18</v>
      </c>
      <c r="D66" s="56" t="str">
        <f>+'3.1.16'!D54</f>
        <v>COMED</v>
      </c>
      <c r="E66" s="56" t="s">
        <v>372</v>
      </c>
      <c r="F66" s="80">
        <f>IF($E$11="",'3.1.16'!Y54/1000,Matrix!$E$11+('3.1.16'!Y54/1000))</f>
        <v>6.0625375255706479E-2</v>
      </c>
      <c r="G66" s="59">
        <f>IF($E$11="",'3.1.16'!Z54/1000,Matrix!$E$11+('3.1.16'!Z54/1000))</f>
        <v>6.2925375255706475E-2</v>
      </c>
      <c r="H66" s="62">
        <f>IF($E$11="",'3.1.16'!AA54/1000,Matrix!$E$11+('3.1.16'!AA54/1000))</f>
        <v>6.3125375255706481E-2</v>
      </c>
      <c r="I66" s="56"/>
      <c r="J66" s="74">
        <f t="array" ref="J66">INDEX($AW$14:$AW$294,MATCH(MIN(IF($AW$14:$AW$294-(F66*(1+$BF$15))&gt;=0,$AW$14:$AW$294-(F66*(1+$BF$15)),"")),$AW$14:$AW$294-(F66*(1+$BF$15)),0))</f>
        <v>6.13E-2</v>
      </c>
      <c r="K66" s="59">
        <f t="array" ref="K66">INDEX($AW$14:$AW$294,MATCH(MIN(IF($AW$14:$AW$294-(G66*(1+$BF$15))&gt;=0,$AW$14:$AW$294-(G66*(1+$BF$15)),"")),$AW$14:$AW$294-(G66*(1+$BF$15)),0))</f>
        <v>6.3600000000000004E-2</v>
      </c>
      <c r="L66" s="62">
        <f t="array" ref="L66">INDEX($AW$14:$AW$294,MATCH(MIN(IF($AW$14:$AW$294-(H66*(1+$BF$15))&gt;=0,$AW$14:$AW$294-(H66*(1+$BF$15)),"")),$AW$14:$AW$294-(H66*(1+$BF$15)),0))</f>
        <v>6.3600000000000004E-2</v>
      </c>
      <c r="S66"/>
      <c r="T66"/>
      <c r="U66" s="24" t="s">
        <v>142</v>
      </c>
      <c r="V66">
        <v>8.4100000000000022E-2</v>
      </c>
      <c r="W66" s="31" t="s">
        <v>143</v>
      </c>
      <c r="X66" s="27">
        <v>7.949999999999996E-2</v>
      </c>
      <c r="Y66" s="31" t="s">
        <v>115</v>
      </c>
      <c r="Z66" s="27">
        <v>7.1400000000000019E-2</v>
      </c>
      <c r="AA66" s="31" t="s">
        <v>63</v>
      </c>
      <c r="AB66" s="27">
        <v>8.3900000000000016E-2</v>
      </c>
      <c r="AC66" s="31" t="s">
        <v>144</v>
      </c>
      <c r="AD66" s="27">
        <v>7.1400000000000019E-2</v>
      </c>
      <c r="AE66" s="31" t="s">
        <v>145</v>
      </c>
      <c r="AF66" s="32">
        <v>0.10150000000000001</v>
      </c>
      <c r="AG66" s="31" t="s">
        <v>146</v>
      </c>
      <c r="AH66" s="32">
        <v>7.1499999999999966E-2</v>
      </c>
      <c r="AI66" s="31" t="s">
        <v>85</v>
      </c>
      <c r="AJ66" s="27">
        <v>6.4299999999999996E-2</v>
      </c>
      <c r="AK66" s="24" t="s">
        <v>153</v>
      </c>
      <c r="AL66" s="27">
        <v>7.4700000000000155E-2</v>
      </c>
      <c r="AM66" s="38"/>
      <c r="AN66" s="38"/>
      <c r="AO66" s="36"/>
      <c r="AP66" s="36"/>
      <c r="AQ66" s="23">
        <v>7.4350000000000152E-2</v>
      </c>
      <c r="AR66" s="33" t="s">
        <v>215</v>
      </c>
      <c r="AS66" s="36"/>
      <c r="AT66" s="36"/>
      <c r="AU66" s="64">
        <v>7.6810000000000003E-2</v>
      </c>
      <c r="AV66" s="31" t="s">
        <v>72</v>
      </c>
      <c r="AW66" s="27">
        <v>6.4299999999999996E-2</v>
      </c>
      <c r="AX66" s="30" t="s">
        <v>151</v>
      </c>
      <c r="AY66" s="23">
        <v>0.10340000000000001</v>
      </c>
      <c r="AZ66" s="30" t="s">
        <v>152</v>
      </c>
      <c r="BA66" s="23">
        <v>7.4700000000000155E-2</v>
      </c>
      <c r="BB66" s="64">
        <v>7.4340000000000003E-2</v>
      </c>
      <c r="BC66" s="11" t="s">
        <v>88</v>
      </c>
      <c r="BD66" s="7" t="s">
        <v>130</v>
      </c>
      <c r="BE66" s="8"/>
      <c r="BF66" s="9"/>
      <c r="BG66" s="10" t="s">
        <v>75</v>
      </c>
      <c r="BH66" s="10"/>
      <c r="BI66" s="23">
        <v>7.4700000000000155E-2</v>
      </c>
      <c r="BJ66" s="23">
        <v>7.4700000000000155E-2</v>
      </c>
    </row>
    <row r="67" spans="1:62" x14ac:dyDescent="0.25">
      <c r="A67" s="69" t="str">
        <f>+'3.1.16'!A55</f>
        <v>2017-07-01</v>
      </c>
      <c r="B67" s="56" t="str">
        <f>+'3.1.16'!B55</f>
        <v>2019-06-30</v>
      </c>
      <c r="C67" s="56">
        <f>+'3.1.16'!C55</f>
        <v>24</v>
      </c>
      <c r="D67" s="56" t="str">
        <f>+'3.1.16'!D55</f>
        <v>COMED</v>
      </c>
      <c r="E67" s="56" t="s">
        <v>372</v>
      </c>
      <c r="F67" s="80">
        <f>IF($E$11="",'3.1.16'!Y55/1000,Matrix!$E$11+('3.1.16'!Y55/1000))</f>
        <v>6.2355811879219347E-2</v>
      </c>
      <c r="G67" s="59">
        <f>IF($E$11="",'3.1.16'!Z55/1000,Matrix!$E$11+('3.1.16'!Z55/1000))</f>
        <v>6.4655811879219344E-2</v>
      </c>
      <c r="H67" s="62">
        <f>IF($E$11="",'3.1.16'!AA55/1000,Matrix!$E$11+('3.1.16'!AA55/1000))</f>
        <v>6.4855811879219349E-2</v>
      </c>
      <c r="I67" s="56"/>
      <c r="J67" s="74">
        <f t="array" ref="J67">INDEX($AW$14:$AW$294,MATCH(MIN(IF($AW$14:$AW$294-(F67*(1+$BF$15))&gt;=0,$AW$14:$AW$294-(F67*(1+$BF$15)),"")),$AW$14:$AW$294-(F67*(1+$BF$15)),0))</f>
        <v>6.2899999999999998E-2</v>
      </c>
      <c r="K67" s="59">
        <f t="array" ref="K67">INDEX($AW$14:$AW$294,MATCH(MIN(IF($AW$14:$AW$294-(G67*(1+$BF$15))&gt;=0,$AW$14:$AW$294-(G67*(1+$BF$15)),"")),$AW$14:$AW$294-(G67*(1+$BF$15)),0))</f>
        <v>6.5299999999999997E-2</v>
      </c>
      <c r="L67" s="62">
        <f t="array" ref="L67">INDEX($AW$14:$AW$294,MATCH(MIN(IF($AW$14:$AW$294-(H67*(1+$BF$15))&gt;=0,$AW$14:$AW$294-(H67*(1+$BF$15)),"")),$AW$14:$AW$294-(H67*(1+$BF$15)),0))</f>
        <v>6.5299999999999997E-2</v>
      </c>
      <c r="S67"/>
      <c r="T67"/>
      <c r="U67" s="24" t="s">
        <v>142</v>
      </c>
      <c r="V67">
        <v>8.4600000000000022E-2</v>
      </c>
      <c r="W67" s="31" t="s">
        <v>143</v>
      </c>
      <c r="X67" s="27">
        <v>7.9749999999999988E-2</v>
      </c>
      <c r="Y67" s="31" t="s">
        <v>115</v>
      </c>
      <c r="Z67" s="27">
        <v>7.1750000000000022E-2</v>
      </c>
      <c r="AA67" s="31" t="s">
        <v>63</v>
      </c>
      <c r="AB67" s="27">
        <v>8.4250000000000019E-2</v>
      </c>
      <c r="AC67" s="31" t="s">
        <v>144</v>
      </c>
      <c r="AD67" s="27">
        <v>7.1750000000000022E-2</v>
      </c>
      <c r="AE67" s="31" t="s">
        <v>145</v>
      </c>
      <c r="AF67" s="32">
        <v>0.10200000000000001</v>
      </c>
      <c r="AG67" s="31" t="s">
        <v>146</v>
      </c>
      <c r="AH67" s="32">
        <v>7.1849999999999969E-2</v>
      </c>
      <c r="AI67" s="31" t="s">
        <v>85</v>
      </c>
      <c r="AJ67" s="27">
        <v>6.4600000000000005E-2</v>
      </c>
      <c r="AK67" s="24" t="s">
        <v>153</v>
      </c>
      <c r="AL67" s="27">
        <v>7.5050000000000158E-2</v>
      </c>
      <c r="AM67" s="38"/>
      <c r="AN67" s="38"/>
      <c r="AO67" s="36"/>
      <c r="AP67" s="36"/>
      <c r="AQ67" s="23">
        <v>7.4700000000000155E-2</v>
      </c>
      <c r="AR67" s="33" t="s">
        <v>216</v>
      </c>
      <c r="AS67" s="36"/>
      <c r="AT67" s="36"/>
      <c r="AU67" s="64">
        <v>7.7090000000000006E-2</v>
      </c>
      <c r="AV67" s="31" t="s">
        <v>72</v>
      </c>
      <c r="AW67" s="27">
        <v>6.4600000000000005E-2</v>
      </c>
      <c r="AX67" s="30" t="s">
        <v>151</v>
      </c>
      <c r="AY67" s="23">
        <v>0.10349999999999999</v>
      </c>
      <c r="AZ67" s="30" t="s">
        <v>152</v>
      </c>
      <c r="BA67" s="23">
        <v>7.5050000000000158E-2</v>
      </c>
      <c r="BB67" s="64">
        <v>7.4609999999999996E-2</v>
      </c>
      <c r="BC67" s="11" t="s">
        <v>88</v>
      </c>
      <c r="BD67" s="7" t="s">
        <v>131</v>
      </c>
      <c r="BE67" s="8"/>
      <c r="BF67" s="9"/>
      <c r="BG67" s="10" t="s">
        <v>75</v>
      </c>
      <c r="BH67" s="10"/>
      <c r="BI67" s="23">
        <v>7.5050000000000158E-2</v>
      </c>
      <c r="BJ67" s="23">
        <v>7.5050000000000158E-2</v>
      </c>
    </row>
    <row r="68" spans="1:62" x14ac:dyDescent="0.25">
      <c r="A68" s="69" t="str">
        <f>+'3.1.16'!A56</f>
        <v>2017-07-01</v>
      </c>
      <c r="B68" s="56" t="str">
        <f>+'3.1.16'!B56</f>
        <v>2019-12-31</v>
      </c>
      <c r="C68" s="56">
        <f>+'3.1.16'!C56</f>
        <v>30</v>
      </c>
      <c r="D68" s="56" t="str">
        <f>+'3.1.16'!D56</f>
        <v>COMED</v>
      </c>
      <c r="E68" s="56" t="s">
        <v>372</v>
      </c>
      <c r="F68" s="80">
        <f>IF($E$11="",'3.1.16'!Y56/1000,Matrix!$E$11+('3.1.16'!Y56/1000))</f>
        <v>6.2238415883599844E-2</v>
      </c>
      <c r="G68" s="59">
        <f>IF($E$11="",'3.1.16'!Z56/1000,Matrix!$E$11+('3.1.16'!Z56/1000))</f>
        <v>6.4538415883599834E-2</v>
      </c>
      <c r="H68" s="62">
        <f>IF($E$11="",'3.1.16'!AA56/1000,Matrix!$E$11+('3.1.16'!AA56/1000))</f>
        <v>6.473841588359984E-2</v>
      </c>
      <c r="I68" s="56"/>
      <c r="J68" s="74">
        <f t="array" ref="J68">INDEX($AW$14:$AW$294,MATCH(MIN(IF($AW$14:$AW$294-(F68*(1+$BF$15))&gt;=0,$AW$14:$AW$294-(F68*(1+$BF$15)),"")),$AW$14:$AW$294-(F68*(1+$BF$15)),0))</f>
        <v>6.2899999999999998E-2</v>
      </c>
      <c r="K68" s="59">
        <f t="array" ref="K68">INDEX($AW$14:$AW$294,MATCH(MIN(IF($AW$14:$AW$294-(G68*(1+$BF$15))&gt;=0,$AW$14:$AW$294-(G68*(1+$BF$15)),"")),$AW$14:$AW$294-(G68*(1+$BF$15)),0))</f>
        <v>6.5299999999999997E-2</v>
      </c>
      <c r="L68" s="62">
        <f t="array" ref="L68">INDEX($AW$14:$AW$294,MATCH(MIN(IF($AW$14:$AW$294-(H68*(1+$BF$15))&gt;=0,$AW$14:$AW$294-(H68*(1+$BF$15)),"")),$AW$14:$AW$294-(H68*(1+$BF$15)),0))</f>
        <v>6.5299999999999997E-2</v>
      </c>
      <c r="S68"/>
      <c r="T68"/>
      <c r="U68" s="24" t="s">
        <v>142</v>
      </c>
      <c r="V68">
        <v>8.5100000000000023E-2</v>
      </c>
      <c r="W68" s="31" t="s">
        <v>143</v>
      </c>
      <c r="X68" s="27">
        <v>8.0099999999999991E-2</v>
      </c>
      <c r="Y68" s="31" t="s">
        <v>115</v>
      </c>
      <c r="Z68" s="27">
        <v>7.2100000000000025E-2</v>
      </c>
      <c r="AA68" s="31" t="s">
        <v>63</v>
      </c>
      <c r="AB68" s="27">
        <v>8.4600000000000022E-2</v>
      </c>
      <c r="AC68" s="31" t="s">
        <v>144</v>
      </c>
      <c r="AD68" s="27">
        <v>7.2100000000000025E-2</v>
      </c>
      <c r="AE68" s="31" t="s">
        <v>145</v>
      </c>
      <c r="AF68" s="32">
        <v>0.10250000000000001</v>
      </c>
      <c r="AG68" s="31" t="s">
        <v>146</v>
      </c>
      <c r="AH68" s="32">
        <v>7.2199999999999973E-2</v>
      </c>
      <c r="AI68" s="31" t="s">
        <v>85</v>
      </c>
      <c r="AJ68" s="27">
        <v>6.4899999999999999E-2</v>
      </c>
      <c r="AK68" s="24" t="s">
        <v>153</v>
      </c>
      <c r="AL68" s="27">
        <v>7.5400000000000161E-2</v>
      </c>
      <c r="AM68" s="38"/>
      <c r="AN68" s="38"/>
      <c r="AO68" s="36"/>
      <c r="AP68" s="36"/>
      <c r="AQ68" s="23">
        <v>7.5050000000000158E-2</v>
      </c>
      <c r="AR68" s="33" t="s">
        <v>217</v>
      </c>
      <c r="AS68" s="36"/>
      <c r="AT68" s="36"/>
      <c r="AU68" s="64">
        <v>7.7359999999999998E-2</v>
      </c>
      <c r="AV68" s="31" t="s">
        <v>72</v>
      </c>
      <c r="AW68" s="27">
        <v>6.4899999999999999E-2</v>
      </c>
      <c r="AX68" s="30" t="s">
        <v>151</v>
      </c>
      <c r="AY68" s="23">
        <v>0.1036</v>
      </c>
      <c r="AZ68" s="30" t="s">
        <v>152</v>
      </c>
      <c r="BA68" s="23">
        <v>7.5400000000000161E-2</v>
      </c>
      <c r="BB68" s="64">
        <v>7.4889999999999998E-2</v>
      </c>
      <c r="BC68" s="11" t="s">
        <v>88</v>
      </c>
      <c r="BD68" s="7" t="s">
        <v>132</v>
      </c>
      <c r="BE68" s="8"/>
      <c r="BF68" s="9"/>
      <c r="BG68" s="10" t="s">
        <v>75</v>
      </c>
      <c r="BH68" s="10"/>
      <c r="BI68" s="23">
        <v>7.5400000000000161E-2</v>
      </c>
      <c r="BJ68" s="23">
        <v>7.5400000000000161E-2</v>
      </c>
    </row>
    <row r="69" spans="1:62" x14ac:dyDescent="0.25">
      <c r="A69" s="70" t="str">
        <f>+'3.1.16'!A57</f>
        <v>2017-07-01</v>
      </c>
      <c r="B69" s="57" t="str">
        <f>+'3.1.16'!B57</f>
        <v>2020-06-30</v>
      </c>
      <c r="C69" s="57">
        <f>+'3.1.16'!C57</f>
        <v>36</v>
      </c>
      <c r="D69" s="57" t="str">
        <f>+'3.1.16'!D57</f>
        <v>COMED</v>
      </c>
      <c r="E69" s="57" t="s">
        <v>372</v>
      </c>
      <c r="F69" s="82">
        <f>IF($E$11="",'3.1.16'!Y57/1000,Matrix!$E$11+('3.1.16'!Y57/1000))</f>
        <v>6.3120899888864254E-2</v>
      </c>
      <c r="G69" s="60">
        <f>IF($E$11="",'3.1.16'!Z57/1000,Matrix!$E$11+('3.1.16'!Z57/1000))</f>
        <v>6.5420899888864251E-2</v>
      </c>
      <c r="H69" s="63">
        <f>IF($E$11="",'3.1.16'!AA57/1000,Matrix!$E$11+('3.1.16'!AA57/1000))</f>
        <v>6.5620899888864243E-2</v>
      </c>
      <c r="I69" s="56"/>
      <c r="J69" s="75">
        <f t="array" ref="J69">INDEX($AW$14:$AW$294,MATCH(MIN(IF($AW$14:$AW$294-(F69*(1+$BF$15))&gt;=0,$AW$14:$AW$294-(F69*(1+$BF$15)),"")),$AW$14:$AW$294-(F69*(1+$BF$15)),0))</f>
        <v>6.3600000000000004E-2</v>
      </c>
      <c r="K69" s="60">
        <f t="array" ref="K69">INDEX($AW$14:$AW$294,MATCH(MIN(IF($AW$14:$AW$294-(G69*(1+$BF$15))&gt;=0,$AW$14:$AW$294-(G69*(1+$BF$15)),"")),$AW$14:$AW$294-(G69*(1+$BF$15)),0))</f>
        <v>6.59E-2</v>
      </c>
      <c r="L69" s="63">
        <f t="array" ref="L69">INDEX($AW$14:$AW$294,MATCH(MIN(IF($AW$14:$AW$294-(H69*(1+$BF$15))&gt;=0,$AW$14:$AW$294-(H69*(1+$BF$15)),"")),$AW$14:$AW$294-(H69*(1+$BF$15)),0))</f>
        <v>6.6299999999999998E-2</v>
      </c>
      <c r="S69"/>
      <c r="T69"/>
      <c r="U69" s="24" t="s">
        <v>142</v>
      </c>
      <c r="V69">
        <v>8.5600000000000023E-2</v>
      </c>
      <c r="W69" s="31" t="s">
        <v>143</v>
      </c>
      <c r="X69" s="27">
        <v>8.0449999999999994E-2</v>
      </c>
      <c r="Y69" s="31" t="s">
        <v>115</v>
      </c>
      <c r="Z69" s="27">
        <v>7.2450000000000028E-2</v>
      </c>
      <c r="AA69" s="31" t="s">
        <v>63</v>
      </c>
      <c r="AB69" s="27">
        <v>8.4950000000000025E-2</v>
      </c>
      <c r="AC69" s="31" t="s">
        <v>144</v>
      </c>
      <c r="AD69" s="27">
        <v>7.2450000000000028E-2</v>
      </c>
      <c r="AE69" s="31" t="s">
        <v>145</v>
      </c>
      <c r="AF69" s="32">
        <v>0.10300000000000001</v>
      </c>
      <c r="AG69" s="31" t="s">
        <v>146</v>
      </c>
      <c r="AH69" s="32">
        <v>7.2549999999999976E-2</v>
      </c>
      <c r="AI69" s="31" t="s">
        <v>85</v>
      </c>
      <c r="AJ69" s="27">
        <v>6.5299999999999997E-2</v>
      </c>
      <c r="AK69" s="24" t="s">
        <v>153</v>
      </c>
      <c r="AL69" s="27">
        <v>7.5750000000000164E-2</v>
      </c>
      <c r="AM69" s="38"/>
      <c r="AN69" s="38"/>
      <c r="AO69" s="36"/>
      <c r="AP69" s="36"/>
      <c r="AQ69" s="23">
        <v>7.5400000000000161E-2</v>
      </c>
      <c r="AR69" s="33" t="s">
        <v>218</v>
      </c>
      <c r="AS69" s="36"/>
      <c r="AT69" s="36"/>
      <c r="AU69" s="64">
        <v>7.7640000000000001E-2</v>
      </c>
      <c r="AV69" s="31" t="s">
        <v>72</v>
      </c>
      <c r="AW69" s="27">
        <v>6.5299999999999997E-2</v>
      </c>
      <c r="AX69" s="30" t="s">
        <v>151</v>
      </c>
      <c r="AY69" s="23">
        <v>0.10399</v>
      </c>
      <c r="AZ69" s="30" t="s">
        <v>152</v>
      </c>
      <c r="BA69" s="23">
        <v>7.5750000000000164E-2</v>
      </c>
      <c r="BB69" s="64">
        <v>7.5160000000000005E-2</v>
      </c>
      <c r="BC69" s="11" t="s">
        <v>88</v>
      </c>
      <c r="BD69" s="7" t="s">
        <v>133</v>
      </c>
      <c r="BE69" s="8"/>
      <c r="BF69" s="9"/>
      <c r="BG69" s="10" t="s">
        <v>75</v>
      </c>
      <c r="BH69" s="10"/>
      <c r="BI69" s="23">
        <v>7.5750000000000164E-2</v>
      </c>
      <c r="BJ69" s="23">
        <v>7.5750000000000164E-2</v>
      </c>
    </row>
    <row r="70" spans="1:62" x14ac:dyDescent="0.25">
      <c r="A70" s="68" t="str">
        <f>+'3.1.16'!A58</f>
        <v>2017-08-01</v>
      </c>
      <c r="B70" s="55" t="str">
        <f>+'3.1.16'!B58</f>
        <v>2018-07-31</v>
      </c>
      <c r="C70" s="55">
        <f>+'3.1.16'!C58</f>
        <v>12</v>
      </c>
      <c r="D70" s="55" t="str">
        <f>+'3.1.16'!D58</f>
        <v>COMED</v>
      </c>
      <c r="E70" s="55" t="s">
        <v>372</v>
      </c>
      <c r="F70" s="81">
        <f>IF($E$11="",'3.1.16'!Y58/1000,Matrix!$E$11+('3.1.16'!Y58/1000))</f>
        <v>6.0579685126924659E-2</v>
      </c>
      <c r="G70" s="58">
        <f>IF($E$11="",'3.1.16'!Z58/1000,Matrix!$E$11+('3.1.16'!Z58/1000))</f>
        <v>6.2879685126924656E-2</v>
      </c>
      <c r="H70" s="61">
        <f>IF($E$11="",'3.1.16'!AA58/1000,Matrix!$E$11+('3.1.16'!AA58/1000))</f>
        <v>6.3079685126924662E-2</v>
      </c>
      <c r="I70" s="55"/>
      <c r="J70" s="73">
        <f t="array" ref="J70">INDEX($AW$14:$AW$294,MATCH(MIN(IF($AW$14:$AW$294-(F70*(1+$BF$15))&gt;=0,$AW$14:$AW$294-(F70*(1+$BF$15)),"")),$AW$14:$AW$294-(F70*(1+$BF$15)),0))</f>
        <v>6.13E-2</v>
      </c>
      <c r="K70" s="58">
        <f t="array" ref="K70">INDEX($AW$14:$AW$294,MATCH(MIN(IF($AW$14:$AW$294-(G70*(1+$BF$15))&gt;=0,$AW$14:$AW$294-(G70*(1+$BF$15)),"")),$AW$14:$AW$294-(G70*(1+$BF$15)),0))</f>
        <v>6.3299999999999995E-2</v>
      </c>
      <c r="L70" s="61">
        <f t="array" ref="L70">INDEX($AW$14:$AW$294,MATCH(MIN(IF($AW$14:$AW$294-(H70*(1+$BF$15))&gt;=0,$AW$14:$AW$294-(H70*(1+$BF$15)),"")),$AW$14:$AW$294-(H70*(1+$BF$15)),0))</f>
        <v>6.3600000000000004E-2</v>
      </c>
      <c r="S70"/>
      <c r="T70"/>
      <c r="U70" s="24" t="s">
        <v>142</v>
      </c>
      <c r="V70">
        <v>8.6100000000000024E-2</v>
      </c>
      <c r="W70" s="31" t="s">
        <v>143</v>
      </c>
      <c r="X70" s="27">
        <v>8.049999999999996E-2</v>
      </c>
      <c r="Y70" s="31" t="s">
        <v>115</v>
      </c>
      <c r="Z70" s="27">
        <v>7.2800000000000031E-2</v>
      </c>
      <c r="AA70" s="31" t="s">
        <v>63</v>
      </c>
      <c r="AB70" s="27">
        <v>8.5300000000000029E-2</v>
      </c>
      <c r="AC70" s="31" t="s">
        <v>144</v>
      </c>
      <c r="AD70" s="27">
        <v>7.2800000000000031E-2</v>
      </c>
      <c r="AE70" s="31" t="s">
        <v>145</v>
      </c>
      <c r="AF70" s="32">
        <v>0.10350000000000001</v>
      </c>
      <c r="AG70" s="31" t="s">
        <v>146</v>
      </c>
      <c r="AH70" s="32">
        <v>7.2899999999999979E-2</v>
      </c>
      <c r="AI70" s="31" t="s">
        <v>85</v>
      </c>
      <c r="AJ70" s="27">
        <v>6.5599999999999992E-2</v>
      </c>
      <c r="AK70" s="24" t="s">
        <v>153</v>
      </c>
      <c r="AL70" s="27">
        <v>7.6100000000000168E-2</v>
      </c>
      <c r="AM70" s="38"/>
      <c r="AN70" s="38"/>
      <c r="AO70" s="36"/>
      <c r="AP70" s="36"/>
      <c r="AQ70" s="23">
        <v>7.5750000000000164E-2</v>
      </c>
      <c r="AR70" s="33" t="s">
        <v>219</v>
      </c>
      <c r="AS70" s="36"/>
      <c r="AT70" s="36"/>
      <c r="AU70" s="64">
        <v>7.7909999999999993E-2</v>
      </c>
      <c r="AV70" s="31" t="s">
        <v>72</v>
      </c>
      <c r="AW70" s="27">
        <v>6.5599999999999992E-2</v>
      </c>
      <c r="AX70" s="30" t="s">
        <v>151</v>
      </c>
      <c r="AY70" s="23">
        <v>0.10439</v>
      </c>
      <c r="AZ70" s="30" t="s">
        <v>152</v>
      </c>
      <c r="BA70" s="23">
        <v>7.6100000000000168E-2</v>
      </c>
      <c r="BB70" s="64">
        <v>7.5439999999999993E-2</v>
      </c>
      <c r="BC70" s="16" t="s">
        <v>89</v>
      </c>
      <c r="BD70" s="13" t="s">
        <v>134</v>
      </c>
      <c r="BE70" s="14"/>
      <c r="BF70" s="15"/>
      <c r="BG70" s="10"/>
      <c r="BH70" s="10"/>
      <c r="BI70" s="23">
        <v>7.6100000000000168E-2</v>
      </c>
      <c r="BJ70" s="23">
        <v>7.6100000000000168E-2</v>
      </c>
    </row>
    <row r="71" spans="1:62" x14ac:dyDescent="0.25">
      <c r="A71" s="69" t="str">
        <f>+'3.1.16'!A59</f>
        <v>2017-08-01</v>
      </c>
      <c r="B71" s="56" t="str">
        <f>+'3.1.16'!B59</f>
        <v>2019-01-31</v>
      </c>
      <c r="C71" s="56">
        <f>+'3.1.16'!C59</f>
        <v>18</v>
      </c>
      <c r="D71" s="56" t="str">
        <f>+'3.1.16'!D59</f>
        <v>COMED</v>
      </c>
      <c r="E71" s="56" t="s">
        <v>372</v>
      </c>
      <c r="F71" s="80">
        <f>IF($E$11="",'3.1.16'!Y59/1000,Matrix!$E$11+('3.1.16'!Y59/1000))</f>
        <v>6.1921754213071924E-2</v>
      </c>
      <c r="G71" s="59">
        <f>IF($E$11="",'3.1.16'!Z59/1000,Matrix!$E$11+('3.1.16'!Z59/1000))</f>
        <v>6.4221754213071913E-2</v>
      </c>
      <c r="H71" s="62">
        <f>IF($E$11="",'3.1.16'!AA59/1000,Matrix!$E$11+('3.1.16'!AA59/1000))</f>
        <v>6.4421754213071919E-2</v>
      </c>
      <c r="I71" s="56"/>
      <c r="J71" s="74">
        <f t="array" ref="J71">INDEX($AW$14:$AW$294,MATCH(MIN(IF($AW$14:$AW$294-(F71*(1+$BF$15))&gt;=0,$AW$14:$AW$294-(F71*(1+$BF$15)),"")),$AW$14:$AW$294-(F71*(1+$BF$15)),0))</f>
        <v>6.2600000000000003E-2</v>
      </c>
      <c r="K71" s="59">
        <f t="array" ref="K71">INDEX($AW$14:$AW$294,MATCH(MIN(IF($AW$14:$AW$294-(G71*(1+$BF$15))&gt;=0,$AW$14:$AW$294-(G71*(1+$BF$15)),"")),$AW$14:$AW$294-(G71*(1+$BF$15)),0))</f>
        <v>6.4899999999999999E-2</v>
      </c>
      <c r="L71" s="62">
        <f t="array" ref="L71">INDEX($AW$14:$AW$294,MATCH(MIN(IF($AW$14:$AW$294-(H71*(1+$BF$15))&gt;=0,$AW$14:$AW$294-(H71*(1+$BF$15)),"")),$AW$14:$AW$294-(H71*(1+$BF$15)),0))</f>
        <v>6.4899999999999999E-2</v>
      </c>
      <c r="S71"/>
      <c r="T71"/>
      <c r="U71" s="24" t="s">
        <v>142</v>
      </c>
      <c r="V71">
        <v>8.6600000000000024E-2</v>
      </c>
      <c r="W71" s="31" t="s">
        <v>143</v>
      </c>
      <c r="X71" s="27">
        <v>8.0799999999999997E-2</v>
      </c>
      <c r="Y71" s="31" t="s">
        <v>115</v>
      </c>
      <c r="Z71" s="27">
        <v>7.3150000000000034E-2</v>
      </c>
      <c r="AA71" s="31" t="s">
        <v>63</v>
      </c>
      <c r="AB71" s="27">
        <v>8.5650000000000032E-2</v>
      </c>
      <c r="AC71" s="31" t="s">
        <v>144</v>
      </c>
      <c r="AD71" s="27">
        <v>7.3150000000000034E-2</v>
      </c>
      <c r="AE71" s="31" t="s">
        <v>145</v>
      </c>
      <c r="AF71" s="32">
        <v>0.10400000000000001</v>
      </c>
      <c r="AG71" s="31" t="s">
        <v>146</v>
      </c>
      <c r="AH71" s="32">
        <v>7.3249999999999982E-2</v>
      </c>
      <c r="AI71" s="31" t="s">
        <v>85</v>
      </c>
      <c r="AJ71" s="27">
        <v>6.59E-2</v>
      </c>
      <c r="AK71" s="24" t="s">
        <v>153</v>
      </c>
      <c r="AL71" s="27">
        <v>7.6450000000000171E-2</v>
      </c>
      <c r="AM71" s="38"/>
      <c r="AN71" s="38"/>
      <c r="AO71" s="36"/>
      <c r="AP71" s="36"/>
      <c r="AQ71" s="23">
        <v>7.6100000000000168E-2</v>
      </c>
      <c r="AR71" s="33" t="s">
        <v>220</v>
      </c>
      <c r="AS71" s="36"/>
      <c r="AT71" s="36"/>
      <c r="AU71" s="64">
        <v>7.8189999999999996E-2</v>
      </c>
      <c r="AV71" s="31" t="s">
        <v>72</v>
      </c>
      <c r="AW71" s="27">
        <v>6.59E-2</v>
      </c>
      <c r="AX71" s="39" t="s">
        <v>151</v>
      </c>
      <c r="AY71" s="23">
        <v>0.10440000000000001</v>
      </c>
      <c r="AZ71" s="30" t="s">
        <v>152</v>
      </c>
      <c r="BA71" s="23">
        <v>7.6450000000000171E-2</v>
      </c>
      <c r="BB71" s="64">
        <v>7.571E-2</v>
      </c>
      <c r="BI71" s="23">
        <v>7.6450000000000171E-2</v>
      </c>
      <c r="BJ71" s="23">
        <v>7.6450000000000171E-2</v>
      </c>
    </row>
    <row r="72" spans="1:62" x14ac:dyDescent="0.25">
      <c r="A72" s="69" t="str">
        <f>+'3.1.16'!A60</f>
        <v>2017-08-01</v>
      </c>
      <c r="B72" s="56" t="str">
        <f>+'3.1.16'!B60</f>
        <v>2019-07-31</v>
      </c>
      <c r="C72" s="56">
        <f>+'3.1.16'!C60</f>
        <v>24</v>
      </c>
      <c r="D72" s="56" t="str">
        <f>+'3.1.16'!D60</f>
        <v>COMED</v>
      </c>
      <c r="E72" s="56" t="s">
        <v>372</v>
      </c>
      <c r="F72" s="80">
        <f>IF($E$11="",'3.1.16'!Y60/1000,Matrix!$E$11+('3.1.16'!Y60/1000))</f>
        <v>6.2635685331147259E-2</v>
      </c>
      <c r="G72" s="59">
        <f>IF($E$11="",'3.1.16'!Z60/1000,Matrix!$E$11+('3.1.16'!Z60/1000))</f>
        <v>6.4935685331147255E-2</v>
      </c>
      <c r="H72" s="62">
        <f>IF($E$11="",'3.1.16'!AA60/1000,Matrix!$E$11+('3.1.16'!AA60/1000))</f>
        <v>6.5135685331147261E-2</v>
      </c>
      <c r="I72" s="56"/>
      <c r="J72" s="74">
        <f t="array" ref="J72">INDEX($AW$14:$AW$294,MATCH(MIN(IF($AW$14:$AW$294-(F72*(1+$BF$15))&gt;=0,$AW$14:$AW$294-(F72*(1+$BF$15)),"")),$AW$14:$AW$294-(F72*(1+$BF$15)),0))</f>
        <v>6.3299999999999995E-2</v>
      </c>
      <c r="K72" s="59">
        <f t="array" ref="K72">INDEX($AW$14:$AW$294,MATCH(MIN(IF($AW$14:$AW$294-(G72*(1+$BF$15))&gt;=0,$AW$14:$AW$294-(G72*(1+$BF$15)),"")),$AW$14:$AW$294-(G72*(1+$BF$15)),0))</f>
        <v>6.5599999999999992E-2</v>
      </c>
      <c r="L72" s="62">
        <f t="array" ref="L72">INDEX($AW$14:$AW$294,MATCH(MIN(IF($AW$14:$AW$294-(H72*(1+$BF$15))&gt;=0,$AW$14:$AW$294-(H72*(1+$BF$15)),"")),$AW$14:$AW$294-(H72*(1+$BF$15)),0))</f>
        <v>6.5599999999999992E-2</v>
      </c>
      <c r="S72"/>
      <c r="T72"/>
      <c r="U72" s="24" t="s">
        <v>142</v>
      </c>
      <c r="V72">
        <v>8.7100000000000025E-2</v>
      </c>
      <c r="W72" s="31" t="s">
        <v>143</v>
      </c>
      <c r="X72" s="27">
        <v>8.115E-2</v>
      </c>
      <c r="Y72" s="31" t="s">
        <v>115</v>
      </c>
      <c r="Z72" s="27">
        <v>7.3500000000000038E-2</v>
      </c>
      <c r="AA72" s="31" t="s">
        <v>63</v>
      </c>
      <c r="AB72" s="27">
        <v>8.6000000000000035E-2</v>
      </c>
      <c r="AC72" s="31" t="s">
        <v>144</v>
      </c>
      <c r="AD72" s="27">
        <v>7.3500000000000038E-2</v>
      </c>
      <c r="AE72" s="31" t="s">
        <v>145</v>
      </c>
      <c r="AF72" s="32">
        <v>0.10450000000000001</v>
      </c>
      <c r="AG72" s="31" t="s">
        <v>146</v>
      </c>
      <c r="AH72" s="32">
        <v>7.3599999999999985E-2</v>
      </c>
      <c r="AI72" s="31" t="s">
        <v>85</v>
      </c>
      <c r="AJ72" s="27">
        <v>6.6299999999999998E-2</v>
      </c>
      <c r="AK72" s="24" t="s">
        <v>153</v>
      </c>
      <c r="AL72" s="27">
        <v>7.6800000000000174E-2</v>
      </c>
      <c r="AM72" s="38"/>
      <c r="AN72" s="38"/>
      <c r="AO72" s="36"/>
      <c r="AP72" s="36"/>
      <c r="AQ72" s="23">
        <v>7.6450000000000171E-2</v>
      </c>
      <c r="AR72" s="33" t="s">
        <v>221</v>
      </c>
      <c r="AS72" s="36"/>
      <c r="AT72" s="36"/>
      <c r="AU72" s="64">
        <v>7.8460000000000002E-2</v>
      </c>
      <c r="AV72" s="31" t="s">
        <v>72</v>
      </c>
      <c r="AW72" s="27">
        <v>6.6299999999999998E-2</v>
      </c>
      <c r="AX72" s="39" t="s">
        <v>151</v>
      </c>
      <c r="AY72" s="23">
        <v>0.10449</v>
      </c>
      <c r="AZ72" s="30" t="s">
        <v>152</v>
      </c>
      <c r="BA72" s="23">
        <v>7.6800000000000174E-2</v>
      </c>
      <c r="BB72" s="64">
        <v>7.5990000000000002E-2</v>
      </c>
      <c r="BI72" s="23">
        <v>7.6800000000000174E-2</v>
      </c>
      <c r="BJ72" s="23">
        <v>7.6800000000000174E-2</v>
      </c>
    </row>
    <row r="73" spans="1:62" x14ac:dyDescent="0.25">
      <c r="A73" s="69" t="str">
        <f>+'3.1.16'!A61</f>
        <v>2017-08-01</v>
      </c>
      <c r="B73" s="56" t="str">
        <f>+'3.1.16'!B61</f>
        <v>2020-01-31</v>
      </c>
      <c r="C73" s="56">
        <f>+'3.1.16'!C61</f>
        <v>30</v>
      </c>
      <c r="D73" s="56" t="str">
        <f>+'3.1.16'!D61</f>
        <v>COMED</v>
      </c>
      <c r="E73" s="56" t="s">
        <v>372</v>
      </c>
      <c r="F73" s="80">
        <f>IF($E$11="",'3.1.16'!Y61/1000,Matrix!$E$11+('3.1.16'!Y61/1000))</f>
        <v>6.3012086995508643E-2</v>
      </c>
      <c r="G73" s="59">
        <f>IF($E$11="",'3.1.16'!Z61/1000,Matrix!$E$11+('3.1.16'!Z61/1000))</f>
        <v>6.5312086995508639E-2</v>
      </c>
      <c r="H73" s="62">
        <f>IF($E$11="",'3.1.16'!AA61/1000,Matrix!$E$11+('3.1.16'!AA61/1000))</f>
        <v>6.5512086995508645E-2</v>
      </c>
      <c r="I73" s="56"/>
      <c r="J73" s="74">
        <f t="array" ref="J73">INDEX($AW$14:$AW$294,MATCH(MIN(IF($AW$14:$AW$294-(F73*(1+$BF$15))&gt;=0,$AW$14:$AW$294-(F73*(1+$BF$15)),"")),$AW$14:$AW$294-(F73*(1+$BF$15)),0))</f>
        <v>6.3600000000000004E-2</v>
      </c>
      <c r="K73" s="59">
        <f t="array" ref="K73">INDEX($AW$14:$AW$294,MATCH(MIN(IF($AW$14:$AW$294-(G73*(1+$BF$15))&gt;=0,$AW$14:$AW$294-(G73*(1+$BF$15)),"")),$AW$14:$AW$294-(G73*(1+$BF$15)),0))</f>
        <v>6.59E-2</v>
      </c>
      <c r="L73" s="62">
        <f t="array" ref="L73">INDEX($AW$14:$AW$294,MATCH(MIN(IF($AW$14:$AW$294-(H73*(1+$BF$15))&gt;=0,$AW$14:$AW$294-(H73*(1+$BF$15)),"")),$AW$14:$AW$294-(H73*(1+$BF$15)),0))</f>
        <v>6.6299999999999998E-2</v>
      </c>
      <c r="S73"/>
      <c r="T73"/>
      <c r="U73" s="24" t="s">
        <v>142</v>
      </c>
      <c r="V73">
        <v>8.7600000000000025E-2</v>
      </c>
      <c r="W73" s="31" t="s">
        <v>143</v>
      </c>
      <c r="X73" s="27">
        <v>8.1499999999999961E-2</v>
      </c>
      <c r="Y73" s="31" t="s">
        <v>115</v>
      </c>
      <c r="Z73" s="27">
        <v>7.3850000000000041E-2</v>
      </c>
      <c r="AA73" s="31" t="s">
        <v>63</v>
      </c>
      <c r="AB73" s="27">
        <v>8.6350000000000038E-2</v>
      </c>
      <c r="AC73" s="31" t="s">
        <v>144</v>
      </c>
      <c r="AD73" s="27">
        <v>7.3850000000000041E-2</v>
      </c>
      <c r="AE73" s="31" t="s">
        <v>145</v>
      </c>
      <c r="AF73" s="32">
        <v>0.10500000000000001</v>
      </c>
      <c r="AG73" s="31" t="s">
        <v>146</v>
      </c>
      <c r="AH73" s="32">
        <v>7.3949999999999988E-2</v>
      </c>
      <c r="AI73" s="31" t="s">
        <v>85</v>
      </c>
      <c r="AJ73" s="27">
        <v>6.6600000000000006E-2</v>
      </c>
      <c r="AK73" s="24" t="s">
        <v>153</v>
      </c>
      <c r="AL73" s="27">
        <v>7.7150000000000177E-2</v>
      </c>
      <c r="AM73" s="38"/>
      <c r="AN73" s="38"/>
      <c r="AO73" s="36"/>
      <c r="AP73" s="36"/>
      <c r="AQ73" s="23">
        <v>7.6800000000000174E-2</v>
      </c>
      <c r="AR73" s="33" t="s">
        <v>222</v>
      </c>
      <c r="AS73" s="36"/>
      <c r="AT73" s="36"/>
      <c r="AU73" s="64">
        <v>7.8740000000000004E-2</v>
      </c>
      <c r="AV73" s="31" t="s">
        <v>72</v>
      </c>
      <c r="AW73" s="27">
        <v>6.6600000000000006E-2</v>
      </c>
      <c r="AX73" s="30" t="s">
        <v>151</v>
      </c>
      <c r="AY73" s="23">
        <v>0.1046</v>
      </c>
      <c r="AZ73" s="30" t="s">
        <v>152</v>
      </c>
      <c r="BA73" s="23">
        <v>7.7150000000000177E-2</v>
      </c>
      <c r="BB73" s="64">
        <v>7.6259999999999994E-2</v>
      </c>
      <c r="BI73" s="23">
        <v>7.7150000000000177E-2</v>
      </c>
      <c r="BJ73" s="23">
        <v>7.7150000000000177E-2</v>
      </c>
    </row>
    <row r="74" spans="1:62" x14ac:dyDescent="0.25">
      <c r="A74" s="70" t="str">
        <f>+'3.1.16'!A62</f>
        <v>2017-08-01</v>
      </c>
      <c r="B74" s="57" t="str">
        <f>+'3.1.16'!B62</f>
        <v>2020-07-31</v>
      </c>
      <c r="C74" s="57">
        <f>+'3.1.16'!C62</f>
        <v>36</v>
      </c>
      <c r="D74" s="57" t="str">
        <f>+'3.1.16'!D62</f>
        <v>COMED</v>
      </c>
      <c r="E74" s="57" t="s">
        <v>372</v>
      </c>
      <c r="F74" s="82">
        <f>IF($E$11="",'3.1.16'!Y62/1000,Matrix!$E$11+('3.1.16'!Y62/1000))</f>
        <v>6.3349520751408872E-2</v>
      </c>
      <c r="G74" s="60">
        <f>IF($E$11="",'3.1.16'!Z62/1000,Matrix!$E$11+('3.1.16'!Z62/1000))</f>
        <v>6.5649520751408869E-2</v>
      </c>
      <c r="H74" s="63">
        <f>IF($E$11="",'3.1.16'!AA62/1000,Matrix!$E$11+('3.1.16'!AA62/1000))</f>
        <v>6.5849520751408874E-2</v>
      </c>
      <c r="I74" s="56"/>
      <c r="J74" s="75">
        <f t="array" ref="J74">INDEX($AW$14:$AW$294,MATCH(MIN(IF($AW$14:$AW$294-(F74*(1+$BF$15))&gt;=0,$AW$14:$AW$294-(F74*(1+$BF$15)),"")),$AW$14:$AW$294-(F74*(1+$BF$15)),0))</f>
        <v>6.3899999999999998E-2</v>
      </c>
      <c r="K74" s="60">
        <f t="array" ref="K74">INDEX($AW$14:$AW$294,MATCH(MIN(IF($AW$14:$AW$294-(G74*(1+$BF$15))&gt;=0,$AW$14:$AW$294-(G74*(1+$BF$15)),"")),$AW$14:$AW$294-(G74*(1+$BF$15)),0))</f>
        <v>6.6299999999999998E-2</v>
      </c>
      <c r="L74" s="63">
        <f t="array" ref="L74">INDEX($AW$14:$AW$294,MATCH(MIN(IF($AW$14:$AW$294-(H74*(1+$BF$15))&gt;=0,$AW$14:$AW$294-(H74*(1+$BF$15)),"")),$AW$14:$AW$294-(H74*(1+$BF$15)),0))</f>
        <v>6.6299999999999998E-2</v>
      </c>
      <c r="S74"/>
      <c r="T74"/>
      <c r="U74" s="24" t="s">
        <v>142</v>
      </c>
      <c r="V74">
        <v>8.8100000000000026E-2</v>
      </c>
      <c r="W74" s="31" t="s">
        <v>143</v>
      </c>
      <c r="X74" s="27">
        <v>8.1500000000000003E-2</v>
      </c>
      <c r="Y74" s="31" t="s">
        <v>115</v>
      </c>
      <c r="Z74" s="27">
        <v>7.4200000000000044E-2</v>
      </c>
      <c r="AA74" s="31" t="s">
        <v>63</v>
      </c>
      <c r="AB74" s="27">
        <v>8.6700000000000041E-2</v>
      </c>
      <c r="AC74" s="31" t="s">
        <v>144</v>
      </c>
      <c r="AD74" s="27">
        <v>7.4200000000000044E-2</v>
      </c>
      <c r="AE74" s="31" t="s">
        <v>145</v>
      </c>
      <c r="AF74" s="32">
        <v>0.10550000000000001</v>
      </c>
      <c r="AG74" s="31" t="s">
        <v>146</v>
      </c>
      <c r="AH74" s="32">
        <v>7.4299999999999991E-2</v>
      </c>
      <c r="AI74" s="31" t="s">
        <v>85</v>
      </c>
      <c r="AJ74" s="27">
        <v>6.6900000000000001E-2</v>
      </c>
      <c r="AK74" s="24" t="s">
        <v>153</v>
      </c>
      <c r="AL74" s="27">
        <v>7.750000000000018E-2</v>
      </c>
      <c r="AM74" s="38"/>
      <c r="AN74" s="38"/>
      <c r="AO74" s="36"/>
      <c r="AP74" s="36"/>
      <c r="AQ74" s="23">
        <v>7.7150000000000177E-2</v>
      </c>
      <c r="AR74" s="33" t="s">
        <v>223</v>
      </c>
      <c r="AS74" s="36"/>
      <c r="AT74" s="36"/>
      <c r="AU74" s="64">
        <v>7.9009999999999997E-2</v>
      </c>
      <c r="AV74" s="31" t="s">
        <v>72</v>
      </c>
      <c r="AW74" s="27">
        <v>6.6900000000000001E-2</v>
      </c>
      <c r="AX74" s="30" t="s">
        <v>151</v>
      </c>
      <c r="AY74" s="23">
        <v>0.10539</v>
      </c>
      <c r="AZ74" s="30" t="s">
        <v>152</v>
      </c>
      <c r="BA74" s="23">
        <v>7.750000000000018E-2</v>
      </c>
      <c r="BB74" s="64">
        <v>7.6539999999999997E-2</v>
      </c>
      <c r="BI74" s="23">
        <v>7.750000000000018E-2</v>
      </c>
      <c r="BJ74" s="23">
        <v>7.750000000000018E-2</v>
      </c>
    </row>
    <row r="75" spans="1:62" x14ac:dyDescent="0.25">
      <c r="A75" s="68" t="str">
        <f>+'3.1.16'!A63</f>
        <v>2016-09-01</v>
      </c>
      <c r="B75" s="55" t="str">
        <f>+'3.1.16'!B63</f>
        <v>2017-08-31</v>
      </c>
      <c r="C75" s="55">
        <f>+'3.1.16'!C63</f>
        <v>12</v>
      </c>
      <c r="D75" s="55" t="str">
        <f>+'3.1.16'!D63</f>
        <v>AMEREN</v>
      </c>
      <c r="E75" s="55" t="s">
        <v>372</v>
      </c>
      <c r="F75" s="81">
        <f>IF($E$11="",'3.1.16'!Y63/1000,Matrix!$E$11+('3.1.16'!Y63/1000))</f>
        <v>5.1499954451830587E-2</v>
      </c>
      <c r="G75" s="58">
        <f>IF($E$11="",'3.1.16'!Z63/1000,Matrix!$E$11+('3.1.16'!Z63/1000))</f>
        <v>5.3799954451830584E-2</v>
      </c>
      <c r="H75" s="61">
        <f>IF($E$11="",'3.1.16'!AA63/1000,Matrix!$E$11+('3.1.16'!AA63/1000))</f>
        <v>5.399995445183059E-2</v>
      </c>
      <c r="I75" s="55"/>
      <c r="J75" s="73">
        <f t="array" ref="J75">INDEX($AW$14:$AW$294,MATCH(MIN(IF($AW$14:$AW$294-(F75*(1+$BF$15))&gt;=0,$AW$14:$AW$294-(F75*(1+$BF$15)),"")),$AW$14:$AW$294-(F75*(1+$BF$15)),0))</f>
        <v>5.2000000000000074E-2</v>
      </c>
      <c r="K75" s="58">
        <f t="array" ref="K75">INDEX($AW$14:$AW$294,MATCH(MIN(IF($AW$14:$AW$294-(G75*(1+$BF$15))&gt;=0,$AW$14:$AW$294-(G75*(1+$BF$15)),"")),$AW$14:$AW$294-(G75*(1+$BF$15)),0))</f>
        <v>5.4400000000000025E-2</v>
      </c>
      <c r="L75" s="61">
        <f t="array" ref="L75">INDEX($AW$14:$AW$294,MATCH(MIN(IF($AW$14:$AW$294-(H75*(1+$BF$15))&gt;=0,$AW$14:$AW$294-(H75*(1+$BF$15)),"")),$AW$14:$AW$294-(H75*(1+$BF$15)),0))</f>
        <v>5.4400000000000025E-2</v>
      </c>
      <c r="S75"/>
      <c r="T75"/>
      <c r="U75" s="24" t="s">
        <v>142</v>
      </c>
      <c r="V75">
        <v>8.8600000000000026E-2</v>
      </c>
      <c r="W75" s="31" t="s">
        <v>143</v>
      </c>
      <c r="X75" s="27">
        <v>8.1850000000000006E-2</v>
      </c>
      <c r="Y75" s="31" t="s">
        <v>115</v>
      </c>
      <c r="Z75" s="27">
        <v>7.4550000000000047E-2</v>
      </c>
      <c r="AA75" s="31" t="s">
        <v>63</v>
      </c>
      <c r="AB75" s="27">
        <v>8.7050000000000044E-2</v>
      </c>
      <c r="AC75" s="31" t="s">
        <v>144</v>
      </c>
      <c r="AD75" s="27">
        <v>7.4550000000000047E-2</v>
      </c>
      <c r="AE75" s="31" t="s">
        <v>145</v>
      </c>
      <c r="AF75" s="32">
        <v>0.10600000000000001</v>
      </c>
      <c r="AG75" s="31" t="s">
        <v>146</v>
      </c>
      <c r="AH75" s="32">
        <v>7.4649999999999994E-2</v>
      </c>
      <c r="AI75" s="31" t="s">
        <v>85</v>
      </c>
      <c r="AJ75" s="27">
        <v>6.7299999999999999E-2</v>
      </c>
      <c r="AK75" s="24" t="s">
        <v>153</v>
      </c>
      <c r="AL75" s="27">
        <v>7.7850000000000183E-2</v>
      </c>
      <c r="AM75" s="38"/>
      <c r="AN75" s="38"/>
      <c r="AO75" s="36"/>
      <c r="AP75" s="36"/>
      <c r="AQ75" s="23">
        <v>7.750000000000018E-2</v>
      </c>
      <c r="AR75" s="33" t="s">
        <v>224</v>
      </c>
      <c r="AS75" s="36"/>
      <c r="AT75" s="36"/>
      <c r="AU75" s="64">
        <v>7.9289999999999999E-2</v>
      </c>
      <c r="AV75" s="31" t="s">
        <v>72</v>
      </c>
      <c r="AW75" s="27">
        <v>6.7299999999999999E-2</v>
      </c>
      <c r="AX75" s="30" t="s">
        <v>151</v>
      </c>
      <c r="AY75" s="23">
        <v>0.10539999999999999</v>
      </c>
      <c r="AZ75" s="30" t="s">
        <v>152</v>
      </c>
      <c r="BA75" s="23">
        <v>7.7850000000000183E-2</v>
      </c>
      <c r="BB75" s="64">
        <v>7.6810000000000003E-2</v>
      </c>
      <c r="BI75" s="23">
        <v>7.7850000000000183E-2</v>
      </c>
      <c r="BJ75" s="23">
        <v>7.7850000000000183E-2</v>
      </c>
    </row>
    <row r="76" spans="1:62" x14ac:dyDescent="0.25">
      <c r="A76" s="69" t="str">
        <f>+'3.1.16'!A64</f>
        <v>2016-09-01</v>
      </c>
      <c r="B76" s="56" t="str">
        <f>+'3.1.16'!B64</f>
        <v>2018-02-28</v>
      </c>
      <c r="C76" s="56">
        <f>+'3.1.16'!C64</f>
        <v>18</v>
      </c>
      <c r="D76" s="56" t="str">
        <f>+'3.1.16'!D64</f>
        <v>AMEREN</v>
      </c>
      <c r="E76" s="56" t="s">
        <v>372</v>
      </c>
      <c r="F76" s="80">
        <f>IF($E$11="",'3.1.16'!Y64/1000,Matrix!$E$11+('3.1.16'!Y64/1000))</f>
        <v>5.2749630765205342E-2</v>
      </c>
      <c r="G76" s="59">
        <f>IF($E$11="",'3.1.16'!Z64/1000,Matrix!$E$11+('3.1.16'!Z64/1000))</f>
        <v>5.5049630765205339E-2</v>
      </c>
      <c r="H76" s="62">
        <f>IF($E$11="",'3.1.16'!AA64/1000,Matrix!$E$11+('3.1.16'!AA64/1000))</f>
        <v>5.5249630765205338E-2</v>
      </c>
      <c r="I76" s="56"/>
      <c r="J76" s="74">
        <f t="array" ref="J76">INDEX($AW$14:$AW$294,MATCH(MIN(IF($AW$14:$AW$294-(F76*(1+$BF$15))&gt;=0,$AW$14:$AW$294-(F76*(1+$BF$15)),"")),$AW$14:$AW$294-(F76*(1+$BF$15)),0))</f>
        <v>5.3200000000000046E-2</v>
      </c>
      <c r="K76" s="59">
        <f t="array" ref="K76">INDEX($AW$14:$AW$294,MATCH(MIN(IF($AW$14:$AW$294-(G76*(1+$BF$15))&gt;=0,$AW$14:$AW$294-(G76*(1+$BF$15)),"")),$AW$14:$AW$294-(G76*(1+$BF$15)),0))</f>
        <v>5.5599999999999997E-2</v>
      </c>
      <c r="L76" s="62">
        <f t="array" ref="L76">INDEX($AW$14:$AW$294,MATCH(MIN(IF($AW$14:$AW$294-(H76*(1+$BF$15))&gt;=0,$AW$14:$AW$294-(H76*(1+$BF$15)),"")),$AW$14:$AW$294-(H76*(1+$BF$15)),0))</f>
        <v>5.5899999999999998E-2</v>
      </c>
      <c r="S76"/>
      <c r="T76"/>
      <c r="U76" s="24" t="s">
        <v>142</v>
      </c>
      <c r="V76">
        <v>8.9100000000000026E-2</v>
      </c>
      <c r="W76" s="31" t="s">
        <v>143</v>
      </c>
      <c r="X76" s="27">
        <v>8.2200000000000009E-2</v>
      </c>
      <c r="Y76" s="31" t="s">
        <v>115</v>
      </c>
      <c r="Z76" s="27">
        <v>7.490000000000005E-2</v>
      </c>
      <c r="AA76" s="31" t="s">
        <v>63</v>
      </c>
      <c r="AB76" s="27">
        <v>8.7400000000000047E-2</v>
      </c>
      <c r="AC76" s="31" t="s">
        <v>144</v>
      </c>
      <c r="AD76" s="27">
        <v>7.490000000000005E-2</v>
      </c>
      <c r="AE76" s="31" t="s">
        <v>145</v>
      </c>
      <c r="AF76" s="32">
        <v>0.10650000000000001</v>
      </c>
      <c r="AG76" s="31" t="s">
        <v>146</v>
      </c>
      <c r="AH76" s="32">
        <v>7.4999999999999997E-2</v>
      </c>
      <c r="AI76" s="31" t="s">
        <v>85</v>
      </c>
      <c r="AJ76" s="27">
        <v>6.7599999999999993E-2</v>
      </c>
      <c r="AK76" s="24" t="s">
        <v>153</v>
      </c>
      <c r="AL76" s="27">
        <v>7.8200000000000186E-2</v>
      </c>
      <c r="AM76" s="38"/>
      <c r="AN76" s="38"/>
      <c r="AO76" s="36"/>
      <c r="AP76" s="36"/>
      <c r="AQ76" s="23">
        <v>7.7850000000000183E-2</v>
      </c>
      <c r="AR76" s="33" t="s">
        <v>225</v>
      </c>
      <c r="AS76" s="36"/>
      <c r="AT76" s="36"/>
      <c r="AU76" s="64">
        <v>7.9560000000000006E-2</v>
      </c>
      <c r="AV76" s="31" t="s">
        <v>72</v>
      </c>
      <c r="AW76" s="27">
        <v>6.7599999999999993E-2</v>
      </c>
      <c r="AX76" s="30" t="s">
        <v>151</v>
      </c>
      <c r="AY76" s="23">
        <v>0.1057</v>
      </c>
      <c r="AZ76" s="30" t="s">
        <v>152</v>
      </c>
      <c r="BA76" s="23">
        <v>7.8200000000000186E-2</v>
      </c>
      <c r="BB76" s="64">
        <v>7.7090000000000006E-2</v>
      </c>
      <c r="BI76" s="23">
        <v>7.8200000000000186E-2</v>
      </c>
      <c r="BJ76" s="23">
        <v>7.8200000000000186E-2</v>
      </c>
    </row>
    <row r="77" spans="1:62" x14ac:dyDescent="0.25">
      <c r="A77" s="69" t="str">
        <f>+'3.1.16'!A65</f>
        <v>2016-09-01</v>
      </c>
      <c r="B77" s="56" t="str">
        <f>+'3.1.16'!B65</f>
        <v>2018-08-31</v>
      </c>
      <c r="C77" s="56">
        <f>+'3.1.16'!C65</f>
        <v>24</v>
      </c>
      <c r="D77" s="56" t="str">
        <f>+'3.1.16'!D65</f>
        <v>AMEREN</v>
      </c>
      <c r="E77" s="56" t="s">
        <v>372</v>
      </c>
      <c r="F77" s="80">
        <f>IF($E$11="",'3.1.16'!Y65/1000,Matrix!$E$11+('3.1.16'!Y65/1000))</f>
        <v>5.2970143485131266E-2</v>
      </c>
      <c r="G77" s="59">
        <f>IF($E$11="",'3.1.16'!Z65/1000,Matrix!$E$11+('3.1.16'!Z65/1000))</f>
        <v>5.5270143485131262E-2</v>
      </c>
      <c r="H77" s="62">
        <f>IF($E$11="",'3.1.16'!AA65/1000,Matrix!$E$11+('3.1.16'!AA65/1000))</f>
        <v>5.5470143485131268E-2</v>
      </c>
      <c r="I77" s="56"/>
      <c r="J77" s="74">
        <f t="array" ref="J77">INDEX($AW$14:$AW$294,MATCH(MIN(IF($AW$14:$AW$294-(F77*(1+$BF$15))&gt;=0,$AW$14:$AW$294-(F77*(1+$BF$15)),"")),$AW$14:$AW$294-(F77*(1+$BF$15)),0))</f>
        <v>5.3500000000000041E-2</v>
      </c>
      <c r="K77" s="59">
        <f t="array" ref="K77">INDEX($AW$14:$AW$294,MATCH(MIN(IF($AW$14:$AW$294-(G77*(1+$BF$15))&gt;=0,$AW$14:$AW$294-(G77*(1+$BF$15)),"")),$AW$14:$AW$294-(G77*(1+$BF$15)),0))</f>
        <v>5.5899999999999998E-2</v>
      </c>
      <c r="L77" s="62">
        <f t="array" ref="L77">INDEX($AW$14:$AW$294,MATCH(MIN(IF($AW$14:$AW$294-(H77*(1+$BF$15))&gt;=0,$AW$14:$AW$294-(H77*(1+$BF$15)),"")),$AW$14:$AW$294-(H77*(1+$BF$15)),0))</f>
        <v>5.5899999999999998E-2</v>
      </c>
      <c r="S77"/>
      <c r="T77"/>
      <c r="U77" s="24" t="s">
        <v>142</v>
      </c>
      <c r="V77">
        <v>8.9600000000000027E-2</v>
      </c>
      <c r="W77" s="31" t="s">
        <v>143</v>
      </c>
      <c r="X77" s="27">
        <v>8.2499999999999962E-2</v>
      </c>
      <c r="Y77" s="31" t="s">
        <v>115</v>
      </c>
      <c r="Z77" s="27">
        <v>7.5250000000000053E-2</v>
      </c>
      <c r="AA77" s="31" t="s">
        <v>63</v>
      </c>
      <c r="AB77" s="27">
        <v>8.775000000000005E-2</v>
      </c>
      <c r="AC77" s="31" t="s">
        <v>144</v>
      </c>
      <c r="AD77" s="27">
        <v>7.5250000000000053E-2</v>
      </c>
      <c r="AE77" s="31" t="s">
        <v>145</v>
      </c>
      <c r="AF77" s="32">
        <v>0.10700000000000001</v>
      </c>
      <c r="AG77" s="31" t="s">
        <v>146</v>
      </c>
      <c r="AH77" s="32">
        <v>7.535E-2</v>
      </c>
      <c r="AI77" s="31" t="s">
        <v>85</v>
      </c>
      <c r="AJ77" s="27">
        <v>6.7900000000000002E-2</v>
      </c>
      <c r="AK77" s="24" t="s">
        <v>153</v>
      </c>
      <c r="AL77" s="27">
        <v>7.8550000000000189E-2</v>
      </c>
      <c r="AM77" s="38"/>
      <c r="AN77" s="38"/>
      <c r="AO77" s="36"/>
      <c r="AP77" s="36"/>
      <c r="AQ77" s="23">
        <v>7.8200000000000186E-2</v>
      </c>
      <c r="AR77" s="33" t="s">
        <v>226</v>
      </c>
      <c r="AS77" s="36"/>
      <c r="AT77" s="36"/>
      <c r="AU77" s="64">
        <v>7.9839999999999994E-2</v>
      </c>
      <c r="AV77" s="31" t="s">
        <v>72</v>
      </c>
      <c r="AW77" s="27">
        <v>6.7900000000000002E-2</v>
      </c>
      <c r="AX77" s="30" t="s">
        <v>151</v>
      </c>
      <c r="AY77" s="23">
        <v>0.10580000000000001</v>
      </c>
      <c r="AZ77" s="30" t="s">
        <v>152</v>
      </c>
      <c r="BA77" s="23">
        <v>7.8550000000000189E-2</v>
      </c>
      <c r="BB77" s="64">
        <v>7.7359999999999998E-2</v>
      </c>
      <c r="BI77" s="23">
        <v>7.8550000000000189E-2</v>
      </c>
      <c r="BJ77" s="23">
        <v>7.8550000000000189E-2</v>
      </c>
    </row>
    <row r="78" spans="1:62" x14ac:dyDescent="0.25">
      <c r="A78" s="69" t="str">
        <f>+'3.1.16'!A66</f>
        <v>2016-09-01</v>
      </c>
      <c r="B78" s="56" t="str">
        <f>+'3.1.16'!B66</f>
        <v>2019-02-28</v>
      </c>
      <c r="C78" s="56">
        <f>+'3.1.16'!C66</f>
        <v>30</v>
      </c>
      <c r="D78" s="56" t="str">
        <f>+'3.1.16'!D66</f>
        <v>AMEREN</v>
      </c>
      <c r="E78" s="56" t="s">
        <v>372</v>
      </c>
      <c r="F78" s="80">
        <f>IF($E$11="",'3.1.16'!Y66/1000,Matrix!$E$11+('3.1.16'!Y66/1000))</f>
        <v>5.3484320652588714E-2</v>
      </c>
      <c r="G78" s="59">
        <f>IF($E$11="",'3.1.16'!Z66/1000,Matrix!$E$11+('3.1.16'!Z66/1000))</f>
        <v>5.5784320652588711E-2</v>
      </c>
      <c r="H78" s="62">
        <f>IF($E$11="",'3.1.16'!AA66/1000,Matrix!$E$11+('3.1.16'!AA66/1000))</f>
        <v>5.5984320652588716E-2</v>
      </c>
      <c r="I78" s="56"/>
      <c r="J78" s="74">
        <f t="array" ref="J78">INDEX($AW$14:$AW$294,MATCH(MIN(IF($AW$14:$AW$294-(F78*(1+$BF$15))&gt;=0,$AW$14:$AW$294-(F78*(1+$BF$15)),"")),$AW$14:$AW$294-(F78*(1+$BF$15)),0))</f>
        <v>5.410000000000003E-2</v>
      </c>
      <c r="K78" s="59">
        <f t="array" ref="K78">INDEX($AW$14:$AW$294,MATCH(MIN(IF($AW$14:$AW$294-(G78*(1+$BF$15))&gt;=0,$AW$14:$AW$294-(G78*(1+$BF$15)),"")),$AW$14:$AW$294-(G78*(1+$BF$15)),0))</f>
        <v>5.6299999999999996E-2</v>
      </c>
      <c r="L78" s="62">
        <f t="array" ref="L78">INDEX($AW$14:$AW$294,MATCH(MIN(IF($AW$14:$AW$294-(H78*(1+$BF$15))&gt;=0,$AW$14:$AW$294-(H78*(1+$BF$15)),"")),$AW$14:$AW$294-(H78*(1+$BF$15)),0))</f>
        <v>5.6600000000000004E-2</v>
      </c>
      <c r="S78"/>
      <c r="T78"/>
      <c r="U78" s="24" t="s">
        <v>142</v>
      </c>
      <c r="V78">
        <v>9.0100000000000027E-2</v>
      </c>
      <c r="W78" s="31" t="s">
        <v>143</v>
      </c>
      <c r="X78" s="27">
        <v>8.2550000000000012E-2</v>
      </c>
      <c r="Y78" s="31" t="s">
        <v>115</v>
      </c>
      <c r="Z78" s="27">
        <v>7.5600000000000056E-2</v>
      </c>
      <c r="AA78" s="31" t="s">
        <v>63</v>
      </c>
      <c r="AB78" s="27">
        <v>8.8100000000000053E-2</v>
      </c>
      <c r="AC78" s="31" t="s">
        <v>144</v>
      </c>
      <c r="AD78" s="27">
        <v>7.5600000000000056E-2</v>
      </c>
      <c r="AE78" s="31" t="s">
        <v>145</v>
      </c>
      <c r="AF78" s="32">
        <v>0.10750000000000001</v>
      </c>
      <c r="AG78" s="31" t="s">
        <v>146</v>
      </c>
      <c r="AH78" s="32">
        <v>7.5700000000000003E-2</v>
      </c>
      <c r="AI78" s="31" t="s">
        <v>85</v>
      </c>
      <c r="AJ78" s="27">
        <v>6.83E-2</v>
      </c>
      <c r="AK78" s="24" t="s">
        <v>153</v>
      </c>
      <c r="AL78" s="27">
        <v>7.8900000000000192E-2</v>
      </c>
      <c r="AM78" s="38"/>
      <c r="AN78" s="38"/>
      <c r="AO78" s="36"/>
      <c r="AP78" s="36"/>
      <c r="AQ78" s="23">
        <v>7.8550000000000189E-2</v>
      </c>
      <c r="AR78" s="33" t="s">
        <v>227</v>
      </c>
      <c r="AS78" s="36"/>
      <c r="AT78" s="36"/>
      <c r="AU78" s="64">
        <v>8.0110000000000001E-2</v>
      </c>
      <c r="AV78" s="31" t="s">
        <v>72</v>
      </c>
      <c r="AW78" s="27">
        <v>6.83E-2</v>
      </c>
      <c r="AX78" s="30" t="s">
        <v>151</v>
      </c>
      <c r="AY78" s="23">
        <v>0.10589999999999999</v>
      </c>
      <c r="AZ78" s="30" t="s">
        <v>152</v>
      </c>
      <c r="BA78" s="23">
        <v>7.8900000000000192E-2</v>
      </c>
      <c r="BB78" s="64">
        <v>7.7640000000000001E-2</v>
      </c>
      <c r="BI78" s="23">
        <v>7.8900000000000192E-2</v>
      </c>
      <c r="BJ78" s="23">
        <v>7.8900000000000192E-2</v>
      </c>
    </row>
    <row r="79" spans="1:62" x14ac:dyDescent="0.25">
      <c r="A79" s="70" t="str">
        <f>+'3.1.16'!A67</f>
        <v>2016-09-01</v>
      </c>
      <c r="B79" s="57" t="str">
        <f>+'3.1.16'!B67</f>
        <v>2019-08-31</v>
      </c>
      <c r="C79" s="57">
        <f>+'3.1.16'!C67</f>
        <v>36</v>
      </c>
      <c r="D79" s="57" t="str">
        <f>+'3.1.16'!D67</f>
        <v>AMEREN</v>
      </c>
      <c r="E79" s="57" t="s">
        <v>372</v>
      </c>
      <c r="F79" s="82">
        <f>IF($E$11="",'3.1.16'!Y67/1000,Matrix!$E$11+('3.1.16'!Y67/1000))</f>
        <v>5.3516972124526392E-2</v>
      </c>
      <c r="G79" s="60">
        <f>IF($E$11="",'3.1.16'!Z67/1000,Matrix!$E$11+('3.1.16'!Z67/1000))</f>
        <v>5.5816972124526389E-2</v>
      </c>
      <c r="H79" s="63">
        <f>IF($E$11="",'3.1.16'!AA67/1000,Matrix!$E$11+('3.1.16'!AA67/1000))</f>
        <v>5.6016972124526387E-2</v>
      </c>
      <c r="I79" s="56"/>
      <c r="J79" s="75">
        <f t="array" ref="J79">INDEX($AW$14:$AW$294,MATCH(MIN(IF($AW$14:$AW$294-(F79*(1+$BF$15))&gt;=0,$AW$14:$AW$294-(F79*(1+$BF$15)),"")),$AW$14:$AW$294-(F79*(1+$BF$15)),0))</f>
        <v>5.410000000000003E-2</v>
      </c>
      <c r="K79" s="60">
        <f t="array" ref="K79">INDEX($AW$14:$AW$294,MATCH(MIN(IF($AW$14:$AW$294-(G79*(1+$BF$15))&gt;=0,$AW$14:$AW$294-(G79*(1+$BF$15)),"")),$AW$14:$AW$294-(G79*(1+$BF$15)),0))</f>
        <v>5.6299999999999996E-2</v>
      </c>
      <c r="L79" s="63">
        <f t="array" ref="L79">INDEX($AW$14:$AW$294,MATCH(MIN(IF($AW$14:$AW$294-(H79*(1+$BF$15))&gt;=0,$AW$14:$AW$294-(H79*(1+$BF$15)),"")),$AW$14:$AW$294-(H79*(1+$BF$15)),0))</f>
        <v>5.6600000000000004E-2</v>
      </c>
      <c r="S79"/>
      <c r="T79"/>
      <c r="U79" s="24" t="s">
        <v>142</v>
      </c>
      <c r="V79">
        <v>9.0600000000000028E-2</v>
      </c>
      <c r="W79" s="31" t="s">
        <v>143</v>
      </c>
      <c r="X79" s="27">
        <v>8.2900000000000015E-2</v>
      </c>
      <c r="Y79" s="31" t="s">
        <v>115</v>
      </c>
      <c r="Z79" s="27">
        <v>7.5950000000000059E-2</v>
      </c>
      <c r="AA79" s="31" t="s">
        <v>63</v>
      </c>
      <c r="AB79" s="27">
        <v>8.8450000000000056E-2</v>
      </c>
      <c r="AC79" s="31" t="s">
        <v>144</v>
      </c>
      <c r="AD79" s="27">
        <v>7.5950000000000059E-2</v>
      </c>
      <c r="AE79" s="31" t="s">
        <v>145</v>
      </c>
      <c r="AF79" s="32">
        <v>0.10800000000000001</v>
      </c>
      <c r="AG79" s="31" t="s">
        <v>146</v>
      </c>
      <c r="AH79" s="32">
        <v>7.6050000000000006E-2</v>
      </c>
      <c r="AI79" s="31" t="s">
        <v>85</v>
      </c>
      <c r="AJ79" s="27">
        <v>6.8600000000000008E-2</v>
      </c>
      <c r="AK79" s="24" t="s">
        <v>153</v>
      </c>
      <c r="AL79" s="27">
        <v>7.9250000000000195E-2</v>
      </c>
      <c r="AM79" s="38"/>
      <c r="AN79" s="38"/>
      <c r="AO79" s="36"/>
      <c r="AP79" s="36"/>
      <c r="AQ79" s="23">
        <v>7.8900000000000192E-2</v>
      </c>
      <c r="AR79" s="33" t="s">
        <v>228</v>
      </c>
      <c r="AS79" s="36"/>
      <c r="AT79" s="36"/>
      <c r="AU79" s="64">
        <v>8.0390000000000003E-2</v>
      </c>
      <c r="AV79" s="31" t="s">
        <v>72</v>
      </c>
      <c r="AW79" s="27">
        <v>6.8600000000000008E-2</v>
      </c>
      <c r="AX79" s="39" t="s">
        <v>151</v>
      </c>
      <c r="AY79" s="23">
        <v>0.10599</v>
      </c>
      <c r="AZ79" s="30" t="s">
        <v>152</v>
      </c>
      <c r="BA79" s="23">
        <v>7.9250000000000195E-2</v>
      </c>
      <c r="BB79" s="64">
        <v>7.7909999999999993E-2</v>
      </c>
      <c r="BI79" s="23">
        <v>7.9250000000000195E-2</v>
      </c>
      <c r="BJ79" s="23">
        <v>7.9250000000000195E-2</v>
      </c>
    </row>
    <row r="80" spans="1:62" x14ac:dyDescent="0.25">
      <c r="A80" s="68" t="str">
        <f>+'3.1.16'!A68</f>
        <v>2016-10-01</v>
      </c>
      <c r="B80" s="55" t="str">
        <f>+'3.1.16'!B68</f>
        <v>2017-09-30</v>
      </c>
      <c r="C80" s="55">
        <f>+'3.1.16'!C68</f>
        <v>12</v>
      </c>
      <c r="D80" s="55" t="str">
        <f>+'3.1.16'!D68</f>
        <v>AMEREN</v>
      </c>
      <c r="E80" s="55" t="s">
        <v>372</v>
      </c>
      <c r="F80" s="81">
        <f>IF($E$11="",'3.1.16'!Y68/1000,Matrix!$E$11+('3.1.16'!Y68/1000))</f>
        <v>5.1689406353197159E-2</v>
      </c>
      <c r="G80" s="58">
        <f>IF($E$11="",'3.1.16'!Z68/1000,Matrix!$E$11+('3.1.16'!Z68/1000))</f>
        <v>5.3989406353197156E-2</v>
      </c>
      <c r="H80" s="61">
        <f>IF($E$11="",'3.1.16'!AA68/1000,Matrix!$E$11+('3.1.16'!AA68/1000))</f>
        <v>5.4189406353197155E-2</v>
      </c>
      <c r="I80" s="55"/>
      <c r="J80" s="73">
        <f t="array" ref="J80">INDEX($AW$14:$AW$294,MATCH(MIN(IF($AW$14:$AW$294-(F80*(1+$BF$15))&gt;=0,$AW$14:$AW$294-(F80*(1+$BF$15)),"")),$AW$14:$AW$294-(F80*(1+$BF$15)),0))</f>
        <v>5.2300000000000069E-2</v>
      </c>
      <c r="K80" s="58">
        <f t="array" ref="K80">INDEX($AW$14:$AW$294,MATCH(MIN(IF($AW$14:$AW$294-(G80*(1+$BF$15))&gt;=0,$AW$14:$AW$294-(G80*(1+$BF$15)),"")),$AW$14:$AW$294-(G80*(1+$BF$15)),0))</f>
        <v>5.4400000000000025E-2</v>
      </c>
      <c r="L80" s="61">
        <f t="array" ref="L80">INDEX($AW$14:$AW$294,MATCH(MIN(IF($AW$14:$AW$294-(H80*(1+$BF$15))&gt;=0,$AW$14:$AW$294-(H80*(1+$BF$15)),"")),$AW$14:$AW$294-(H80*(1+$BF$15)),0))</f>
        <v>5.4700000000000013E-2</v>
      </c>
      <c r="S80"/>
      <c r="T80"/>
      <c r="U80" s="24" t="s">
        <v>142</v>
      </c>
      <c r="V80">
        <v>9.1100000000000028E-2</v>
      </c>
      <c r="W80" s="31" t="s">
        <v>143</v>
      </c>
      <c r="X80" s="27">
        <v>8.3250000000000018E-2</v>
      </c>
      <c r="Y80" s="31" t="s">
        <v>115</v>
      </c>
      <c r="Z80" s="27">
        <v>7.6300000000000062E-2</v>
      </c>
      <c r="AA80" s="31" t="s">
        <v>63</v>
      </c>
      <c r="AB80" s="27">
        <v>8.8800000000000059E-2</v>
      </c>
      <c r="AC80" s="31" t="s">
        <v>144</v>
      </c>
      <c r="AD80" s="27">
        <v>7.6300000000000062E-2</v>
      </c>
      <c r="AE80" s="31" t="s">
        <v>145</v>
      </c>
      <c r="AF80" s="32">
        <v>0.10850000000000001</v>
      </c>
      <c r="AG80" s="31" t="s">
        <v>146</v>
      </c>
      <c r="AH80" s="32">
        <v>7.640000000000001E-2</v>
      </c>
      <c r="AI80" s="31" t="s">
        <v>85</v>
      </c>
      <c r="AJ80" s="27">
        <v>6.8900000000000003E-2</v>
      </c>
      <c r="AK80" s="24" t="s">
        <v>153</v>
      </c>
      <c r="AL80" s="27">
        <v>7.9600000000000198E-2</v>
      </c>
      <c r="AM80" s="38"/>
      <c r="AN80" s="38"/>
      <c r="AO80" s="36"/>
      <c r="AP80" s="36"/>
      <c r="AQ80" s="23">
        <v>7.9250000000000195E-2</v>
      </c>
      <c r="AR80" s="33" t="s">
        <v>229</v>
      </c>
      <c r="AS80" s="36"/>
      <c r="AT80" s="36"/>
      <c r="AU80" s="64">
        <v>8.0659999999999996E-2</v>
      </c>
      <c r="AV80" s="31" t="s">
        <v>72</v>
      </c>
      <c r="AW80" s="27">
        <v>6.8900000000000003E-2</v>
      </c>
      <c r="AX80" s="30" t="s">
        <v>151</v>
      </c>
      <c r="AY80" s="23">
        <v>0.106</v>
      </c>
      <c r="AZ80" s="30" t="s">
        <v>152</v>
      </c>
      <c r="BA80" s="23">
        <v>7.9600000000000198E-2</v>
      </c>
      <c r="BB80" s="64">
        <v>7.8189999999999996E-2</v>
      </c>
      <c r="BI80" s="23">
        <v>7.9600000000000198E-2</v>
      </c>
      <c r="BJ80" s="23">
        <v>7.9600000000000198E-2</v>
      </c>
    </row>
    <row r="81" spans="1:62" x14ac:dyDescent="0.25">
      <c r="A81" s="69" t="str">
        <f>+'3.1.16'!A69</f>
        <v>2016-10-01</v>
      </c>
      <c r="B81" s="56" t="str">
        <f>+'3.1.16'!B69</f>
        <v>2018-03-31</v>
      </c>
      <c r="C81" s="56">
        <f>+'3.1.16'!C69</f>
        <v>18</v>
      </c>
      <c r="D81" s="56" t="str">
        <f>+'3.1.16'!D69</f>
        <v>AMEREN</v>
      </c>
      <c r="E81" s="56" t="s">
        <v>372</v>
      </c>
      <c r="F81" s="80">
        <f>IF($E$11="",'3.1.16'!Y69/1000,Matrix!$E$11+('3.1.16'!Y69/1000))</f>
        <v>5.3177553697845568E-2</v>
      </c>
      <c r="G81" s="59">
        <f>IF($E$11="",'3.1.16'!Z69/1000,Matrix!$E$11+('3.1.16'!Z69/1000))</f>
        <v>5.5477553697845565E-2</v>
      </c>
      <c r="H81" s="62">
        <f>IF($E$11="",'3.1.16'!AA69/1000,Matrix!$E$11+('3.1.16'!AA69/1000))</f>
        <v>5.5677553697845571E-2</v>
      </c>
      <c r="I81" s="56"/>
      <c r="J81" s="74">
        <f t="array" ref="J81">INDEX($AW$14:$AW$294,MATCH(MIN(IF($AW$14:$AW$294-(F81*(1+$BF$15))&gt;=0,$AW$14:$AW$294-(F81*(1+$BF$15)),"")),$AW$14:$AW$294-(F81*(1+$BF$15)),0))</f>
        <v>5.3800000000000035E-2</v>
      </c>
      <c r="K81" s="59">
        <f t="array" ref="K81">INDEX($AW$14:$AW$294,MATCH(MIN(IF($AW$14:$AW$294-(G81*(1+$BF$15))&gt;=0,$AW$14:$AW$294-(G81*(1+$BF$15)),"")),$AW$14:$AW$294-(G81*(1+$BF$15)),0))</f>
        <v>5.5899999999999998E-2</v>
      </c>
      <c r="L81" s="62">
        <f t="array" ref="L81">INDEX($AW$14:$AW$294,MATCH(MIN(IF($AW$14:$AW$294-(H81*(1+$BF$15))&gt;=0,$AW$14:$AW$294-(H81*(1+$BF$15)),"")),$AW$14:$AW$294-(H81*(1+$BF$15)),0))</f>
        <v>5.6299999999999996E-2</v>
      </c>
      <c r="S81"/>
      <c r="T81"/>
      <c r="U81" s="24" t="s">
        <v>142</v>
      </c>
      <c r="V81">
        <v>9.1600000000000029E-2</v>
      </c>
      <c r="W81" s="31" t="s">
        <v>143</v>
      </c>
      <c r="X81" s="27">
        <v>8.3499999999999963E-2</v>
      </c>
      <c r="Y81" s="31" t="s">
        <v>115</v>
      </c>
      <c r="Z81" s="27">
        <v>7.6650000000000065E-2</v>
      </c>
      <c r="AA81" s="31" t="s">
        <v>63</v>
      </c>
      <c r="AB81" s="27">
        <v>8.9150000000000063E-2</v>
      </c>
      <c r="AC81" s="31" t="s">
        <v>144</v>
      </c>
      <c r="AD81" s="27">
        <v>7.6650000000000065E-2</v>
      </c>
      <c r="AE81" s="31" t="s">
        <v>145</v>
      </c>
      <c r="AF81" s="32">
        <v>0.10900000000000001</v>
      </c>
      <c r="AG81" s="31" t="s">
        <v>146</v>
      </c>
      <c r="AH81" s="32">
        <v>7.6750000000000013E-2</v>
      </c>
      <c r="AI81" s="31" t="s">
        <v>85</v>
      </c>
      <c r="AJ81" s="27">
        <v>6.93E-2</v>
      </c>
      <c r="AK81" s="24" t="s">
        <v>153</v>
      </c>
      <c r="AL81" s="27">
        <v>7.9950000000000201E-2</v>
      </c>
      <c r="AM81" s="38"/>
      <c r="AN81" s="38"/>
      <c r="AO81" s="36"/>
      <c r="AP81" s="36"/>
      <c r="AQ81" s="23">
        <v>7.9600000000000198E-2</v>
      </c>
      <c r="AR81" s="33" t="s">
        <v>230</v>
      </c>
      <c r="AS81" s="36"/>
      <c r="AT81" s="36"/>
      <c r="AU81" s="64">
        <v>8.0939999999999998E-2</v>
      </c>
      <c r="AV81" s="31" t="s">
        <v>72</v>
      </c>
      <c r="AW81" s="27">
        <v>6.93E-2</v>
      </c>
      <c r="AX81" s="30" t="s">
        <v>151</v>
      </c>
      <c r="AY81" s="23">
        <v>0.1061</v>
      </c>
      <c r="AZ81" s="30" t="s">
        <v>152</v>
      </c>
      <c r="BA81" s="23">
        <v>7.9950000000000201E-2</v>
      </c>
      <c r="BB81" s="64">
        <v>7.8460000000000002E-2</v>
      </c>
      <c r="BI81" s="23">
        <v>7.9950000000000201E-2</v>
      </c>
      <c r="BJ81" s="23">
        <v>7.9950000000000201E-2</v>
      </c>
    </row>
    <row r="82" spans="1:62" x14ac:dyDescent="0.25">
      <c r="A82" s="69" t="str">
        <f>+'3.1.16'!A70</f>
        <v>2016-10-01</v>
      </c>
      <c r="B82" s="56" t="str">
        <f>+'3.1.16'!B70</f>
        <v>2018-09-30</v>
      </c>
      <c r="C82" s="56">
        <f>+'3.1.16'!C70</f>
        <v>24</v>
      </c>
      <c r="D82" s="56" t="str">
        <f>+'3.1.16'!D70</f>
        <v>AMEREN</v>
      </c>
      <c r="E82" s="56" t="s">
        <v>372</v>
      </c>
      <c r="F82" s="80">
        <f>IF($E$11="",'3.1.16'!Y70/1000,Matrix!$E$11+('3.1.16'!Y70/1000))</f>
        <v>5.3118157975705051E-2</v>
      </c>
      <c r="G82" s="59">
        <f>IF($E$11="",'3.1.16'!Z70/1000,Matrix!$E$11+('3.1.16'!Z70/1000))</f>
        <v>5.5418157975705047E-2</v>
      </c>
      <c r="H82" s="62">
        <f>IF($E$11="",'3.1.16'!AA70/1000,Matrix!$E$11+('3.1.16'!AA70/1000))</f>
        <v>5.5618157975705053E-2</v>
      </c>
      <c r="I82" s="56"/>
      <c r="J82" s="74">
        <f t="array" ref="J82">INDEX($AW$14:$AW$294,MATCH(MIN(IF($AW$14:$AW$294-(F82*(1+$BF$15))&gt;=0,$AW$14:$AW$294-(F82*(1+$BF$15)),"")),$AW$14:$AW$294-(F82*(1+$BF$15)),0))</f>
        <v>5.3500000000000041E-2</v>
      </c>
      <c r="K82" s="59">
        <f t="array" ref="K82">INDEX($AW$14:$AW$294,MATCH(MIN(IF($AW$14:$AW$294-(G82*(1+$BF$15))&gt;=0,$AW$14:$AW$294-(G82*(1+$BF$15)),"")),$AW$14:$AW$294-(G82*(1+$BF$15)),0))</f>
        <v>5.5899999999999998E-2</v>
      </c>
      <c r="L82" s="62">
        <f t="array" ref="L82">INDEX($AW$14:$AW$294,MATCH(MIN(IF($AW$14:$AW$294-(H82*(1+$BF$15))&gt;=0,$AW$14:$AW$294-(H82*(1+$BF$15)),"")),$AW$14:$AW$294-(H82*(1+$BF$15)),0))</f>
        <v>5.6299999999999996E-2</v>
      </c>
      <c r="S82"/>
      <c r="T82"/>
      <c r="U82" s="24" t="s">
        <v>142</v>
      </c>
      <c r="V82">
        <v>9.2100000000000029E-2</v>
      </c>
      <c r="W82" s="31" t="s">
        <v>143</v>
      </c>
      <c r="X82" s="27">
        <v>8.3600000000000022E-2</v>
      </c>
      <c r="Y82" s="31" t="s">
        <v>115</v>
      </c>
      <c r="Z82" s="27">
        <v>7.7000000000000068E-2</v>
      </c>
      <c r="AA82" s="31" t="s">
        <v>63</v>
      </c>
      <c r="AB82" s="27">
        <v>8.9500000000000066E-2</v>
      </c>
      <c r="AC82" s="31" t="s">
        <v>144</v>
      </c>
      <c r="AD82" s="27">
        <v>7.7000000000000068E-2</v>
      </c>
      <c r="AE82" s="31" t="s">
        <v>145</v>
      </c>
      <c r="AF82" s="32">
        <v>0.10950000000000001</v>
      </c>
      <c r="AG82" s="31" t="s">
        <v>146</v>
      </c>
      <c r="AH82" s="32">
        <v>7.7100000000000016E-2</v>
      </c>
      <c r="AI82" s="31" t="s">
        <v>85</v>
      </c>
      <c r="AJ82" s="27">
        <v>6.9599999999999995E-2</v>
      </c>
      <c r="AK82" s="24" t="s">
        <v>153</v>
      </c>
      <c r="AL82" s="27">
        <v>8.0300000000000205E-2</v>
      </c>
      <c r="AM82" s="38"/>
      <c r="AN82" s="38"/>
      <c r="AO82" s="36"/>
      <c r="AP82" s="36"/>
      <c r="AQ82" s="23">
        <v>7.9950000000000201E-2</v>
      </c>
      <c r="AR82" s="33" t="s">
        <v>231</v>
      </c>
      <c r="AS82" s="36"/>
      <c r="AT82" s="36"/>
      <c r="AU82" s="64">
        <v>8.1210000000000004E-2</v>
      </c>
      <c r="AV82" s="31" t="s">
        <v>72</v>
      </c>
      <c r="AW82" s="27">
        <v>6.9599999999999995E-2</v>
      </c>
      <c r="AX82" s="39" t="s">
        <v>151</v>
      </c>
      <c r="AY82" s="23">
        <v>0.10649</v>
      </c>
      <c r="AZ82" s="30" t="s">
        <v>152</v>
      </c>
      <c r="BA82" s="23">
        <v>8.0300000000000205E-2</v>
      </c>
      <c r="BB82" s="64">
        <v>7.8740000000000004E-2</v>
      </c>
      <c r="BI82" s="23">
        <v>8.0300000000000205E-2</v>
      </c>
      <c r="BJ82" s="23">
        <v>8.0300000000000205E-2</v>
      </c>
    </row>
    <row r="83" spans="1:62" x14ac:dyDescent="0.25">
      <c r="A83" s="69" t="str">
        <f>+'3.1.16'!A71</f>
        <v>2016-10-01</v>
      </c>
      <c r="B83" s="56" t="str">
        <f>+'3.1.16'!B71</f>
        <v>2019-03-31</v>
      </c>
      <c r="C83" s="56">
        <f>+'3.1.16'!C71</f>
        <v>30</v>
      </c>
      <c r="D83" s="56" t="str">
        <f>+'3.1.16'!D71</f>
        <v>AMEREN</v>
      </c>
      <c r="E83" s="56" t="s">
        <v>372</v>
      </c>
      <c r="F83" s="80">
        <f>IF($E$11="",'3.1.16'!Y71/1000,Matrix!$E$11+('3.1.16'!Y71/1000))</f>
        <v>5.3733954463473378E-2</v>
      </c>
      <c r="G83" s="59">
        <f>IF($E$11="",'3.1.16'!Z71/1000,Matrix!$E$11+('3.1.16'!Z71/1000))</f>
        <v>5.6033954463473382E-2</v>
      </c>
      <c r="H83" s="62">
        <f>IF($E$11="",'3.1.16'!AA71/1000,Matrix!$E$11+('3.1.16'!AA71/1000))</f>
        <v>5.623395446347338E-2</v>
      </c>
      <c r="I83" s="56"/>
      <c r="J83" s="74">
        <f t="array" ref="J83">INDEX($AW$14:$AW$294,MATCH(MIN(IF($AW$14:$AW$294-(F83*(1+$BF$15))&gt;=0,$AW$14:$AW$294-(F83*(1+$BF$15)),"")),$AW$14:$AW$294-(F83*(1+$BF$15)),0))</f>
        <v>5.410000000000003E-2</v>
      </c>
      <c r="K83" s="59">
        <f t="array" ref="K83">INDEX($AW$14:$AW$294,MATCH(MIN(IF($AW$14:$AW$294-(G83*(1+$BF$15))&gt;=0,$AW$14:$AW$294-(G83*(1+$BF$15)),"")),$AW$14:$AW$294-(G83*(1+$BF$15)),0))</f>
        <v>5.6600000000000004E-2</v>
      </c>
      <c r="L83" s="62">
        <f t="array" ref="L83">INDEX($AW$14:$AW$294,MATCH(MIN(IF($AW$14:$AW$294-(H83*(1+$BF$15))&gt;=0,$AW$14:$AW$294-(H83*(1+$BF$15)),"")),$AW$14:$AW$294-(H83*(1+$BF$15)),0))</f>
        <v>5.6900000000000006E-2</v>
      </c>
      <c r="S83"/>
      <c r="T83"/>
      <c r="U83" s="24" t="s">
        <v>142</v>
      </c>
      <c r="V83">
        <v>9.260000000000003E-2</v>
      </c>
      <c r="W83" s="31" t="s">
        <v>143</v>
      </c>
      <c r="X83" s="27">
        <v>8.3950000000000025E-2</v>
      </c>
      <c r="Y83" s="31" t="s">
        <v>115</v>
      </c>
      <c r="Z83" s="27">
        <v>7.7350000000000071E-2</v>
      </c>
      <c r="AA83" s="31" t="s">
        <v>63</v>
      </c>
      <c r="AB83" s="27">
        <v>8.9850000000000069E-2</v>
      </c>
      <c r="AC83" s="31" t="s">
        <v>144</v>
      </c>
      <c r="AD83" s="27">
        <v>7.7350000000000071E-2</v>
      </c>
      <c r="AE83" s="31" t="s">
        <v>145</v>
      </c>
      <c r="AF83" s="32">
        <v>0.11000000000000001</v>
      </c>
      <c r="AG83" s="31" t="s">
        <v>146</v>
      </c>
      <c r="AH83" s="32">
        <v>7.7450000000000019E-2</v>
      </c>
      <c r="AI83" s="31" t="s">
        <v>85</v>
      </c>
      <c r="AJ83" s="27">
        <v>6.9900000000000004E-2</v>
      </c>
      <c r="AK83" s="24" t="s">
        <v>153</v>
      </c>
      <c r="AL83" s="27">
        <v>8.0650000000000208E-2</v>
      </c>
      <c r="AM83" s="38"/>
      <c r="AN83" s="38"/>
      <c r="AO83" s="36"/>
      <c r="AP83" s="36"/>
      <c r="AQ83" s="23">
        <v>8.0300000000000205E-2</v>
      </c>
      <c r="AR83" s="33" t="s">
        <v>232</v>
      </c>
      <c r="AS83" s="36"/>
      <c r="AT83" s="36"/>
      <c r="AU83" s="64">
        <v>8.1490000000000007E-2</v>
      </c>
      <c r="AV83" s="31" t="s">
        <v>72</v>
      </c>
      <c r="AW83" s="27">
        <v>6.9900000000000004E-2</v>
      </c>
      <c r="AX83" s="30" t="s">
        <v>151</v>
      </c>
      <c r="AY83" s="23">
        <v>0.1066</v>
      </c>
      <c r="AZ83" s="30" t="s">
        <v>152</v>
      </c>
      <c r="BA83" s="23">
        <v>8.0650000000000208E-2</v>
      </c>
      <c r="BB83" s="64">
        <v>7.9009999999999997E-2</v>
      </c>
      <c r="BI83" s="23">
        <v>8.0650000000000208E-2</v>
      </c>
      <c r="BJ83" s="23">
        <v>8.0650000000000208E-2</v>
      </c>
    </row>
    <row r="84" spans="1:62" x14ac:dyDescent="0.25">
      <c r="A84" s="70" t="str">
        <f>+'3.1.16'!A72</f>
        <v>2016-10-01</v>
      </c>
      <c r="B84" s="57" t="str">
        <f>+'3.1.16'!B72</f>
        <v>2019-09-30</v>
      </c>
      <c r="C84" s="57">
        <f>+'3.1.16'!C72</f>
        <v>36</v>
      </c>
      <c r="D84" s="57" t="str">
        <f>+'3.1.16'!D72</f>
        <v>AMEREN</v>
      </c>
      <c r="E84" s="57" t="s">
        <v>372</v>
      </c>
      <c r="F84" s="82">
        <f>IF($E$11="",'3.1.16'!Y72/1000,Matrix!$E$11+('3.1.16'!Y72/1000))</f>
        <v>5.3630649735474649E-2</v>
      </c>
      <c r="G84" s="60">
        <f>IF($E$11="",'3.1.16'!Z72/1000,Matrix!$E$11+('3.1.16'!Z72/1000))</f>
        <v>5.5930649735474645E-2</v>
      </c>
      <c r="H84" s="63">
        <f>IF($E$11="",'3.1.16'!AA72/1000,Matrix!$E$11+('3.1.16'!AA72/1000))</f>
        <v>5.6130649735474651E-2</v>
      </c>
      <c r="I84" s="56"/>
      <c r="J84" s="75">
        <f t="array" ref="J84">INDEX($AW$14:$AW$294,MATCH(MIN(IF($AW$14:$AW$294-(F84*(1+$BF$15))&gt;=0,$AW$14:$AW$294-(F84*(1+$BF$15)),"")),$AW$14:$AW$294-(F84*(1+$BF$15)),0))</f>
        <v>5.410000000000003E-2</v>
      </c>
      <c r="K84" s="60">
        <f t="array" ref="K84">INDEX($AW$14:$AW$294,MATCH(MIN(IF($AW$14:$AW$294-(G84*(1+$BF$15))&gt;=0,$AW$14:$AW$294-(G84*(1+$BF$15)),"")),$AW$14:$AW$294-(G84*(1+$BF$15)),0))</f>
        <v>5.6299999999999996E-2</v>
      </c>
      <c r="L84" s="63">
        <f t="array" ref="L84">INDEX($AW$14:$AW$294,MATCH(MIN(IF($AW$14:$AW$294-(H84*(1+$BF$15))&gt;=0,$AW$14:$AW$294-(H84*(1+$BF$15)),"")),$AW$14:$AW$294-(H84*(1+$BF$15)),0))</f>
        <v>5.6600000000000004E-2</v>
      </c>
      <c r="S84"/>
      <c r="T84"/>
      <c r="U84" s="24" t="s">
        <v>142</v>
      </c>
      <c r="V84">
        <v>9.310000000000003E-2</v>
      </c>
      <c r="W84" s="31" t="s">
        <v>143</v>
      </c>
      <c r="X84" s="27">
        <v>8.4300000000000028E-2</v>
      </c>
      <c r="Y84" s="31" t="s">
        <v>115</v>
      </c>
      <c r="Z84" s="27">
        <v>7.7700000000000075E-2</v>
      </c>
      <c r="AA84" s="31" t="s">
        <v>63</v>
      </c>
      <c r="AB84" s="27">
        <v>9.0200000000000072E-2</v>
      </c>
      <c r="AC84" s="31" t="s">
        <v>144</v>
      </c>
      <c r="AD84" s="27">
        <v>7.7700000000000075E-2</v>
      </c>
      <c r="AE84" s="31" t="s">
        <v>145</v>
      </c>
      <c r="AF84" s="32">
        <v>0.11050000000000001</v>
      </c>
      <c r="AG84" s="31" t="s">
        <v>146</v>
      </c>
      <c r="AH84" s="32">
        <v>7.7800000000000022E-2</v>
      </c>
      <c r="AI84" s="31" t="s">
        <v>85</v>
      </c>
      <c r="AJ84" s="27">
        <v>7.0300000000000001E-2</v>
      </c>
      <c r="AK84" s="24" t="s">
        <v>153</v>
      </c>
      <c r="AL84" s="27">
        <v>8.1000000000000211E-2</v>
      </c>
      <c r="AM84" s="38"/>
      <c r="AN84" s="38"/>
      <c r="AO84" s="36"/>
      <c r="AP84" s="36"/>
      <c r="AQ84" s="23">
        <v>8.0650000000000208E-2</v>
      </c>
      <c r="AR84" s="33" t="s">
        <v>233</v>
      </c>
      <c r="AS84" s="36"/>
      <c r="AT84" s="36"/>
      <c r="AU84" s="64">
        <v>8.1759999999999999E-2</v>
      </c>
      <c r="AV84" s="31" t="s">
        <v>72</v>
      </c>
      <c r="AW84" s="27">
        <v>7.0300000000000001E-2</v>
      </c>
      <c r="AX84" s="30" t="s">
        <v>151</v>
      </c>
      <c r="AY84" s="23">
        <v>0.10699</v>
      </c>
      <c r="AZ84" s="30" t="s">
        <v>152</v>
      </c>
      <c r="BA84" s="23">
        <v>8.1000000000000211E-2</v>
      </c>
      <c r="BB84" s="64">
        <v>7.9289999999999999E-2</v>
      </c>
      <c r="BI84" s="23">
        <v>8.1000000000000211E-2</v>
      </c>
      <c r="BJ84" s="23">
        <v>8.1000000000000211E-2</v>
      </c>
    </row>
    <row r="85" spans="1:62" x14ac:dyDescent="0.25">
      <c r="A85" s="68" t="str">
        <f>+'3.1.16'!A73</f>
        <v>2016-11-01</v>
      </c>
      <c r="B85" s="55" t="str">
        <f>+'3.1.16'!B73</f>
        <v>2017-10-31</v>
      </c>
      <c r="C85" s="55">
        <f>+'3.1.16'!C73</f>
        <v>12</v>
      </c>
      <c r="D85" s="55" t="str">
        <f>+'3.1.16'!D73</f>
        <v>AMEREN</v>
      </c>
      <c r="E85" s="55" t="s">
        <v>372</v>
      </c>
      <c r="F85" s="81">
        <f>IF($E$11="",'3.1.16'!Y73/1000,Matrix!$E$11+('3.1.16'!Y73/1000))</f>
        <v>5.1962167117771615E-2</v>
      </c>
      <c r="G85" s="58">
        <f>IF($E$11="",'3.1.16'!Z73/1000,Matrix!$E$11+('3.1.16'!Z73/1000))</f>
        <v>5.4262167117771612E-2</v>
      </c>
      <c r="H85" s="61">
        <f>IF($E$11="",'3.1.16'!AA73/1000,Matrix!$E$11+('3.1.16'!AA73/1000))</f>
        <v>5.4462167117771611E-2</v>
      </c>
      <c r="I85" s="55"/>
      <c r="J85" s="73">
        <f t="array" ref="J85">INDEX($AW$14:$AW$294,MATCH(MIN(IF($AW$14:$AW$294-(F85*(1+$BF$15))&gt;=0,$AW$14:$AW$294-(F85*(1+$BF$15)),"")),$AW$14:$AW$294-(F85*(1+$BF$15)),0))</f>
        <v>5.2600000000000063E-2</v>
      </c>
      <c r="K85" s="58">
        <f t="array" ref="K85">INDEX($AW$14:$AW$294,MATCH(MIN(IF($AW$14:$AW$294-(G85*(1+$BF$15))&gt;=0,$AW$14:$AW$294-(G85*(1+$BF$15)),"")),$AW$14:$AW$294-(G85*(1+$BF$15)),0))</f>
        <v>5.4700000000000013E-2</v>
      </c>
      <c r="L85" s="61">
        <f t="array" ref="L85">INDEX($AW$14:$AW$294,MATCH(MIN(IF($AW$14:$AW$294-(H85*(1+$BF$15))&gt;=0,$AW$14:$AW$294-(H85*(1+$BF$15)),"")),$AW$14:$AW$294-(H85*(1+$BF$15)),0))</f>
        <v>5.5000000000000007E-2</v>
      </c>
      <c r="S85"/>
      <c r="T85"/>
      <c r="U85" s="24" t="s">
        <v>142</v>
      </c>
      <c r="V85">
        <v>9.360000000000003E-2</v>
      </c>
      <c r="W85" s="31" t="s">
        <v>143</v>
      </c>
      <c r="X85" s="27">
        <v>8.4499999999999964E-2</v>
      </c>
      <c r="Y85" s="31" t="s">
        <v>115</v>
      </c>
      <c r="Z85" s="27">
        <v>7.8050000000000078E-2</v>
      </c>
      <c r="AA85" s="31" t="s">
        <v>63</v>
      </c>
      <c r="AB85" s="27">
        <v>9.0550000000000075E-2</v>
      </c>
      <c r="AC85" s="31" t="s">
        <v>144</v>
      </c>
      <c r="AD85" s="27">
        <v>7.8050000000000078E-2</v>
      </c>
      <c r="AE85" s="31" t="s">
        <v>145</v>
      </c>
      <c r="AF85" s="32">
        <v>0.11100000000000002</v>
      </c>
      <c r="AG85" s="31" t="s">
        <v>146</v>
      </c>
      <c r="AH85" s="32">
        <v>7.8150000000000025E-2</v>
      </c>
      <c r="AI85" s="31" t="s">
        <v>85</v>
      </c>
      <c r="AJ85" s="27">
        <v>7.0599999999999996E-2</v>
      </c>
      <c r="AK85" s="24" t="s">
        <v>153</v>
      </c>
      <c r="AL85" s="27">
        <v>8.1350000000000214E-2</v>
      </c>
      <c r="AM85" s="38"/>
      <c r="AN85" s="38"/>
      <c r="AO85" s="36"/>
      <c r="AP85" s="36"/>
      <c r="AQ85" s="23">
        <v>8.1000000000000211E-2</v>
      </c>
      <c r="AR85" s="33" t="s">
        <v>234</v>
      </c>
      <c r="AS85" s="36"/>
      <c r="AT85" s="36"/>
      <c r="AU85" s="64">
        <v>8.2040000000000002E-2</v>
      </c>
      <c r="AV85" s="31" t="s">
        <v>72</v>
      </c>
      <c r="AW85" s="27">
        <v>7.0599999999999996E-2</v>
      </c>
      <c r="AX85" s="39" t="s">
        <v>151</v>
      </c>
      <c r="AY85" s="23">
        <v>0.10703</v>
      </c>
      <c r="AZ85" s="30" t="s">
        <v>152</v>
      </c>
      <c r="BA85" s="23">
        <v>8.1350000000000214E-2</v>
      </c>
      <c r="BB85" s="64">
        <v>7.9560000000000006E-2</v>
      </c>
      <c r="BI85" s="23">
        <v>8.1350000000000214E-2</v>
      </c>
      <c r="BJ85" s="23">
        <v>8.1350000000000214E-2</v>
      </c>
    </row>
    <row r="86" spans="1:62" x14ac:dyDescent="0.25">
      <c r="A86" s="69" t="str">
        <f>+'3.1.16'!A74</f>
        <v>2016-11-01</v>
      </c>
      <c r="B86" s="56" t="str">
        <f>+'3.1.16'!B74</f>
        <v>2018-04-30</v>
      </c>
      <c r="C86" s="56">
        <f>+'3.1.16'!C74</f>
        <v>18</v>
      </c>
      <c r="D86" s="56" t="str">
        <f>+'3.1.16'!D74</f>
        <v>AMEREN</v>
      </c>
      <c r="E86" s="56" t="s">
        <v>372</v>
      </c>
      <c r="F86" s="80">
        <f>IF($E$11="",'3.1.16'!Y74/1000,Matrix!$E$11+('3.1.16'!Y74/1000))</f>
        <v>5.3436014601529622E-2</v>
      </c>
      <c r="G86" s="59">
        <f>IF($E$11="",'3.1.16'!Z74/1000,Matrix!$E$11+('3.1.16'!Z74/1000))</f>
        <v>5.5736014601529618E-2</v>
      </c>
      <c r="H86" s="62">
        <f>IF($E$11="",'3.1.16'!AA74/1000,Matrix!$E$11+('3.1.16'!AA74/1000))</f>
        <v>5.5936014601529624E-2</v>
      </c>
      <c r="I86" s="56"/>
      <c r="J86" s="74">
        <f t="array" ref="J86">INDEX($AW$14:$AW$294,MATCH(MIN(IF($AW$14:$AW$294-(F86*(1+$BF$15))&gt;=0,$AW$14:$AW$294-(F86*(1+$BF$15)),"")),$AW$14:$AW$294-(F86*(1+$BF$15)),0))</f>
        <v>5.3800000000000035E-2</v>
      </c>
      <c r="K86" s="59">
        <f t="array" ref="K86">INDEX($AW$14:$AW$294,MATCH(MIN(IF($AW$14:$AW$294-(G86*(1+$BF$15))&gt;=0,$AW$14:$AW$294-(G86*(1+$BF$15)),"")),$AW$14:$AW$294-(G86*(1+$BF$15)),0))</f>
        <v>5.6299999999999996E-2</v>
      </c>
      <c r="L86" s="62">
        <f t="array" ref="L86">INDEX($AW$14:$AW$294,MATCH(MIN(IF($AW$14:$AW$294-(H86*(1+$BF$15))&gt;=0,$AW$14:$AW$294-(H86*(1+$BF$15)),"")),$AW$14:$AW$294-(H86*(1+$BF$15)),0))</f>
        <v>5.6600000000000004E-2</v>
      </c>
      <c r="S86"/>
      <c r="T86"/>
      <c r="U86" s="24" t="s">
        <v>142</v>
      </c>
      <c r="V86">
        <v>9.4100000000000031E-2</v>
      </c>
      <c r="W86" s="31" t="s">
        <v>143</v>
      </c>
      <c r="X86" s="27">
        <v>8.4650000000000031E-2</v>
      </c>
      <c r="Y86" s="31" t="s">
        <v>115</v>
      </c>
      <c r="Z86" s="27">
        <v>7.8400000000000081E-2</v>
      </c>
      <c r="AA86" s="31" t="s">
        <v>63</v>
      </c>
      <c r="AB86" s="27">
        <v>9.0900000000000078E-2</v>
      </c>
      <c r="AC86" s="31" t="s">
        <v>144</v>
      </c>
      <c r="AD86" s="27">
        <v>7.8400000000000081E-2</v>
      </c>
      <c r="AE86" s="31" t="s">
        <v>145</v>
      </c>
      <c r="AF86" s="32">
        <v>0.11150000000000002</v>
      </c>
      <c r="AG86" s="31" t="s">
        <v>146</v>
      </c>
      <c r="AH86" s="32">
        <v>7.8500000000000028E-2</v>
      </c>
      <c r="AI86" s="31" t="s">
        <v>85</v>
      </c>
      <c r="AJ86" s="27">
        <v>7.0900000000000005E-2</v>
      </c>
      <c r="AK86" s="24" t="s">
        <v>153</v>
      </c>
      <c r="AL86" s="27">
        <v>8.1700000000000217E-2</v>
      </c>
      <c r="AM86" s="38"/>
      <c r="AN86" s="38"/>
      <c r="AO86" s="36"/>
      <c r="AP86" s="36"/>
      <c r="AQ86" s="23">
        <v>8.1350000000000214E-2</v>
      </c>
      <c r="AR86" s="33" t="s">
        <v>235</v>
      </c>
      <c r="AS86" s="36"/>
      <c r="AT86" s="36"/>
      <c r="AU86" s="64">
        <v>8.2309999999999994E-2</v>
      </c>
      <c r="AV86" s="31" t="s">
        <v>72</v>
      </c>
      <c r="AW86" s="27">
        <v>7.0900000000000005E-2</v>
      </c>
      <c r="AX86" s="35" t="s">
        <v>151</v>
      </c>
      <c r="AY86" s="23">
        <v>0.10731</v>
      </c>
      <c r="AZ86" s="30" t="s">
        <v>152</v>
      </c>
      <c r="BA86" s="23">
        <v>8.1700000000000217E-2</v>
      </c>
      <c r="BB86" s="64">
        <v>7.9839999999999994E-2</v>
      </c>
      <c r="BI86" s="23">
        <v>8.1700000000000217E-2</v>
      </c>
      <c r="BJ86" s="23">
        <v>8.1700000000000217E-2</v>
      </c>
    </row>
    <row r="87" spans="1:62" x14ac:dyDescent="0.25">
      <c r="A87" s="69" t="str">
        <f>+'3.1.16'!A75</f>
        <v>2016-11-01</v>
      </c>
      <c r="B87" s="56" t="str">
        <f>+'3.1.16'!B75</f>
        <v>2018-10-31</v>
      </c>
      <c r="C87" s="56">
        <f>+'3.1.16'!C75</f>
        <v>24</v>
      </c>
      <c r="D87" s="56" t="str">
        <f>+'3.1.16'!D75</f>
        <v>AMEREN</v>
      </c>
      <c r="E87" s="56" t="s">
        <v>372</v>
      </c>
      <c r="F87" s="80">
        <f>IF($E$11="",'3.1.16'!Y75/1000,Matrix!$E$11+('3.1.16'!Y75/1000))</f>
        <v>5.328685422010359E-2</v>
      </c>
      <c r="G87" s="59">
        <f>IF($E$11="",'3.1.16'!Z75/1000,Matrix!$E$11+('3.1.16'!Z75/1000))</f>
        <v>5.5586854220103586E-2</v>
      </c>
      <c r="H87" s="62">
        <f>IF($E$11="",'3.1.16'!AA75/1000,Matrix!$E$11+('3.1.16'!AA75/1000))</f>
        <v>5.5786854220103592E-2</v>
      </c>
      <c r="I87" s="56"/>
      <c r="J87" s="74">
        <f t="array" ref="J87">INDEX($AW$14:$AW$294,MATCH(MIN(IF($AW$14:$AW$294-(F87*(1+$BF$15))&gt;=0,$AW$14:$AW$294-(F87*(1+$BF$15)),"")),$AW$14:$AW$294-(F87*(1+$BF$15)),0))</f>
        <v>5.3800000000000035E-2</v>
      </c>
      <c r="K87" s="59">
        <f t="array" ref="K87">INDEX($AW$14:$AW$294,MATCH(MIN(IF($AW$14:$AW$294-(G87*(1+$BF$15))&gt;=0,$AW$14:$AW$294-(G87*(1+$BF$15)),"")),$AW$14:$AW$294-(G87*(1+$BF$15)),0))</f>
        <v>5.6299999999999996E-2</v>
      </c>
      <c r="L87" s="62">
        <f t="array" ref="L87">INDEX($AW$14:$AW$294,MATCH(MIN(IF($AW$14:$AW$294-(H87*(1+$BF$15))&gt;=0,$AW$14:$AW$294-(H87*(1+$BF$15)),"")),$AW$14:$AW$294-(H87*(1+$BF$15)),0))</f>
        <v>5.6299999999999996E-2</v>
      </c>
      <c r="S87"/>
      <c r="T87"/>
      <c r="U87" s="24" t="s">
        <v>142</v>
      </c>
      <c r="V87">
        <v>9.4600000000000031E-2</v>
      </c>
      <c r="W87" s="31" t="s">
        <v>143</v>
      </c>
      <c r="X87" s="27">
        <v>8.5000000000000034E-2</v>
      </c>
      <c r="Y87" s="31" t="s">
        <v>115</v>
      </c>
      <c r="Z87" s="27">
        <v>7.8750000000000084E-2</v>
      </c>
      <c r="AA87" s="31" t="s">
        <v>63</v>
      </c>
      <c r="AB87" s="27">
        <v>9.1250000000000081E-2</v>
      </c>
      <c r="AC87" s="31" t="s">
        <v>144</v>
      </c>
      <c r="AD87" s="27">
        <v>7.8750000000000084E-2</v>
      </c>
      <c r="AE87" s="31" t="s">
        <v>145</v>
      </c>
      <c r="AF87" s="32">
        <v>0.11200000000000002</v>
      </c>
      <c r="AG87" s="31" t="s">
        <v>146</v>
      </c>
      <c r="AH87" s="32">
        <v>7.8850000000000031E-2</v>
      </c>
      <c r="AI87" s="31" t="s">
        <v>85</v>
      </c>
      <c r="AJ87" s="27">
        <v>7.1300000000000002E-2</v>
      </c>
      <c r="AK87" s="24" t="s">
        <v>153</v>
      </c>
      <c r="AL87" s="27">
        <v>8.205000000000022E-2</v>
      </c>
      <c r="AM87" s="38"/>
      <c r="AN87" s="38"/>
      <c r="AO87" s="36"/>
      <c r="AP87" s="36"/>
      <c r="AQ87" s="23">
        <v>8.1700000000000217E-2</v>
      </c>
      <c r="AR87" s="33" t="s">
        <v>236</v>
      </c>
      <c r="AS87" s="36"/>
      <c r="AT87" s="36"/>
      <c r="AU87" s="64">
        <v>8.2589999999999997E-2</v>
      </c>
      <c r="AV87" s="31" t="s">
        <v>72</v>
      </c>
      <c r="AW87" s="27">
        <v>7.1300000000000002E-2</v>
      </c>
      <c r="AX87" s="39" t="s">
        <v>151</v>
      </c>
      <c r="AY87" s="23">
        <v>0.10749</v>
      </c>
      <c r="AZ87" s="30" t="s">
        <v>152</v>
      </c>
      <c r="BA87" s="23">
        <v>8.205000000000022E-2</v>
      </c>
      <c r="BB87" s="64">
        <v>8.0110000000000001E-2</v>
      </c>
      <c r="BI87" s="23">
        <v>8.205000000000022E-2</v>
      </c>
      <c r="BJ87" s="23">
        <v>8.205000000000022E-2</v>
      </c>
    </row>
    <row r="88" spans="1:62" x14ac:dyDescent="0.25">
      <c r="A88" s="69" t="str">
        <f>+'3.1.16'!A76</f>
        <v>2016-11-01</v>
      </c>
      <c r="B88" s="56" t="str">
        <f>+'3.1.16'!B76</f>
        <v>2019-04-30</v>
      </c>
      <c r="C88" s="56">
        <f>+'3.1.16'!C76</f>
        <v>30</v>
      </c>
      <c r="D88" s="56" t="str">
        <f>+'3.1.16'!D76</f>
        <v>AMEREN</v>
      </c>
      <c r="E88" s="56" t="s">
        <v>372</v>
      </c>
      <c r="F88" s="80">
        <f>IF($E$11="",'3.1.16'!Y76/1000,Matrix!$E$11+('3.1.16'!Y76/1000))</f>
        <v>5.3859346881409691E-2</v>
      </c>
      <c r="G88" s="59">
        <f>IF($E$11="",'3.1.16'!Z76/1000,Matrix!$E$11+('3.1.16'!Z76/1000))</f>
        <v>5.6159346881409687E-2</v>
      </c>
      <c r="H88" s="62">
        <f>IF($E$11="",'3.1.16'!AA76/1000,Matrix!$E$11+('3.1.16'!AA76/1000))</f>
        <v>5.6359346881409693E-2</v>
      </c>
      <c r="I88" s="56"/>
      <c r="J88" s="74">
        <f t="array" ref="J88">INDEX($AW$14:$AW$294,MATCH(MIN(IF($AW$14:$AW$294-(F88*(1+$BF$15))&gt;=0,$AW$14:$AW$294-(F88*(1+$BF$15)),"")),$AW$14:$AW$294-(F88*(1+$BF$15)),0))</f>
        <v>5.4400000000000025E-2</v>
      </c>
      <c r="K88" s="59">
        <f t="array" ref="K88">INDEX($AW$14:$AW$294,MATCH(MIN(IF($AW$14:$AW$294-(G88*(1+$BF$15))&gt;=0,$AW$14:$AW$294-(G88*(1+$BF$15)),"")),$AW$14:$AW$294-(G88*(1+$BF$15)),0))</f>
        <v>5.6600000000000004E-2</v>
      </c>
      <c r="L88" s="62">
        <f t="array" ref="L88">INDEX($AW$14:$AW$294,MATCH(MIN(IF($AW$14:$AW$294-(H88*(1+$BF$15))&gt;=0,$AW$14:$AW$294-(H88*(1+$BF$15)),"")),$AW$14:$AW$294-(H88*(1+$BF$15)),0))</f>
        <v>5.6900000000000006E-2</v>
      </c>
      <c r="S88"/>
      <c r="T88"/>
      <c r="U88" s="24" t="s">
        <v>142</v>
      </c>
      <c r="V88">
        <v>9.5100000000000032E-2</v>
      </c>
      <c r="W88" s="31" t="s">
        <v>143</v>
      </c>
      <c r="X88" s="27">
        <v>8.5350000000000037E-2</v>
      </c>
      <c r="Y88" s="31" t="s">
        <v>115</v>
      </c>
      <c r="Z88" s="27">
        <v>7.9100000000000087E-2</v>
      </c>
      <c r="AA88" s="31" t="s">
        <v>63</v>
      </c>
      <c r="AB88" s="27">
        <v>9.1600000000000084E-2</v>
      </c>
      <c r="AC88" s="31" t="s">
        <v>144</v>
      </c>
      <c r="AD88" s="27">
        <v>7.9100000000000087E-2</v>
      </c>
      <c r="AE88" s="31" t="s">
        <v>145</v>
      </c>
      <c r="AF88" s="32">
        <v>0.11250000000000002</v>
      </c>
      <c r="AG88" s="31" t="s">
        <v>146</v>
      </c>
      <c r="AH88" s="32">
        <v>7.9200000000000034E-2</v>
      </c>
      <c r="AI88" s="31" t="s">
        <v>85</v>
      </c>
      <c r="AJ88" s="27">
        <v>7.1599999999999997E-2</v>
      </c>
      <c r="AK88" s="24" t="s">
        <v>153</v>
      </c>
      <c r="AL88" s="27">
        <v>8.2400000000000223E-2</v>
      </c>
      <c r="AM88" s="38"/>
      <c r="AN88" s="38"/>
      <c r="AO88" s="36"/>
      <c r="AP88" s="36"/>
      <c r="AQ88" s="23">
        <v>8.205000000000022E-2</v>
      </c>
      <c r="AR88" s="33" t="s">
        <v>237</v>
      </c>
      <c r="AS88" s="36"/>
      <c r="AT88" s="36"/>
      <c r="AU88" s="64">
        <v>8.2860000000000003E-2</v>
      </c>
      <c r="AV88" s="31" t="s">
        <v>72</v>
      </c>
      <c r="AW88" s="27">
        <v>7.1599999999999997E-2</v>
      </c>
      <c r="AX88" s="39" t="s">
        <v>151</v>
      </c>
      <c r="AY88" s="23">
        <v>0.10799</v>
      </c>
      <c r="AZ88" s="30" t="s">
        <v>152</v>
      </c>
      <c r="BA88" s="23">
        <v>8.2400000000000223E-2</v>
      </c>
      <c r="BB88" s="64">
        <v>8.0390000000000003E-2</v>
      </c>
      <c r="BI88" s="23">
        <v>8.2400000000000223E-2</v>
      </c>
      <c r="BJ88" s="23">
        <v>8.2400000000000223E-2</v>
      </c>
    </row>
    <row r="89" spans="1:62" x14ac:dyDescent="0.25">
      <c r="A89" s="70" t="str">
        <f>+'3.1.16'!A77</f>
        <v>2016-11-01</v>
      </c>
      <c r="B89" s="57" t="str">
        <f>+'3.1.16'!B77</f>
        <v>2019-10-31</v>
      </c>
      <c r="C89" s="57">
        <f>+'3.1.16'!C77</f>
        <v>36</v>
      </c>
      <c r="D89" s="57" t="str">
        <f>+'3.1.16'!D77</f>
        <v>AMEREN</v>
      </c>
      <c r="E89" s="57" t="s">
        <v>372</v>
      </c>
      <c r="F89" s="82">
        <f>IF($E$11="",'3.1.16'!Y77/1000,Matrix!$E$11+('3.1.16'!Y77/1000))</f>
        <v>5.3725357217842246E-2</v>
      </c>
      <c r="G89" s="60">
        <f>IF($E$11="",'3.1.16'!Z77/1000,Matrix!$E$11+('3.1.16'!Z77/1000))</f>
        <v>5.6025357217842242E-2</v>
      </c>
      <c r="H89" s="63">
        <f>IF($E$11="",'3.1.16'!AA77/1000,Matrix!$E$11+('3.1.16'!AA77/1000))</f>
        <v>5.6225357217842248E-2</v>
      </c>
      <c r="I89" s="56"/>
      <c r="J89" s="75">
        <f t="array" ref="J89">INDEX($AW$14:$AW$294,MATCH(MIN(IF($AW$14:$AW$294-(F89*(1+$BF$15))&gt;=0,$AW$14:$AW$294-(F89*(1+$BF$15)),"")),$AW$14:$AW$294-(F89*(1+$BF$15)),0))</f>
        <v>5.410000000000003E-2</v>
      </c>
      <c r="K89" s="60">
        <f t="array" ref="K89">INDEX($AW$14:$AW$294,MATCH(MIN(IF($AW$14:$AW$294-(G89*(1+$BF$15))&gt;=0,$AW$14:$AW$294-(G89*(1+$BF$15)),"")),$AW$14:$AW$294-(G89*(1+$BF$15)),0))</f>
        <v>5.6600000000000004E-2</v>
      </c>
      <c r="L89" s="63">
        <f t="array" ref="L89">INDEX($AW$14:$AW$294,MATCH(MIN(IF($AW$14:$AW$294-(H89*(1+$BF$15))&gt;=0,$AW$14:$AW$294-(H89*(1+$BF$15)),"")),$AW$14:$AW$294-(H89*(1+$BF$15)),0))</f>
        <v>5.6600000000000004E-2</v>
      </c>
      <c r="S89"/>
      <c r="T89"/>
      <c r="U89" s="24" t="s">
        <v>142</v>
      </c>
      <c r="V89">
        <v>9.5600000000000032E-2</v>
      </c>
      <c r="W89" s="31" t="s">
        <v>143</v>
      </c>
      <c r="X89" s="27">
        <v>8.5499999999999965E-2</v>
      </c>
      <c r="Y89" s="31" t="s">
        <v>115</v>
      </c>
      <c r="Z89" s="27">
        <v>7.945000000000009E-2</v>
      </c>
      <c r="AA89" s="31" t="s">
        <v>63</v>
      </c>
      <c r="AB89" s="27">
        <v>9.1950000000000087E-2</v>
      </c>
      <c r="AC89" s="31" t="s">
        <v>144</v>
      </c>
      <c r="AD89" s="27">
        <v>7.945000000000009E-2</v>
      </c>
      <c r="AE89" s="31" t="s">
        <v>145</v>
      </c>
      <c r="AF89" s="32">
        <v>0.11300000000000002</v>
      </c>
      <c r="AG89" s="31" t="s">
        <v>146</v>
      </c>
      <c r="AH89" s="32">
        <v>7.9550000000000037E-2</v>
      </c>
      <c r="AI89" s="31" t="s">
        <v>85</v>
      </c>
      <c r="AJ89" s="27">
        <v>7.1900000000000006E-2</v>
      </c>
      <c r="AK89" s="24" t="s">
        <v>153</v>
      </c>
      <c r="AL89" s="27">
        <v>8.2750000000000226E-2</v>
      </c>
      <c r="AM89" s="38"/>
      <c r="AN89" s="38"/>
      <c r="AO89" s="36"/>
      <c r="AP89" s="36"/>
      <c r="AQ89" s="23">
        <v>8.2400000000000223E-2</v>
      </c>
      <c r="AR89" s="33" t="s">
        <v>238</v>
      </c>
      <c r="AS89" s="36"/>
      <c r="AT89" s="36"/>
      <c r="AU89" s="64">
        <v>8.3140000000000006E-2</v>
      </c>
      <c r="AV89" s="31" t="s">
        <v>72</v>
      </c>
      <c r="AW89" s="27">
        <v>7.1900000000000006E-2</v>
      </c>
      <c r="AX89" s="30" t="s">
        <v>151</v>
      </c>
      <c r="AY89" s="23">
        <v>0.108</v>
      </c>
      <c r="AZ89" s="30" t="s">
        <v>152</v>
      </c>
      <c r="BA89" s="23">
        <v>8.2750000000000226E-2</v>
      </c>
      <c r="BB89" s="64">
        <v>8.0659999999999996E-2</v>
      </c>
      <c r="BI89" s="23">
        <v>8.2750000000000226E-2</v>
      </c>
      <c r="BJ89" s="23">
        <v>8.2750000000000226E-2</v>
      </c>
    </row>
    <row r="90" spans="1:62" x14ac:dyDescent="0.25">
      <c r="A90" s="68" t="str">
        <f>+'3.1.16'!A78</f>
        <v>2016-12-01</v>
      </c>
      <c r="B90" s="55" t="str">
        <f>+'3.1.16'!B78</f>
        <v>2017-11-30</v>
      </c>
      <c r="C90" s="55">
        <f>+'3.1.16'!C78</f>
        <v>12</v>
      </c>
      <c r="D90" s="55" t="str">
        <f>+'3.1.16'!D78</f>
        <v>AMEREN</v>
      </c>
      <c r="E90" s="55" t="s">
        <v>372</v>
      </c>
      <c r="F90" s="81">
        <f>IF($E$11="",'3.1.16'!Y78/1000,Matrix!$E$11+('3.1.16'!Y78/1000))</f>
        <v>5.2199332501736438E-2</v>
      </c>
      <c r="G90" s="58">
        <f>IF($E$11="",'3.1.16'!Z78/1000,Matrix!$E$11+('3.1.16'!Z78/1000))</f>
        <v>5.4499332501736435E-2</v>
      </c>
      <c r="H90" s="61">
        <f>IF($E$11="",'3.1.16'!AA78/1000,Matrix!$E$11+('3.1.16'!AA78/1000))</f>
        <v>5.4699332501736433E-2</v>
      </c>
      <c r="I90" s="55"/>
      <c r="J90" s="73">
        <f t="array" ref="J90">INDEX($AW$14:$AW$294,MATCH(MIN(IF($AW$14:$AW$294-(F90*(1+$BF$15))&gt;=0,$AW$14:$AW$294-(F90*(1+$BF$15)),"")),$AW$14:$AW$294-(F90*(1+$BF$15)),0))</f>
        <v>5.2600000000000063E-2</v>
      </c>
      <c r="K90" s="58">
        <f t="array" ref="K90">INDEX($AW$14:$AW$294,MATCH(MIN(IF($AW$14:$AW$294-(G90*(1+$BF$15))&gt;=0,$AW$14:$AW$294-(G90*(1+$BF$15)),"")),$AW$14:$AW$294-(G90*(1+$BF$15)),0))</f>
        <v>5.5000000000000007E-2</v>
      </c>
      <c r="L90" s="61">
        <f t="array" ref="L90">INDEX($AW$14:$AW$294,MATCH(MIN(IF($AW$14:$AW$294-(H90*(1+$BF$15))&gt;=0,$AW$14:$AW$294-(H90*(1+$BF$15)),"")),$AW$14:$AW$294-(H90*(1+$BF$15)),0))</f>
        <v>5.5300000000000002E-2</v>
      </c>
      <c r="S90"/>
      <c r="T90"/>
      <c r="U90" s="24" t="s">
        <v>142</v>
      </c>
      <c r="V90">
        <v>9.6100000000000033E-2</v>
      </c>
      <c r="W90" s="31" t="s">
        <v>143</v>
      </c>
      <c r="X90" s="27">
        <v>8.570000000000004E-2</v>
      </c>
      <c r="Y90" s="31" t="s">
        <v>115</v>
      </c>
      <c r="Z90" s="27">
        <v>7.9800000000000093E-2</v>
      </c>
      <c r="AA90" s="31" t="s">
        <v>63</v>
      </c>
      <c r="AB90" s="27">
        <v>9.230000000000009E-2</v>
      </c>
      <c r="AC90" s="31" t="s">
        <v>144</v>
      </c>
      <c r="AD90" s="27">
        <v>7.9800000000000093E-2</v>
      </c>
      <c r="AE90" s="31" t="s">
        <v>145</v>
      </c>
      <c r="AF90" s="32">
        <v>0.11350000000000002</v>
      </c>
      <c r="AG90" s="31" t="s">
        <v>146</v>
      </c>
      <c r="AH90" s="32">
        <v>7.990000000000004E-2</v>
      </c>
      <c r="AI90" s="31" t="s">
        <v>85</v>
      </c>
      <c r="AJ90" s="27">
        <v>7.2300000000000003E-2</v>
      </c>
      <c r="AK90" s="24" t="s">
        <v>153</v>
      </c>
      <c r="AL90" s="27">
        <v>8.3100000000000229E-2</v>
      </c>
      <c r="AM90" s="38"/>
      <c r="AN90" s="38"/>
      <c r="AO90" s="36"/>
      <c r="AP90" s="36"/>
      <c r="AQ90" s="23">
        <v>8.2750000000000226E-2</v>
      </c>
      <c r="AR90" s="33" t="s">
        <v>239</v>
      </c>
      <c r="AS90" s="36"/>
      <c r="AT90" s="36"/>
      <c r="AU90" s="64">
        <v>8.3409999999999998E-2</v>
      </c>
      <c r="AV90" s="31" t="s">
        <v>72</v>
      </c>
      <c r="AW90" s="27">
        <v>7.2300000000000003E-2</v>
      </c>
      <c r="AX90" s="30" t="s">
        <v>151</v>
      </c>
      <c r="AY90" s="23">
        <v>0.1081</v>
      </c>
      <c r="AZ90" s="30" t="s">
        <v>152</v>
      </c>
      <c r="BA90" s="23">
        <v>8.3100000000000229E-2</v>
      </c>
      <c r="BB90" s="64">
        <v>8.0939999999999998E-2</v>
      </c>
      <c r="BI90" s="23">
        <v>8.3100000000000229E-2</v>
      </c>
      <c r="BJ90" s="23">
        <v>8.3100000000000229E-2</v>
      </c>
    </row>
    <row r="91" spans="1:62" x14ac:dyDescent="0.25">
      <c r="A91" s="69" t="str">
        <f>+'3.1.16'!A79</f>
        <v>2016-12-01</v>
      </c>
      <c r="B91" s="56" t="str">
        <f>+'3.1.16'!B79</f>
        <v>2018-05-31</v>
      </c>
      <c r="C91" s="56">
        <f>+'3.1.16'!C79</f>
        <v>18</v>
      </c>
      <c r="D91" s="56" t="str">
        <f>+'3.1.16'!D79</f>
        <v>AMEREN</v>
      </c>
      <c r="E91" s="56" t="s">
        <v>372</v>
      </c>
      <c r="F91" s="80">
        <f>IF($E$11="",'3.1.16'!Y79/1000,Matrix!$E$11+('3.1.16'!Y79/1000))</f>
        <v>5.3539639651203126E-2</v>
      </c>
      <c r="G91" s="59">
        <f>IF($E$11="",'3.1.16'!Z79/1000,Matrix!$E$11+('3.1.16'!Z79/1000))</f>
        <v>5.5839639651203123E-2</v>
      </c>
      <c r="H91" s="62">
        <f>IF($E$11="",'3.1.16'!AA79/1000,Matrix!$E$11+('3.1.16'!AA79/1000))</f>
        <v>5.6039639651203121E-2</v>
      </c>
      <c r="I91" s="56"/>
      <c r="J91" s="74">
        <f t="array" ref="J91">INDEX($AW$14:$AW$294,MATCH(MIN(IF($AW$14:$AW$294-(F91*(1+$BF$15))&gt;=0,$AW$14:$AW$294-(F91*(1+$BF$15)),"")),$AW$14:$AW$294-(F91*(1+$BF$15)),0))</f>
        <v>5.410000000000003E-2</v>
      </c>
      <c r="K91" s="59">
        <f t="array" ref="K91">INDEX($AW$14:$AW$294,MATCH(MIN(IF($AW$14:$AW$294-(G91*(1+$BF$15))&gt;=0,$AW$14:$AW$294-(G91*(1+$BF$15)),"")),$AW$14:$AW$294-(G91*(1+$BF$15)),0))</f>
        <v>5.6299999999999996E-2</v>
      </c>
      <c r="L91" s="62">
        <f t="array" ref="L91">INDEX($AW$14:$AW$294,MATCH(MIN(IF($AW$14:$AW$294-(H91*(1+$BF$15))&gt;=0,$AW$14:$AW$294-(H91*(1+$BF$15)),"")),$AW$14:$AW$294-(H91*(1+$BF$15)),0))</f>
        <v>5.6600000000000004E-2</v>
      </c>
      <c r="S91"/>
      <c r="T91"/>
      <c r="U91" s="24" t="s">
        <v>142</v>
      </c>
      <c r="V91">
        <v>9.6600000000000033E-2</v>
      </c>
      <c r="W91" s="31" t="s">
        <v>143</v>
      </c>
      <c r="X91" s="27">
        <v>8.6050000000000043E-2</v>
      </c>
      <c r="Y91" s="31" t="s">
        <v>115</v>
      </c>
      <c r="Z91" s="27">
        <v>8.0150000000000096E-2</v>
      </c>
      <c r="AA91" s="31" t="s">
        <v>63</v>
      </c>
      <c r="AB91" s="27">
        <v>9.2650000000000093E-2</v>
      </c>
      <c r="AC91" s="31" t="s">
        <v>144</v>
      </c>
      <c r="AD91" s="27">
        <v>8.0150000000000096E-2</v>
      </c>
      <c r="AE91" s="31" t="s">
        <v>145</v>
      </c>
      <c r="AF91" s="32">
        <v>0.11400000000000002</v>
      </c>
      <c r="AG91" s="31" t="s">
        <v>146</v>
      </c>
      <c r="AH91" s="32">
        <v>8.0250000000000044E-2</v>
      </c>
      <c r="AI91" s="31" t="s">
        <v>85</v>
      </c>
      <c r="AJ91" s="27">
        <v>7.2599999999999998E-2</v>
      </c>
      <c r="AK91" s="24" t="s">
        <v>153</v>
      </c>
      <c r="AL91" s="27">
        <v>8.3450000000000232E-2</v>
      </c>
      <c r="AM91" s="38"/>
      <c r="AN91" s="38"/>
      <c r="AO91" s="36"/>
      <c r="AP91" s="36"/>
      <c r="AQ91" s="23">
        <v>8.3100000000000229E-2</v>
      </c>
      <c r="AR91" s="33" t="s">
        <v>240</v>
      </c>
      <c r="AS91" s="36"/>
      <c r="AT91" s="36"/>
      <c r="AU91" s="64">
        <v>8.3690000000000001E-2</v>
      </c>
      <c r="AV91" s="31" t="s">
        <v>72</v>
      </c>
      <c r="AW91" s="27">
        <v>7.2599999999999998E-2</v>
      </c>
      <c r="AX91" s="30" t="s">
        <v>151</v>
      </c>
      <c r="AY91" s="23">
        <v>0.1082</v>
      </c>
      <c r="AZ91" s="30" t="s">
        <v>152</v>
      </c>
      <c r="BA91" s="23">
        <v>8.3450000000000232E-2</v>
      </c>
      <c r="BB91" s="64">
        <v>8.1210000000000004E-2</v>
      </c>
      <c r="BI91" s="23">
        <v>8.3450000000000232E-2</v>
      </c>
      <c r="BJ91" s="23">
        <v>8.3450000000000232E-2</v>
      </c>
    </row>
    <row r="92" spans="1:62" x14ac:dyDescent="0.25">
      <c r="A92" s="69" t="str">
        <f>+'3.1.16'!A80</f>
        <v>2016-12-01</v>
      </c>
      <c r="B92" s="56" t="str">
        <f>+'3.1.16'!B80</f>
        <v>2018-11-30</v>
      </c>
      <c r="C92" s="56">
        <f>+'3.1.16'!C80</f>
        <v>24</v>
      </c>
      <c r="D92" s="56" t="str">
        <f>+'3.1.16'!D80</f>
        <v>AMEREN</v>
      </c>
      <c r="E92" s="56" t="s">
        <v>372</v>
      </c>
      <c r="F92" s="80">
        <f>IF($E$11="",'3.1.16'!Y80/1000,Matrix!$E$11+('3.1.16'!Y80/1000))</f>
        <v>5.3427398284485915E-2</v>
      </c>
      <c r="G92" s="59">
        <f>IF($E$11="",'3.1.16'!Z80/1000,Matrix!$E$11+('3.1.16'!Z80/1000))</f>
        <v>5.5727398284485911E-2</v>
      </c>
      <c r="H92" s="62">
        <f>IF($E$11="",'3.1.16'!AA80/1000,Matrix!$E$11+('3.1.16'!AA80/1000))</f>
        <v>5.5927398284485917E-2</v>
      </c>
      <c r="I92" s="56"/>
      <c r="J92" s="74">
        <f t="array" ref="J92">INDEX($AW$14:$AW$294,MATCH(MIN(IF($AW$14:$AW$294-(F92*(1+$BF$15))&gt;=0,$AW$14:$AW$294-(F92*(1+$BF$15)),"")),$AW$14:$AW$294-(F92*(1+$BF$15)),0))</f>
        <v>5.3800000000000035E-2</v>
      </c>
      <c r="K92" s="59">
        <f t="array" ref="K92">INDEX($AW$14:$AW$294,MATCH(MIN(IF($AW$14:$AW$294-(G92*(1+$BF$15))&gt;=0,$AW$14:$AW$294-(G92*(1+$BF$15)),"")),$AW$14:$AW$294-(G92*(1+$BF$15)),0))</f>
        <v>5.6299999999999996E-2</v>
      </c>
      <c r="L92" s="62">
        <f t="array" ref="L92">INDEX($AW$14:$AW$294,MATCH(MIN(IF($AW$14:$AW$294-(H92*(1+$BF$15))&gt;=0,$AW$14:$AW$294-(H92*(1+$BF$15)),"")),$AW$14:$AW$294-(H92*(1+$BF$15)),0))</f>
        <v>5.6299999999999996E-2</v>
      </c>
      <c r="S92"/>
      <c r="T92"/>
      <c r="U92" s="24" t="s">
        <v>142</v>
      </c>
      <c r="V92">
        <v>9.7100000000000034E-2</v>
      </c>
      <c r="W92" s="31" t="s">
        <v>143</v>
      </c>
      <c r="X92" s="27">
        <v>8.6400000000000046E-2</v>
      </c>
      <c r="Y92" s="31" t="s">
        <v>115</v>
      </c>
      <c r="Z92" s="27">
        <v>8.0500000000000099E-2</v>
      </c>
      <c r="AA92" s="31" t="s">
        <v>63</v>
      </c>
      <c r="AB92" s="27">
        <v>9.3000000000000096E-2</v>
      </c>
      <c r="AC92" s="31" t="s">
        <v>144</v>
      </c>
      <c r="AD92" s="27">
        <v>8.0500000000000099E-2</v>
      </c>
      <c r="AE92" s="31" t="s">
        <v>145</v>
      </c>
      <c r="AF92" s="32">
        <v>0.11450000000000002</v>
      </c>
      <c r="AG92" s="31" t="s">
        <v>146</v>
      </c>
      <c r="AH92" s="32">
        <v>8.0600000000000047E-2</v>
      </c>
      <c r="AI92" s="31" t="s">
        <v>85</v>
      </c>
      <c r="AJ92" s="27">
        <v>7.2900000000000006E-2</v>
      </c>
      <c r="AK92" s="24" t="s">
        <v>153</v>
      </c>
      <c r="AL92" s="27">
        <v>8.3800000000000235E-2</v>
      </c>
      <c r="AM92" s="38"/>
      <c r="AN92" s="38"/>
      <c r="AO92" s="36"/>
      <c r="AP92" s="36"/>
      <c r="AQ92" s="23">
        <v>8.3450000000000232E-2</v>
      </c>
      <c r="AR92" s="33" t="s">
        <v>241</v>
      </c>
      <c r="AS92" s="36"/>
      <c r="AT92" s="36"/>
      <c r="AU92" s="64">
        <v>8.3960000000000007E-2</v>
      </c>
      <c r="AV92" s="31" t="s">
        <v>72</v>
      </c>
      <c r="AW92" s="27">
        <v>7.2900000000000006E-2</v>
      </c>
      <c r="AX92" s="30" t="s">
        <v>151</v>
      </c>
      <c r="AY92" s="23">
        <v>0.10839</v>
      </c>
      <c r="AZ92" s="30" t="s">
        <v>152</v>
      </c>
      <c r="BA92" s="23">
        <v>8.3800000000000235E-2</v>
      </c>
      <c r="BB92" s="64">
        <v>8.1490000000000007E-2</v>
      </c>
      <c r="BI92" s="23">
        <v>8.3800000000000235E-2</v>
      </c>
      <c r="BJ92" s="23">
        <v>8.3800000000000235E-2</v>
      </c>
    </row>
    <row r="93" spans="1:62" x14ac:dyDescent="0.25">
      <c r="A93" s="69" t="str">
        <f>+'3.1.16'!A81</f>
        <v>2016-12-01</v>
      </c>
      <c r="B93" s="56" t="str">
        <f>+'3.1.16'!B81</f>
        <v>2019-05-31</v>
      </c>
      <c r="C93" s="56">
        <f>+'3.1.16'!C81</f>
        <v>30</v>
      </c>
      <c r="D93" s="56" t="str">
        <f>+'3.1.16'!D81</f>
        <v>AMEREN</v>
      </c>
      <c r="E93" s="56" t="s">
        <v>372</v>
      </c>
      <c r="F93" s="80">
        <f>IF($E$11="",'3.1.16'!Y81/1000,Matrix!$E$11+('3.1.16'!Y81/1000))</f>
        <v>5.3938642437669986E-2</v>
      </c>
      <c r="G93" s="59">
        <f>IF($E$11="",'3.1.16'!Z81/1000,Matrix!$E$11+('3.1.16'!Z81/1000))</f>
        <v>5.6238642437669982E-2</v>
      </c>
      <c r="H93" s="62">
        <f>IF($E$11="",'3.1.16'!AA81/1000,Matrix!$E$11+('3.1.16'!AA81/1000))</f>
        <v>5.6438642437669981E-2</v>
      </c>
      <c r="I93" s="56"/>
      <c r="J93" s="74">
        <f t="array" ref="J93">INDEX($AW$14:$AW$294,MATCH(MIN(IF($AW$14:$AW$294-(F93*(1+$BF$15))&gt;=0,$AW$14:$AW$294-(F93*(1+$BF$15)),"")),$AW$14:$AW$294-(F93*(1+$BF$15)),0))</f>
        <v>5.4400000000000025E-2</v>
      </c>
      <c r="K93" s="59">
        <f t="array" ref="K93">INDEX($AW$14:$AW$294,MATCH(MIN(IF($AW$14:$AW$294-(G93*(1+$BF$15))&gt;=0,$AW$14:$AW$294-(G93*(1+$BF$15)),"")),$AW$14:$AW$294-(G93*(1+$BF$15)),0))</f>
        <v>5.6900000000000006E-2</v>
      </c>
      <c r="L93" s="62">
        <f t="array" ref="L93">INDEX($AW$14:$AW$294,MATCH(MIN(IF($AW$14:$AW$294-(H93*(1+$BF$15))&gt;=0,$AW$14:$AW$294-(H93*(1+$BF$15)),"")),$AW$14:$AW$294-(H93*(1+$BF$15)),0))</f>
        <v>5.6900000000000006E-2</v>
      </c>
      <c r="S93"/>
      <c r="T93"/>
      <c r="U93" s="24" t="s">
        <v>142</v>
      </c>
      <c r="V93">
        <v>9.7600000000000034E-2</v>
      </c>
      <c r="W93" s="31" t="s">
        <v>143</v>
      </c>
      <c r="X93" s="27">
        <v>8.6499999999999966E-2</v>
      </c>
      <c r="Y93" s="31" t="s">
        <v>115</v>
      </c>
      <c r="Z93" s="27">
        <v>8.0850000000000102E-2</v>
      </c>
      <c r="AA93" s="31" t="s">
        <v>63</v>
      </c>
      <c r="AB93" s="27">
        <v>9.33500000000001E-2</v>
      </c>
      <c r="AC93" s="31" t="s">
        <v>144</v>
      </c>
      <c r="AD93" s="27">
        <v>8.0850000000000102E-2</v>
      </c>
      <c r="AE93" s="31" t="s">
        <v>145</v>
      </c>
      <c r="AF93" s="32">
        <v>0.11500000000000002</v>
      </c>
      <c r="AG93" s="31" t="s">
        <v>146</v>
      </c>
      <c r="AH93" s="32">
        <v>8.095000000000005E-2</v>
      </c>
      <c r="AI93" s="31" t="s">
        <v>85</v>
      </c>
      <c r="AJ93" s="27">
        <v>7.3300000000000004E-2</v>
      </c>
      <c r="AK93" s="24" t="s">
        <v>153</v>
      </c>
      <c r="AL93" s="27">
        <v>8.4150000000000238E-2</v>
      </c>
      <c r="AM93" s="38"/>
      <c r="AN93" s="38"/>
      <c r="AO93" s="36"/>
      <c r="AP93" s="36"/>
      <c r="AQ93" s="23">
        <v>8.3800000000000235E-2</v>
      </c>
      <c r="AR93" s="33" t="s">
        <v>242</v>
      </c>
      <c r="AS93" s="36"/>
      <c r="AT93" s="36"/>
      <c r="AU93" s="64">
        <v>8.4239999999999995E-2</v>
      </c>
      <c r="AV93" s="31" t="s">
        <v>72</v>
      </c>
      <c r="AW93" s="27">
        <v>7.3300000000000004E-2</v>
      </c>
      <c r="AX93" s="39" t="s">
        <v>151</v>
      </c>
      <c r="AY93" s="23">
        <v>0.10849</v>
      </c>
      <c r="AZ93" s="30" t="s">
        <v>152</v>
      </c>
      <c r="BA93" s="23">
        <v>8.4150000000000238E-2</v>
      </c>
      <c r="BB93" s="64">
        <v>8.1759999999999999E-2</v>
      </c>
      <c r="BI93" s="23">
        <v>8.4150000000000238E-2</v>
      </c>
      <c r="BJ93" s="23">
        <v>8.4150000000000238E-2</v>
      </c>
    </row>
    <row r="94" spans="1:62" x14ac:dyDescent="0.25">
      <c r="A94" s="70" t="str">
        <f>+'3.1.16'!A82</f>
        <v>2016-12-01</v>
      </c>
      <c r="B94" s="57" t="str">
        <f>+'3.1.16'!B82</f>
        <v>2019-11-30</v>
      </c>
      <c r="C94" s="57">
        <f>+'3.1.16'!C82</f>
        <v>36</v>
      </c>
      <c r="D94" s="57" t="str">
        <f>+'3.1.16'!D82</f>
        <v>AMEREN</v>
      </c>
      <c r="E94" s="57" t="s">
        <v>372</v>
      </c>
      <c r="F94" s="82">
        <f>IF($E$11="",'3.1.16'!Y82/1000,Matrix!$E$11+('3.1.16'!Y82/1000))</f>
        <v>5.3817980354413181E-2</v>
      </c>
      <c r="G94" s="60">
        <f>IF($E$11="",'3.1.16'!Z82/1000,Matrix!$E$11+('3.1.16'!Z82/1000))</f>
        <v>5.6117980354413177E-2</v>
      </c>
      <c r="H94" s="63">
        <f>IF($E$11="",'3.1.16'!AA82/1000,Matrix!$E$11+('3.1.16'!AA82/1000))</f>
        <v>5.6317980354413183E-2</v>
      </c>
      <c r="I94" s="56"/>
      <c r="J94" s="75">
        <f t="array" ref="J94">INDEX($AW$14:$AW$294,MATCH(MIN(IF($AW$14:$AW$294-(F94*(1+$BF$15))&gt;=0,$AW$14:$AW$294-(F94*(1+$BF$15)),"")),$AW$14:$AW$294-(F94*(1+$BF$15)),0))</f>
        <v>5.4400000000000025E-2</v>
      </c>
      <c r="K94" s="60">
        <f t="array" ref="K94">INDEX($AW$14:$AW$294,MATCH(MIN(IF($AW$14:$AW$294-(G94*(1+$BF$15))&gt;=0,$AW$14:$AW$294-(G94*(1+$BF$15)),"")),$AW$14:$AW$294-(G94*(1+$BF$15)),0))</f>
        <v>5.6600000000000004E-2</v>
      </c>
      <c r="L94" s="63">
        <f t="array" ref="L94">INDEX($AW$14:$AW$294,MATCH(MIN(IF($AW$14:$AW$294-(H94*(1+$BF$15))&gt;=0,$AW$14:$AW$294-(H94*(1+$BF$15)),"")),$AW$14:$AW$294-(H94*(1+$BF$15)),0))</f>
        <v>5.6900000000000006E-2</v>
      </c>
      <c r="S94"/>
      <c r="T94"/>
      <c r="U94" s="24" t="s">
        <v>142</v>
      </c>
      <c r="V94">
        <v>9.8100000000000034E-2</v>
      </c>
      <c r="W94" s="31" t="s">
        <v>143</v>
      </c>
      <c r="X94" s="27">
        <v>8.6750000000000049E-2</v>
      </c>
      <c r="Y94" s="31" t="s">
        <v>115</v>
      </c>
      <c r="Z94" s="27">
        <v>8.1200000000000105E-2</v>
      </c>
      <c r="AA94" s="31" t="s">
        <v>63</v>
      </c>
      <c r="AB94" s="27">
        <v>9.3700000000000103E-2</v>
      </c>
      <c r="AC94" s="31" t="s">
        <v>144</v>
      </c>
      <c r="AD94" s="27">
        <v>8.1200000000000105E-2</v>
      </c>
      <c r="AE94" s="31" t="s">
        <v>145</v>
      </c>
      <c r="AF94" s="32">
        <v>0.11550000000000002</v>
      </c>
      <c r="AG94" s="31" t="s">
        <v>146</v>
      </c>
      <c r="AH94" s="32">
        <v>8.1300000000000053E-2</v>
      </c>
      <c r="AI94" s="31" t="s">
        <v>85</v>
      </c>
      <c r="AJ94" s="27">
        <v>7.3599999999999999E-2</v>
      </c>
      <c r="AK94" s="24" t="s">
        <v>153</v>
      </c>
      <c r="AL94" s="27">
        <v>8.4500000000000242E-2</v>
      </c>
      <c r="AM94" s="38"/>
      <c r="AN94" s="38"/>
      <c r="AO94" s="36"/>
      <c r="AP94" s="36"/>
      <c r="AQ94" s="23">
        <v>8.4150000000000238E-2</v>
      </c>
      <c r="AR94" s="33" t="s">
        <v>243</v>
      </c>
      <c r="AS94" s="36"/>
      <c r="AT94" s="36"/>
      <c r="AU94" s="64">
        <v>8.4510000000000002E-2</v>
      </c>
      <c r="AV94" s="31" t="s">
        <v>72</v>
      </c>
      <c r="AW94" s="27">
        <v>7.3599999999999999E-2</v>
      </c>
      <c r="AX94" s="39" t="s">
        <v>151</v>
      </c>
      <c r="AY94" s="23">
        <v>0.10849</v>
      </c>
      <c r="AZ94" s="30" t="s">
        <v>152</v>
      </c>
      <c r="BA94" s="23">
        <v>8.4500000000000242E-2</v>
      </c>
      <c r="BB94" s="64">
        <v>8.2040000000000002E-2</v>
      </c>
      <c r="BI94" s="23">
        <v>8.4500000000000242E-2</v>
      </c>
      <c r="BJ94" s="23">
        <v>8.4500000000000242E-2</v>
      </c>
    </row>
    <row r="95" spans="1:62" x14ac:dyDescent="0.25">
      <c r="A95" s="68" t="str">
        <f>+'3.1.16'!A83</f>
        <v>2017-01-01</v>
      </c>
      <c r="B95" s="55" t="str">
        <f>+'3.1.16'!B83</f>
        <v>2017-12-31</v>
      </c>
      <c r="C95" s="55">
        <f>+'3.1.16'!C83</f>
        <v>12</v>
      </c>
      <c r="D95" s="55" t="str">
        <f>+'3.1.16'!D83</f>
        <v>AMEREN</v>
      </c>
      <c r="E95" s="55" t="s">
        <v>372</v>
      </c>
      <c r="F95" s="81">
        <f>IF($E$11="",'3.1.16'!Y83/1000,Matrix!$E$11+('3.1.16'!Y83/1000))</f>
        <v>5.2507829981187186E-2</v>
      </c>
      <c r="G95" s="58">
        <f>IF($E$11="",'3.1.16'!Z83/1000,Matrix!$E$11+('3.1.16'!Z83/1000))</f>
        <v>5.4807829981187182E-2</v>
      </c>
      <c r="H95" s="61">
        <f>IF($E$11="",'3.1.16'!AA83/1000,Matrix!$E$11+('3.1.16'!AA83/1000))</f>
        <v>5.5007829981187188E-2</v>
      </c>
      <c r="I95" s="55"/>
      <c r="J95" s="73">
        <f t="array" ref="J95">INDEX($AW$14:$AW$294,MATCH(MIN(IF($AW$14:$AW$294-(F95*(1+$BF$15))&gt;=0,$AW$14:$AW$294-(F95*(1+$BF$15)),"")),$AW$14:$AW$294-(F95*(1+$BF$15)),0))</f>
        <v>5.2900000000000051E-2</v>
      </c>
      <c r="K95" s="58">
        <f t="array" ref="K95">INDEX($AW$14:$AW$294,MATCH(MIN(IF($AW$14:$AW$294-(G95*(1+$BF$15))&gt;=0,$AW$14:$AW$294-(G95*(1+$BF$15)),"")),$AW$14:$AW$294-(G95*(1+$BF$15)),0))</f>
        <v>5.5300000000000002E-2</v>
      </c>
      <c r="L95" s="61">
        <f t="array" ref="L95">INDEX($AW$14:$AW$294,MATCH(MIN(IF($AW$14:$AW$294-(H95*(1+$BF$15))&gt;=0,$AW$14:$AW$294-(H95*(1+$BF$15)),"")),$AW$14:$AW$294-(H95*(1+$BF$15)),0))</f>
        <v>5.5599999999999997E-2</v>
      </c>
      <c r="S95"/>
      <c r="T95"/>
      <c r="U95" s="24" t="s">
        <v>142</v>
      </c>
      <c r="V95">
        <v>9.8600000000000035E-2</v>
      </c>
      <c r="W95" s="31" t="s">
        <v>143</v>
      </c>
      <c r="X95" s="27">
        <v>8.7100000000000052E-2</v>
      </c>
      <c r="Y95" s="31" t="s">
        <v>115</v>
      </c>
      <c r="Z95" s="27">
        <v>8.1550000000000109E-2</v>
      </c>
      <c r="AA95" s="31" t="s">
        <v>63</v>
      </c>
      <c r="AB95" s="27">
        <v>9.4050000000000106E-2</v>
      </c>
      <c r="AC95" s="31" t="s">
        <v>144</v>
      </c>
      <c r="AD95" s="27">
        <v>8.1550000000000109E-2</v>
      </c>
      <c r="AE95" s="31" t="s">
        <v>145</v>
      </c>
      <c r="AF95" s="32">
        <v>0.11600000000000002</v>
      </c>
      <c r="AG95" s="31" t="s">
        <v>146</v>
      </c>
      <c r="AH95" s="32">
        <v>8.1650000000000056E-2</v>
      </c>
      <c r="AI95" s="31" t="s">
        <v>85</v>
      </c>
      <c r="AJ95" s="27">
        <v>7.3899999999999993E-2</v>
      </c>
      <c r="AK95" s="24" t="s">
        <v>153</v>
      </c>
      <c r="AL95" s="27">
        <v>8.4850000000000245E-2</v>
      </c>
      <c r="AM95" s="38"/>
      <c r="AN95" s="38"/>
      <c r="AO95" s="36"/>
      <c r="AP95" s="36"/>
      <c r="AQ95" s="23">
        <v>8.4500000000000242E-2</v>
      </c>
      <c r="AR95" s="33" t="s">
        <v>244</v>
      </c>
      <c r="AS95" s="36"/>
      <c r="AT95" s="36"/>
      <c r="AU95" s="64">
        <v>8.4790000000000004E-2</v>
      </c>
      <c r="AV95" s="31" t="s">
        <v>72</v>
      </c>
      <c r="AW95" s="27">
        <v>7.3899999999999993E-2</v>
      </c>
      <c r="AX95" s="30" t="s">
        <v>151</v>
      </c>
      <c r="AY95" s="23">
        <v>0.10899</v>
      </c>
      <c r="AZ95" s="30" t="s">
        <v>152</v>
      </c>
      <c r="BA95" s="23">
        <v>8.4850000000000245E-2</v>
      </c>
      <c r="BB95" s="64">
        <v>8.2309999999999994E-2</v>
      </c>
      <c r="BI95" s="23">
        <v>8.4850000000000245E-2</v>
      </c>
      <c r="BJ95" s="23">
        <v>8.4850000000000245E-2</v>
      </c>
    </row>
    <row r="96" spans="1:62" x14ac:dyDescent="0.25">
      <c r="A96" s="69" t="str">
        <f>+'3.1.16'!A84</f>
        <v>2017-01-01</v>
      </c>
      <c r="B96" s="56" t="str">
        <f>+'3.1.16'!B84</f>
        <v>2018-06-30</v>
      </c>
      <c r="C96" s="56">
        <f>+'3.1.16'!C84</f>
        <v>18</v>
      </c>
      <c r="D96" s="56" t="str">
        <f>+'3.1.16'!D84</f>
        <v>AMEREN</v>
      </c>
      <c r="E96" s="56" t="s">
        <v>372</v>
      </c>
      <c r="F96" s="80">
        <f>IF($E$11="",'3.1.16'!Y84/1000,Matrix!$E$11+('3.1.16'!Y84/1000))</f>
        <v>5.3610093514987384E-2</v>
      </c>
      <c r="G96" s="59">
        <f>IF($E$11="",'3.1.16'!Z84/1000,Matrix!$E$11+('3.1.16'!Z84/1000))</f>
        <v>5.591009351498738E-2</v>
      </c>
      <c r="H96" s="62">
        <f>IF($E$11="",'3.1.16'!AA84/1000,Matrix!$E$11+('3.1.16'!AA84/1000))</f>
        <v>5.6110093514987386E-2</v>
      </c>
      <c r="I96" s="56"/>
      <c r="J96" s="74">
        <f t="array" ref="J96">INDEX($AW$14:$AW$294,MATCH(MIN(IF($AW$14:$AW$294-(F96*(1+$BF$15))&gt;=0,$AW$14:$AW$294-(F96*(1+$BF$15)),"")),$AW$14:$AW$294-(F96*(1+$BF$15)),0))</f>
        <v>5.410000000000003E-2</v>
      </c>
      <c r="K96" s="59">
        <f t="array" ref="K96">INDEX($AW$14:$AW$294,MATCH(MIN(IF($AW$14:$AW$294-(G96*(1+$BF$15))&gt;=0,$AW$14:$AW$294-(G96*(1+$BF$15)),"")),$AW$14:$AW$294-(G96*(1+$BF$15)),0))</f>
        <v>5.6299999999999996E-2</v>
      </c>
      <c r="L96" s="62">
        <f t="array" ref="L96">INDEX($AW$14:$AW$294,MATCH(MIN(IF($AW$14:$AW$294-(H96*(1+$BF$15))&gt;=0,$AW$14:$AW$294-(H96*(1+$BF$15)),"")),$AW$14:$AW$294-(H96*(1+$BF$15)),0))</f>
        <v>5.6600000000000004E-2</v>
      </c>
      <c r="S96"/>
      <c r="T96"/>
      <c r="U96" s="24" t="s">
        <v>142</v>
      </c>
      <c r="V96">
        <v>9.9100000000000035E-2</v>
      </c>
      <c r="W96" s="31" t="s">
        <v>143</v>
      </c>
      <c r="X96" s="27">
        <v>8.7450000000000055E-2</v>
      </c>
      <c r="Y96" s="31" t="s">
        <v>115</v>
      </c>
      <c r="Z96" s="27">
        <v>8.1900000000000112E-2</v>
      </c>
      <c r="AA96" s="31" t="s">
        <v>63</v>
      </c>
      <c r="AB96" s="27">
        <v>9.4400000000000109E-2</v>
      </c>
      <c r="AC96" s="31" t="s">
        <v>144</v>
      </c>
      <c r="AD96" s="27">
        <v>8.1900000000000112E-2</v>
      </c>
      <c r="AE96" s="31" t="s">
        <v>145</v>
      </c>
      <c r="AF96" s="32">
        <v>0.11650000000000002</v>
      </c>
      <c r="AG96" s="31" t="s">
        <v>146</v>
      </c>
      <c r="AH96" s="32">
        <v>8.2000000000000059E-2</v>
      </c>
      <c r="AI96" s="31" t="s">
        <v>85</v>
      </c>
      <c r="AJ96" s="27">
        <v>7.4299999999999991E-2</v>
      </c>
      <c r="AK96" s="24" t="s">
        <v>153</v>
      </c>
      <c r="AL96" s="27">
        <v>8.5200000000000248E-2</v>
      </c>
      <c r="AM96" s="38"/>
      <c r="AN96" s="38"/>
      <c r="AO96" s="36"/>
      <c r="AP96" s="36"/>
      <c r="AQ96" s="23">
        <v>8.4850000000000245E-2</v>
      </c>
      <c r="AR96" s="33" t="s">
        <v>245</v>
      </c>
      <c r="AS96" s="36"/>
      <c r="AT96" s="36"/>
      <c r="AU96" s="64">
        <v>8.5059999999999997E-2</v>
      </c>
      <c r="AV96" s="31" t="s">
        <v>72</v>
      </c>
      <c r="AW96" s="27">
        <v>7.4299999999999991E-2</v>
      </c>
      <c r="AX96" s="30" t="s">
        <v>151</v>
      </c>
      <c r="AY96" s="23">
        <v>0.10949</v>
      </c>
      <c r="AZ96" s="30" t="s">
        <v>152</v>
      </c>
      <c r="BA96" s="23">
        <v>8.5200000000000248E-2</v>
      </c>
      <c r="BB96" s="64">
        <v>8.2589999999999997E-2</v>
      </c>
      <c r="BI96" s="23">
        <v>8.5200000000000248E-2</v>
      </c>
      <c r="BJ96" s="23">
        <v>8.5200000000000248E-2</v>
      </c>
    </row>
    <row r="97" spans="1:62" x14ac:dyDescent="0.25">
      <c r="A97" s="69" t="str">
        <f>+'3.1.16'!A85</f>
        <v>2017-01-01</v>
      </c>
      <c r="B97" s="56" t="str">
        <f>+'3.1.16'!B85</f>
        <v>2018-12-31</v>
      </c>
      <c r="C97" s="56">
        <f>+'3.1.16'!C85</f>
        <v>24</v>
      </c>
      <c r="D97" s="56" t="str">
        <f>+'3.1.16'!D85</f>
        <v>AMEREN</v>
      </c>
      <c r="E97" s="56" t="s">
        <v>372</v>
      </c>
      <c r="F97" s="80">
        <f>IF($E$11="",'3.1.16'!Y85/1000,Matrix!$E$11+('3.1.16'!Y85/1000))</f>
        <v>5.3593118568405117E-2</v>
      </c>
      <c r="G97" s="59">
        <f>IF($E$11="",'3.1.16'!Z85/1000,Matrix!$E$11+('3.1.16'!Z85/1000))</f>
        <v>5.5893118568405113E-2</v>
      </c>
      <c r="H97" s="62">
        <f>IF($E$11="",'3.1.16'!AA85/1000,Matrix!$E$11+('3.1.16'!AA85/1000))</f>
        <v>5.6093118568405119E-2</v>
      </c>
      <c r="I97" s="56"/>
      <c r="J97" s="74">
        <f t="array" ref="J97">INDEX($AW$14:$AW$294,MATCH(MIN(IF($AW$14:$AW$294-(F97*(1+$BF$15))&gt;=0,$AW$14:$AW$294-(F97*(1+$BF$15)),"")),$AW$14:$AW$294-(F97*(1+$BF$15)),0))</f>
        <v>5.410000000000003E-2</v>
      </c>
      <c r="K97" s="59">
        <f t="array" ref="K97">INDEX($AW$14:$AW$294,MATCH(MIN(IF($AW$14:$AW$294-(G97*(1+$BF$15))&gt;=0,$AW$14:$AW$294-(G97*(1+$BF$15)),"")),$AW$14:$AW$294-(G97*(1+$BF$15)),0))</f>
        <v>5.6299999999999996E-2</v>
      </c>
      <c r="L97" s="62">
        <f t="array" ref="L97">INDEX($AW$14:$AW$294,MATCH(MIN(IF($AW$14:$AW$294-(H97*(1+$BF$15))&gt;=0,$AW$14:$AW$294-(H97*(1+$BF$15)),"")),$AW$14:$AW$294-(H97*(1+$BF$15)),0))</f>
        <v>5.6600000000000004E-2</v>
      </c>
      <c r="S97"/>
      <c r="T97"/>
      <c r="U97" s="24" t="s">
        <v>142</v>
      </c>
      <c r="V97">
        <v>9.9600000000000036E-2</v>
      </c>
      <c r="W97" s="31" t="s">
        <v>143</v>
      </c>
      <c r="X97" s="27">
        <v>8.7499999999999967E-2</v>
      </c>
      <c r="Y97" s="31" t="s">
        <v>115</v>
      </c>
      <c r="Z97" s="27">
        <v>8.2250000000000115E-2</v>
      </c>
      <c r="AA97" s="31" t="s">
        <v>63</v>
      </c>
      <c r="AB97" s="27">
        <v>9.4750000000000112E-2</v>
      </c>
      <c r="AC97" s="31" t="s">
        <v>144</v>
      </c>
      <c r="AD97" s="27">
        <v>8.2250000000000115E-2</v>
      </c>
      <c r="AE97" s="31" t="s">
        <v>145</v>
      </c>
      <c r="AF97" s="32">
        <v>0.11700000000000002</v>
      </c>
      <c r="AG97" s="31" t="s">
        <v>146</v>
      </c>
      <c r="AH97" s="32">
        <v>8.2350000000000062E-2</v>
      </c>
      <c r="AI97" s="31" t="s">
        <v>85</v>
      </c>
      <c r="AJ97" s="27">
        <v>7.46E-2</v>
      </c>
      <c r="AK97" s="24" t="s">
        <v>153</v>
      </c>
      <c r="AL97" s="27">
        <v>8.5550000000000251E-2</v>
      </c>
      <c r="AM97" s="38"/>
      <c r="AN97" s="38"/>
      <c r="AO97" s="36"/>
      <c r="AP97" s="36"/>
      <c r="AQ97" s="23">
        <v>8.5200000000000248E-2</v>
      </c>
      <c r="AR97" s="33" t="s">
        <v>246</v>
      </c>
      <c r="AS97" s="36"/>
      <c r="AT97" s="36"/>
      <c r="AU97" s="64">
        <v>8.5339999999999999E-2</v>
      </c>
      <c r="AV97" s="31" t="s">
        <v>72</v>
      </c>
      <c r="AW97" s="27">
        <v>7.46E-2</v>
      </c>
      <c r="AX97" s="30" t="s">
        <v>151</v>
      </c>
      <c r="AY97" s="23">
        <v>0.1099</v>
      </c>
      <c r="AZ97" s="30" t="s">
        <v>152</v>
      </c>
      <c r="BA97" s="23">
        <v>8.5550000000000251E-2</v>
      </c>
      <c r="BB97" s="64">
        <v>8.2860000000000003E-2</v>
      </c>
      <c r="BI97" s="23">
        <v>8.5550000000000251E-2</v>
      </c>
      <c r="BJ97" s="23">
        <v>8.5550000000000251E-2</v>
      </c>
    </row>
    <row r="98" spans="1:62" x14ac:dyDescent="0.25">
      <c r="A98" s="69" t="str">
        <f>+'3.1.16'!A86</f>
        <v>2017-01-01</v>
      </c>
      <c r="B98" s="56" t="str">
        <f>+'3.1.16'!B86</f>
        <v>2019-06-30</v>
      </c>
      <c r="C98" s="56">
        <f>+'3.1.16'!C86</f>
        <v>30</v>
      </c>
      <c r="D98" s="56" t="str">
        <f>+'3.1.16'!D86</f>
        <v>AMEREN</v>
      </c>
      <c r="E98" s="56" t="s">
        <v>372</v>
      </c>
      <c r="F98" s="80">
        <f>IF($E$11="",'3.1.16'!Y86/1000,Matrix!$E$11+('3.1.16'!Y86/1000))</f>
        <v>5.3959066872673246E-2</v>
      </c>
      <c r="G98" s="59">
        <f>IF($E$11="",'3.1.16'!Z86/1000,Matrix!$E$11+('3.1.16'!Z86/1000))</f>
        <v>5.6259066872673243E-2</v>
      </c>
      <c r="H98" s="62">
        <f>IF($E$11="",'3.1.16'!AA86/1000,Matrix!$E$11+('3.1.16'!AA86/1000))</f>
        <v>5.6459066872673248E-2</v>
      </c>
      <c r="I98" s="56"/>
      <c r="J98" s="74">
        <f t="array" ref="J98">INDEX($AW$14:$AW$294,MATCH(MIN(IF($AW$14:$AW$294-(F98*(1+$BF$15))&gt;=0,$AW$14:$AW$294-(F98*(1+$BF$15)),"")),$AW$14:$AW$294-(F98*(1+$BF$15)),0))</f>
        <v>5.4400000000000025E-2</v>
      </c>
      <c r="K98" s="59">
        <f t="array" ref="K98">INDEX($AW$14:$AW$294,MATCH(MIN(IF($AW$14:$AW$294-(G98*(1+$BF$15))&gt;=0,$AW$14:$AW$294-(G98*(1+$BF$15)),"")),$AW$14:$AW$294-(G98*(1+$BF$15)),0))</f>
        <v>5.6900000000000006E-2</v>
      </c>
      <c r="L98" s="62">
        <f t="array" ref="L98">INDEX($AW$14:$AW$294,MATCH(MIN(IF($AW$14:$AW$294-(H98*(1+$BF$15))&gt;=0,$AW$14:$AW$294-(H98*(1+$BF$15)),"")),$AW$14:$AW$294-(H98*(1+$BF$15)),0))</f>
        <v>5.6900000000000006E-2</v>
      </c>
      <c r="S98"/>
      <c r="T98"/>
      <c r="U98" s="24" t="s">
        <v>142</v>
      </c>
      <c r="V98">
        <v>0.10010000000000004</v>
      </c>
      <c r="W98" s="31" t="s">
        <v>143</v>
      </c>
      <c r="X98" s="27">
        <v>8.7800000000000059E-2</v>
      </c>
      <c r="Y98" s="31" t="s">
        <v>115</v>
      </c>
      <c r="Z98" s="27">
        <v>8.2600000000000118E-2</v>
      </c>
      <c r="AA98" s="31" t="s">
        <v>63</v>
      </c>
      <c r="AB98" s="27">
        <v>9.5100000000000115E-2</v>
      </c>
      <c r="AC98" s="31" t="s">
        <v>144</v>
      </c>
      <c r="AD98" s="27">
        <v>8.2600000000000118E-2</v>
      </c>
      <c r="AE98" s="31" t="s">
        <v>145</v>
      </c>
      <c r="AF98" s="32">
        <v>0.11750000000000002</v>
      </c>
      <c r="AG98" s="31" t="s">
        <v>146</v>
      </c>
      <c r="AH98" s="32">
        <v>8.2700000000000065E-2</v>
      </c>
      <c r="AI98" s="31" t="s">
        <v>85</v>
      </c>
      <c r="AJ98" s="27">
        <v>7.4900000000000008E-2</v>
      </c>
      <c r="AK98" s="24" t="s">
        <v>153</v>
      </c>
      <c r="AL98" s="27">
        <v>8.5900000000000254E-2</v>
      </c>
      <c r="AM98" s="38"/>
      <c r="AN98" s="38"/>
      <c r="AO98" s="36"/>
      <c r="AP98" s="36"/>
      <c r="AQ98" s="23">
        <v>8.5550000000000251E-2</v>
      </c>
      <c r="AR98" s="33" t="s">
        <v>247</v>
      </c>
      <c r="AS98" s="36"/>
      <c r="AT98" s="36"/>
      <c r="AU98" s="64">
        <v>8.5610000000000006E-2</v>
      </c>
      <c r="AV98" s="31" t="s">
        <v>72</v>
      </c>
      <c r="AW98" s="27">
        <v>7.4900000000000008E-2</v>
      </c>
      <c r="AX98" s="30" t="s">
        <v>151</v>
      </c>
      <c r="AY98" s="23">
        <v>0.11039</v>
      </c>
      <c r="AZ98" s="30" t="s">
        <v>152</v>
      </c>
      <c r="BA98" s="23">
        <v>8.5900000000000254E-2</v>
      </c>
      <c r="BB98" s="64">
        <v>8.3140000000000006E-2</v>
      </c>
      <c r="BI98" s="23">
        <v>8.5900000000000254E-2</v>
      </c>
      <c r="BJ98" s="23">
        <v>8.5900000000000254E-2</v>
      </c>
    </row>
    <row r="99" spans="1:62" x14ac:dyDescent="0.25">
      <c r="A99" s="70" t="str">
        <f>+'3.1.16'!A87</f>
        <v>2017-01-01</v>
      </c>
      <c r="B99" s="57" t="str">
        <f>+'3.1.16'!B87</f>
        <v>2019-12-31</v>
      </c>
      <c r="C99" s="57">
        <f>+'3.1.16'!C87</f>
        <v>36</v>
      </c>
      <c r="D99" s="57" t="str">
        <f>+'3.1.16'!D87</f>
        <v>AMEREN</v>
      </c>
      <c r="E99" s="57" t="s">
        <v>372</v>
      </c>
      <c r="F99" s="82">
        <f>IF($E$11="",'3.1.16'!Y87/1000,Matrix!$E$11+('3.1.16'!Y87/1000))</f>
        <v>5.3894307196695905E-2</v>
      </c>
      <c r="G99" s="60">
        <f>IF($E$11="",'3.1.16'!Z87/1000,Matrix!$E$11+('3.1.16'!Z87/1000))</f>
        <v>5.6194307196695902E-2</v>
      </c>
      <c r="H99" s="63">
        <f>IF($E$11="",'3.1.16'!AA87/1000,Matrix!$E$11+('3.1.16'!AA87/1000))</f>
        <v>5.6394307196695907E-2</v>
      </c>
      <c r="I99" s="56"/>
      <c r="J99" s="75">
        <f t="array" ref="J99">INDEX($AW$14:$AW$294,MATCH(MIN(IF($AW$14:$AW$294-(F99*(1+$BF$15))&gt;=0,$AW$14:$AW$294-(F99*(1+$BF$15)),"")),$AW$14:$AW$294-(F99*(1+$BF$15)),0))</f>
        <v>5.4400000000000025E-2</v>
      </c>
      <c r="K99" s="60">
        <f t="array" ref="K99">INDEX($AW$14:$AW$294,MATCH(MIN(IF($AW$14:$AW$294-(G99*(1+$BF$15))&gt;=0,$AW$14:$AW$294-(G99*(1+$BF$15)),"")),$AW$14:$AW$294-(G99*(1+$BF$15)),0))</f>
        <v>5.6600000000000004E-2</v>
      </c>
      <c r="L99" s="63">
        <f t="array" ref="L99">INDEX($AW$14:$AW$294,MATCH(MIN(IF($AW$14:$AW$294-(H99*(1+$BF$15))&gt;=0,$AW$14:$AW$294-(H99*(1+$BF$15)),"")),$AW$14:$AW$294-(H99*(1+$BF$15)),0))</f>
        <v>5.6900000000000006E-2</v>
      </c>
      <c r="S99"/>
      <c r="T99"/>
      <c r="U99" s="24" t="s">
        <v>142</v>
      </c>
      <c r="V99">
        <v>0.10060000000000004</v>
      </c>
      <c r="W99" s="31" t="s">
        <v>143</v>
      </c>
      <c r="X99" s="27">
        <v>8.8150000000000062E-2</v>
      </c>
      <c r="Y99" s="31" t="s">
        <v>115</v>
      </c>
      <c r="Z99" s="27">
        <v>8.2950000000000121E-2</v>
      </c>
      <c r="AA99" s="31" t="s">
        <v>63</v>
      </c>
      <c r="AB99" s="27">
        <v>9.5450000000000118E-2</v>
      </c>
      <c r="AC99" s="31" t="s">
        <v>144</v>
      </c>
      <c r="AD99" s="27">
        <v>8.2950000000000121E-2</v>
      </c>
      <c r="AE99" s="31" t="s">
        <v>145</v>
      </c>
      <c r="AF99" s="32">
        <v>0.11800000000000002</v>
      </c>
      <c r="AG99" s="31" t="s">
        <v>146</v>
      </c>
      <c r="AH99" s="32">
        <v>8.3050000000000068E-2</v>
      </c>
      <c r="AI99" s="31" t="s">
        <v>85</v>
      </c>
      <c r="AJ99" s="27">
        <v>7.5300000000000006E-2</v>
      </c>
      <c r="AK99" s="24" t="s">
        <v>153</v>
      </c>
      <c r="AL99" s="27">
        <v>8.6250000000000257E-2</v>
      </c>
      <c r="AM99" s="38"/>
      <c r="AN99" s="38"/>
      <c r="AO99" s="36"/>
      <c r="AP99" s="36"/>
      <c r="AQ99" s="23">
        <v>8.5900000000000254E-2</v>
      </c>
      <c r="AR99" s="33" t="s">
        <v>248</v>
      </c>
      <c r="AS99" s="36"/>
      <c r="AT99" s="36"/>
      <c r="AU99" s="64">
        <v>8.5889999999999994E-2</v>
      </c>
      <c r="AV99" s="31" t="s">
        <v>72</v>
      </c>
      <c r="AW99" s="27">
        <v>7.5300000000000006E-2</v>
      </c>
      <c r="AX99" s="30" t="s">
        <v>151</v>
      </c>
      <c r="AY99" s="23">
        <v>0.1104</v>
      </c>
      <c r="AZ99" s="30" t="s">
        <v>152</v>
      </c>
      <c r="BA99" s="23">
        <v>8.6250000000000257E-2</v>
      </c>
      <c r="BB99" s="64">
        <v>8.3409999999999998E-2</v>
      </c>
      <c r="BI99" s="23">
        <v>8.6250000000000257E-2</v>
      </c>
      <c r="BJ99" s="23">
        <v>8.6250000000000257E-2</v>
      </c>
    </row>
    <row r="100" spans="1:62" x14ac:dyDescent="0.25">
      <c r="A100" s="68" t="str">
        <f>+'3.1.16'!A88</f>
        <v>2017-02-01</v>
      </c>
      <c r="B100" s="55" t="str">
        <f>+'3.1.16'!B88</f>
        <v>2018-01-31</v>
      </c>
      <c r="C100" s="55">
        <f>+'3.1.16'!C88</f>
        <v>12</v>
      </c>
      <c r="D100" s="55" t="str">
        <f>+'3.1.16'!D88</f>
        <v>AMEREN</v>
      </c>
      <c r="E100" s="55" t="s">
        <v>372</v>
      </c>
      <c r="F100" s="81">
        <f>IF($E$11="",'3.1.16'!Y88/1000,Matrix!$E$11+('3.1.16'!Y88/1000))</f>
        <v>5.2873171918513782E-2</v>
      </c>
      <c r="G100" s="58">
        <f>IF($E$11="",'3.1.16'!Z88/1000,Matrix!$E$11+('3.1.16'!Z88/1000))</f>
        <v>5.5173171918513779E-2</v>
      </c>
      <c r="H100" s="61">
        <f>IF($E$11="",'3.1.16'!AA88/1000,Matrix!$E$11+('3.1.16'!AA88/1000))</f>
        <v>5.5373171918513785E-2</v>
      </c>
      <c r="I100" s="55"/>
      <c r="J100" s="73">
        <f t="array" ref="J100">INDEX($AW$14:$AW$294,MATCH(MIN(IF($AW$14:$AW$294-(F100*(1+$BF$15))&gt;=0,$AW$14:$AW$294-(F100*(1+$BF$15)),"")),$AW$14:$AW$294-(F100*(1+$BF$15)),0))</f>
        <v>5.3500000000000041E-2</v>
      </c>
      <c r="K100" s="58">
        <f t="array" ref="K100">INDEX($AW$14:$AW$294,MATCH(MIN(IF($AW$14:$AW$294-(G100*(1+$BF$15))&gt;=0,$AW$14:$AW$294-(G100*(1+$BF$15)),"")),$AW$14:$AW$294-(G100*(1+$BF$15)),0))</f>
        <v>5.5599999999999997E-2</v>
      </c>
      <c r="L100" s="61">
        <f t="array" ref="L100">INDEX($AW$14:$AW$294,MATCH(MIN(IF($AW$14:$AW$294-(H100*(1+$BF$15))&gt;=0,$AW$14:$AW$294-(H100*(1+$BF$15)),"")),$AW$14:$AW$294-(H100*(1+$BF$15)),0))</f>
        <v>5.5899999999999998E-2</v>
      </c>
      <c r="S100"/>
      <c r="T100"/>
      <c r="U100" s="24" t="s">
        <v>142</v>
      </c>
      <c r="V100">
        <v>0.10110000000000004</v>
      </c>
      <c r="W100" s="31" t="s">
        <v>143</v>
      </c>
      <c r="X100" s="27">
        <v>8.8499999999999968E-2</v>
      </c>
      <c r="Y100" s="31" t="s">
        <v>115</v>
      </c>
      <c r="Z100" s="27">
        <v>8.3300000000000124E-2</v>
      </c>
      <c r="AA100" s="31" t="s">
        <v>63</v>
      </c>
      <c r="AB100" s="27">
        <v>9.5800000000000121E-2</v>
      </c>
      <c r="AC100" s="31" t="s">
        <v>144</v>
      </c>
      <c r="AD100" s="27">
        <v>8.3300000000000124E-2</v>
      </c>
      <c r="AE100" s="31" t="s">
        <v>145</v>
      </c>
      <c r="AF100" s="32">
        <v>0.11850000000000002</v>
      </c>
      <c r="AG100" s="31" t="s">
        <v>146</v>
      </c>
      <c r="AH100" s="32">
        <v>8.3400000000000071E-2</v>
      </c>
      <c r="AI100" s="31" t="s">
        <v>85</v>
      </c>
      <c r="AJ100" s="27">
        <v>7.5600000000000001E-2</v>
      </c>
      <c r="AK100" s="24" t="s">
        <v>153</v>
      </c>
      <c r="AL100" s="27">
        <v>8.660000000000026E-2</v>
      </c>
      <c r="AM100" s="38"/>
      <c r="AN100" s="38"/>
      <c r="AO100" s="36"/>
      <c r="AP100" s="36"/>
      <c r="AQ100" s="23">
        <v>8.6250000000000257E-2</v>
      </c>
      <c r="AR100" s="33" t="s">
        <v>249</v>
      </c>
      <c r="AS100" s="36"/>
      <c r="AT100" s="36"/>
      <c r="AU100" s="64">
        <v>8.616E-2</v>
      </c>
      <c r="AV100" s="31" t="s">
        <v>72</v>
      </c>
      <c r="AW100" s="27">
        <v>7.5600000000000001E-2</v>
      </c>
      <c r="AX100" s="35" t="s">
        <v>151</v>
      </c>
      <c r="AY100" s="23">
        <v>0.11132</v>
      </c>
      <c r="AZ100" s="30" t="s">
        <v>152</v>
      </c>
      <c r="BA100" s="23">
        <v>8.660000000000026E-2</v>
      </c>
      <c r="BB100" s="64">
        <v>8.3690000000000001E-2</v>
      </c>
      <c r="BI100" s="23">
        <v>8.660000000000026E-2</v>
      </c>
      <c r="BJ100" s="23">
        <v>8.660000000000026E-2</v>
      </c>
    </row>
    <row r="101" spans="1:62" x14ac:dyDescent="0.25">
      <c r="A101" s="69" t="str">
        <f>+'3.1.16'!A89</f>
        <v>2017-02-01</v>
      </c>
      <c r="B101" s="56" t="str">
        <f>+'3.1.16'!B89</f>
        <v>2018-07-31</v>
      </c>
      <c r="C101" s="56">
        <f>+'3.1.16'!C89</f>
        <v>18</v>
      </c>
      <c r="D101" s="56" t="str">
        <f>+'3.1.16'!D89</f>
        <v>AMEREN</v>
      </c>
      <c r="E101" s="56" t="s">
        <v>372</v>
      </c>
      <c r="F101" s="80">
        <f>IF($E$11="",'3.1.16'!Y89/1000,Matrix!$E$11+('3.1.16'!Y89/1000))</f>
        <v>5.3420222635408021E-2</v>
      </c>
      <c r="G101" s="59">
        <f>IF($E$11="",'3.1.16'!Z89/1000,Matrix!$E$11+('3.1.16'!Z89/1000))</f>
        <v>5.5720222635408018E-2</v>
      </c>
      <c r="H101" s="62">
        <f>IF($E$11="",'3.1.16'!AA89/1000,Matrix!$E$11+('3.1.16'!AA89/1000))</f>
        <v>5.5920222635408023E-2</v>
      </c>
      <c r="I101" s="56"/>
      <c r="J101" s="74">
        <f t="array" ref="J101">INDEX($AW$14:$AW$294,MATCH(MIN(IF($AW$14:$AW$294-(F101*(1+$BF$15))&gt;=0,$AW$14:$AW$294-(F101*(1+$BF$15)),"")),$AW$14:$AW$294-(F101*(1+$BF$15)),0))</f>
        <v>5.3800000000000035E-2</v>
      </c>
      <c r="K101" s="59">
        <f t="array" ref="K101">INDEX($AW$14:$AW$294,MATCH(MIN(IF($AW$14:$AW$294-(G101*(1+$BF$15))&gt;=0,$AW$14:$AW$294-(G101*(1+$BF$15)),"")),$AW$14:$AW$294-(G101*(1+$BF$15)),0))</f>
        <v>5.6299999999999996E-2</v>
      </c>
      <c r="L101" s="62">
        <f t="array" ref="L101">INDEX($AW$14:$AW$294,MATCH(MIN(IF($AW$14:$AW$294-(H101*(1+$BF$15))&gt;=0,$AW$14:$AW$294-(H101*(1+$BF$15)),"")),$AW$14:$AW$294-(H101*(1+$BF$15)),0))</f>
        <v>5.6299999999999996E-2</v>
      </c>
      <c r="S101"/>
      <c r="T101"/>
      <c r="U101" s="24" t="s">
        <v>142</v>
      </c>
      <c r="V101">
        <v>0.10160000000000004</v>
      </c>
      <c r="W101" s="31" t="s">
        <v>143</v>
      </c>
      <c r="X101" s="27">
        <v>8.8500000000000065E-2</v>
      </c>
      <c r="Y101" s="31" t="s">
        <v>115</v>
      </c>
      <c r="Z101" s="27">
        <v>8.3650000000000127E-2</v>
      </c>
      <c r="AA101" s="31" t="s">
        <v>63</v>
      </c>
      <c r="AB101" s="27">
        <v>9.6150000000000124E-2</v>
      </c>
      <c r="AC101" s="31" t="s">
        <v>144</v>
      </c>
      <c r="AD101" s="27">
        <v>8.3650000000000127E-2</v>
      </c>
      <c r="AE101" s="31" t="s">
        <v>145</v>
      </c>
      <c r="AF101" s="32">
        <v>0.11900000000000002</v>
      </c>
      <c r="AG101" s="31" t="s">
        <v>146</v>
      </c>
      <c r="AH101" s="32">
        <v>8.3750000000000074E-2</v>
      </c>
      <c r="AI101" s="31" t="s">
        <v>85</v>
      </c>
      <c r="AJ101" s="27">
        <v>7.5899999999999995E-2</v>
      </c>
      <c r="AK101" s="24" t="s">
        <v>153</v>
      </c>
      <c r="AL101" s="27">
        <v>8.6950000000000263E-2</v>
      </c>
      <c r="AM101" s="38"/>
      <c r="AN101" s="38"/>
      <c r="AO101" s="36"/>
      <c r="AP101" s="36"/>
      <c r="AQ101" s="23">
        <v>8.660000000000026E-2</v>
      </c>
      <c r="AR101" s="33" t="s">
        <v>250</v>
      </c>
      <c r="AS101" s="36"/>
      <c r="AT101" s="36"/>
      <c r="AU101" s="64">
        <v>8.6440000000000003E-2</v>
      </c>
      <c r="AV101" s="31" t="s">
        <v>72</v>
      </c>
      <c r="AW101" s="27">
        <v>7.5899999999999995E-2</v>
      </c>
      <c r="AX101" s="39" t="s">
        <v>151</v>
      </c>
      <c r="AY101" s="23">
        <v>0.11348999999999999</v>
      </c>
      <c r="AZ101" s="30" t="s">
        <v>152</v>
      </c>
      <c r="BA101" s="23">
        <v>8.6950000000000263E-2</v>
      </c>
      <c r="BB101" s="64">
        <v>8.3960000000000007E-2</v>
      </c>
      <c r="BI101" s="23">
        <v>8.6950000000000263E-2</v>
      </c>
      <c r="BJ101" s="23">
        <v>8.6950000000000263E-2</v>
      </c>
    </row>
    <row r="102" spans="1:62" x14ac:dyDescent="0.25">
      <c r="A102" s="69" t="str">
        <f>+'3.1.16'!A90</f>
        <v>2017-02-01</v>
      </c>
      <c r="B102" s="56" t="str">
        <f>+'3.1.16'!B90</f>
        <v>2019-01-31</v>
      </c>
      <c r="C102" s="56">
        <f>+'3.1.16'!C90</f>
        <v>24</v>
      </c>
      <c r="D102" s="56" t="str">
        <f>+'3.1.16'!D90</f>
        <v>AMEREN</v>
      </c>
      <c r="E102" s="56" t="s">
        <v>372</v>
      </c>
      <c r="F102" s="80">
        <f>IF($E$11="",'3.1.16'!Y90/1000,Matrix!$E$11+('3.1.16'!Y90/1000))</f>
        <v>5.3743676530252693E-2</v>
      </c>
      <c r="G102" s="59">
        <f>IF($E$11="",'3.1.16'!Z90/1000,Matrix!$E$11+('3.1.16'!Z90/1000))</f>
        <v>5.604367653025269E-2</v>
      </c>
      <c r="H102" s="62">
        <f>IF($E$11="",'3.1.16'!AA90/1000,Matrix!$E$11+('3.1.16'!AA90/1000))</f>
        <v>5.6243676530252695E-2</v>
      </c>
      <c r="I102" s="56"/>
      <c r="J102" s="74">
        <f t="array" ref="J102">INDEX($AW$14:$AW$294,MATCH(MIN(IF($AW$14:$AW$294-(F102*(1+$BF$15))&gt;=0,$AW$14:$AW$294-(F102*(1+$BF$15)),"")),$AW$14:$AW$294-(F102*(1+$BF$15)),0))</f>
        <v>5.410000000000003E-2</v>
      </c>
      <c r="K102" s="59">
        <f t="array" ref="K102">INDEX($AW$14:$AW$294,MATCH(MIN(IF($AW$14:$AW$294-(G102*(1+$BF$15))&gt;=0,$AW$14:$AW$294-(G102*(1+$BF$15)),"")),$AW$14:$AW$294-(G102*(1+$BF$15)),0))</f>
        <v>5.6600000000000004E-2</v>
      </c>
      <c r="L102" s="62">
        <f t="array" ref="L102">INDEX($AW$14:$AW$294,MATCH(MIN(IF($AW$14:$AW$294-(H102*(1+$BF$15))&gt;=0,$AW$14:$AW$294-(H102*(1+$BF$15)),"")),$AW$14:$AW$294-(H102*(1+$BF$15)),0))</f>
        <v>5.6900000000000006E-2</v>
      </c>
      <c r="S102"/>
      <c r="T102"/>
      <c r="U102" s="24" t="s">
        <v>142</v>
      </c>
      <c r="V102">
        <v>0.10210000000000004</v>
      </c>
      <c r="W102" s="31" t="s">
        <v>143</v>
      </c>
      <c r="X102" s="27">
        <v>8.8850000000000068E-2</v>
      </c>
      <c r="Y102" s="31" t="s">
        <v>115</v>
      </c>
      <c r="Z102" s="27">
        <v>8.400000000000013E-2</v>
      </c>
      <c r="AA102" s="31" t="s">
        <v>63</v>
      </c>
      <c r="AB102" s="27">
        <v>9.6500000000000127E-2</v>
      </c>
      <c r="AC102" s="31" t="s">
        <v>144</v>
      </c>
      <c r="AD102" s="27">
        <v>8.400000000000013E-2</v>
      </c>
      <c r="AE102" s="31" t="s">
        <v>145</v>
      </c>
      <c r="AF102" s="32">
        <v>0.11950000000000002</v>
      </c>
      <c r="AG102" s="31" t="s">
        <v>146</v>
      </c>
      <c r="AH102" s="32">
        <v>8.4100000000000077E-2</v>
      </c>
      <c r="AI102" s="31" t="s">
        <v>85</v>
      </c>
      <c r="AJ102" s="27">
        <v>7.6299999999999993E-2</v>
      </c>
      <c r="AK102" s="24" t="s">
        <v>153</v>
      </c>
      <c r="AL102" s="27">
        <v>8.7300000000000266E-2</v>
      </c>
      <c r="AM102" s="38"/>
      <c r="AN102" s="38"/>
      <c r="AO102" s="36"/>
      <c r="AP102" s="36"/>
      <c r="AQ102" s="23">
        <v>8.6950000000000263E-2</v>
      </c>
      <c r="AR102" s="33" t="s">
        <v>251</v>
      </c>
      <c r="AS102" s="36"/>
      <c r="AT102" s="36"/>
      <c r="AU102" s="64">
        <v>8.6709999999999995E-2</v>
      </c>
      <c r="AV102" s="31" t="s">
        <v>72</v>
      </c>
      <c r="AW102" s="27">
        <v>7.6299999999999993E-2</v>
      </c>
      <c r="AX102" s="30" t="s">
        <v>151</v>
      </c>
      <c r="AY102" s="23">
        <v>0.1135</v>
      </c>
      <c r="AZ102" s="30" t="s">
        <v>152</v>
      </c>
      <c r="BA102" s="23">
        <v>8.7300000000000266E-2</v>
      </c>
      <c r="BB102" s="64">
        <v>8.4239999999999995E-2</v>
      </c>
      <c r="BI102" s="23">
        <v>8.7300000000000266E-2</v>
      </c>
      <c r="BJ102" s="23">
        <v>8.7300000000000266E-2</v>
      </c>
    </row>
    <row r="103" spans="1:62" x14ac:dyDescent="0.25">
      <c r="A103" s="69" t="str">
        <f>+'3.1.16'!A91</f>
        <v>2017-02-01</v>
      </c>
      <c r="B103" s="56" t="str">
        <f>+'3.1.16'!B91</f>
        <v>2019-07-31</v>
      </c>
      <c r="C103" s="56">
        <f>+'3.1.16'!C91</f>
        <v>30</v>
      </c>
      <c r="D103" s="56" t="str">
        <f>+'3.1.16'!D91</f>
        <v>AMEREN</v>
      </c>
      <c r="E103" s="56" t="s">
        <v>372</v>
      </c>
      <c r="F103" s="80">
        <f>IF($E$11="",'3.1.16'!Y91/1000,Matrix!$E$11+('3.1.16'!Y91/1000))</f>
        <v>5.3885808207031628E-2</v>
      </c>
      <c r="G103" s="59">
        <f>IF($E$11="",'3.1.16'!Z91/1000,Matrix!$E$11+('3.1.16'!Z91/1000))</f>
        <v>5.6185808207031625E-2</v>
      </c>
      <c r="H103" s="62">
        <f>IF($E$11="",'3.1.16'!AA91/1000,Matrix!$E$11+('3.1.16'!AA91/1000))</f>
        <v>5.638580820703163E-2</v>
      </c>
      <c r="I103" s="56"/>
      <c r="J103" s="74">
        <f t="array" ref="J103">INDEX($AW$14:$AW$294,MATCH(MIN(IF($AW$14:$AW$294-(F103*(1+$BF$15))&gt;=0,$AW$14:$AW$294-(F103*(1+$BF$15)),"")),$AW$14:$AW$294-(F103*(1+$BF$15)),0))</f>
        <v>5.4400000000000025E-2</v>
      </c>
      <c r="K103" s="59">
        <f t="array" ref="K103">INDEX($AW$14:$AW$294,MATCH(MIN(IF($AW$14:$AW$294-(G103*(1+$BF$15))&gt;=0,$AW$14:$AW$294-(G103*(1+$BF$15)),"")),$AW$14:$AW$294-(G103*(1+$BF$15)),0))</f>
        <v>5.6600000000000004E-2</v>
      </c>
      <c r="L103" s="62">
        <f t="array" ref="L103">INDEX($AW$14:$AW$294,MATCH(MIN(IF($AW$14:$AW$294-(H103*(1+$BF$15))&gt;=0,$AW$14:$AW$294-(H103*(1+$BF$15)),"")),$AW$14:$AW$294-(H103*(1+$BF$15)),0))</f>
        <v>5.6900000000000006E-2</v>
      </c>
      <c r="S103"/>
      <c r="T103"/>
      <c r="U103" s="24" t="s">
        <v>142</v>
      </c>
      <c r="V103">
        <v>0.10260000000000004</v>
      </c>
      <c r="W103" s="31" t="s">
        <v>143</v>
      </c>
      <c r="X103" s="27">
        <v>8.9200000000000071E-2</v>
      </c>
      <c r="Y103" s="31" t="s">
        <v>115</v>
      </c>
      <c r="Z103" s="27">
        <v>8.4350000000000133E-2</v>
      </c>
      <c r="AA103" s="31" t="s">
        <v>63</v>
      </c>
      <c r="AB103" s="27">
        <v>9.685000000000013E-2</v>
      </c>
      <c r="AC103" s="31" t="s">
        <v>144</v>
      </c>
      <c r="AD103" s="27">
        <v>8.4350000000000133E-2</v>
      </c>
      <c r="AE103" s="31" t="s">
        <v>145</v>
      </c>
      <c r="AF103" s="32">
        <v>0.12000000000000002</v>
      </c>
      <c r="AG103" s="31" t="s">
        <v>146</v>
      </c>
      <c r="AH103" s="32">
        <v>8.4450000000000081E-2</v>
      </c>
      <c r="AI103" s="31" t="s">
        <v>85</v>
      </c>
      <c r="AJ103" s="27">
        <v>7.6600000000000001E-2</v>
      </c>
      <c r="AK103" s="24" t="s">
        <v>153</v>
      </c>
      <c r="AL103" s="27">
        <v>8.7650000000000269E-2</v>
      </c>
      <c r="AM103" s="38"/>
      <c r="AN103" s="38"/>
      <c r="AO103" s="36"/>
      <c r="AP103" s="36"/>
      <c r="AQ103" s="23">
        <v>8.7300000000000266E-2</v>
      </c>
      <c r="AR103" s="33" t="s">
        <v>252</v>
      </c>
      <c r="AS103" s="36"/>
      <c r="AT103" s="36"/>
      <c r="AU103" s="64">
        <v>8.6989999999999998E-2</v>
      </c>
      <c r="AV103" s="31" t="s">
        <v>72</v>
      </c>
      <c r="AW103" s="27">
        <v>7.6600000000000001E-2</v>
      </c>
      <c r="AX103" s="30" t="s">
        <v>151</v>
      </c>
      <c r="AY103" s="23">
        <v>0.1139</v>
      </c>
      <c r="AZ103" s="30" t="s">
        <v>152</v>
      </c>
      <c r="BA103" s="23">
        <v>8.7650000000000269E-2</v>
      </c>
      <c r="BB103" s="64">
        <v>8.4510000000000002E-2</v>
      </c>
      <c r="BI103" s="23">
        <v>8.7650000000000269E-2</v>
      </c>
      <c r="BJ103" s="23">
        <v>8.7650000000000269E-2</v>
      </c>
    </row>
    <row r="104" spans="1:62" x14ac:dyDescent="0.25">
      <c r="A104" s="70" t="str">
        <f>+'3.1.16'!A92</f>
        <v>2017-02-01</v>
      </c>
      <c r="B104" s="57" t="str">
        <f>+'3.1.16'!B92</f>
        <v>2020-01-31</v>
      </c>
      <c r="C104" s="57">
        <f>+'3.1.16'!C92</f>
        <v>36</v>
      </c>
      <c r="D104" s="57" t="str">
        <f>+'3.1.16'!D92</f>
        <v>AMEREN</v>
      </c>
      <c r="E104" s="57" t="s">
        <v>372</v>
      </c>
      <c r="F104" s="82">
        <f>IF($E$11="",'3.1.16'!Y92/1000,Matrix!$E$11+('3.1.16'!Y92/1000))</f>
        <v>5.3996535685617804E-2</v>
      </c>
      <c r="G104" s="60">
        <f>IF($E$11="",'3.1.16'!Z92/1000,Matrix!$E$11+('3.1.16'!Z92/1000))</f>
        <v>5.62965356856178E-2</v>
      </c>
      <c r="H104" s="63">
        <f>IF($E$11="",'3.1.16'!AA92/1000,Matrix!$E$11+('3.1.16'!AA92/1000))</f>
        <v>5.6496535685617799E-2</v>
      </c>
      <c r="I104" s="56"/>
      <c r="J104" s="75">
        <f t="array" ref="J104">INDEX($AW$14:$AW$294,MATCH(MIN(IF($AW$14:$AW$294-(F104*(1+$BF$15))&gt;=0,$AW$14:$AW$294-(F104*(1+$BF$15)),"")),$AW$14:$AW$294-(F104*(1+$BF$15)),0))</f>
        <v>5.4400000000000025E-2</v>
      </c>
      <c r="K104" s="60">
        <f t="array" ref="K104">INDEX($AW$14:$AW$294,MATCH(MIN(IF($AW$14:$AW$294-(G104*(1+$BF$15))&gt;=0,$AW$14:$AW$294-(G104*(1+$BF$15)),"")),$AW$14:$AW$294-(G104*(1+$BF$15)),0))</f>
        <v>5.6900000000000006E-2</v>
      </c>
      <c r="L104" s="63">
        <f t="array" ref="L104">INDEX($AW$14:$AW$294,MATCH(MIN(IF($AW$14:$AW$294-(H104*(1+$BF$15))&gt;=0,$AW$14:$AW$294-(H104*(1+$BF$15)),"")),$AW$14:$AW$294-(H104*(1+$BF$15)),0))</f>
        <v>5.6900000000000006E-2</v>
      </c>
      <c r="S104"/>
      <c r="T104"/>
      <c r="U104" s="24" t="s">
        <v>142</v>
      </c>
      <c r="V104">
        <v>0.10310000000000004</v>
      </c>
      <c r="W104" s="31" t="s">
        <v>143</v>
      </c>
      <c r="X104" s="27">
        <v>8.9499999999999968E-2</v>
      </c>
      <c r="Y104" s="31" t="s">
        <v>115</v>
      </c>
      <c r="Z104" s="27">
        <v>8.4700000000000136E-2</v>
      </c>
      <c r="AA104" s="31" t="s">
        <v>63</v>
      </c>
      <c r="AB104" s="27">
        <v>9.7200000000000134E-2</v>
      </c>
      <c r="AC104" s="31" t="s">
        <v>144</v>
      </c>
      <c r="AD104" s="27">
        <v>8.4700000000000136E-2</v>
      </c>
      <c r="AE104" s="31" t="s">
        <v>145</v>
      </c>
      <c r="AF104" s="32">
        <v>0.12050000000000002</v>
      </c>
      <c r="AG104" s="31" t="s">
        <v>146</v>
      </c>
      <c r="AH104" s="32">
        <v>8.4800000000000084E-2</v>
      </c>
      <c r="AI104" s="31" t="s">
        <v>85</v>
      </c>
      <c r="AJ104" s="27">
        <v>7.690000000000001E-2</v>
      </c>
      <c r="AK104" s="24" t="s">
        <v>153</v>
      </c>
      <c r="AL104" s="27">
        <v>8.8000000000000272E-2</v>
      </c>
      <c r="AM104" s="38"/>
      <c r="AN104" s="38"/>
      <c r="AO104" s="36"/>
      <c r="AP104" s="36"/>
      <c r="AQ104" s="23">
        <v>8.7650000000000269E-2</v>
      </c>
      <c r="AR104" s="33" t="s">
        <v>253</v>
      </c>
      <c r="AS104" s="36"/>
      <c r="AT104" s="36"/>
      <c r="AU104" s="64">
        <v>8.7260000000000004E-2</v>
      </c>
      <c r="AV104" s="31" t="s">
        <v>72</v>
      </c>
      <c r="AW104" s="27">
        <v>7.690000000000001E-2</v>
      </c>
      <c r="AX104" s="30" t="s">
        <v>151</v>
      </c>
      <c r="AY104" s="23">
        <v>0.11409999999999999</v>
      </c>
      <c r="AZ104" s="30" t="s">
        <v>152</v>
      </c>
      <c r="BA104" s="23">
        <v>8.8000000000000272E-2</v>
      </c>
      <c r="BB104" s="64">
        <v>8.4790000000000004E-2</v>
      </c>
      <c r="BI104" s="23">
        <v>8.8000000000000272E-2</v>
      </c>
      <c r="BJ104" s="23">
        <v>8.8000000000000272E-2</v>
      </c>
    </row>
    <row r="105" spans="1:62" x14ac:dyDescent="0.25">
      <c r="A105" s="68" t="str">
        <f>+'3.1.16'!A93</f>
        <v>2017-03-01</v>
      </c>
      <c r="B105" s="55" t="str">
        <f>+'3.1.16'!B93</f>
        <v>2018-02-28</v>
      </c>
      <c r="C105" s="55">
        <f>+'3.1.16'!C93</f>
        <v>12</v>
      </c>
      <c r="D105" s="55" t="str">
        <f>+'3.1.16'!D93</f>
        <v>AMEREN</v>
      </c>
      <c r="E105" s="55" t="s">
        <v>372</v>
      </c>
      <c r="F105" s="81">
        <f>IF($E$11="",'3.1.16'!Y93/1000,Matrix!$E$11+('3.1.16'!Y93/1000))</f>
        <v>5.3212771130803714E-2</v>
      </c>
      <c r="G105" s="58">
        <f>IF($E$11="",'3.1.16'!Z93/1000,Matrix!$E$11+('3.1.16'!Z93/1000))</f>
        <v>5.5512771130803711E-2</v>
      </c>
      <c r="H105" s="61">
        <f>IF($E$11="",'3.1.16'!AA93/1000,Matrix!$E$11+('3.1.16'!AA93/1000))</f>
        <v>5.5712771130803716E-2</v>
      </c>
      <c r="I105" s="55"/>
      <c r="J105" s="73">
        <f t="array" ref="J105">INDEX($AW$14:$AW$294,MATCH(MIN(IF($AW$14:$AW$294-(F105*(1+$BF$15))&gt;=0,$AW$14:$AW$294-(F105*(1+$BF$15)),"")),$AW$14:$AW$294-(F105*(1+$BF$15)),0))</f>
        <v>5.3800000000000035E-2</v>
      </c>
      <c r="K105" s="58">
        <f t="array" ref="K105">INDEX($AW$14:$AW$294,MATCH(MIN(IF($AW$14:$AW$294-(G105*(1+$BF$15))&gt;=0,$AW$14:$AW$294-(G105*(1+$BF$15)),"")),$AW$14:$AW$294-(G105*(1+$BF$15)),0))</f>
        <v>5.5899999999999998E-2</v>
      </c>
      <c r="L105" s="61">
        <f t="array" ref="L105">INDEX($AW$14:$AW$294,MATCH(MIN(IF($AW$14:$AW$294-(H105*(1+$BF$15))&gt;=0,$AW$14:$AW$294-(H105*(1+$BF$15)),"")),$AW$14:$AW$294-(H105*(1+$BF$15)),0))</f>
        <v>5.6299999999999996E-2</v>
      </c>
      <c r="S105"/>
      <c r="T105"/>
      <c r="U105" s="24" t="s">
        <v>142</v>
      </c>
      <c r="V105">
        <v>0.10360000000000004</v>
      </c>
      <c r="W105" s="31" t="s">
        <v>143</v>
      </c>
      <c r="X105" s="27">
        <v>8.9550000000000074E-2</v>
      </c>
      <c r="Y105" s="31" t="s">
        <v>115</v>
      </c>
      <c r="Z105" s="27">
        <v>8.5050000000000139E-2</v>
      </c>
      <c r="AA105" s="31" t="s">
        <v>63</v>
      </c>
      <c r="AB105" s="27">
        <v>9.7550000000000137E-2</v>
      </c>
      <c r="AC105" s="31" t="s">
        <v>144</v>
      </c>
      <c r="AD105" s="27">
        <v>8.5050000000000139E-2</v>
      </c>
      <c r="AE105" s="31" t="s">
        <v>145</v>
      </c>
      <c r="AF105" s="32">
        <v>0.12100000000000002</v>
      </c>
      <c r="AG105" s="31" t="s">
        <v>146</v>
      </c>
      <c r="AH105" s="32">
        <v>8.5150000000000087E-2</v>
      </c>
      <c r="AI105" s="31" t="s">
        <v>85</v>
      </c>
      <c r="AJ105" s="27">
        <v>7.7300000000000008E-2</v>
      </c>
      <c r="AK105" s="24" t="s">
        <v>153</v>
      </c>
      <c r="AL105" s="27">
        <v>8.8350000000000276E-2</v>
      </c>
      <c r="AM105" s="38"/>
      <c r="AN105" s="38"/>
      <c r="AO105" s="36"/>
      <c r="AP105" s="36"/>
      <c r="AQ105" s="23">
        <v>8.8000000000000272E-2</v>
      </c>
      <c r="AR105" s="33" t="s">
        <v>254</v>
      </c>
      <c r="AS105" s="36"/>
      <c r="AT105" s="36"/>
      <c r="AU105" s="64">
        <v>8.7540000000000007E-2</v>
      </c>
      <c r="AV105" s="31" t="s">
        <v>72</v>
      </c>
      <c r="AW105" s="27">
        <v>7.7300000000000008E-2</v>
      </c>
      <c r="AX105" s="30" t="s">
        <v>151</v>
      </c>
      <c r="AY105" s="23">
        <v>0.1145</v>
      </c>
      <c r="AZ105" s="30" t="s">
        <v>152</v>
      </c>
      <c r="BA105" s="23">
        <v>8.8350000000000276E-2</v>
      </c>
      <c r="BB105" s="64">
        <v>8.5059999999999997E-2</v>
      </c>
      <c r="BI105" s="23">
        <v>8.8350000000000276E-2</v>
      </c>
      <c r="BJ105" s="23">
        <v>8.8350000000000276E-2</v>
      </c>
    </row>
    <row r="106" spans="1:62" x14ac:dyDescent="0.25">
      <c r="A106" s="69" t="str">
        <f>+'3.1.16'!A94</f>
        <v>2017-03-01</v>
      </c>
      <c r="B106" s="56" t="str">
        <f>+'3.1.16'!B94</f>
        <v>2018-08-31</v>
      </c>
      <c r="C106" s="56">
        <f>+'3.1.16'!C94</f>
        <v>18</v>
      </c>
      <c r="D106" s="56" t="str">
        <f>+'3.1.16'!D94</f>
        <v>AMEREN</v>
      </c>
      <c r="E106" s="56" t="s">
        <v>372</v>
      </c>
      <c r="F106" s="80">
        <f>IF($E$11="",'3.1.16'!Y94/1000,Matrix!$E$11+('3.1.16'!Y94/1000))</f>
        <v>5.3338248914944257E-2</v>
      </c>
      <c r="G106" s="59">
        <f>IF($E$11="",'3.1.16'!Z94/1000,Matrix!$E$11+('3.1.16'!Z94/1000))</f>
        <v>5.5638248914944254E-2</v>
      </c>
      <c r="H106" s="62">
        <f>IF($E$11="",'3.1.16'!AA94/1000,Matrix!$E$11+('3.1.16'!AA94/1000))</f>
        <v>5.5838248914944259E-2</v>
      </c>
      <c r="I106" s="56"/>
      <c r="J106" s="74">
        <f t="array" ref="J106">INDEX($AW$14:$AW$294,MATCH(MIN(IF($AW$14:$AW$294-(F106*(1+$BF$15))&gt;=0,$AW$14:$AW$294-(F106*(1+$BF$15)),"")),$AW$14:$AW$294-(F106*(1+$BF$15)),0))</f>
        <v>5.3800000000000035E-2</v>
      </c>
      <c r="K106" s="59">
        <f t="array" ref="K106">INDEX($AW$14:$AW$294,MATCH(MIN(IF($AW$14:$AW$294-(G106*(1+$BF$15))&gt;=0,$AW$14:$AW$294-(G106*(1+$BF$15)),"")),$AW$14:$AW$294-(G106*(1+$BF$15)),0))</f>
        <v>5.6299999999999996E-2</v>
      </c>
      <c r="L106" s="62">
        <f t="array" ref="L106">INDEX($AW$14:$AW$294,MATCH(MIN(IF($AW$14:$AW$294-(H106*(1+$BF$15))&gt;=0,$AW$14:$AW$294-(H106*(1+$BF$15)),"")),$AW$14:$AW$294-(H106*(1+$BF$15)),0))</f>
        <v>5.6299999999999996E-2</v>
      </c>
      <c r="S106"/>
      <c r="T106"/>
      <c r="U106" s="24" t="s">
        <v>142</v>
      </c>
      <c r="V106">
        <v>0.10410000000000004</v>
      </c>
      <c r="W106" s="31" t="s">
        <v>143</v>
      </c>
      <c r="X106" s="27">
        <v>8.9900000000000077E-2</v>
      </c>
      <c r="Y106" s="31" t="s">
        <v>115</v>
      </c>
      <c r="Z106" s="27">
        <v>8.5400000000000142E-2</v>
      </c>
      <c r="AA106" s="31" t="s">
        <v>63</v>
      </c>
      <c r="AB106" s="27">
        <v>9.790000000000014E-2</v>
      </c>
      <c r="AC106" s="31" t="s">
        <v>144</v>
      </c>
      <c r="AD106" s="27">
        <v>8.5400000000000142E-2</v>
      </c>
      <c r="AE106" s="31" t="s">
        <v>145</v>
      </c>
      <c r="AF106" s="32">
        <v>0.12150000000000002</v>
      </c>
      <c r="AG106" s="31" t="s">
        <v>146</v>
      </c>
      <c r="AH106" s="32">
        <v>8.550000000000009E-2</v>
      </c>
      <c r="AI106" s="31" t="s">
        <v>85</v>
      </c>
      <c r="AJ106" s="27">
        <v>7.7600000000000002E-2</v>
      </c>
      <c r="AK106" s="24" t="s">
        <v>153</v>
      </c>
      <c r="AL106" s="27">
        <v>8.8700000000000279E-2</v>
      </c>
      <c r="AM106" s="38"/>
      <c r="AN106" s="38"/>
      <c r="AO106" s="36"/>
      <c r="AP106" s="36"/>
      <c r="AQ106" s="23">
        <v>8.8350000000000276E-2</v>
      </c>
      <c r="AR106" s="33" t="s">
        <v>255</v>
      </c>
      <c r="AS106" s="36"/>
      <c r="AT106" s="36"/>
      <c r="AU106" s="64">
        <v>8.7809999999999999E-2</v>
      </c>
      <c r="AV106" s="31" t="s">
        <v>72</v>
      </c>
      <c r="AW106" s="27">
        <v>7.7600000000000002E-2</v>
      </c>
      <c r="AX106" s="30" t="s">
        <v>151</v>
      </c>
      <c r="AY106" s="23">
        <v>0.1147</v>
      </c>
      <c r="AZ106" s="30" t="s">
        <v>152</v>
      </c>
      <c r="BA106" s="23">
        <v>8.8700000000000279E-2</v>
      </c>
      <c r="BB106" s="64">
        <v>8.5339999999999999E-2</v>
      </c>
      <c r="BI106" s="23">
        <v>8.8700000000000279E-2</v>
      </c>
      <c r="BJ106" s="23">
        <v>8.8660000000000003E-2</v>
      </c>
    </row>
    <row r="107" spans="1:62" x14ac:dyDescent="0.25">
      <c r="A107" s="69" t="str">
        <f>+'3.1.16'!A95</f>
        <v>2017-03-01</v>
      </c>
      <c r="B107" s="56" t="str">
        <f>+'3.1.16'!B95</f>
        <v>2019-02-28</v>
      </c>
      <c r="C107" s="56">
        <f>+'3.1.16'!C95</f>
        <v>24</v>
      </c>
      <c r="D107" s="56" t="str">
        <f>+'3.1.16'!D95</f>
        <v>AMEREN</v>
      </c>
      <c r="E107" s="56" t="s">
        <v>372</v>
      </c>
      <c r="F107" s="80">
        <f>IF($E$11="",'3.1.16'!Y95/1000,Matrix!$E$11+('3.1.16'!Y95/1000))</f>
        <v>5.3889895387085704E-2</v>
      </c>
      <c r="G107" s="59">
        <f>IF($E$11="",'3.1.16'!Z95/1000,Matrix!$E$11+('3.1.16'!Z95/1000))</f>
        <v>5.61898953870857E-2</v>
      </c>
      <c r="H107" s="62">
        <f>IF($E$11="",'3.1.16'!AA95/1000,Matrix!$E$11+('3.1.16'!AA95/1000))</f>
        <v>5.6389895387085699E-2</v>
      </c>
      <c r="I107" s="56"/>
      <c r="J107" s="74">
        <f t="array" ref="J107">INDEX($AW$14:$AW$294,MATCH(MIN(IF($AW$14:$AW$294-(F107*(1+$BF$15))&gt;=0,$AW$14:$AW$294-(F107*(1+$BF$15)),"")),$AW$14:$AW$294-(F107*(1+$BF$15)),0))</f>
        <v>5.4400000000000025E-2</v>
      </c>
      <c r="K107" s="59">
        <f t="array" ref="K107">INDEX($AW$14:$AW$294,MATCH(MIN(IF($AW$14:$AW$294-(G107*(1+$BF$15))&gt;=0,$AW$14:$AW$294-(G107*(1+$BF$15)),"")),$AW$14:$AW$294-(G107*(1+$BF$15)),0))</f>
        <v>5.6600000000000004E-2</v>
      </c>
      <c r="L107" s="62">
        <f t="array" ref="L107">INDEX($AW$14:$AW$294,MATCH(MIN(IF($AW$14:$AW$294-(H107*(1+$BF$15))&gt;=0,$AW$14:$AW$294-(H107*(1+$BF$15)),"")),$AW$14:$AW$294-(H107*(1+$BF$15)),0))</f>
        <v>5.6900000000000006E-2</v>
      </c>
      <c r="S107"/>
      <c r="T107"/>
      <c r="U107" s="24" t="s">
        <v>142</v>
      </c>
      <c r="V107">
        <v>0.10460000000000004</v>
      </c>
      <c r="W107" s="31" t="s">
        <v>143</v>
      </c>
      <c r="X107" s="27">
        <v>9.025000000000008E-2</v>
      </c>
      <c r="Y107" s="31" t="s">
        <v>115</v>
      </c>
      <c r="Z107" s="27">
        <v>8.5750000000000146E-2</v>
      </c>
      <c r="AA107" s="31" t="s">
        <v>63</v>
      </c>
      <c r="AB107" s="27">
        <v>9.8250000000000143E-2</v>
      </c>
      <c r="AC107" s="31" t="s">
        <v>144</v>
      </c>
      <c r="AD107" s="27">
        <v>8.5750000000000146E-2</v>
      </c>
      <c r="AE107" s="31" t="s">
        <v>145</v>
      </c>
      <c r="AF107" s="32">
        <v>0.12200000000000003</v>
      </c>
      <c r="AG107" s="31" t="s">
        <v>146</v>
      </c>
      <c r="AH107" s="32">
        <v>8.5850000000000093E-2</v>
      </c>
      <c r="AI107" s="31" t="s">
        <v>85</v>
      </c>
      <c r="AJ107" s="27">
        <v>7.7899999999999997E-2</v>
      </c>
      <c r="AK107" s="24" t="s">
        <v>153</v>
      </c>
      <c r="AL107" s="27">
        <v>8.9050000000000282E-2</v>
      </c>
      <c r="AM107" s="38"/>
      <c r="AN107" s="38"/>
      <c r="AO107" s="36"/>
      <c r="AP107" s="36"/>
      <c r="AQ107" s="23">
        <v>8.8700000000000279E-2</v>
      </c>
      <c r="AR107" s="33" t="s">
        <v>256</v>
      </c>
      <c r="AS107" s="36"/>
      <c r="AT107" s="36"/>
      <c r="AU107" s="64">
        <v>8.8090000000000002E-2</v>
      </c>
      <c r="AV107" s="31" t="s">
        <v>72</v>
      </c>
      <c r="AW107" s="27">
        <v>7.7899999999999997E-2</v>
      </c>
      <c r="AX107" s="39" t="s">
        <v>151</v>
      </c>
      <c r="AY107" s="23">
        <v>0.11599</v>
      </c>
      <c r="AZ107" s="30" t="s">
        <v>152</v>
      </c>
      <c r="BA107" s="23">
        <v>8.9050000000000282E-2</v>
      </c>
      <c r="BB107" s="64">
        <v>8.5610000000000006E-2</v>
      </c>
      <c r="BI107" s="23">
        <v>8.9050000000000282E-2</v>
      </c>
      <c r="BJ107" s="23">
        <v>8.8700000000000279E-2</v>
      </c>
    </row>
    <row r="108" spans="1:62" x14ac:dyDescent="0.25">
      <c r="A108" s="69" t="str">
        <f>+'3.1.16'!A96</f>
        <v>2017-03-01</v>
      </c>
      <c r="B108" s="56" t="str">
        <f>+'3.1.16'!B96</f>
        <v>2019-08-31</v>
      </c>
      <c r="C108" s="56">
        <f>+'3.1.16'!C96</f>
        <v>30</v>
      </c>
      <c r="D108" s="56" t="str">
        <f>+'3.1.16'!D96</f>
        <v>AMEREN</v>
      </c>
      <c r="E108" s="56" t="s">
        <v>372</v>
      </c>
      <c r="F108" s="80">
        <f>IF($E$11="",'3.1.16'!Y96/1000,Matrix!$E$11+('3.1.16'!Y96/1000))</f>
        <v>5.3842607651109091E-2</v>
      </c>
      <c r="G108" s="59">
        <f>IF($E$11="",'3.1.16'!Z96/1000,Matrix!$E$11+('3.1.16'!Z96/1000))</f>
        <v>5.6142607651109087E-2</v>
      </c>
      <c r="H108" s="62">
        <f>IF($E$11="",'3.1.16'!AA96/1000,Matrix!$E$11+('3.1.16'!AA96/1000))</f>
        <v>5.6342607651109093E-2</v>
      </c>
      <c r="I108" s="56"/>
      <c r="J108" s="74">
        <f t="array" ref="J108">INDEX($AW$14:$AW$294,MATCH(MIN(IF($AW$14:$AW$294-(F108*(1+$BF$15))&gt;=0,$AW$14:$AW$294-(F108*(1+$BF$15)),"")),$AW$14:$AW$294-(F108*(1+$BF$15)),0))</f>
        <v>5.4400000000000025E-2</v>
      </c>
      <c r="K108" s="59">
        <f t="array" ref="K108">INDEX($AW$14:$AW$294,MATCH(MIN(IF($AW$14:$AW$294-(G108*(1+$BF$15))&gt;=0,$AW$14:$AW$294-(G108*(1+$BF$15)),"")),$AW$14:$AW$294-(G108*(1+$BF$15)),0))</f>
        <v>5.6600000000000004E-2</v>
      </c>
      <c r="L108" s="62">
        <f t="array" ref="L108">INDEX($AW$14:$AW$294,MATCH(MIN(IF($AW$14:$AW$294-(H108*(1+$BF$15))&gt;=0,$AW$14:$AW$294-(H108*(1+$BF$15)),"")),$AW$14:$AW$294-(H108*(1+$BF$15)),0))</f>
        <v>5.6900000000000006E-2</v>
      </c>
      <c r="S108"/>
      <c r="T108"/>
      <c r="U108" s="24" t="s">
        <v>142</v>
      </c>
      <c r="V108">
        <v>0.10510000000000004</v>
      </c>
      <c r="W108" s="31" t="s">
        <v>143</v>
      </c>
      <c r="X108" s="27">
        <v>9.0499999999999969E-2</v>
      </c>
      <c r="Y108" s="31" t="s">
        <v>115</v>
      </c>
      <c r="Z108" s="27">
        <v>8.6100000000000149E-2</v>
      </c>
      <c r="AA108" s="31" t="s">
        <v>63</v>
      </c>
      <c r="AB108" s="27">
        <v>9.8600000000000146E-2</v>
      </c>
      <c r="AC108" s="31" t="s">
        <v>144</v>
      </c>
      <c r="AD108" s="27">
        <v>8.6100000000000149E-2</v>
      </c>
      <c r="AE108" s="31" t="s">
        <v>145</v>
      </c>
      <c r="AF108" s="32">
        <v>0.12250000000000003</v>
      </c>
      <c r="AG108" s="31" t="s">
        <v>146</v>
      </c>
      <c r="AH108" s="32">
        <v>8.6200000000000096E-2</v>
      </c>
      <c r="AI108" s="31" t="s">
        <v>85</v>
      </c>
      <c r="AJ108" s="27">
        <v>7.8299999999999995E-2</v>
      </c>
      <c r="AK108" s="24" t="s">
        <v>153</v>
      </c>
      <c r="AL108" s="27">
        <v>8.9400000000000285E-2</v>
      </c>
      <c r="AM108" s="38"/>
      <c r="AN108" s="38"/>
      <c r="AO108" s="36"/>
      <c r="AP108" s="36"/>
      <c r="AQ108" s="23">
        <v>8.9050000000000282E-2</v>
      </c>
      <c r="AR108" s="33" t="s">
        <v>257</v>
      </c>
      <c r="AS108" s="36"/>
      <c r="AT108" s="36"/>
      <c r="AU108" s="64">
        <v>8.8359999999999994E-2</v>
      </c>
      <c r="AV108" s="31" t="s">
        <v>72</v>
      </c>
      <c r="AW108" s="27">
        <v>7.8299999999999995E-2</v>
      </c>
      <c r="AX108" s="39" t="s">
        <v>151</v>
      </c>
      <c r="AY108" s="23">
        <v>0.1167</v>
      </c>
      <c r="AZ108" s="30" t="s">
        <v>152</v>
      </c>
      <c r="BA108" s="23">
        <v>8.9400000000000285E-2</v>
      </c>
      <c r="BB108" s="64">
        <v>8.5889999999999994E-2</v>
      </c>
      <c r="BI108" s="23">
        <v>8.9400000000000285E-2</v>
      </c>
      <c r="BJ108" s="23">
        <v>8.9050000000000282E-2</v>
      </c>
    </row>
    <row r="109" spans="1:62" x14ac:dyDescent="0.25">
      <c r="A109" s="70" t="str">
        <f>+'3.1.16'!A97</f>
        <v>2017-03-01</v>
      </c>
      <c r="B109" s="57" t="str">
        <f>+'3.1.16'!B97</f>
        <v>2020-02-29</v>
      </c>
      <c r="C109" s="57">
        <f>+'3.1.16'!C97</f>
        <v>36</v>
      </c>
      <c r="D109" s="57" t="str">
        <f>+'3.1.16'!D97</f>
        <v>AMEREN</v>
      </c>
      <c r="E109" s="57" t="s">
        <v>372</v>
      </c>
      <c r="F109" s="82">
        <f>IF($E$11="",'3.1.16'!Y97/1000,Matrix!$E$11+('3.1.16'!Y97/1000))</f>
        <v>5.3940785310138996E-2</v>
      </c>
      <c r="G109" s="60">
        <f>IF($E$11="",'3.1.16'!Z97/1000,Matrix!$E$11+('3.1.16'!Z97/1000))</f>
        <v>5.6240785310138999E-2</v>
      </c>
      <c r="H109" s="63">
        <f>IF($E$11="",'3.1.16'!AA97/1000,Matrix!$E$11+('3.1.16'!AA97/1000))</f>
        <v>5.6440785310138998E-2</v>
      </c>
      <c r="I109" s="56"/>
      <c r="J109" s="75">
        <f t="array" ref="J109">INDEX($AW$14:$AW$294,MATCH(MIN(IF($AW$14:$AW$294-(F109*(1+$BF$15))&gt;=0,$AW$14:$AW$294-(F109*(1+$BF$15)),"")),$AW$14:$AW$294-(F109*(1+$BF$15)),0))</f>
        <v>5.4400000000000025E-2</v>
      </c>
      <c r="K109" s="60">
        <f t="array" ref="K109">INDEX($AW$14:$AW$294,MATCH(MIN(IF($AW$14:$AW$294-(G109*(1+$BF$15))&gt;=0,$AW$14:$AW$294-(G109*(1+$BF$15)),"")),$AW$14:$AW$294-(G109*(1+$BF$15)),0))</f>
        <v>5.6900000000000006E-2</v>
      </c>
      <c r="L109" s="63">
        <f t="array" ref="L109">INDEX($AW$14:$AW$294,MATCH(MIN(IF($AW$14:$AW$294-(H109*(1+$BF$15))&gt;=0,$AW$14:$AW$294-(H109*(1+$BF$15)),"")),$AW$14:$AW$294-(H109*(1+$BF$15)),0))</f>
        <v>5.6900000000000006E-2</v>
      </c>
      <c r="S109"/>
      <c r="T109"/>
      <c r="U109" s="24" t="s">
        <v>142</v>
      </c>
      <c r="V109">
        <v>0.10560000000000004</v>
      </c>
      <c r="W109" s="31" t="s">
        <v>143</v>
      </c>
      <c r="X109" s="27">
        <v>9.0600000000000083E-2</v>
      </c>
      <c r="Y109" s="31" t="s">
        <v>115</v>
      </c>
      <c r="Z109" s="27">
        <v>8.6450000000000152E-2</v>
      </c>
      <c r="AA109" s="31" t="s">
        <v>63</v>
      </c>
      <c r="AB109" s="27">
        <v>9.8950000000000149E-2</v>
      </c>
      <c r="AC109" s="31" t="s">
        <v>144</v>
      </c>
      <c r="AD109" s="27">
        <v>8.6450000000000152E-2</v>
      </c>
      <c r="AE109" s="31" t="s">
        <v>145</v>
      </c>
      <c r="AF109" s="32">
        <v>0.12300000000000003</v>
      </c>
      <c r="AG109" s="31" t="s">
        <v>146</v>
      </c>
      <c r="AH109" s="32">
        <v>8.6550000000000099E-2</v>
      </c>
      <c r="AI109" s="31" t="s">
        <v>85</v>
      </c>
      <c r="AJ109" s="27">
        <v>7.8600000000000003E-2</v>
      </c>
      <c r="AK109" s="24" t="s">
        <v>153</v>
      </c>
      <c r="AL109" s="27">
        <v>8.9750000000000288E-2</v>
      </c>
      <c r="AM109" s="38"/>
      <c r="AN109" s="38"/>
      <c r="AO109" s="36"/>
      <c r="AP109" s="36"/>
      <c r="AQ109" s="23">
        <v>8.9400000000000285E-2</v>
      </c>
      <c r="AR109" s="33" t="s">
        <v>258</v>
      </c>
      <c r="AS109" s="36"/>
      <c r="AT109" s="36"/>
      <c r="AU109" s="64">
        <v>8.8639999999999997E-2</v>
      </c>
      <c r="AV109" s="31" t="s">
        <v>72</v>
      </c>
      <c r="AW109" s="27">
        <v>7.8600000000000003E-2</v>
      </c>
      <c r="AX109" s="39" t="s">
        <v>151</v>
      </c>
      <c r="AY109" s="23">
        <v>0.1187</v>
      </c>
      <c r="AZ109" s="30" t="s">
        <v>152</v>
      </c>
      <c r="BA109" s="23">
        <v>8.9750000000000288E-2</v>
      </c>
      <c r="BB109" s="64">
        <v>8.616E-2</v>
      </c>
      <c r="BI109" s="23">
        <v>8.9750000000000288E-2</v>
      </c>
      <c r="BJ109" s="23">
        <v>8.9400000000000285E-2</v>
      </c>
    </row>
    <row r="110" spans="1:62" x14ac:dyDescent="0.25">
      <c r="A110" s="68" t="str">
        <f>+'3.1.16'!A98</f>
        <v>2017-04-01</v>
      </c>
      <c r="B110" s="55" t="str">
        <f>+'3.1.16'!B98</f>
        <v>2018-03-31</v>
      </c>
      <c r="C110" s="55">
        <f>+'3.1.16'!C98</f>
        <v>12</v>
      </c>
      <c r="D110" s="55" t="str">
        <f>+'3.1.16'!D98</f>
        <v>AMEREN</v>
      </c>
      <c r="E110" s="55" t="s">
        <v>372</v>
      </c>
      <c r="F110" s="81">
        <f>IF($E$11="",'3.1.16'!Y98/1000,Matrix!$E$11+('3.1.16'!Y98/1000))</f>
        <v>5.3552212468528225E-2</v>
      </c>
      <c r="G110" s="58">
        <f>IF($E$11="",'3.1.16'!Z98/1000,Matrix!$E$11+('3.1.16'!Z98/1000))</f>
        <v>5.5852212468528221E-2</v>
      </c>
      <c r="H110" s="61">
        <f>IF($E$11="",'3.1.16'!AA98/1000,Matrix!$E$11+('3.1.16'!AA98/1000))</f>
        <v>5.6052212468528227E-2</v>
      </c>
      <c r="I110" s="55"/>
      <c r="J110" s="73">
        <f t="array" ref="J110">INDEX($AW$14:$AW$294,MATCH(MIN(IF($AW$14:$AW$294-(F110*(1+$BF$15))&gt;=0,$AW$14:$AW$294-(F110*(1+$BF$15)),"")),$AW$14:$AW$294-(F110*(1+$BF$15)),0))</f>
        <v>5.410000000000003E-2</v>
      </c>
      <c r="K110" s="58">
        <f t="array" ref="K110">INDEX($AW$14:$AW$294,MATCH(MIN(IF($AW$14:$AW$294-(G110*(1+$BF$15))&gt;=0,$AW$14:$AW$294-(G110*(1+$BF$15)),"")),$AW$14:$AW$294-(G110*(1+$BF$15)),0))</f>
        <v>5.6299999999999996E-2</v>
      </c>
      <c r="L110" s="61">
        <f t="array" ref="L110">INDEX($AW$14:$AW$294,MATCH(MIN(IF($AW$14:$AW$294-(H110*(1+$BF$15))&gt;=0,$AW$14:$AW$294-(H110*(1+$BF$15)),"")),$AW$14:$AW$294-(H110*(1+$BF$15)),0))</f>
        <v>5.6600000000000004E-2</v>
      </c>
      <c r="S110"/>
      <c r="T110"/>
      <c r="U110" s="24" t="s">
        <v>142</v>
      </c>
      <c r="V110">
        <v>0.10610000000000004</v>
      </c>
      <c r="W110" s="31" t="s">
        <v>143</v>
      </c>
      <c r="X110" s="27">
        <v>9.0950000000000086E-2</v>
      </c>
      <c r="Y110" s="31" t="s">
        <v>115</v>
      </c>
      <c r="Z110" s="27">
        <v>8.6800000000000155E-2</v>
      </c>
      <c r="AA110" s="31" t="s">
        <v>63</v>
      </c>
      <c r="AB110" s="27">
        <v>9.9300000000000152E-2</v>
      </c>
      <c r="AC110" s="31" t="s">
        <v>144</v>
      </c>
      <c r="AD110" s="27">
        <v>8.6800000000000155E-2</v>
      </c>
      <c r="AE110" s="31" t="s">
        <v>145</v>
      </c>
      <c r="AF110" s="32">
        <v>0.12350000000000003</v>
      </c>
      <c r="AG110" s="31" t="s">
        <v>146</v>
      </c>
      <c r="AH110" s="32">
        <v>8.6900000000000102E-2</v>
      </c>
      <c r="AI110" s="31" t="s">
        <v>85</v>
      </c>
      <c r="AJ110" s="27">
        <v>7.8899999999999998E-2</v>
      </c>
      <c r="AK110" s="24" t="s">
        <v>153</v>
      </c>
      <c r="AL110" s="27">
        <v>9.0100000000000291E-2</v>
      </c>
      <c r="AM110" s="38"/>
      <c r="AN110" s="38"/>
      <c r="AO110" s="36"/>
      <c r="AP110" s="36"/>
      <c r="AQ110" s="23">
        <v>8.9750000000000288E-2</v>
      </c>
      <c r="AR110" s="33" t="s">
        <v>259</v>
      </c>
      <c r="AS110" s="36"/>
      <c r="AT110" s="36"/>
      <c r="AU110" s="64">
        <v>8.8910000000000003E-2</v>
      </c>
      <c r="AV110" s="31" t="s">
        <v>72</v>
      </c>
      <c r="AW110" s="27">
        <v>7.8899999999999998E-2</v>
      </c>
      <c r="AX110" s="39" t="s">
        <v>151</v>
      </c>
      <c r="AY110" s="23">
        <v>0.11899</v>
      </c>
      <c r="AZ110" s="30" t="s">
        <v>152</v>
      </c>
      <c r="BA110" s="23">
        <v>9.0100000000000291E-2</v>
      </c>
      <c r="BB110" s="64">
        <v>8.6440000000000003E-2</v>
      </c>
      <c r="BI110" s="23">
        <v>9.0100000000000291E-2</v>
      </c>
      <c r="BJ110" s="23">
        <v>8.9750000000000288E-2</v>
      </c>
    </row>
    <row r="111" spans="1:62" x14ac:dyDescent="0.25">
      <c r="A111" s="69" t="str">
        <f>+'3.1.16'!A99</f>
        <v>2017-04-01</v>
      </c>
      <c r="B111" s="56" t="str">
        <f>+'3.1.16'!B99</f>
        <v>2018-09-30</v>
      </c>
      <c r="C111" s="56">
        <f>+'3.1.16'!C99</f>
        <v>18</v>
      </c>
      <c r="D111" s="56" t="str">
        <f>+'3.1.16'!D99</f>
        <v>AMEREN</v>
      </c>
      <c r="E111" s="56" t="s">
        <v>372</v>
      </c>
      <c r="F111" s="80">
        <f>IF($E$11="",'3.1.16'!Y99/1000,Matrix!$E$11+('3.1.16'!Y99/1000))</f>
        <v>5.3359485755418795E-2</v>
      </c>
      <c r="G111" s="59">
        <f>IF($E$11="",'3.1.16'!Z99/1000,Matrix!$E$11+('3.1.16'!Z99/1000))</f>
        <v>5.5659485755418792E-2</v>
      </c>
      <c r="H111" s="62">
        <f>IF($E$11="",'3.1.16'!AA99/1000,Matrix!$E$11+('3.1.16'!AA99/1000))</f>
        <v>5.5859485755418797E-2</v>
      </c>
      <c r="I111" s="56"/>
      <c r="J111" s="74">
        <f t="array" ref="J111">INDEX($AW$14:$AW$294,MATCH(MIN(IF($AW$14:$AW$294-(F111*(1+$BF$15))&gt;=0,$AW$14:$AW$294-(F111*(1+$BF$15)),"")),$AW$14:$AW$294-(F111*(1+$BF$15)),0))</f>
        <v>5.3800000000000035E-2</v>
      </c>
      <c r="K111" s="59">
        <f t="array" ref="K111">INDEX($AW$14:$AW$294,MATCH(MIN(IF($AW$14:$AW$294-(G111*(1+$BF$15))&gt;=0,$AW$14:$AW$294-(G111*(1+$BF$15)),"")),$AW$14:$AW$294-(G111*(1+$BF$15)),0))</f>
        <v>5.6299999999999996E-2</v>
      </c>
      <c r="L111" s="62">
        <f t="array" ref="L111">INDEX($AW$14:$AW$294,MATCH(MIN(IF($AW$14:$AW$294-(H111*(1+$BF$15))&gt;=0,$AW$14:$AW$294-(H111*(1+$BF$15)),"")),$AW$14:$AW$294-(H111*(1+$BF$15)),0))</f>
        <v>5.6299999999999996E-2</v>
      </c>
      <c r="S111"/>
      <c r="T111"/>
      <c r="U111" s="24" t="s">
        <v>142</v>
      </c>
      <c r="V111">
        <v>0.10660000000000004</v>
      </c>
      <c r="W111" s="31" t="s">
        <v>143</v>
      </c>
      <c r="X111" s="27">
        <v>9.1300000000000089E-2</v>
      </c>
      <c r="Y111" s="31" t="s">
        <v>115</v>
      </c>
      <c r="Z111" s="27">
        <v>8.7150000000000158E-2</v>
      </c>
      <c r="AA111" s="31" t="s">
        <v>63</v>
      </c>
      <c r="AB111" s="27">
        <v>9.9650000000000155E-2</v>
      </c>
      <c r="AC111" s="31" t="s">
        <v>144</v>
      </c>
      <c r="AD111" s="27">
        <v>8.7150000000000158E-2</v>
      </c>
      <c r="AE111" s="31" t="s">
        <v>145</v>
      </c>
      <c r="AF111" s="32">
        <v>0.12400000000000003</v>
      </c>
      <c r="AG111" s="31" t="s">
        <v>146</v>
      </c>
      <c r="AH111" s="32">
        <v>8.7250000000000105E-2</v>
      </c>
      <c r="AI111" s="31" t="s">
        <v>85</v>
      </c>
      <c r="AJ111" s="27">
        <v>7.9299999999999995E-2</v>
      </c>
      <c r="AK111" s="24" t="s">
        <v>153</v>
      </c>
      <c r="AL111" s="27">
        <v>9.0450000000000294E-2</v>
      </c>
      <c r="AM111" s="38"/>
      <c r="AN111" s="38"/>
      <c r="AO111" s="36"/>
      <c r="AP111" s="36"/>
      <c r="AQ111" s="23">
        <v>9.0100000000000291E-2</v>
      </c>
      <c r="AR111" s="33" t="s">
        <v>260</v>
      </c>
      <c r="AS111" s="36"/>
      <c r="AT111" s="36"/>
      <c r="AU111" s="64">
        <v>8.9190000000000005E-2</v>
      </c>
      <c r="AV111" s="31" t="s">
        <v>72</v>
      </c>
      <c r="AW111" s="27">
        <v>7.9299999999999995E-2</v>
      </c>
      <c r="AX111" s="39" t="s">
        <v>151</v>
      </c>
      <c r="AY111" s="23">
        <v>0.11949</v>
      </c>
      <c r="AZ111" s="30" t="s">
        <v>152</v>
      </c>
      <c r="BA111" s="23">
        <v>9.0450000000000294E-2</v>
      </c>
      <c r="BB111" s="64">
        <v>8.6709999999999995E-2</v>
      </c>
      <c r="BI111" s="23">
        <v>9.0450000000000294E-2</v>
      </c>
      <c r="BJ111" s="23">
        <v>9.0100000000000291E-2</v>
      </c>
    </row>
    <row r="112" spans="1:62" x14ac:dyDescent="0.25">
      <c r="A112" s="69" t="str">
        <f>+'3.1.16'!A100</f>
        <v>2017-04-01</v>
      </c>
      <c r="B112" s="56" t="str">
        <f>+'3.1.16'!B100</f>
        <v>2019-03-31</v>
      </c>
      <c r="C112" s="56">
        <f>+'3.1.16'!C100</f>
        <v>24</v>
      </c>
      <c r="D112" s="56" t="str">
        <f>+'3.1.16'!D100</f>
        <v>AMEREN</v>
      </c>
      <c r="E112" s="56" t="s">
        <v>372</v>
      </c>
      <c r="F112" s="80">
        <f>IF($E$11="",'3.1.16'!Y100/1000,Matrix!$E$11+('3.1.16'!Y100/1000))</f>
        <v>5.4089822339727062E-2</v>
      </c>
      <c r="G112" s="59">
        <f>IF($E$11="",'3.1.16'!Z100/1000,Matrix!$E$11+('3.1.16'!Z100/1000))</f>
        <v>5.6389822339727058E-2</v>
      </c>
      <c r="H112" s="62">
        <f>IF($E$11="",'3.1.16'!AA100/1000,Matrix!$E$11+('3.1.16'!AA100/1000))</f>
        <v>5.6589822339727064E-2</v>
      </c>
      <c r="I112" s="56"/>
      <c r="J112" s="74">
        <f t="array" ref="J112">INDEX($AW$14:$AW$294,MATCH(MIN(IF($AW$14:$AW$294-(F112*(1+$BF$15))&gt;=0,$AW$14:$AW$294-(F112*(1+$BF$15)),"")),$AW$14:$AW$294-(F112*(1+$BF$15)),0))</f>
        <v>5.4700000000000013E-2</v>
      </c>
      <c r="K112" s="59">
        <f t="array" ref="K112">INDEX($AW$14:$AW$294,MATCH(MIN(IF($AW$14:$AW$294-(G112*(1+$BF$15))&gt;=0,$AW$14:$AW$294-(G112*(1+$BF$15)),"")),$AW$14:$AW$294-(G112*(1+$BF$15)),0))</f>
        <v>5.6900000000000006E-2</v>
      </c>
      <c r="L112" s="62">
        <f t="array" ref="L112">INDEX($AW$14:$AW$294,MATCH(MIN(IF($AW$14:$AW$294-(H112*(1+$BF$15))&gt;=0,$AW$14:$AW$294-(H112*(1+$BF$15)),"")),$AW$14:$AW$294-(H112*(1+$BF$15)),0))</f>
        <v>5.7300000000000004E-2</v>
      </c>
      <c r="S112"/>
      <c r="T112"/>
      <c r="U112" s="24" t="s">
        <v>142</v>
      </c>
      <c r="V112">
        <v>0.10710000000000004</v>
      </c>
      <c r="W112" s="31" t="s">
        <v>143</v>
      </c>
      <c r="X112" s="27">
        <v>9.149999999999997E-2</v>
      </c>
      <c r="Y112" s="31" t="s">
        <v>115</v>
      </c>
      <c r="Z112" s="27">
        <v>8.7500000000000161E-2</v>
      </c>
      <c r="AA112" s="31" t="s">
        <v>63</v>
      </c>
      <c r="AB112" s="27">
        <v>0.10000000000000016</v>
      </c>
      <c r="AC112" s="31" t="s">
        <v>144</v>
      </c>
      <c r="AD112" s="27">
        <v>8.7500000000000161E-2</v>
      </c>
      <c r="AE112" s="31" t="s">
        <v>145</v>
      </c>
      <c r="AF112" s="32">
        <v>0.12450000000000003</v>
      </c>
      <c r="AG112" s="31" t="s">
        <v>146</v>
      </c>
      <c r="AH112" s="32">
        <v>8.7600000000000108E-2</v>
      </c>
      <c r="AI112" s="31" t="s">
        <v>85</v>
      </c>
      <c r="AJ112" s="27">
        <v>7.9600000000000004E-2</v>
      </c>
      <c r="AK112" s="24" t="s">
        <v>153</v>
      </c>
      <c r="AL112" s="27">
        <v>9.0800000000000297E-2</v>
      </c>
      <c r="AM112" s="38"/>
      <c r="AN112" s="38"/>
      <c r="AO112" s="36"/>
      <c r="AP112" s="36"/>
      <c r="AQ112" s="23">
        <v>9.0450000000000294E-2</v>
      </c>
      <c r="AR112" s="33" t="s">
        <v>261</v>
      </c>
      <c r="AS112" s="36"/>
      <c r="AT112" s="36"/>
      <c r="AU112" s="64">
        <v>8.9459999999999998E-2</v>
      </c>
      <c r="AV112" s="31" t="s">
        <v>72</v>
      </c>
      <c r="AW112" s="27">
        <v>7.9600000000000004E-2</v>
      </c>
      <c r="AX112" s="39" t="s">
        <v>151</v>
      </c>
      <c r="AY112" s="23">
        <v>0.12049</v>
      </c>
      <c r="AZ112" s="30" t="s">
        <v>152</v>
      </c>
      <c r="BA112" s="23">
        <v>9.0800000000000297E-2</v>
      </c>
      <c r="BB112" s="64">
        <v>8.6989999999999998E-2</v>
      </c>
      <c r="BI112" s="23">
        <v>9.0800000000000297E-2</v>
      </c>
      <c r="BJ112" s="23">
        <v>9.0450000000000294E-2</v>
      </c>
    </row>
    <row r="113" spans="1:62" ht="15.75" thickBot="1" x14ac:dyDescent="0.3">
      <c r="A113" s="69" t="str">
        <f>+'3.1.16'!A101</f>
        <v>2017-04-01</v>
      </c>
      <c r="B113" s="56" t="str">
        <f>+'3.1.16'!B101</f>
        <v>2019-09-30</v>
      </c>
      <c r="C113" s="56">
        <f>+'3.1.16'!C101</f>
        <v>30</v>
      </c>
      <c r="D113" s="56" t="str">
        <f>+'3.1.16'!D101</f>
        <v>AMEREN</v>
      </c>
      <c r="E113" s="56" t="s">
        <v>372</v>
      </c>
      <c r="F113" s="80">
        <f>IF($E$11="",'3.1.16'!Y101/1000,Matrix!$E$11+('3.1.16'!Y101/1000))</f>
        <v>5.3907293700528214E-2</v>
      </c>
      <c r="G113" s="59">
        <f>IF($E$11="",'3.1.16'!Z101/1000,Matrix!$E$11+('3.1.16'!Z101/1000))</f>
        <v>5.620729370052821E-2</v>
      </c>
      <c r="H113" s="62">
        <f>IF($E$11="",'3.1.16'!AA101/1000,Matrix!$E$11+('3.1.16'!AA101/1000))</f>
        <v>5.6407293700528216E-2</v>
      </c>
      <c r="I113" s="56"/>
      <c r="J113" s="74">
        <f t="array" ref="J113">INDEX($AW$14:$AW$294,MATCH(MIN(IF($AW$14:$AW$294-(F113*(1+$BF$15))&gt;=0,$AW$14:$AW$294-(F113*(1+$BF$15)),"")),$AW$14:$AW$294-(F113*(1+$BF$15)),0))</f>
        <v>5.4400000000000025E-2</v>
      </c>
      <c r="K113" s="59">
        <f t="array" ref="K113">INDEX($AW$14:$AW$294,MATCH(MIN(IF($AW$14:$AW$294-(G113*(1+$BF$15))&gt;=0,$AW$14:$AW$294-(G113*(1+$BF$15)),"")),$AW$14:$AW$294-(G113*(1+$BF$15)),0))</f>
        <v>5.6600000000000004E-2</v>
      </c>
      <c r="L113" s="62">
        <f t="array" ref="L113">INDEX($AW$14:$AW$294,MATCH(MIN(IF($AW$14:$AW$294-(H113*(1+$BF$15))&gt;=0,$AW$14:$AW$294-(H113*(1+$BF$15)),"")),$AW$14:$AW$294-(H113*(1+$BF$15)),0))</f>
        <v>5.6900000000000006E-2</v>
      </c>
      <c r="S113"/>
      <c r="T113"/>
      <c r="U113" s="24" t="s">
        <v>142</v>
      </c>
      <c r="V113">
        <v>0.10760000000000004</v>
      </c>
      <c r="W113" s="31" t="s">
        <v>143</v>
      </c>
      <c r="X113" s="40">
        <v>9.1650000000000093E-2</v>
      </c>
      <c r="Y113" s="41" t="s">
        <v>115</v>
      </c>
      <c r="Z113" s="40">
        <v>8.7850000000000164E-2</v>
      </c>
      <c r="AA113" s="41" t="s">
        <v>63</v>
      </c>
      <c r="AB113" s="40">
        <v>0.10035000000000016</v>
      </c>
      <c r="AC113" s="41" t="s">
        <v>144</v>
      </c>
      <c r="AD113" s="40">
        <v>8.7850000000000164E-2</v>
      </c>
      <c r="AE113" s="41" t="s">
        <v>145</v>
      </c>
      <c r="AF113" s="42">
        <v>0.12500000000000003</v>
      </c>
      <c r="AG113" s="31" t="s">
        <v>146</v>
      </c>
      <c r="AH113" s="32">
        <v>8.7950000000000111E-2</v>
      </c>
      <c r="AI113" s="31" t="s">
        <v>85</v>
      </c>
      <c r="AJ113" s="27">
        <v>7.9899999999999999E-2</v>
      </c>
      <c r="AK113" s="24" t="s">
        <v>153</v>
      </c>
      <c r="AL113" s="27">
        <v>9.11500000000003E-2</v>
      </c>
      <c r="AM113" s="38"/>
      <c r="AN113" s="38"/>
      <c r="AO113" s="36"/>
      <c r="AP113" s="36"/>
      <c r="AQ113" s="23">
        <v>9.0800000000000297E-2</v>
      </c>
      <c r="AR113" s="33" t="s">
        <v>262</v>
      </c>
      <c r="AS113" s="36"/>
      <c r="AT113" s="36"/>
      <c r="AU113" s="64">
        <v>8.974E-2</v>
      </c>
      <c r="AV113" s="31" t="s">
        <v>72</v>
      </c>
      <c r="AW113" s="27">
        <v>7.9899999999999999E-2</v>
      </c>
      <c r="AX113" s="39" t="s">
        <v>151</v>
      </c>
      <c r="AY113" s="23">
        <v>0.1207</v>
      </c>
      <c r="AZ113" s="30" t="s">
        <v>152</v>
      </c>
      <c r="BA113" s="23">
        <v>9.11500000000003E-2</v>
      </c>
      <c r="BB113" s="64">
        <v>8.7260000000000004E-2</v>
      </c>
      <c r="BI113" s="23">
        <v>9.11500000000003E-2</v>
      </c>
      <c r="BJ113" s="23">
        <v>9.0800000000000297E-2</v>
      </c>
    </row>
    <row r="114" spans="1:62" x14ac:dyDescent="0.25">
      <c r="A114" s="70" t="str">
        <f>+'3.1.16'!A102</f>
        <v>2017-04-01</v>
      </c>
      <c r="B114" s="57" t="str">
        <f>+'3.1.16'!B102</f>
        <v>2020-03-31</v>
      </c>
      <c r="C114" s="57">
        <f>+'3.1.16'!C102</f>
        <v>36</v>
      </c>
      <c r="D114" s="57" t="str">
        <f>+'3.1.16'!D102</f>
        <v>AMEREN</v>
      </c>
      <c r="E114" s="57" t="s">
        <v>372</v>
      </c>
      <c r="F114" s="82">
        <f>IF($E$11="",'3.1.16'!Y102/1000,Matrix!$E$11+('3.1.16'!Y102/1000))</f>
        <v>5.4274081031967229E-2</v>
      </c>
      <c r="G114" s="60">
        <f>IF($E$11="",'3.1.16'!Z102/1000,Matrix!$E$11+('3.1.16'!Z102/1000))</f>
        <v>5.6574081031967226E-2</v>
      </c>
      <c r="H114" s="63">
        <f>IF($E$11="",'3.1.16'!AA102/1000,Matrix!$E$11+('3.1.16'!AA102/1000))</f>
        <v>5.6774081031967225E-2</v>
      </c>
      <c r="I114" s="56"/>
      <c r="J114" s="75">
        <f t="array" ref="J114">INDEX($AW$14:$AW$294,MATCH(MIN(IF($AW$14:$AW$294-(F114*(1+$BF$15))&gt;=0,$AW$14:$AW$294-(F114*(1+$BF$15)),"")),$AW$14:$AW$294-(F114*(1+$BF$15)),0))</f>
        <v>5.4700000000000013E-2</v>
      </c>
      <c r="K114" s="60">
        <f t="array" ref="K114">INDEX($AW$14:$AW$294,MATCH(MIN(IF($AW$14:$AW$294-(G114*(1+$BF$15))&gt;=0,$AW$14:$AW$294-(G114*(1+$BF$15)),"")),$AW$14:$AW$294-(G114*(1+$BF$15)),0))</f>
        <v>5.7300000000000004E-2</v>
      </c>
      <c r="L114" s="63">
        <f t="array" ref="L114">INDEX($AW$14:$AW$294,MATCH(MIN(IF($AW$14:$AW$294-(H114*(1+$BF$15))&gt;=0,$AW$14:$AW$294-(H114*(1+$BF$15)),"")),$AW$14:$AW$294-(H114*(1+$BF$15)),0))</f>
        <v>5.7300000000000004E-2</v>
      </c>
      <c r="S114"/>
      <c r="T114"/>
      <c r="U114" s="24" t="s">
        <v>142</v>
      </c>
      <c r="V114">
        <v>0.10810000000000004</v>
      </c>
      <c r="W114" s="31" t="s">
        <v>143</v>
      </c>
      <c r="X114" s="38">
        <v>9.2000000000000096E-2</v>
      </c>
      <c r="Y114" s="38"/>
      <c r="Z114" s="38"/>
      <c r="AA114" s="38"/>
      <c r="AB114" s="38"/>
      <c r="AC114" s="38"/>
      <c r="AD114" s="38"/>
      <c r="AE114" s="38"/>
      <c r="AF114" s="38"/>
      <c r="AG114" s="31" t="s">
        <v>146</v>
      </c>
      <c r="AH114" s="32">
        <v>8.8300000000000115E-2</v>
      </c>
      <c r="AI114" s="31" t="s">
        <v>85</v>
      </c>
      <c r="AJ114" s="27">
        <v>8.0299999999999996E-2</v>
      </c>
      <c r="AK114" s="24" t="s">
        <v>153</v>
      </c>
      <c r="AL114" s="27">
        <v>9.1500000000000303E-2</v>
      </c>
      <c r="AM114" s="38"/>
      <c r="AN114" s="38"/>
      <c r="AO114" s="36"/>
      <c r="AP114" s="36"/>
      <c r="AQ114" s="23">
        <v>9.11500000000003E-2</v>
      </c>
      <c r="AR114" s="33" t="s">
        <v>263</v>
      </c>
      <c r="AS114" s="36"/>
      <c r="AT114" s="36"/>
      <c r="AU114" s="64">
        <v>9.0010000000000007E-2</v>
      </c>
      <c r="AV114" s="31" t="s">
        <v>72</v>
      </c>
      <c r="AW114" s="27">
        <v>8.0299999999999996E-2</v>
      </c>
      <c r="AX114" s="39" t="s">
        <v>151</v>
      </c>
      <c r="AY114" s="23">
        <v>0.1227</v>
      </c>
      <c r="AZ114" s="30" t="s">
        <v>152</v>
      </c>
      <c r="BA114" s="23">
        <v>9.1500000000000303E-2</v>
      </c>
      <c r="BB114" s="64">
        <v>8.7540000000000007E-2</v>
      </c>
      <c r="BI114" s="23">
        <v>9.1500000000000303E-2</v>
      </c>
      <c r="BJ114" s="23">
        <v>9.11500000000003E-2</v>
      </c>
    </row>
    <row r="115" spans="1:62" x14ac:dyDescent="0.25">
      <c r="A115" s="68" t="str">
        <f>+'3.1.16'!A103</f>
        <v>2017-05-01</v>
      </c>
      <c r="B115" s="55" t="str">
        <f>+'3.1.16'!B103</f>
        <v>2018-04-30</v>
      </c>
      <c r="C115" s="55">
        <f>+'3.1.16'!C103</f>
        <v>12</v>
      </c>
      <c r="D115" s="55" t="str">
        <f>+'3.1.16'!D103</f>
        <v>AMEREN</v>
      </c>
      <c r="E115" s="55" t="s">
        <v>372</v>
      </c>
      <c r="F115" s="81">
        <f>IF($E$11="",'3.1.16'!Y103/1000,Matrix!$E$11+('3.1.16'!Y103/1000))</f>
        <v>5.3832362797611978E-2</v>
      </c>
      <c r="G115" s="58">
        <f>IF($E$11="",'3.1.16'!Z103/1000,Matrix!$E$11+('3.1.16'!Z103/1000))</f>
        <v>5.6132362797611975E-2</v>
      </c>
      <c r="H115" s="61">
        <f>IF($E$11="",'3.1.16'!AA103/1000,Matrix!$E$11+('3.1.16'!AA103/1000))</f>
        <v>5.633236279761198E-2</v>
      </c>
      <c r="I115" s="55"/>
      <c r="J115" s="73">
        <f t="array" ref="J115">INDEX($AW$14:$AW$294,MATCH(MIN(IF($AW$14:$AW$294-(F115*(1+$BF$15))&gt;=0,$AW$14:$AW$294-(F115*(1+$BF$15)),"")),$AW$14:$AW$294-(F115*(1+$BF$15)),0))</f>
        <v>5.4400000000000025E-2</v>
      </c>
      <c r="K115" s="58">
        <f t="array" ref="K115">INDEX($AW$14:$AW$294,MATCH(MIN(IF($AW$14:$AW$294-(G115*(1+$BF$15))&gt;=0,$AW$14:$AW$294-(G115*(1+$BF$15)),"")),$AW$14:$AW$294-(G115*(1+$BF$15)),0))</f>
        <v>5.6600000000000004E-2</v>
      </c>
      <c r="L115" s="61">
        <f t="array" ref="L115">INDEX($AW$14:$AW$294,MATCH(MIN(IF($AW$14:$AW$294-(H115*(1+$BF$15))&gt;=0,$AW$14:$AW$294-(H115*(1+$BF$15)),"")),$AW$14:$AW$294-(H115*(1+$BF$15)),0))</f>
        <v>5.6900000000000006E-2</v>
      </c>
      <c r="S115"/>
      <c r="T115"/>
      <c r="U115" s="24" t="s">
        <v>142</v>
      </c>
      <c r="V115">
        <v>0.10860000000000004</v>
      </c>
      <c r="W115" s="31" t="s">
        <v>143</v>
      </c>
      <c r="X115" s="38">
        <v>9.2350000000000099E-2</v>
      </c>
      <c r="Y115" s="38"/>
      <c r="Z115" s="38"/>
      <c r="AA115" s="38"/>
      <c r="AB115" s="38"/>
      <c r="AC115" s="38"/>
      <c r="AD115" s="38"/>
      <c r="AE115" s="38"/>
      <c r="AF115" s="38"/>
      <c r="AG115" s="31" t="s">
        <v>146</v>
      </c>
      <c r="AH115" s="32">
        <v>8.8650000000000118E-2</v>
      </c>
      <c r="AI115" s="31" t="s">
        <v>85</v>
      </c>
      <c r="AJ115" s="27">
        <v>8.0600000000000005E-2</v>
      </c>
      <c r="AK115" s="24" t="s">
        <v>153</v>
      </c>
      <c r="AL115" s="27">
        <v>9.1850000000000306E-2</v>
      </c>
      <c r="AM115" s="38"/>
      <c r="AN115" s="38"/>
      <c r="AO115" s="36"/>
      <c r="AP115" s="36"/>
      <c r="AQ115" s="23">
        <v>9.1500000000000303E-2</v>
      </c>
      <c r="AR115" s="33" t="s">
        <v>264</v>
      </c>
      <c r="AS115" s="36"/>
      <c r="AT115" s="36"/>
      <c r="AU115" s="64">
        <v>9.0289999999999995E-2</v>
      </c>
      <c r="AV115" s="31" t="s">
        <v>72</v>
      </c>
      <c r="AW115" s="27">
        <v>8.0600000000000005E-2</v>
      </c>
      <c r="AX115" s="39" t="s">
        <v>151</v>
      </c>
      <c r="AY115" s="23">
        <v>0.12470000000000001</v>
      </c>
      <c r="AZ115" s="30" t="s">
        <v>152</v>
      </c>
      <c r="BA115" s="23">
        <v>9.1850000000000306E-2</v>
      </c>
      <c r="BB115" s="64">
        <v>8.7809999999999999E-2</v>
      </c>
      <c r="BI115" s="23">
        <v>9.1850000000000306E-2</v>
      </c>
      <c r="BJ115" s="23">
        <v>9.1500000000000303E-2</v>
      </c>
    </row>
    <row r="116" spans="1:62" x14ac:dyDescent="0.25">
      <c r="A116" s="69" t="str">
        <f>+'3.1.16'!A104</f>
        <v>2017-05-01</v>
      </c>
      <c r="B116" s="56" t="str">
        <f>+'3.1.16'!B104</f>
        <v>2018-10-31</v>
      </c>
      <c r="C116" s="56">
        <f>+'3.1.16'!C104</f>
        <v>18</v>
      </c>
      <c r="D116" s="56" t="str">
        <f>+'3.1.16'!D104</f>
        <v>AMEREN</v>
      </c>
      <c r="E116" s="56" t="s">
        <v>372</v>
      </c>
      <c r="F116" s="80">
        <f>IF($E$11="",'3.1.16'!Y104/1000,Matrix!$E$11+('3.1.16'!Y104/1000))</f>
        <v>5.3513337701289271E-2</v>
      </c>
      <c r="G116" s="59">
        <f>IF($E$11="",'3.1.16'!Z104/1000,Matrix!$E$11+('3.1.16'!Z104/1000))</f>
        <v>5.5813337701289274E-2</v>
      </c>
      <c r="H116" s="62">
        <f>IF($E$11="",'3.1.16'!AA104/1000,Matrix!$E$11+('3.1.16'!AA104/1000))</f>
        <v>5.6013337701289273E-2</v>
      </c>
      <c r="I116" s="56"/>
      <c r="J116" s="74">
        <f t="array" ref="J116">INDEX($AW$14:$AW$294,MATCH(MIN(IF($AW$14:$AW$294-(F116*(1+$BF$15))&gt;=0,$AW$14:$AW$294-(F116*(1+$BF$15)),"")),$AW$14:$AW$294-(F116*(1+$BF$15)),0))</f>
        <v>5.410000000000003E-2</v>
      </c>
      <c r="K116" s="59">
        <f t="array" ref="K116">INDEX($AW$14:$AW$294,MATCH(MIN(IF($AW$14:$AW$294-(G116*(1+$BF$15))&gt;=0,$AW$14:$AW$294-(G116*(1+$BF$15)),"")),$AW$14:$AW$294-(G116*(1+$BF$15)),0))</f>
        <v>5.6299999999999996E-2</v>
      </c>
      <c r="L116" s="62">
        <f t="array" ref="L116">INDEX($AW$14:$AW$294,MATCH(MIN(IF($AW$14:$AW$294-(H116*(1+$BF$15))&gt;=0,$AW$14:$AW$294-(H116*(1+$BF$15)),"")),$AW$14:$AW$294-(H116*(1+$BF$15)),0))</f>
        <v>5.6600000000000004E-2</v>
      </c>
      <c r="U116" s="24" t="s">
        <v>142</v>
      </c>
      <c r="V116">
        <v>0.10910000000000004</v>
      </c>
      <c r="W116" s="31" t="s">
        <v>143</v>
      </c>
      <c r="X116" s="38">
        <v>9.2499999999999971E-2</v>
      </c>
      <c r="Y116" s="38"/>
      <c r="Z116" s="38"/>
      <c r="AA116" s="38"/>
      <c r="AB116" s="38"/>
      <c r="AC116" s="38"/>
      <c r="AD116" s="38"/>
      <c r="AE116" s="38"/>
      <c r="AF116" s="38"/>
      <c r="AG116" s="31" t="s">
        <v>146</v>
      </c>
      <c r="AH116" s="32">
        <v>8.9000000000000121E-2</v>
      </c>
      <c r="AI116" s="31" t="s">
        <v>85</v>
      </c>
      <c r="AJ116" s="27">
        <v>8.09E-2</v>
      </c>
      <c r="AK116" s="24" t="s">
        <v>153</v>
      </c>
      <c r="AL116" s="27">
        <v>9.2200000000000309E-2</v>
      </c>
      <c r="AM116" s="38"/>
      <c r="AN116" s="38"/>
      <c r="AO116" s="36"/>
      <c r="AP116" s="36"/>
      <c r="AQ116" s="23">
        <v>9.1850000000000306E-2</v>
      </c>
      <c r="AR116" s="33" t="s">
        <v>265</v>
      </c>
      <c r="AS116" s="36"/>
      <c r="AT116" s="36"/>
      <c r="AU116" s="64">
        <v>9.0560000000000002E-2</v>
      </c>
      <c r="AV116" s="31" t="s">
        <v>72</v>
      </c>
      <c r="AW116" s="27">
        <v>8.09E-2</v>
      </c>
      <c r="AX116" s="39" t="s">
        <v>151</v>
      </c>
      <c r="AY116" s="23">
        <v>0.12670000000000001</v>
      </c>
      <c r="AZ116" s="30" t="s">
        <v>152</v>
      </c>
      <c r="BA116" s="23">
        <v>9.2200000000000309E-2</v>
      </c>
      <c r="BB116" s="64">
        <v>8.8090000000000002E-2</v>
      </c>
      <c r="BI116" s="23">
        <v>9.2200000000000309E-2</v>
      </c>
      <c r="BJ116" s="23">
        <v>9.1850000000000306E-2</v>
      </c>
    </row>
    <row r="117" spans="1:62" x14ac:dyDescent="0.25">
      <c r="A117" s="69" t="str">
        <f>+'3.1.16'!A105</f>
        <v>2017-05-01</v>
      </c>
      <c r="B117" s="56" t="str">
        <f>+'3.1.16'!B105</f>
        <v>2019-04-30</v>
      </c>
      <c r="C117" s="56">
        <f>+'3.1.16'!C105</f>
        <v>24</v>
      </c>
      <c r="D117" s="56" t="str">
        <f>+'3.1.16'!D105</f>
        <v>AMEREN</v>
      </c>
      <c r="E117" s="56" t="s">
        <v>372</v>
      </c>
      <c r="F117" s="80">
        <f>IF($E$11="",'3.1.16'!Y105/1000,Matrix!$E$11+('3.1.16'!Y105/1000))</f>
        <v>5.4193736361161732E-2</v>
      </c>
      <c r="G117" s="59">
        <f>IF($E$11="",'3.1.16'!Z105/1000,Matrix!$E$11+('3.1.16'!Z105/1000))</f>
        <v>5.6493736361161728E-2</v>
      </c>
      <c r="H117" s="62">
        <f>IF($E$11="",'3.1.16'!AA105/1000,Matrix!$E$11+('3.1.16'!AA105/1000))</f>
        <v>5.6693736361161734E-2</v>
      </c>
      <c r="I117" s="56"/>
      <c r="J117" s="74">
        <f t="array" ref="J117">INDEX($AW$14:$AW$294,MATCH(MIN(IF($AW$14:$AW$294-(F117*(1+$BF$15))&gt;=0,$AW$14:$AW$294-(F117*(1+$BF$15)),"")),$AW$14:$AW$294-(F117*(1+$BF$15)),0))</f>
        <v>5.4700000000000013E-2</v>
      </c>
      <c r="K117" s="59">
        <f t="array" ref="K117">INDEX($AW$14:$AW$294,MATCH(MIN(IF($AW$14:$AW$294-(G117*(1+$BF$15))&gt;=0,$AW$14:$AW$294-(G117*(1+$BF$15)),"")),$AW$14:$AW$294-(G117*(1+$BF$15)),0))</f>
        <v>5.6900000000000006E-2</v>
      </c>
      <c r="L117" s="62">
        <f t="array" ref="L117">INDEX($AW$14:$AW$294,MATCH(MIN(IF($AW$14:$AW$294-(H117*(1+$BF$15))&gt;=0,$AW$14:$AW$294-(H117*(1+$BF$15)),"")),$AW$14:$AW$294-(H117*(1+$BF$15)),0))</f>
        <v>5.7300000000000004E-2</v>
      </c>
      <c r="U117" s="24" t="s">
        <v>142</v>
      </c>
      <c r="V117">
        <v>0.10960000000000004</v>
      </c>
      <c r="W117" s="31" t="s">
        <v>143</v>
      </c>
      <c r="X117" s="38">
        <v>9.2700000000000102E-2</v>
      </c>
      <c r="Y117" s="38"/>
      <c r="Z117" s="38"/>
      <c r="AA117" s="38"/>
      <c r="AB117" s="38"/>
      <c r="AC117" s="38"/>
      <c r="AD117" s="38"/>
      <c r="AE117" s="38"/>
      <c r="AF117" s="38"/>
      <c r="AG117" s="31" t="s">
        <v>146</v>
      </c>
      <c r="AH117" s="32">
        <v>8.9350000000000124E-2</v>
      </c>
      <c r="AI117" s="31" t="s">
        <v>85</v>
      </c>
      <c r="AJ117" s="27">
        <v>8.1300000000000011E-2</v>
      </c>
      <c r="AK117" s="24" t="s">
        <v>153</v>
      </c>
      <c r="AL117" s="27">
        <v>9.2550000000000313E-2</v>
      </c>
      <c r="AM117" s="38"/>
      <c r="AN117" s="38"/>
      <c r="AO117" s="36"/>
      <c r="AP117" s="36"/>
      <c r="AQ117" s="23">
        <v>9.2200000000000309E-2</v>
      </c>
      <c r="AR117" s="33" t="s">
        <v>266</v>
      </c>
      <c r="AS117" s="36"/>
      <c r="AT117" s="36"/>
      <c r="AU117" s="64">
        <v>9.0840000000000004E-2</v>
      </c>
      <c r="AV117" s="31" t="s">
        <v>72</v>
      </c>
      <c r="AW117" s="27">
        <v>8.1300000000000011E-2</v>
      </c>
      <c r="AX117" s="39" t="s">
        <v>151</v>
      </c>
      <c r="AY117" s="23">
        <v>0.12870000000000001</v>
      </c>
      <c r="AZ117" s="30" t="s">
        <v>152</v>
      </c>
      <c r="BA117" s="23">
        <v>9.2550000000000313E-2</v>
      </c>
      <c r="BB117" s="64">
        <v>8.8359999999999994E-2</v>
      </c>
      <c r="BI117" s="23">
        <v>9.2550000000000313E-2</v>
      </c>
      <c r="BJ117" s="23">
        <v>9.2200000000000309E-2</v>
      </c>
    </row>
    <row r="118" spans="1:62" x14ac:dyDescent="0.25">
      <c r="A118" s="69" t="str">
        <f>+'3.1.16'!A106</f>
        <v>2017-05-01</v>
      </c>
      <c r="B118" s="56" t="str">
        <f>+'3.1.16'!B106</f>
        <v>2019-10-31</v>
      </c>
      <c r="C118" s="56">
        <f>+'3.1.16'!C106</f>
        <v>30</v>
      </c>
      <c r="D118" s="56" t="str">
        <f>+'3.1.16'!D106</f>
        <v>AMEREN</v>
      </c>
      <c r="E118" s="56" t="s">
        <v>372</v>
      </c>
      <c r="F118" s="80">
        <f>IF($E$11="",'3.1.16'!Y106/1000,Matrix!$E$11+('3.1.16'!Y106/1000))</f>
        <v>5.3979005019537542E-2</v>
      </c>
      <c r="G118" s="59">
        <f>IF($E$11="",'3.1.16'!Z106/1000,Matrix!$E$11+('3.1.16'!Z106/1000))</f>
        <v>5.6279005019537538E-2</v>
      </c>
      <c r="H118" s="62">
        <f>IF($E$11="",'3.1.16'!AA106/1000,Matrix!$E$11+('3.1.16'!AA106/1000))</f>
        <v>5.6479005019537537E-2</v>
      </c>
      <c r="I118" s="56"/>
      <c r="J118" s="74">
        <f t="array" ref="J118">INDEX($AW$14:$AW$294,MATCH(MIN(IF($AW$14:$AW$294-(F118*(1+$BF$15))&gt;=0,$AW$14:$AW$294-(F118*(1+$BF$15)),"")),$AW$14:$AW$294-(F118*(1+$BF$15)),0))</f>
        <v>5.4400000000000025E-2</v>
      </c>
      <c r="K118" s="59">
        <f t="array" ref="K118">INDEX($AW$14:$AW$294,MATCH(MIN(IF($AW$14:$AW$294-(G118*(1+$BF$15))&gt;=0,$AW$14:$AW$294-(G118*(1+$BF$15)),"")),$AW$14:$AW$294-(G118*(1+$BF$15)),0))</f>
        <v>5.6900000000000006E-2</v>
      </c>
      <c r="L118" s="62">
        <f t="array" ref="L118">INDEX($AW$14:$AW$294,MATCH(MIN(IF($AW$14:$AW$294-(H118*(1+$BF$15))&gt;=0,$AW$14:$AW$294-(H118*(1+$BF$15)),"")),$AW$14:$AW$294-(H118*(1+$BF$15)),0))</f>
        <v>5.6900000000000006E-2</v>
      </c>
      <c r="U118" s="24" t="s">
        <v>142</v>
      </c>
      <c r="V118">
        <v>0.11010000000000005</v>
      </c>
      <c r="W118" s="31" t="s">
        <v>143</v>
      </c>
      <c r="X118" s="38">
        <v>9.3050000000000105E-2</v>
      </c>
      <c r="Y118" s="38"/>
      <c r="Z118" s="38"/>
      <c r="AA118" s="38"/>
      <c r="AB118" s="38"/>
      <c r="AC118" s="38"/>
      <c r="AD118" s="38"/>
      <c r="AE118" s="38"/>
      <c r="AF118" s="38"/>
      <c r="AG118" s="31" t="s">
        <v>146</v>
      </c>
      <c r="AH118" s="32">
        <v>8.9700000000000127E-2</v>
      </c>
      <c r="AI118" s="31" t="s">
        <v>85</v>
      </c>
      <c r="AJ118" s="27">
        <v>8.1600000000000006E-2</v>
      </c>
      <c r="AK118" s="24" t="s">
        <v>153</v>
      </c>
      <c r="AL118" s="27">
        <v>9.2900000000000316E-2</v>
      </c>
      <c r="AM118" s="38"/>
      <c r="AN118" s="38"/>
      <c r="AO118" s="36"/>
      <c r="AP118" s="36"/>
      <c r="AQ118" s="23">
        <v>9.2550000000000313E-2</v>
      </c>
      <c r="AR118" s="33" t="s">
        <v>267</v>
      </c>
      <c r="AS118" s="36"/>
      <c r="AT118" s="36"/>
      <c r="AU118" s="64">
        <v>9.1109999999999997E-2</v>
      </c>
      <c r="AV118" s="31" t="s">
        <v>72</v>
      </c>
      <c r="AW118" s="27">
        <v>8.1600000000000006E-2</v>
      </c>
      <c r="AX118" s="39" t="s">
        <v>151</v>
      </c>
      <c r="AY118" s="23">
        <v>0.13070000000000001</v>
      </c>
      <c r="AZ118" s="30" t="s">
        <v>152</v>
      </c>
      <c r="BA118" s="23">
        <v>9.2900000000000316E-2</v>
      </c>
      <c r="BB118" s="64">
        <v>8.8639999999999997E-2</v>
      </c>
      <c r="BI118" s="23">
        <v>9.2900000000000316E-2</v>
      </c>
      <c r="BJ118" s="23">
        <v>9.2550000000000313E-2</v>
      </c>
    </row>
    <row r="119" spans="1:62" x14ac:dyDescent="0.25">
      <c r="A119" s="70" t="str">
        <f>+'3.1.16'!A107</f>
        <v>2017-05-01</v>
      </c>
      <c r="B119" s="57" t="str">
        <f>+'3.1.16'!B107</f>
        <v>2020-04-30</v>
      </c>
      <c r="C119" s="57">
        <f>+'3.1.16'!C107</f>
        <v>36</v>
      </c>
      <c r="D119" s="57" t="str">
        <f>+'3.1.16'!D107</f>
        <v>AMEREN</v>
      </c>
      <c r="E119" s="57" t="s">
        <v>372</v>
      </c>
      <c r="F119" s="82">
        <f>IF($E$11="",'3.1.16'!Y107/1000,Matrix!$E$11+('3.1.16'!Y107/1000))</f>
        <v>5.4338225975717552E-2</v>
      </c>
      <c r="G119" s="60">
        <f>IF($E$11="",'3.1.16'!Z107/1000,Matrix!$E$11+('3.1.16'!Z107/1000))</f>
        <v>5.6638225975717549E-2</v>
      </c>
      <c r="H119" s="63">
        <f>IF($E$11="",'3.1.16'!AA107/1000,Matrix!$E$11+('3.1.16'!AA107/1000))</f>
        <v>5.6838225975717548E-2</v>
      </c>
      <c r="I119" s="56"/>
      <c r="J119" s="75">
        <f t="array" ref="J119">INDEX($AW$14:$AW$294,MATCH(MIN(IF($AW$14:$AW$294-(F119*(1+$BF$15))&gt;=0,$AW$14:$AW$294-(F119*(1+$BF$15)),"")),$AW$14:$AW$294-(F119*(1+$BF$15)),0))</f>
        <v>5.4700000000000013E-2</v>
      </c>
      <c r="K119" s="60">
        <f t="array" ref="K119">INDEX($AW$14:$AW$294,MATCH(MIN(IF($AW$14:$AW$294-(G119*(1+$BF$15))&gt;=0,$AW$14:$AW$294-(G119*(1+$BF$15)),"")),$AW$14:$AW$294-(G119*(1+$BF$15)),0))</f>
        <v>5.7300000000000004E-2</v>
      </c>
      <c r="L119" s="63">
        <f t="array" ref="L119">INDEX($AW$14:$AW$294,MATCH(MIN(IF($AW$14:$AW$294-(H119*(1+$BF$15))&gt;=0,$AW$14:$AW$294-(H119*(1+$BF$15)),"")),$AW$14:$AW$294-(H119*(1+$BF$15)),0))</f>
        <v>5.7300000000000004E-2</v>
      </c>
      <c r="U119" s="24" t="s">
        <v>142</v>
      </c>
      <c r="V119">
        <v>0.11060000000000005</v>
      </c>
      <c r="W119" s="31" t="s">
        <v>143</v>
      </c>
      <c r="X119" s="38">
        <v>9.3400000000000108E-2</v>
      </c>
      <c r="Y119" s="38"/>
      <c r="Z119" s="38"/>
      <c r="AA119" s="38"/>
      <c r="AB119" s="38"/>
      <c r="AC119" s="38"/>
      <c r="AD119" s="38"/>
      <c r="AE119" s="38"/>
      <c r="AF119" s="38"/>
      <c r="AG119" s="31" t="s">
        <v>146</v>
      </c>
      <c r="AH119" s="32">
        <v>9.005000000000013E-2</v>
      </c>
      <c r="AI119" s="31" t="s">
        <v>85</v>
      </c>
      <c r="AJ119" s="27">
        <v>8.1900000000000001E-2</v>
      </c>
      <c r="AK119" s="24" t="s">
        <v>153</v>
      </c>
      <c r="AL119" s="27">
        <v>9.3250000000000319E-2</v>
      </c>
      <c r="AM119" s="38"/>
      <c r="AN119" s="38"/>
      <c r="AO119" s="36"/>
      <c r="AP119" s="36"/>
      <c r="AQ119" s="23">
        <v>9.2900000000000316E-2</v>
      </c>
      <c r="AR119" s="33" t="s">
        <v>268</v>
      </c>
      <c r="AS119" s="36"/>
      <c r="AT119" s="36"/>
      <c r="AU119" s="64">
        <v>9.1389999999999999E-2</v>
      </c>
      <c r="AV119" s="31" t="s">
        <v>72</v>
      </c>
      <c r="AW119" s="27">
        <v>8.1900000000000001E-2</v>
      </c>
      <c r="AX119" s="39" t="s">
        <v>151</v>
      </c>
      <c r="AY119" s="23">
        <v>0.13270000000000001</v>
      </c>
      <c r="AZ119" s="30" t="s">
        <v>152</v>
      </c>
      <c r="BA119" s="23">
        <v>9.3250000000000319E-2</v>
      </c>
      <c r="BB119" s="64">
        <v>8.8910000000000003E-2</v>
      </c>
      <c r="BI119" s="23">
        <v>9.3250000000000319E-2</v>
      </c>
      <c r="BJ119" s="23">
        <v>9.2900000000000316E-2</v>
      </c>
    </row>
    <row r="120" spans="1:62" x14ac:dyDescent="0.25">
      <c r="A120" s="68" t="str">
        <f>+'3.1.16'!A108</f>
        <v>2017-06-01</v>
      </c>
      <c r="B120" s="55" t="str">
        <f>+'3.1.16'!B108</f>
        <v>2018-05-31</v>
      </c>
      <c r="C120" s="55">
        <f>+'3.1.16'!C108</f>
        <v>12</v>
      </c>
      <c r="D120" s="55" t="str">
        <f>+'3.1.16'!D108</f>
        <v>AMEREN</v>
      </c>
      <c r="E120" s="55" t="s">
        <v>372</v>
      </c>
      <c r="F120" s="81">
        <f>IF($E$11="",'3.1.16'!Y108/1000,Matrix!$E$11+('3.1.16'!Y108/1000))</f>
        <v>5.4155686838881049E-2</v>
      </c>
      <c r="G120" s="58">
        <f>IF($E$11="",'3.1.16'!Z108/1000,Matrix!$E$11+('3.1.16'!Z108/1000))</f>
        <v>5.6455686838881053E-2</v>
      </c>
      <c r="H120" s="61">
        <f>IF($E$11="",'3.1.16'!AA108/1000,Matrix!$E$11+('3.1.16'!AA108/1000))</f>
        <v>5.6655686838881052E-2</v>
      </c>
      <c r="I120" s="55"/>
      <c r="J120" s="73">
        <f t="array" ref="J120">INDEX($AW$14:$AW$294,MATCH(MIN(IF($AW$14:$AW$294-(F120*(1+$BF$15))&gt;=0,$AW$14:$AW$294-(F120*(1+$BF$15)),"")),$AW$14:$AW$294-(F120*(1+$BF$15)),0))</f>
        <v>5.4700000000000013E-2</v>
      </c>
      <c r="K120" s="58">
        <f t="array" ref="K120">INDEX($AW$14:$AW$294,MATCH(MIN(IF($AW$14:$AW$294-(G120*(1+$BF$15))&gt;=0,$AW$14:$AW$294-(G120*(1+$BF$15)),"")),$AW$14:$AW$294-(G120*(1+$BF$15)),0))</f>
        <v>5.6900000000000006E-2</v>
      </c>
      <c r="L120" s="61">
        <f t="array" ref="L120">INDEX($AW$14:$AW$294,MATCH(MIN(IF($AW$14:$AW$294-(H120*(1+$BF$15))&gt;=0,$AW$14:$AW$294-(H120*(1+$BF$15)),"")),$AW$14:$AW$294-(H120*(1+$BF$15)),0))</f>
        <v>5.7300000000000004E-2</v>
      </c>
      <c r="U120" s="24" t="s">
        <v>142</v>
      </c>
      <c r="V120">
        <v>0.11110000000000005</v>
      </c>
      <c r="W120" s="31" t="s">
        <v>143</v>
      </c>
      <c r="X120" s="38">
        <v>9.3499999999999972E-2</v>
      </c>
      <c r="Y120" s="38"/>
      <c r="Z120" s="38"/>
      <c r="AA120" s="38"/>
      <c r="AB120" s="38"/>
      <c r="AC120" s="38"/>
      <c r="AD120" s="38"/>
      <c r="AE120" s="38"/>
      <c r="AF120" s="38"/>
      <c r="AG120" s="31" t="s">
        <v>146</v>
      </c>
      <c r="AH120" s="32">
        <v>9.0400000000000133E-2</v>
      </c>
      <c r="AI120" s="31" t="s">
        <v>85</v>
      </c>
      <c r="AJ120" s="27">
        <v>8.2299999999999998E-2</v>
      </c>
      <c r="AK120" s="24" t="s">
        <v>153</v>
      </c>
      <c r="AL120" s="27">
        <v>9.3600000000000322E-2</v>
      </c>
      <c r="AM120" s="38"/>
      <c r="AN120" s="38"/>
      <c r="AO120" s="36"/>
      <c r="AP120" s="36"/>
      <c r="AQ120" s="23">
        <v>9.3250000000000319E-2</v>
      </c>
      <c r="AR120" s="33" t="s">
        <v>269</v>
      </c>
      <c r="AS120" s="36"/>
      <c r="AT120" s="36"/>
      <c r="AU120" s="64">
        <v>9.1660000000000005E-2</v>
      </c>
      <c r="AV120" s="31" t="s">
        <v>72</v>
      </c>
      <c r="AW120" s="27">
        <v>8.2299999999999998E-2</v>
      </c>
      <c r="AX120" s="39" t="s">
        <v>151</v>
      </c>
      <c r="AY120" s="23">
        <v>0.13469999999999999</v>
      </c>
      <c r="AZ120" s="30" t="s">
        <v>152</v>
      </c>
      <c r="BA120" s="23">
        <v>9.3600000000000322E-2</v>
      </c>
      <c r="BB120" s="64">
        <v>8.9190000000000005E-2</v>
      </c>
      <c r="BI120" s="23">
        <v>9.3600000000000322E-2</v>
      </c>
      <c r="BJ120" s="23">
        <v>9.3250000000000319E-2</v>
      </c>
    </row>
    <row r="121" spans="1:62" x14ac:dyDescent="0.25">
      <c r="A121" s="69" t="str">
        <f>+'3.1.16'!A109</f>
        <v>2017-06-01</v>
      </c>
      <c r="B121" s="56" t="str">
        <f>+'3.1.16'!B109</f>
        <v>2018-11-30</v>
      </c>
      <c r="C121" s="56">
        <f>+'3.1.16'!C109</f>
        <v>18</v>
      </c>
      <c r="D121" s="56" t="str">
        <f>+'3.1.16'!D109</f>
        <v>AMEREN</v>
      </c>
      <c r="E121" s="56" t="s">
        <v>372</v>
      </c>
      <c r="F121" s="80">
        <f>IF($E$11="",'3.1.16'!Y109/1000,Matrix!$E$11+('3.1.16'!Y109/1000))</f>
        <v>5.3816639854502822E-2</v>
      </c>
      <c r="G121" s="59">
        <f>IF($E$11="",'3.1.16'!Z109/1000,Matrix!$E$11+('3.1.16'!Z109/1000))</f>
        <v>5.6116639854502819E-2</v>
      </c>
      <c r="H121" s="62">
        <f>IF($E$11="",'3.1.16'!AA109/1000,Matrix!$E$11+('3.1.16'!AA109/1000))</f>
        <v>5.6316639854502824E-2</v>
      </c>
      <c r="I121" s="56"/>
      <c r="J121" s="74">
        <f t="array" ref="J121">INDEX($AW$14:$AW$294,MATCH(MIN(IF($AW$14:$AW$294-(F121*(1+$BF$15))&gt;=0,$AW$14:$AW$294-(F121*(1+$BF$15)),"")),$AW$14:$AW$294-(F121*(1+$BF$15)),0))</f>
        <v>5.4400000000000025E-2</v>
      </c>
      <c r="K121" s="59">
        <f t="array" ref="K121">INDEX($AW$14:$AW$294,MATCH(MIN(IF($AW$14:$AW$294-(G121*(1+$BF$15))&gt;=0,$AW$14:$AW$294-(G121*(1+$BF$15)),"")),$AW$14:$AW$294-(G121*(1+$BF$15)),0))</f>
        <v>5.6600000000000004E-2</v>
      </c>
      <c r="L121" s="62">
        <f t="array" ref="L121">INDEX($AW$14:$AW$294,MATCH(MIN(IF($AW$14:$AW$294-(H121*(1+$BF$15))&gt;=0,$AW$14:$AW$294-(H121*(1+$BF$15)),"")),$AW$14:$AW$294-(H121*(1+$BF$15)),0))</f>
        <v>5.6900000000000006E-2</v>
      </c>
      <c r="U121" s="24" t="s">
        <v>142</v>
      </c>
      <c r="V121">
        <v>0.11160000000000005</v>
      </c>
      <c r="W121" s="31" t="s">
        <v>143</v>
      </c>
      <c r="X121" s="38">
        <v>9.3750000000000111E-2</v>
      </c>
      <c r="Y121" s="38"/>
      <c r="Z121" s="38"/>
      <c r="AA121" s="38"/>
      <c r="AB121" s="38"/>
      <c r="AC121" s="38"/>
      <c r="AD121" s="38"/>
      <c r="AE121" s="38"/>
      <c r="AF121" s="38"/>
      <c r="AG121" s="31" t="s">
        <v>146</v>
      </c>
      <c r="AH121" s="32">
        <v>9.0750000000000136E-2</v>
      </c>
      <c r="AI121" s="31" t="s">
        <v>85</v>
      </c>
      <c r="AJ121" s="27">
        <v>8.2599999999999993E-2</v>
      </c>
      <c r="AK121" s="24" t="s">
        <v>153</v>
      </c>
      <c r="AL121" s="27">
        <v>9.3950000000000325E-2</v>
      </c>
      <c r="AM121" s="38"/>
      <c r="AN121" s="38"/>
      <c r="AO121" s="36"/>
      <c r="AP121" s="36"/>
      <c r="AQ121" s="23">
        <v>9.3600000000000322E-2</v>
      </c>
      <c r="AR121" s="33" t="s">
        <v>270</v>
      </c>
      <c r="AS121" s="36"/>
      <c r="AT121" s="36"/>
      <c r="AU121" s="64">
        <v>9.1939999999999994E-2</v>
      </c>
      <c r="AV121" s="31" t="s">
        <v>72</v>
      </c>
      <c r="AW121" s="27">
        <v>8.2599999999999993E-2</v>
      </c>
      <c r="AX121" s="39" t="s">
        <v>151</v>
      </c>
      <c r="AY121" s="23">
        <v>0.13669999999999999</v>
      </c>
      <c r="AZ121" s="30" t="s">
        <v>152</v>
      </c>
      <c r="BA121" s="23">
        <v>9.3950000000000325E-2</v>
      </c>
      <c r="BB121" s="64">
        <v>8.9459999999999998E-2</v>
      </c>
      <c r="BI121" s="23">
        <v>9.3950000000000325E-2</v>
      </c>
      <c r="BJ121" s="23">
        <v>9.3600000000000322E-2</v>
      </c>
    </row>
    <row r="122" spans="1:62" x14ac:dyDescent="0.25">
      <c r="A122" s="69" t="str">
        <f>+'3.1.16'!A110</f>
        <v>2017-06-01</v>
      </c>
      <c r="B122" s="56" t="str">
        <f>+'3.1.16'!B110</f>
        <v>2019-05-31</v>
      </c>
      <c r="C122" s="56">
        <f>+'3.1.16'!C110</f>
        <v>24</v>
      </c>
      <c r="D122" s="56" t="str">
        <f>+'3.1.16'!D110</f>
        <v>AMEREN</v>
      </c>
      <c r="E122" s="56" t="s">
        <v>372</v>
      </c>
      <c r="F122" s="80">
        <f>IF($E$11="",'3.1.16'!Y110/1000,Matrix!$E$11+('3.1.16'!Y110/1000))</f>
        <v>5.4380881521937922E-2</v>
      </c>
      <c r="G122" s="59">
        <f>IF($E$11="",'3.1.16'!Z110/1000,Matrix!$E$11+('3.1.16'!Z110/1000))</f>
        <v>5.6680881521937919E-2</v>
      </c>
      <c r="H122" s="62">
        <f>IF($E$11="",'3.1.16'!AA110/1000,Matrix!$E$11+('3.1.16'!AA110/1000))</f>
        <v>5.6880881521937925E-2</v>
      </c>
      <c r="I122" s="56"/>
      <c r="J122" s="74">
        <f t="array" ref="J122">INDEX($AW$14:$AW$294,MATCH(MIN(IF($AW$14:$AW$294-(F122*(1+$BF$15))&gt;=0,$AW$14:$AW$294-(F122*(1+$BF$15)),"")),$AW$14:$AW$294-(F122*(1+$BF$15)),0))</f>
        <v>5.5000000000000007E-2</v>
      </c>
      <c r="K122" s="59">
        <f t="array" ref="K122">INDEX($AW$14:$AW$294,MATCH(MIN(IF($AW$14:$AW$294-(G122*(1+$BF$15))&gt;=0,$AW$14:$AW$294-(G122*(1+$BF$15)),"")),$AW$14:$AW$294-(G122*(1+$BF$15)),0))</f>
        <v>5.7300000000000004E-2</v>
      </c>
      <c r="L122" s="62">
        <f t="array" ref="L122">INDEX($AW$14:$AW$294,MATCH(MIN(IF($AW$14:$AW$294-(H122*(1+$BF$15))&gt;=0,$AW$14:$AW$294-(H122*(1+$BF$15)),"")),$AW$14:$AW$294-(H122*(1+$BF$15)),0))</f>
        <v>5.7300000000000004E-2</v>
      </c>
      <c r="U122" s="24" t="s">
        <v>142</v>
      </c>
      <c r="V122">
        <v>0.11210000000000005</v>
      </c>
      <c r="W122" s="31" t="s">
        <v>143</v>
      </c>
      <c r="X122" s="38">
        <v>9.4100000000000114E-2</v>
      </c>
      <c r="Y122" s="38"/>
      <c r="Z122" s="38"/>
      <c r="AA122" s="38"/>
      <c r="AB122" s="38"/>
      <c r="AC122" s="38"/>
      <c r="AD122" s="38"/>
      <c r="AE122" s="38"/>
      <c r="AF122" s="38"/>
      <c r="AG122" s="31" t="s">
        <v>146</v>
      </c>
      <c r="AH122" s="32">
        <v>9.1100000000000139E-2</v>
      </c>
      <c r="AI122" s="31" t="s">
        <v>85</v>
      </c>
      <c r="AJ122" s="27">
        <v>8.2899999999999988E-2</v>
      </c>
      <c r="AK122" s="24" t="s">
        <v>153</v>
      </c>
      <c r="AL122" s="27">
        <v>9.4300000000000328E-2</v>
      </c>
      <c r="AM122" s="38"/>
      <c r="AN122" s="38"/>
      <c r="AO122" s="36"/>
      <c r="AP122" s="36"/>
      <c r="AQ122" s="23">
        <v>9.3950000000000325E-2</v>
      </c>
      <c r="AR122" s="33" t="s">
        <v>271</v>
      </c>
      <c r="AS122" s="36"/>
      <c r="AT122" s="36"/>
      <c r="AU122" s="64">
        <v>9.221E-2</v>
      </c>
      <c r="AV122" s="31" t="s">
        <v>72</v>
      </c>
      <c r="AW122" s="27">
        <v>8.2899999999999988E-2</v>
      </c>
      <c r="AX122" s="39" t="s">
        <v>151</v>
      </c>
      <c r="AY122" s="23">
        <v>0.13869999999999999</v>
      </c>
      <c r="AZ122" s="30" t="s">
        <v>152</v>
      </c>
      <c r="BA122" s="23">
        <v>9.4300000000000328E-2</v>
      </c>
      <c r="BB122" s="64">
        <v>8.974E-2</v>
      </c>
      <c r="BI122" s="28">
        <v>9.4E-2</v>
      </c>
      <c r="BJ122" s="23">
        <v>9.3950000000000325E-2</v>
      </c>
    </row>
    <row r="123" spans="1:62" ht="15.75" thickBot="1" x14ac:dyDescent="0.3">
      <c r="A123" s="69" t="str">
        <f>+'3.1.16'!A111</f>
        <v>2017-06-01</v>
      </c>
      <c r="B123" s="56" t="str">
        <f>+'3.1.16'!B111</f>
        <v>2019-11-30</v>
      </c>
      <c r="C123" s="56">
        <f>+'3.1.16'!C111</f>
        <v>30</v>
      </c>
      <c r="D123" s="56" t="str">
        <f>+'3.1.16'!D111</f>
        <v>AMEREN</v>
      </c>
      <c r="E123" s="56" t="s">
        <v>372</v>
      </c>
      <c r="F123" s="80">
        <f>IF($E$11="",'3.1.16'!Y111/1000,Matrix!$E$11+('3.1.16'!Y111/1000))</f>
        <v>5.4162125484403571E-2</v>
      </c>
      <c r="G123" s="59">
        <f>IF($E$11="",'3.1.16'!Z111/1000,Matrix!$E$11+('3.1.16'!Z111/1000))</f>
        <v>5.6462125484403575E-2</v>
      </c>
      <c r="H123" s="62">
        <f>IF($E$11="",'3.1.16'!AA111/1000,Matrix!$E$11+('3.1.16'!AA111/1000))</f>
        <v>5.6662125484403573E-2</v>
      </c>
      <c r="I123" s="56"/>
      <c r="J123" s="74">
        <f t="array" ref="J123">INDEX($AW$14:$AW$294,MATCH(MIN(IF($AW$14:$AW$294-(F123*(1+$BF$15))&gt;=0,$AW$14:$AW$294-(F123*(1+$BF$15)),"")),$AW$14:$AW$294-(F123*(1+$BF$15)),0))</f>
        <v>5.4700000000000013E-2</v>
      </c>
      <c r="K123" s="59">
        <f t="array" ref="K123">INDEX($AW$14:$AW$294,MATCH(MIN(IF($AW$14:$AW$294-(G123*(1+$BF$15))&gt;=0,$AW$14:$AW$294-(G123*(1+$BF$15)),"")),$AW$14:$AW$294-(G123*(1+$BF$15)),0))</f>
        <v>5.6900000000000006E-2</v>
      </c>
      <c r="L123" s="62">
        <f t="array" ref="L123">INDEX($AW$14:$AW$294,MATCH(MIN(IF($AW$14:$AW$294-(H123*(1+$BF$15))&gt;=0,$AW$14:$AW$294-(H123*(1+$BF$15)),"")),$AW$14:$AW$294-(H123*(1+$BF$15)),0))</f>
        <v>5.7300000000000004E-2</v>
      </c>
      <c r="U123" s="24" t="s">
        <v>142</v>
      </c>
      <c r="V123">
        <v>0.11260000000000005</v>
      </c>
      <c r="W123" s="31" t="s">
        <v>143</v>
      </c>
      <c r="X123" s="38">
        <v>9.4450000000000117E-2</v>
      </c>
      <c r="Y123" s="38"/>
      <c r="Z123" s="38"/>
      <c r="AA123" s="38"/>
      <c r="AB123" s="38"/>
      <c r="AC123" s="38"/>
      <c r="AD123" s="38"/>
      <c r="AE123" s="38"/>
      <c r="AF123" s="38"/>
      <c r="AG123" s="31" t="s">
        <v>146</v>
      </c>
      <c r="AH123" s="42">
        <v>9.1450000000000142E-2</v>
      </c>
      <c r="AI123" s="31" t="s">
        <v>85</v>
      </c>
      <c r="AJ123" s="27">
        <v>8.3299999999999999E-2</v>
      </c>
      <c r="AK123" s="24" t="s">
        <v>153</v>
      </c>
      <c r="AL123" s="27">
        <v>9.4650000000000331E-2</v>
      </c>
      <c r="AM123" s="38"/>
      <c r="AN123" s="38"/>
      <c r="AO123" s="36"/>
      <c r="AP123" s="36"/>
      <c r="AQ123" s="23">
        <v>9.4300000000000328E-2</v>
      </c>
      <c r="AR123" s="33" t="s">
        <v>272</v>
      </c>
      <c r="AS123" s="36"/>
      <c r="AT123" s="36"/>
      <c r="AU123" s="64">
        <v>9.2490000000000003E-2</v>
      </c>
      <c r="AV123" s="31" t="s">
        <v>72</v>
      </c>
      <c r="AW123" s="27">
        <v>8.3299999999999999E-2</v>
      </c>
      <c r="AX123" s="39" t="s">
        <v>151</v>
      </c>
      <c r="AY123" s="23">
        <v>0.14069999999999999</v>
      </c>
      <c r="AZ123" s="30" t="s">
        <v>152</v>
      </c>
      <c r="BA123" s="23">
        <v>9.4650000000000331E-2</v>
      </c>
      <c r="BB123" s="64">
        <v>9.0010000000000007E-2</v>
      </c>
      <c r="BI123" s="23">
        <v>9.4300000000000328E-2</v>
      </c>
      <c r="BJ123" s="23">
        <v>9.4300000000000328E-2</v>
      </c>
    </row>
    <row r="124" spans="1:62" x14ac:dyDescent="0.25">
      <c r="A124" s="70" t="str">
        <f>+'3.1.16'!A112</f>
        <v>2017-06-01</v>
      </c>
      <c r="B124" s="57" t="str">
        <f>+'3.1.16'!B112</f>
        <v>2020-05-31</v>
      </c>
      <c r="C124" s="57">
        <f>+'3.1.16'!C112</f>
        <v>36</v>
      </c>
      <c r="D124" s="57" t="str">
        <f>+'3.1.16'!D112</f>
        <v>AMEREN</v>
      </c>
      <c r="E124" s="57" t="s">
        <v>372</v>
      </c>
      <c r="F124" s="82">
        <f>IF($E$11="",'3.1.16'!Y112/1000,Matrix!$E$11+('3.1.16'!Y112/1000))</f>
        <v>5.447729878616156E-2</v>
      </c>
      <c r="G124" s="60">
        <f>IF($E$11="",'3.1.16'!Z112/1000,Matrix!$E$11+('3.1.16'!Z112/1000))</f>
        <v>5.6777298786161556E-2</v>
      </c>
      <c r="H124" s="63">
        <f>IF($E$11="",'3.1.16'!AA112/1000,Matrix!$E$11+('3.1.16'!AA112/1000))</f>
        <v>5.6977298786161562E-2</v>
      </c>
      <c r="I124" s="56"/>
      <c r="J124" s="75">
        <f t="array" ref="J124">INDEX($AW$14:$AW$294,MATCH(MIN(IF($AW$14:$AW$294-(F124*(1+$BF$15))&gt;=0,$AW$14:$AW$294-(F124*(1+$BF$15)),"")),$AW$14:$AW$294-(F124*(1+$BF$15)),0))</f>
        <v>5.5000000000000007E-2</v>
      </c>
      <c r="K124" s="60">
        <f t="array" ref="K124">INDEX($AW$14:$AW$294,MATCH(MIN(IF($AW$14:$AW$294-(G124*(1+$BF$15))&gt;=0,$AW$14:$AW$294-(G124*(1+$BF$15)),"")),$AW$14:$AW$294-(G124*(1+$BF$15)),0))</f>
        <v>5.7300000000000004E-2</v>
      </c>
      <c r="L124" s="63">
        <f t="array" ref="L124">INDEX($AW$14:$AW$294,MATCH(MIN(IF($AW$14:$AW$294-(H124*(1+$BF$15))&gt;=0,$AW$14:$AW$294-(H124*(1+$BF$15)),"")),$AW$14:$AW$294-(H124*(1+$BF$15)),0))</f>
        <v>5.7599999999999998E-2</v>
      </c>
      <c r="U124" s="24" t="s">
        <v>142</v>
      </c>
      <c r="V124">
        <v>0.11310000000000005</v>
      </c>
      <c r="W124" s="31" t="s">
        <v>143</v>
      </c>
      <c r="X124" s="38">
        <v>9.4499999999999973E-2</v>
      </c>
      <c r="Y124" s="38"/>
      <c r="Z124" s="38"/>
      <c r="AA124" s="38"/>
      <c r="AB124" s="38"/>
      <c r="AC124" s="38"/>
      <c r="AD124" s="38"/>
      <c r="AE124" s="38"/>
      <c r="AF124" s="38"/>
      <c r="AG124" s="31" t="s">
        <v>146</v>
      </c>
      <c r="AH124" s="38">
        <v>9.1800000000000145E-2</v>
      </c>
      <c r="AI124" s="31" t="s">
        <v>85</v>
      </c>
      <c r="AJ124" s="27">
        <v>8.3599999999999994E-2</v>
      </c>
      <c r="AK124" s="24" t="s">
        <v>153</v>
      </c>
      <c r="AL124" s="27">
        <v>9.5000000000000334E-2</v>
      </c>
      <c r="AM124" s="38"/>
      <c r="AN124" s="38"/>
      <c r="AO124" s="36"/>
      <c r="AP124" s="36"/>
      <c r="AQ124" s="23">
        <v>9.4650000000000331E-2</v>
      </c>
      <c r="AR124" s="33" t="s">
        <v>273</v>
      </c>
      <c r="AS124" s="36"/>
      <c r="AT124" s="36"/>
      <c r="AU124" s="64">
        <v>9.2759999999999995E-2</v>
      </c>
      <c r="AV124" s="31" t="s">
        <v>72</v>
      </c>
      <c r="AW124" s="27">
        <v>8.3599999999999994E-2</v>
      </c>
      <c r="AX124" s="39" t="s">
        <v>151</v>
      </c>
      <c r="AY124" s="23">
        <v>0.14269999999999999</v>
      </c>
      <c r="AZ124" s="30" t="s">
        <v>152</v>
      </c>
      <c r="BA124" s="23">
        <v>9.5000000000000334E-2</v>
      </c>
      <c r="BB124" s="64">
        <v>9.0289999999999995E-2</v>
      </c>
      <c r="BI124" s="23">
        <v>9.4650000000000331E-2</v>
      </c>
      <c r="BJ124" s="23">
        <v>9.4650000000000331E-2</v>
      </c>
    </row>
    <row r="125" spans="1:62" x14ac:dyDescent="0.25">
      <c r="A125" s="68" t="str">
        <f>+'3.1.16'!A113</f>
        <v>2017-07-01</v>
      </c>
      <c r="B125" s="55" t="str">
        <f>+'3.1.16'!B113</f>
        <v>2018-06-30</v>
      </c>
      <c r="C125" s="55">
        <f>+'3.1.16'!C113</f>
        <v>12</v>
      </c>
      <c r="D125" s="55" t="str">
        <f>+'3.1.16'!D113</f>
        <v>AMEREN</v>
      </c>
      <c r="E125" s="55" t="s">
        <v>372</v>
      </c>
      <c r="F125" s="81">
        <f>IF($E$11="",'3.1.16'!Y113/1000,Matrix!$E$11+('3.1.16'!Y113/1000))</f>
        <v>5.4320868652862016E-2</v>
      </c>
      <c r="G125" s="58">
        <f>IF($E$11="",'3.1.16'!Z113/1000,Matrix!$E$11+('3.1.16'!Z113/1000))</f>
        <v>5.6620868652862012E-2</v>
      </c>
      <c r="H125" s="61">
        <f>IF($E$11="",'3.1.16'!AA113/1000,Matrix!$E$11+('3.1.16'!AA113/1000))</f>
        <v>5.6820868652862018E-2</v>
      </c>
      <c r="I125" s="55"/>
      <c r="J125" s="73">
        <f t="array" ref="J125">INDEX($AW$14:$AW$294,MATCH(MIN(IF($AW$14:$AW$294-(F125*(1+$BF$15))&gt;=0,$AW$14:$AW$294-(F125*(1+$BF$15)),"")),$AW$14:$AW$294-(F125*(1+$BF$15)),0))</f>
        <v>5.4700000000000013E-2</v>
      </c>
      <c r="K125" s="58">
        <f t="array" ref="K125">INDEX($AW$14:$AW$294,MATCH(MIN(IF($AW$14:$AW$294-(G125*(1+$BF$15))&gt;=0,$AW$14:$AW$294-(G125*(1+$BF$15)),"")),$AW$14:$AW$294-(G125*(1+$BF$15)),0))</f>
        <v>5.7300000000000004E-2</v>
      </c>
      <c r="L125" s="61">
        <f t="array" ref="L125">INDEX($AW$14:$AW$294,MATCH(MIN(IF($AW$14:$AW$294-(H125*(1+$BF$15))&gt;=0,$AW$14:$AW$294-(H125*(1+$BF$15)),"")),$AW$14:$AW$294-(H125*(1+$BF$15)),0))</f>
        <v>5.7300000000000004E-2</v>
      </c>
      <c r="U125" s="24" t="s">
        <v>142</v>
      </c>
      <c r="V125">
        <v>0.11360000000000005</v>
      </c>
      <c r="W125" s="31" t="s">
        <v>143</v>
      </c>
      <c r="X125" s="38">
        <v>9.480000000000012E-2</v>
      </c>
      <c r="Y125" s="38"/>
      <c r="Z125" s="38"/>
      <c r="AA125" s="38"/>
      <c r="AB125" s="38"/>
      <c r="AC125" s="38"/>
      <c r="AD125" s="38"/>
      <c r="AE125" s="38"/>
      <c r="AF125" s="38"/>
      <c r="AG125" s="31" t="s">
        <v>146</v>
      </c>
      <c r="AH125" s="38">
        <v>9.2150000000000148E-2</v>
      </c>
      <c r="AI125" s="31" t="s">
        <v>85</v>
      </c>
      <c r="AJ125" s="27">
        <v>8.3900000000000002E-2</v>
      </c>
      <c r="AK125" s="24" t="s">
        <v>153</v>
      </c>
      <c r="AL125" s="27">
        <v>9.5350000000000337E-2</v>
      </c>
      <c r="AM125" s="38"/>
      <c r="AN125" s="38"/>
      <c r="AO125" s="36"/>
      <c r="AP125" s="36"/>
      <c r="AQ125" s="23">
        <v>9.5000000000000334E-2</v>
      </c>
      <c r="AR125" s="33" t="s">
        <v>274</v>
      </c>
      <c r="AS125" s="36"/>
      <c r="AT125" s="36"/>
      <c r="AU125" s="64">
        <v>9.3039999999999998E-2</v>
      </c>
      <c r="AV125" s="31" t="s">
        <v>72</v>
      </c>
      <c r="AW125" s="27">
        <v>8.3900000000000002E-2</v>
      </c>
      <c r="AX125" s="39" t="s">
        <v>151</v>
      </c>
      <c r="AY125" s="23">
        <v>0.1447</v>
      </c>
      <c r="AZ125" s="30" t="s">
        <v>152</v>
      </c>
      <c r="BA125" s="23">
        <v>9.5350000000000337E-2</v>
      </c>
      <c r="BB125" s="64">
        <v>9.0560000000000002E-2</v>
      </c>
      <c r="BI125" s="23">
        <v>9.5000000000000334E-2</v>
      </c>
      <c r="BJ125" s="23">
        <v>9.5000000000000334E-2</v>
      </c>
    </row>
    <row r="126" spans="1:62" x14ac:dyDescent="0.25">
      <c r="A126" s="69" t="str">
        <f>+'3.1.16'!A114</f>
        <v>2017-07-01</v>
      </c>
      <c r="B126" s="56" t="str">
        <f>+'3.1.16'!B114</f>
        <v>2018-12-31</v>
      </c>
      <c r="C126" s="56">
        <f>+'3.1.16'!C114</f>
        <v>18</v>
      </c>
      <c r="D126" s="56" t="str">
        <f>+'3.1.16'!D114</f>
        <v>AMEREN</v>
      </c>
      <c r="E126" s="56" t="s">
        <v>372</v>
      </c>
      <c r="F126" s="80">
        <f>IF($E$11="",'3.1.16'!Y114/1000,Matrix!$E$11+('3.1.16'!Y114/1000))</f>
        <v>5.4084616112227694E-2</v>
      </c>
      <c r="G126" s="59">
        <f>IF($E$11="",'3.1.16'!Z114/1000,Matrix!$E$11+('3.1.16'!Z114/1000))</f>
        <v>5.6384616112227691E-2</v>
      </c>
      <c r="H126" s="62">
        <f>IF($E$11="",'3.1.16'!AA114/1000,Matrix!$E$11+('3.1.16'!AA114/1000))</f>
        <v>5.658461611222769E-2</v>
      </c>
      <c r="I126" s="56"/>
      <c r="J126" s="74">
        <f t="array" ref="J126">INDEX($AW$14:$AW$294,MATCH(MIN(IF($AW$14:$AW$294-(F126*(1+$BF$15))&gt;=0,$AW$14:$AW$294-(F126*(1+$BF$15)),"")),$AW$14:$AW$294-(F126*(1+$BF$15)),0))</f>
        <v>5.4700000000000013E-2</v>
      </c>
      <c r="K126" s="59">
        <f t="array" ref="K126">INDEX($AW$14:$AW$294,MATCH(MIN(IF($AW$14:$AW$294-(G126*(1+$BF$15))&gt;=0,$AW$14:$AW$294-(G126*(1+$BF$15)),"")),$AW$14:$AW$294-(G126*(1+$BF$15)),0))</f>
        <v>5.6900000000000006E-2</v>
      </c>
      <c r="L126" s="62">
        <f t="array" ref="L126">INDEX($AW$14:$AW$294,MATCH(MIN(IF($AW$14:$AW$294-(H126*(1+$BF$15))&gt;=0,$AW$14:$AW$294-(H126*(1+$BF$15)),"")),$AW$14:$AW$294-(H126*(1+$BF$15)),0))</f>
        <v>5.7300000000000004E-2</v>
      </c>
      <c r="U126" s="24" t="s">
        <v>142</v>
      </c>
      <c r="V126">
        <v>0.11410000000000005</v>
      </c>
      <c r="W126" s="31" t="s">
        <v>143</v>
      </c>
      <c r="X126" s="38">
        <v>9.5150000000000123E-2</v>
      </c>
      <c r="Y126" s="38"/>
      <c r="Z126" s="38"/>
      <c r="AA126" s="38"/>
      <c r="AB126" s="38"/>
      <c r="AC126" s="38"/>
      <c r="AD126" s="38"/>
      <c r="AE126" s="38"/>
      <c r="AF126" s="38"/>
      <c r="AG126" s="31" t="s">
        <v>146</v>
      </c>
      <c r="AH126" s="38">
        <v>9.2500000000000152E-2</v>
      </c>
      <c r="AI126" s="31" t="s">
        <v>85</v>
      </c>
      <c r="AJ126" s="27">
        <v>8.4399999999999989E-2</v>
      </c>
      <c r="AK126" s="24" t="s">
        <v>153</v>
      </c>
      <c r="AL126" s="27">
        <v>9.570000000000034E-2</v>
      </c>
      <c r="AM126" s="38"/>
      <c r="AN126" s="38"/>
      <c r="AO126" s="36"/>
      <c r="AP126" s="36"/>
      <c r="AQ126" s="23">
        <v>9.5350000000000337E-2</v>
      </c>
      <c r="AR126" s="33" t="s">
        <v>275</v>
      </c>
      <c r="AS126" s="36"/>
      <c r="AT126" s="36"/>
      <c r="AU126" s="64">
        <v>9.3310000000000004E-2</v>
      </c>
      <c r="AV126" s="31" t="s">
        <v>72</v>
      </c>
      <c r="AW126" s="27">
        <v>8.4399999999999989E-2</v>
      </c>
      <c r="AX126" s="39" t="s">
        <v>151</v>
      </c>
      <c r="AY126" s="23">
        <v>0.1467</v>
      </c>
      <c r="AZ126" s="30" t="s">
        <v>152</v>
      </c>
      <c r="BA126" s="23">
        <v>9.570000000000034E-2</v>
      </c>
      <c r="BB126" s="64">
        <v>9.0840000000000004E-2</v>
      </c>
      <c r="BI126" s="23">
        <v>9.5350000000000337E-2</v>
      </c>
      <c r="BJ126" s="23">
        <v>9.5350000000000337E-2</v>
      </c>
    </row>
    <row r="127" spans="1:62" x14ac:dyDescent="0.25">
      <c r="A127" s="69" t="str">
        <f>+'3.1.16'!A115</f>
        <v>2017-07-01</v>
      </c>
      <c r="B127" s="56" t="str">
        <f>+'3.1.16'!B115</f>
        <v>2019-06-30</v>
      </c>
      <c r="C127" s="56">
        <f>+'3.1.16'!C115</f>
        <v>24</v>
      </c>
      <c r="D127" s="56" t="str">
        <f>+'3.1.16'!D115</f>
        <v>AMEREN</v>
      </c>
      <c r="E127" s="56" t="s">
        <v>372</v>
      </c>
      <c r="F127" s="80">
        <f>IF($E$11="",'3.1.16'!Y115/1000,Matrix!$E$11+('3.1.16'!Y115/1000))</f>
        <v>5.4439357306326361E-2</v>
      </c>
      <c r="G127" s="59">
        <f>IF($E$11="",'3.1.16'!Z115/1000,Matrix!$E$11+('3.1.16'!Z115/1000))</f>
        <v>5.6739357306326357E-2</v>
      </c>
      <c r="H127" s="62">
        <f>IF($E$11="",'3.1.16'!AA115/1000,Matrix!$E$11+('3.1.16'!AA115/1000))</f>
        <v>5.6939357306326356E-2</v>
      </c>
      <c r="I127" s="56"/>
      <c r="J127" s="74">
        <f t="array" ref="J127">INDEX($AW$14:$AW$294,MATCH(MIN(IF($AW$14:$AW$294-(F127*(1+$BF$15))&gt;=0,$AW$14:$AW$294-(F127*(1+$BF$15)),"")),$AW$14:$AW$294-(F127*(1+$BF$15)),0))</f>
        <v>5.5000000000000007E-2</v>
      </c>
      <c r="K127" s="59">
        <f t="array" ref="K127">INDEX($AW$14:$AW$294,MATCH(MIN(IF($AW$14:$AW$294-(G127*(1+$BF$15))&gt;=0,$AW$14:$AW$294-(G127*(1+$BF$15)),"")),$AW$14:$AW$294-(G127*(1+$BF$15)),0))</f>
        <v>5.7300000000000004E-2</v>
      </c>
      <c r="L127" s="62">
        <f t="array" ref="L127">INDEX($AW$14:$AW$294,MATCH(MIN(IF($AW$14:$AW$294-(H127*(1+$BF$15))&gt;=0,$AW$14:$AW$294-(H127*(1+$BF$15)),"")),$AW$14:$AW$294-(H127*(1+$BF$15)),0))</f>
        <v>5.7599999999999998E-2</v>
      </c>
      <c r="U127" s="24" t="s">
        <v>142</v>
      </c>
      <c r="V127">
        <v>0.11460000000000005</v>
      </c>
      <c r="W127" s="31" t="s">
        <v>143</v>
      </c>
      <c r="X127" s="38">
        <v>9.5499999999999974E-2</v>
      </c>
      <c r="Y127" s="38"/>
      <c r="Z127" s="38"/>
      <c r="AA127" s="38"/>
      <c r="AB127" s="38"/>
      <c r="AC127" s="38"/>
      <c r="AD127" s="38"/>
      <c r="AE127" s="38"/>
      <c r="AF127" s="38"/>
      <c r="AG127" s="31" t="s">
        <v>146</v>
      </c>
      <c r="AH127" s="38">
        <v>9.2850000000000155E-2</v>
      </c>
      <c r="AI127" s="31" t="s">
        <v>85</v>
      </c>
      <c r="AJ127" s="27">
        <v>8.4900000000000003E-2</v>
      </c>
      <c r="AK127" s="24" t="s">
        <v>153</v>
      </c>
      <c r="AL127" s="27">
        <v>9.6050000000000343E-2</v>
      </c>
      <c r="AM127" s="38"/>
      <c r="AN127" s="38"/>
      <c r="AO127" s="36"/>
      <c r="AP127" s="36"/>
      <c r="AQ127" s="23">
        <v>9.570000000000034E-2</v>
      </c>
      <c r="AR127" s="33" t="s">
        <v>276</v>
      </c>
      <c r="AS127" s="36"/>
      <c r="AT127" s="36"/>
      <c r="AU127" s="64">
        <v>9.3590000000000007E-2</v>
      </c>
      <c r="AV127" s="31" t="s">
        <v>72</v>
      </c>
      <c r="AW127" s="27">
        <v>8.4900000000000003E-2</v>
      </c>
      <c r="AX127" s="39" t="s">
        <v>151</v>
      </c>
      <c r="AY127" s="23">
        <v>0.1487</v>
      </c>
      <c r="AZ127" s="30" t="s">
        <v>152</v>
      </c>
      <c r="BA127" s="23">
        <v>9.6050000000000343E-2</v>
      </c>
      <c r="BB127" s="64">
        <v>9.1109999999999997E-2</v>
      </c>
      <c r="BI127" s="23">
        <v>9.570000000000034E-2</v>
      </c>
      <c r="BJ127" s="23">
        <v>9.570000000000034E-2</v>
      </c>
    </row>
    <row r="128" spans="1:62" x14ac:dyDescent="0.25">
      <c r="A128" s="69" t="str">
        <f>+'3.1.16'!A116</f>
        <v>2017-07-01</v>
      </c>
      <c r="B128" s="56" t="str">
        <f>+'3.1.16'!B116</f>
        <v>2019-12-31</v>
      </c>
      <c r="C128" s="56">
        <f>+'3.1.16'!C116</f>
        <v>30</v>
      </c>
      <c r="D128" s="56" t="str">
        <f>+'3.1.16'!D116</f>
        <v>AMEREN</v>
      </c>
      <c r="E128" s="56" t="s">
        <v>372</v>
      </c>
      <c r="F128" s="80">
        <f>IF($E$11="",'3.1.16'!Y116/1000,Matrix!$E$11+('3.1.16'!Y116/1000))</f>
        <v>5.4282863163423088E-2</v>
      </c>
      <c r="G128" s="59">
        <f>IF($E$11="",'3.1.16'!Z116/1000,Matrix!$E$11+('3.1.16'!Z116/1000))</f>
        <v>5.6582863163423085E-2</v>
      </c>
      <c r="H128" s="62">
        <f>IF($E$11="",'3.1.16'!AA116/1000,Matrix!$E$11+('3.1.16'!AA116/1000))</f>
        <v>5.678286316342309E-2</v>
      </c>
      <c r="I128" s="56"/>
      <c r="J128" s="74">
        <f t="array" ref="J128">INDEX($AW$14:$AW$294,MATCH(MIN(IF($AW$14:$AW$294-(F128*(1+$BF$15))&gt;=0,$AW$14:$AW$294-(F128*(1+$BF$15)),"")),$AW$14:$AW$294-(F128*(1+$BF$15)),0))</f>
        <v>5.4700000000000013E-2</v>
      </c>
      <c r="K128" s="59">
        <f t="array" ref="K128">INDEX($AW$14:$AW$294,MATCH(MIN(IF($AW$14:$AW$294-(G128*(1+$BF$15))&gt;=0,$AW$14:$AW$294-(G128*(1+$BF$15)),"")),$AW$14:$AW$294-(G128*(1+$BF$15)),0))</f>
        <v>5.7300000000000004E-2</v>
      </c>
      <c r="L128" s="62">
        <f t="array" ref="L128">INDEX($AW$14:$AW$294,MATCH(MIN(IF($AW$14:$AW$294-(H128*(1+$BF$15))&gt;=0,$AW$14:$AW$294-(H128*(1+$BF$15)),"")),$AW$14:$AW$294-(H128*(1+$BF$15)),0))</f>
        <v>5.7300000000000004E-2</v>
      </c>
      <c r="U128" s="24" t="s">
        <v>142</v>
      </c>
      <c r="V128">
        <v>0.11510000000000005</v>
      </c>
      <c r="W128" s="31" t="s">
        <v>143</v>
      </c>
      <c r="X128" s="38">
        <v>9.5500000000000126E-2</v>
      </c>
      <c r="Y128" s="38"/>
      <c r="Z128" s="38"/>
      <c r="AA128" s="38"/>
      <c r="AB128" s="38"/>
      <c r="AC128" s="38"/>
      <c r="AD128" s="38"/>
      <c r="AE128" s="38"/>
      <c r="AF128" s="38"/>
      <c r="AG128" s="31" t="s">
        <v>146</v>
      </c>
      <c r="AH128" s="38">
        <v>9.3200000000000158E-2</v>
      </c>
      <c r="AI128" s="31" t="s">
        <v>85</v>
      </c>
      <c r="AJ128" s="27">
        <v>8.539999999999999E-2</v>
      </c>
      <c r="AK128" s="24" t="s">
        <v>153</v>
      </c>
      <c r="AL128" s="27">
        <v>9.6400000000000347E-2</v>
      </c>
      <c r="AM128" s="38"/>
      <c r="AN128" s="38"/>
      <c r="AO128" s="36"/>
      <c r="AP128" s="36"/>
      <c r="AQ128" s="23">
        <v>9.6050000000000343E-2</v>
      </c>
      <c r="AR128" s="33" t="s">
        <v>277</v>
      </c>
      <c r="AS128" s="36"/>
      <c r="AT128" s="36"/>
      <c r="AU128" s="64">
        <v>9.3859999999999999E-2</v>
      </c>
      <c r="AV128" s="31" t="s">
        <v>72</v>
      </c>
      <c r="AW128" s="27">
        <v>8.539999999999999E-2</v>
      </c>
      <c r="AX128" s="39" t="s">
        <v>151</v>
      </c>
      <c r="AY128" s="23">
        <v>0.1507</v>
      </c>
      <c r="AZ128" s="30" t="s">
        <v>152</v>
      </c>
      <c r="BA128" s="23">
        <v>9.6400000000000347E-2</v>
      </c>
      <c r="BB128" s="64">
        <v>9.1389999999999999E-2</v>
      </c>
      <c r="BI128" s="23">
        <v>9.6050000000000343E-2</v>
      </c>
      <c r="BJ128" s="23">
        <v>9.6050000000000343E-2</v>
      </c>
    </row>
    <row r="129" spans="1:62" x14ac:dyDescent="0.25">
      <c r="A129" s="70" t="str">
        <f>+'3.1.16'!A117</f>
        <v>2017-07-01</v>
      </c>
      <c r="B129" s="57" t="str">
        <f>+'3.1.16'!B117</f>
        <v>2020-06-30</v>
      </c>
      <c r="C129" s="57">
        <f>+'3.1.16'!C117</f>
        <v>36</v>
      </c>
      <c r="D129" s="57" t="str">
        <f>+'3.1.16'!D117</f>
        <v>AMEREN</v>
      </c>
      <c r="E129" s="57" t="s">
        <v>372</v>
      </c>
      <c r="F129" s="82">
        <f>IF($E$11="",'3.1.16'!Y117/1000,Matrix!$E$11+('3.1.16'!Y117/1000))</f>
        <v>5.4523117788585256E-2</v>
      </c>
      <c r="G129" s="60">
        <f>IF($E$11="",'3.1.16'!Z117/1000,Matrix!$E$11+('3.1.16'!Z117/1000))</f>
        <v>5.6823117788585252E-2</v>
      </c>
      <c r="H129" s="63">
        <f>IF($E$11="",'3.1.16'!AA117/1000,Matrix!$E$11+('3.1.16'!AA117/1000))</f>
        <v>5.7023117788585251E-2</v>
      </c>
      <c r="I129" s="56"/>
      <c r="J129" s="75">
        <f t="array" ref="J129">INDEX($AW$14:$AW$294,MATCH(MIN(IF($AW$14:$AW$294-(F129*(1+$BF$15))&gt;=0,$AW$14:$AW$294-(F129*(1+$BF$15)),"")),$AW$14:$AW$294-(F129*(1+$BF$15)),0))</f>
        <v>5.5000000000000007E-2</v>
      </c>
      <c r="K129" s="60">
        <f t="array" ref="K129">INDEX($AW$14:$AW$294,MATCH(MIN(IF($AW$14:$AW$294-(G129*(1+$BF$15))&gt;=0,$AW$14:$AW$294-(G129*(1+$BF$15)),"")),$AW$14:$AW$294-(G129*(1+$BF$15)),0))</f>
        <v>5.7300000000000004E-2</v>
      </c>
      <c r="L129" s="63">
        <f t="array" ref="L129">INDEX($AW$14:$AW$294,MATCH(MIN(IF($AW$14:$AW$294-(H129*(1+$BF$15))&gt;=0,$AW$14:$AW$294-(H129*(1+$BF$15)),"")),$AW$14:$AW$294-(H129*(1+$BF$15)),0))</f>
        <v>5.7599999999999998E-2</v>
      </c>
      <c r="U129" s="24" t="s">
        <v>142</v>
      </c>
      <c r="V129">
        <v>0.11560000000000005</v>
      </c>
      <c r="W129" s="31" t="s">
        <v>143</v>
      </c>
      <c r="X129" s="38">
        <v>9.585000000000013E-2</v>
      </c>
      <c r="Y129" s="38"/>
      <c r="Z129" s="38"/>
      <c r="AA129" s="38"/>
      <c r="AB129" s="38"/>
      <c r="AC129" s="38"/>
      <c r="AD129" s="38"/>
      <c r="AE129" s="38"/>
      <c r="AF129" s="38"/>
      <c r="AG129" s="31" t="s">
        <v>146</v>
      </c>
      <c r="AH129" s="38">
        <v>9.3550000000000161E-2</v>
      </c>
      <c r="AI129" s="31" t="s">
        <v>85</v>
      </c>
      <c r="AJ129" s="27">
        <v>8.5900000000000004E-2</v>
      </c>
      <c r="AK129" s="24" t="s">
        <v>153</v>
      </c>
      <c r="AL129" s="27">
        <v>9.675000000000035E-2</v>
      </c>
      <c r="AM129" s="38"/>
      <c r="AN129" s="38"/>
      <c r="AO129" s="36"/>
      <c r="AP129" s="36"/>
      <c r="AQ129" s="23">
        <v>9.6400000000000347E-2</v>
      </c>
      <c r="AR129" s="33" t="s">
        <v>278</v>
      </c>
      <c r="AS129" s="36"/>
      <c r="AT129" s="36"/>
      <c r="AU129" s="64">
        <v>9.4140000000000001E-2</v>
      </c>
      <c r="AV129" s="31" t="s">
        <v>72</v>
      </c>
      <c r="AW129" s="27">
        <v>8.5900000000000004E-2</v>
      </c>
      <c r="AX129" s="36"/>
      <c r="AY129" s="36"/>
      <c r="AZ129" s="30" t="s">
        <v>152</v>
      </c>
      <c r="BA129" s="23">
        <v>9.675000000000035E-2</v>
      </c>
      <c r="BB129" s="64">
        <v>9.1660000000000005E-2</v>
      </c>
      <c r="BI129" s="23">
        <v>9.6400000000000347E-2</v>
      </c>
      <c r="BJ129" s="23">
        <v>9.6400000000000347E-2</v>
      </c>
    </row>
    <row r="130" spans="1:62" x14ac:dyDescent="0.25">
      <c r="A130" s="68" t="str">
        <f>+'3.1.16'!A118</f>
        <v>2017-08-01</v>
      </c>
      <c r="B130" s="55" t="str">
        <f>+'3.1.16'!B118</f>
        <v>2018-07-31</v>
      </c>
      <c r="C130" s="55">
        <f>+'3.1.16'!C118</f>
        <v>12</v>
      </c>
      <c r="D130" s="55" t="str">
        <f>+'3.1.16'!D118</f>
        <v>AMEREN</v>
      </c>
      <c r="E130" s="55" t="s">
        <v>372</v>
      </c>
      <c r="F130" s="81">
        <f>IF($E$11="",'3.1.16'!Y118/1000,Matrix!$E$11+('3.1.16'!Y118/1000))</f>
        <v>5.4386459966099948E-2</v>
      </c>
      <c r="G130" s="58">
        <f>IF($E$11="",'3.1.16'!Z118/1000,Matrix!$E$11+('3.1.16'!Z118/1000))</f>
        <v>5.6686459966099945E-2</v>
      </c>
      <c r="H130" s="61">
        <f>IF($E$11="",'3.1.16'!AA118/1000,Matrix!$E$11+('3.1.16'!AA118/1000))</f>
        <v>5.688645996609995E-2</v>
      </c>
      <c r="I130" s="55"/>
      <c r="J130" s="73">
        <f t="array" ref="J130">INDEX($AW$14:$AW$294,MATCH(MIN(IF($AW$14:$AW$294-(F130*(1+$BF$15))&gt;=0,$AW$14:$AW$294-(F130*(1+$BF$15)),"")),$AW$14:$AW$294-(F130*(1+$BF$15)),0))</f>
        <v>5.5000000000000007E-2</v>
      </c>
      <c r="K130" s="58">
        <f t="array" ref="K130">INDEX($AW$14:$AW$294,MATCH(MIN(IF($AW$14:$AW$294-(G130*(1+$BF$15))&gt;=0,$AW$14:$AW$294-(G130*(1+$BF$15)),"")),$AW$14:$AW$294-(G130*(1+$BF$15)),0))</f>
        <v>5.7300000000000004E-2</v>
      </c>
      <c r="L130" s="61">
        <f t="array" ref="L130">INDEX($AW$14:$AW$294,MATCH(MIN(IF($AW$14:$AW$294-(H130*(1+$BF$15))&gt;=0,$AW$14:$AW$294-(H130*(1+$BF$15)),"")),$AW$14:$AW$294-(H130*(1+$BF$15)),0))</f>
        <v>5.7300000000000004E-2</v>
      </c>
      <c r="U130" s="24" t="s">
        <v>142</v>
      </c>
      <c r="V130">
        <v>0.11610000000000005</v>
      </c>
      <c r="W130" s="31" t="s">
        <v>143</v>
      </c>
      <c r="X130" s="38">
        <v>9.6200000000000133E-2</v>
      </c>
      <c r="Y130" s="38"/>
      <c r="Z130" s="38"/>
      <c r="AA130" s="38"/>
      <c r="AB130" s="38"/>
      <c r="AC130" s="38"/>
      <c r="AD130" s="38"/>
      <c r="AE130" s="38"/>
      <c r="AF130" s="38"/>
      <c r="AG130" s="31" t="s">
        <v>146</v>
      </c>
      <c r="AH130" s="38">
        <v>9.3900000000000164E-2</v>
      </c>
      <c r="AI130" s="31" t="s">
        <v>85</v>
      </c>
      <c r="AJ130" s="27">
        <v>8.6400000000000005E-2</v>
      </c>
      <c r="AK130" s="24" t="s">
        <v>153</v>
      </c>
      <c r="AL130" s="27">
        <v>9.7100000000000353E-2</v>
      </c>
      <c r="AM130" s="38"/>
      <c r="AN130" s="38"/>
      <c r="AO130" s="36"/>
      <c r="AP130" s="36"/>
      <c r="AQ130" s="23">
        <v>9.675000000000035E-2</v>
      </c>
      <c r="AR130" s="33" t="s">
        <v>279</v>
      </c>
      <c r="AS130" s="36"/>
      <c r="AT130" s="36"/>
      <c r="AU130" s="64">
        <v>9.4409999999999994E-2</v>
      </c>
      <c r="AV130" s="31" t="s">
        <v>72</v>
      </c>
      <c r="AW130" s="27">
        <v>8.6400000000000005E-2</v>
      </c>
      <c r="AX130" s="36"/>
      <c r="AY130" s="36"/>
      <c r="AZ130" s="30" t="s">
        <v>152</v>
      </c>
      <c r="BA130" s="23">
        <v>9.7100000000000353E-2</v>
      </c>
      <c r="BB130" s="64">
        <v>9.1939999999999994E-2</v>
      </c>
      <c r="BI130" s="23">
        <v>9.675000000000035E-2</v>
      </c>
      <c r="BJ130" s="23">
        <v>9.675000000000035E-2</v>
      </c>
    </row>
    <row r="131" spans="1:62" x14ac:dyDescent="0.25">
      <c r="A131" s="69" t="str">
        <f>+'3.1.16'!A119</f>
        <v>2017-08-01</v>
      </c>
      <c r="B131" s="56" t="str">
        <f>+'3.1.16'!B119</f>
        <v>2019-01-31</v>
      </c>
      <c r="C131" s="56">
        <f>+'3.1.16'!C119</f>
        <v>18</v>
      </c>
      <c r="D131" s="56" t="str">
        <f>+'3.1.16'!D119</f>
        <v>AMEREN</v>
      </c>
      <c r="E131" s="56" t="s">
        <v>372</v>
      </c>
      <c r="F131" s="80">
        <f>IF($E$11="",'3.1.16'!Y119/1000,Matrix!$E$11+('3.1.16'!Y119/1000))</f>
        <v>5.4527021389868036E-2</v>
      </c>
      <c r="G131" s="59">
        <f>IF($E$11="",'3.1.16'!Z119/1000,Matrix!$E$11+('3.1.16'!Z119/1000))</f>
        <v>5.6827021389868032E-2</v>
      </c>
      <c r="H131" s="62">
        <f>IF($E$11="",'3.1.16'!AA119/1000,Matrix!$E$11+('3.1.16'!AA119/1000))</f>
        <v>5.7027021389868031E-2</v>
      </c>
      <c r="I131" s="56"/>
      <c r="J131" s="74">
        <f t="array" ref="J131">INDEX($AW$14:$AW$294,MATCH(MIN(IF($AW$14:$AW$294-(F131*(1+$BF$15))&gt;=0,$AW$14:$AW$294-(F131*(1+$BF$15)),"")),$AW$14:$AW$294-(F131*(1+$BF$15)),0))</f>
        <v>5.5000000000000007E-2</v>
      </c>
      <c r="K131" s="59">
        <f t="array" ref="K131">INDEX($AW$14:$AW$294,MATCH(MIN(IF($AW$14:$AW$294-(G131*(1+$BF$15))&gt;=0,$AW$14:$AW$294-(G131*(1+$BF$15)),"")),$AW$14:$AW$294-(G131*(1+$BF$15)),0))</f>
        <v>5.7300000000000004E-2</v>
      </c>
      <c r="L131" s="62">
        <f t="array" ref="L131">INDEX($AW$14:$AW$294,MATCH(MIN(IF($AW$14:$AW$294-(H131*(1+$BF$15))&gt;=0,$AW$14:$AW$294-(H131*(1+$BF$15)),"")),$AW$14:$AW$294-(H131*(1+$BF$15)),0))</f>
        <v>5.7599999999999998E-2</v>
      </c>
      <c r="U131" s="24" t="s">
        <v>142</v>
      </c>
      <c r="V131">
        <v>0.11660000000000005</v>
      </c>
      <c r="W131" s="31" t="s">
        <v>143</v>
      </c>
      <c r="X131" s="38">
        <v>9.6499999999999975E-2</v>
      </c>
      <c r="Y131" s="38"/>
      <c r="Z131" s="38"/>
      <c r="AA131" s="38"/>
      <c r="AB131" s="38"/>
      <c r="AC131" s="38"/>
      <c r="AD131" s="38"/>
      <c r="AE131" s="38"/>
      <c r="AF131" s="38"/>
      <c r="AG131" s="31" t="s">
        <v>146</v>
      </c>
      <c r="AH131" s="38">
        <v>9.4250000000000167E-2</v>
      </c>
      <c r="AI131" s="31" t="s">
        <v>85</v>
      </c>
      <c r="AJ131" s="27">
        <v>8.6899999999999991E-2</v>
      </c>
      <c r="AK131" s="24" t="s">
        <v>153</v>
      </c>
      <c r="AL131" s="27">
        <v>9.7450000000000356E-2</v>
      </c>
      <c r="AM131" s="38"/>
      <c r="AN131" s="38"/>
      <c r="AO131" s="36"/>
      <c r="AP131" s="36"/>
      <c r="AQ131" s="23">
        <v>9.7100000000000353E-2</v>
      </c>
      <c r="AR131" s="33" t="s">
        <v>280</v>
      </c>
      <c r="AS131" s="36"/>
      <c r="AT131" s="36"/>
      <c r="AU131" s="64">
        <v>9.4689999999999996E-2</v>
      </c>
      <c r="AV131" s="31" t="s">
        <v>72</v>
      </c>
      <c r="AW131" s="27">
        <v>8.6899999999999991E-2</v>
      </c>
      <c r="AX131" s="36"/>
      <c r="AY131" s="36"/>
      <c r="AZ131" s="30" t="s">
        <v>152</v>
      </c>
      <c r="BA131" s="23">
        <v>9.7450000000000356E-2</v>
      </c>
      <c r="BB131" s="64">
        <v>9.221E-2</v>
      </c>
      <c r="BI131" s="23">
        <v>9.7100000000000353E-2</v>
      </c>
      <c r="BJ131" s="23">
        <v>9.7100000000000353E-2</v>
      </c>
    </row>
    <row r="132" spans="1:62" x14ac:dyDescent="0.25">
      <c r="A132" s="69" t="str">
        <f>+'3.1.16'!A120</f>
        <v>2017-08-01</v>
      </c>
      <c r="B132" s="56" t="str">
        <f>+'3.1.16'!B120</f>
        <v>2019-07-31</v>
      </c>
      <c r="C132" s="56">
        <f>+'3.1.16'!C120</f>
        <v>24</v>
      </c>
      <c r="D132" s="56" t="str">
        <f>+'3.1.16'!D120</f>
        <v>AMEREN</v>
      </c>
      <c r="E132" s="56" t="s">
        <v>372</v>
      </c>
      <c r="F132" s="80">
        <f>IF($E$11="",'3.1.16'!Y120/1000,Matrix!$E$11+('3.1.16'!Y120/1000))</f>
        <v>5.4527032190198124E-2</v>
      </c>
      <c r="G132" s="59">
        <f>IF($E$11="",'3.1.16'!Z120/1000,Matrix!$E$11+('3.1.16'!Z120/1000))</f>
        <v>5.6827032190198128E-2</v>
      </c>
      <c r="H132" s="62">
        <f>IF($E$11="",'3.1.16'!AA120/1000,Matrix!$E$11+('3.1.16'!AA120/1000))</f>
        <v>5.7027032190198126E-2</v>
      </c>
      <c r="I132" s="56"/>
      <c r="J132" s="74">
        <f t="array" ref="J132">INDEX($AW$14:$AW$294,MATCH(MIN(IF($AW$14:$AW$294-(F132*(1+$BF$15))&gt;=0,$AW$14:$AW$294-(F132*(1+$BF$15)),"")),$AW$14:$AW$294-(F132*(1+$BF$15)),0))</f>
        <v>5.5000000000000007E-2</v>
      </c>
      <c r="K132" s="59">
        <f t="array" ref="K132">INDEX($AW$14:$AW$294,MATCH(MIN(IF($AW$14:$AW$294-(G132*(1+$BF$15))&gt;=0,$AW$14:$AW$294-(G132*(1+$BF$15)),"")),$AW$14:$AW$294-(G132*(1+$BF$15)),0))</f>
        <v>5.7300000000000004E-2</v>
      </c>
      <c r="L132" s="62">
        <f t="array" ref="L132">INDEX($AW$14:$AW$294,MATCH(MIN(IF($AW$14:$AW$294-(H132*(1+$BF$15))&gt;=0,$AW$14:$AW$294-(H132*(1+$BF$15)),"")),$AW$14:$AW$294-(H132*(1+$BF$15)),0))</f>
        <v>5.7599999999999998E-2</v>
      </c>
      <c r="U132" s="24" t="s">
        <v>142</v>
      </c>
      <c r="V132">
        <v>0.11710000000000005</v>
      </c>
      <c r="W132" s="31" t="s">
        <v>143</v>
      </c>
      <c r="X132" s="38">
        <v>9.6550000000000136E-2</v>
      </c>
      <c r="Y132" s="38"/>
      <c r="Z132" s="38"/>
      <c r="AA132" s="38"/>
      <c r="AB132" s="38"/>
      <c r="AC132" s="38"/>
      <c r="AD132" s="38"/>
      <c r="AE132" s="38"/>
      <c r="AF132" s="38"/>
      <c r="AG132" s="31" t="s">
        <v>146</v>
      </c>
      <c r="AH132" s="38">
        <v>9.460000000000017E-2</v>
      </c>
      <c r="AI132" s="31" t="s">
        <v>85</v>
      </c>
      <c r="AJ132" s="27">
        <v>8.7400000000000005E-2</v>
      </c>
      <c r="AK132" s="24" t="s">
        <v>153</v>
      </c>
      <c r="AL132" s="27">
        <v>9.7800000000000359E-2</v>
      </c>
      <c r="AM132" s="38"/>
      <c r="AN132" s="38"/>
      <c r="AO132" s="36"/>
      <c r="AP132" s="36"/>
      <c r="AQ132" s="23">
        <v>9.7450000000000356E-2</v>
      </c>
      <c r="AR132" s="33" t="s">
        <v>281</v>
      </c>
      <c r="AS132" s="36"/>
      <c r="AT132" s="36"/>
      <c r="AU132" s="64">
        <v>9.4960000000000003E-2</v>
      </c>
      <c r="AV132" s="31" t="s">
        <v>72</v>
      </c>
      <c r="AW132" s="27">
        <v>8.7400000000000005E-2</v>
      </c>
      <c r="AX132" s="36"/>
      <c r="AY132" s="36"/>
      <c r="AZ132" s="30" t="s">
        <v>152</v>
      </c>
      <c r="BA132" s="23">
        <v>9.7800000000000359E-2</v>
      </c>
      <c r="BB132" s="64">
        <v>9.2490000000000003E-2</v>
      </c>
      <c r="BI132" s="23">
        <v>9.7450000000000356E-2</v>
      </c>
      <c r="BJ132" s="23">
        <v>9.7450000000000356E-2</v>
      </c>
    </row>
    <row r="133" spans="1:62" x14ac:dyDescent="0.25">
      <c r="A133" s="69" t="str">
        <f>+'3.1.16'!A121</f>
        <v>2017-08-01</v>
      </c>
      <c r="B133" s="56" t="str">
        <f>+'3.1.16'!B121</f>
        <v>2020-01-31</v>
      </c>
      <c r="C133" s="56">
        <f>+'3.1.16'!C121</f>
        <v>30</v>
      </c>
      <c r="D133" s="56" t="str">
        <f>+'3.1.16'!D121</f>
        <v>AMEREN</v>
      </c>
      <c r="E133" s="56" t="s">
        <v>372</v>
      </c>
      <c r="F133" s="80">
        <f>IF($E$11="",'3.1.16'!Y121/1000,Matrix!$E$11+('3.1.16'!Y121/1000))</f>
        <v>5.4551682834431021E-2</v>
      </c>
      <c r="G133" s="59">
        <f>IF($E$11="",'3.1.16'!Z121/1000,Matrix!$E$11+('3.1.16'!Z121/1000))</f>
        <v>5.6851682834431018E-2</v>
      </c>
      <c r="H133" s="62">
        <f>IF($E$11="",'3.1.16'!AA121/1000,Matrix!$E$11+('3.1.16'!AA121/1000))</f>
        <v>5.7051682834431017E-2</v>
      </c>
      <c r="I133" s="56"/>
      <c r="J133" s="74">
        <f t="array" ref="J133">INDEX($AW$14:$AW$294,MATCH(MIN(IF($AW$14:$AW$294-(F133*(1+$BF$15))&gt;=0,$AW$14:$AW$294-(F133*(1+$BF$15)),"")),$AW$14:$AW$294-(F133*(1+$BF$15)),0))</f>
        <v>5.5000000000000007E-2</v>
      </c>
      <c r="K133" s="59">
        <f t="array" ref="K133">INDEX($AW$14:$AW$294,MATCH(MIN(IF($AW$14:$AW$294-(G133*(1+$BF$15))&gt;=0,$AW$14:$AW$294-(G133*(1+$BF$15)),"")),$AW$14:$AW$294-(G133*(1+$BF$15)),0))</f>
        <v>5.7300000000000004E-2</v>
      </c>
      <c r="L133" s="62">
        <f t="array" ref="L133">INDEX($AW$14:$AW$294,MATCH(MIN(IF($AW$14:$AW$294-(H133*(1+$BF$15))&gt;=0,$AW$14:$AW$294-(H133*(1+$BF$15)),"")),$AW$14:$AW$294-(H133*(1+$BF$15)),0))</f>
        <v>5.7599999999999998E-2</v>
      </c>
      <c r="U133" s="24" t="s">
        <v>142</v>
      </c>
      <c r="V133">
        <v>0.11760000000000005</v>
      </c>
      <c r="W133" s="31" t="s">
        <v>143</v>
      </c>
      <c r="X133" s="38">
        <v>9.6900000000000139E-2</v>
      </c>
      <c r="Y133" s="38"/>
      <c r="Z133" s="38"/>
      <c r="AA133" s="38"/>
      <c r="AB133" s="38"/>
      <c r="AC133" s="38"/>
      <c r="AD133" s="38"/>
      <c r="AE133" s="38"/>
      <c r="AF133" s="38"/>
      <c r="AG133" s="31" t="s">
        <v>146</v>
      </c>
      <c r="AH133" s="38">
        <v>9.4950000000000173E-2</v>
      </c>
      <c r="AI133" s="31" t="s">
        <v>85</v>
      </c>
      <c r="AJ133" s="27">
        <v>8.7899999999999992E-2</v>
      </c>
      <c r="AK133" s="24" t="s">
        <v>153</v>
      </c>
      <c r="AL133" s="27">
        <v>9.8150000000000362E-2</v>
      </c>
      <c r="AM133" s="38"/>
      <c r="AN133" s="38"/>
      <c r="AO133" s="36"/>
      <c r="AP133" s="36"/>
      <c r="AQ133" s="23">
        <v>9.7800000000000359E-2</v>
      </c>
      <c r="AR133" s="33" t="s">
        <v>282</v>
      </c>
      <c r="AS133" s="36"/>
      <c r="AT133" s="36"/>
      <c r="AU133" s="64">
        <v>9.5240000000000005E-2</v>
      </c>
      <c r="AV133" s="31" t="s">
        <v>72</v>
      </c>
      <c r="AW133" s="27">
        <v>8.7899999999999992E-2</v>
      </c>
      <c r="AX133" s="36"/>
      <c r="AY133" s="36"/>
      <c r="AZ133" s="30" t="s">
        <v>152</v>
      </c>
      <c r="BA133" s="23">
        <v>9.8150000000000362E-2</v>
      </c>
      <c r="BB133" s="64">
        <v>9.2759999999999995E-2</v>
      </c>
      <c r="BI133" s="23">
        <v>9.7800000000000359E-2</v>
      </c>
      <c r="BJ133" s="23">
        <v>9.7800000000000359E-2</v>
      </c>
    </row>
    <row r="134" spans="1:62" x14ac:dyDescent="0.25">
      <c r="A134" s="70" t="str">
        <f>+'3.1.16'!A122</f>
        <v>2017-08-01</v>
      </c>
      <c r="B134" s="57" t="str">
        <f>+'3.1.16'!B122</f>
        <v>2020-07-31</v>
      </c>
      <c r="C134" s="57">
        <f>+'3.1.16'!C122</f>
        <v>36</v>
      </c>
      <c r="D134" s="57" t="str">
        <f>+'3.1.16'!D122</f>
        <v>AMEREN</v>
      </c>
      <c r="E134" s="57" t="s">
        <v>372</v>
      </c>
      <c r="F134" s="82">
        <f>IF($E$11="",'3.1.16'!Y122/1000,Matrix!$E$11+('3.1.16'!Y122/1000))</f>
        <v>5.4496119417301189E-2</v>
      </c>
      <c r="G134" s="60">
        <f>IF($E$11="",'3.1.16'!Z122/1000,Matrix!$E$11+('3.1.16'!Z122/1000))</f>
        <v>5.6796119417301186E-2</v>
      </c>
      <c r="H134" s="63">
        <f>IF($E$11="",'3.1.16'!AA122/1000,Matrix!$E$11+('3.1.16'!AA122/1000))</f>
        <v>5.6996119417301185E-2</v>
      </c>
      <c r="I134" s="56"/>
      <c r="J134" s="75">
        <f t="array" ref="J134">INDEX($AW$14:$AW$294,MATCH(MIN(IF($AW$14:$AW$294-(F134*(1+$BF$15))&gt;=0,$AW$14:$AW$294-(F134*(1+$BF$15)),"")),$AW$14:$AW$294-(F134*(1+$BF$15)),0))</f>
        <v>5.5000000000000007E-2</v>
      </c>
      <c r="K134" s="60">
        <f t="array" ref="K134">INDEX($AW$14:$AW$294,MATCH(MIN(IF($AW$14:$AW$294-(G134*(1+$BF$15))&gt;=0,$AW$14:$AW$294-(G134*(1+$BF$15)),"")),$AW$14:$AW$294-(G134*(1+$BF$15)),0))</f>
        <v>5.7300000000000004E-2</v>
      </c>
      <c r="L134" s="63">
        <f t="array" ref="L134">INDEX($AW$14:$AW$294,MATCH(MIN(IF($AW$14:$AW$294-(H134*(1+$BF$15))&gt;=0,$AW$14:$AW$294-(H134*(1+$BF$15)),"")),$AW$14:$AW$294-(H134*(1+$BF$15)),0))</f>
        <v>5.7599999999999998E-2</v>
      </c>
      <c r="U134" s="24" t="s">
        <v>142</v>
      </c>
      <c r="V134">
        <v>0.11810000000000005</v>
      </c>
      <c r="W134" s="31" t="s">
        <v>143</v>
      </c>
      <c r="X134" s="38">
        <v>9.7250000000000142E-2</v>
      </c>
      <c r="Y134" s="38"/>
      <c r="Z134" s="38"/>
      <c r="AA134" s="38"/>
      <c r="AB134" s="38"/>
      <c r="AC134" s="38"/>
      <c r="AD134" s="38"/>
      <c r="AE134" s="38"/>
      <c r="AF134" s="38"/>
      <c r="AG134" s="31" t="s">
        <v>146</v>
      </c>
      <c r="AH134" s="38">
        <v>9.5300000000000176E-2</v>
      </c>
      <c r="AI134" s="31" t="s">
        <v>85</v>
      </c>
      <c r="AJ134" s="27">
        <v>8.8399999999999992E-2</v>
      </c>
      <c r="AK134" s="24" t="s">
        <v>153</v>
      </c>
      <c r="AL134" s="27">
        <v>9.8500000000000365E-2</v>
      </c>
      <c r="AM134" s="38"/>
      <c r="AN134" s="38"/>
      <c r="AO134" s="36"/>
      <c r="AP134" s="36"/>
      <c r="AQ134" s="23">
        <v>9.8150000000000362E-2</v>
      </c>
      <c r="AR134" s="33" t="s">
        <v>283</v>
      </c>
      <c r="AS134" s="36"/>
      <c r="AT134" s="36"/>
      <c r="AU134" s="64">
        <v>9.5509999999999998E-2</v>
      </c>
      <c r="AV134" s="31" t="s">
        <v>72</v>
      </c>
      <c r="AW134" s="27">
        <v>8.8399999999999992E-2</v>
      </c>
      <c r="AX134" s="36"/>
      <c r="AY134" s="36"/>
      <c r="AZ134" s="30" t="s">
        <v>152</v>
      </c>
      <c r="BA134" s="23">
        <v>9.8500000000000365E-2</v>
      </c>
      <c r="BB134" s="64">
        <v>9.3039999999999998E-2</v>
      </c>
      <c r="BI134" s="23">
        <v>9.8150000000000362E-2</v>
      </c>
      <c r="BJ134" s="23">
        <v>9.8150000000000362E-2</v>
      </c>
    </row>
    <row r="135" spans="1:62" x14ac:dyDescent="0.25">
      <c r="A135" s="68" t="str">
        <f>+'3.1.16'!A123</f>
        <v>2016-09-01</v>
      </c>
      <c r="B135" s="55" t="str">
        <f>+'3.1.16'!B123</f>
        <v>2017-08-31</v>
      </c>
      <c r="C135" s="55">
        <f>+'3.1.16'!C123</f>
        <v>12</v>
      </c>
      <c r="D135" s="55" t="str">
        <f>+'3.1.16'!D123</f>
        <v>PSEG</v>
      </c>
      <c r="E135" s="55" t="s">
        <v>372</v>
      </c>
      <c r="F135" s="81">
        <f>IF($E$11="",'3.1.16'!Y123/1000,Matrix!$E$11+('3.1.16'!Y123/1000))</f>
        <v>0.11263353622333601</v>
      </c>
      <c r="G135" s="58">
        <f>IF($E$11="",'3.1.16'!Z123/1000,Matrix!$E$11+('3.1.16'!Z123/1000))</f>
        <v>0.11509453622333601</v>
      </c>
      <c r="H135" s="61">
        <f>IF($E$11="",'3.1.16'!AA123/1000,Matrix!$E$11+('3.1.16'!AA123/1000))</f>
        <v>0.11530853622333601</v>
      </c>
      <c r="I135" s="55"/>
      <c r="J135" s="73">
        <f>+F135</f>
        <v>0.11263353622333601</v>
      </c>
      <c r="K135" s="58">
        <f>+G135</f>
        <v>0.11509453622333601</v>
      </c>
      <c r="L135" s="61">
        <f>+H135</f>
        <v>0.11530853622333601</v>
      </c>
      <c r="U135" s="24" t="s">
        <v>142</v>
      </c>
      <c r="V135">
        <v>0.12010000000000005</v>
      </c>
      <c r="W135" s="31" t="s">
        <v>143</v>
      </c>
      <c r="X135" s="38">
        <v>9.8300000000000151E-2</v>
      </c>
      <c r="Y135" s="38"/>
      <c r="Z135" s="38"/>
      <c r="AA135" s="38"/>
      <c r="AB135" s="38"/>
      <c r="AC135" s="38"/>
      <c r="AD135" s="38"/>
      <c r="AE135" s="38"/>
      <c r="AF135" s="38"/>
      <c r="AG135" s="31" t="s">
        <v>146</v>
      </c>
      <c r="AH135" s="38">
        <v>9.6700000000000189E-2</v>
      </c>
      <c r="AI135" s="31" t="s">
        <v>85</v>
      </c>
      <c r="AJ135" s="27">
        <v>9.0399999999999994E-2</v>
      </c>
      <c r="AK135" s="24" t="s">
        <v>153</v>
      </c>
      <c r="AL135" s="27">
        <v>9.9900000000000377E-2</v>
      </c>
      <c r="AM135" s="38"/>
      <c r="AN135" s="38"/>
      <c r="AO135" s="36"/>
      <c r="AP135" s="36"/>
      <c r="AQ135" s="23">
        <v>9.9550000000000374E-2</v>
      </c>
      <c r="AR135" s="33" t="s">
        <v>284</v>
      </c>
      <c r="AS135" s="36"/>
      <c r="AT135" s="36"/>
      <c r="AU135" s="64">
        <v>9.6610000000000001E-2</v>
      </c>
      <c r="AV135" s="31" t="s">
        <v>72</v>
      </c>
      <c r="AW135" s="27">
        <v>9.0399999999999994E-2</v>
      </c>
      <c r="AX135" s="36"/>
      <c r="AY135" s="36"/>
      <c r="AZ135" s="30" t="s">
        <v>152</v>
      </c>
      <c r="BA135" s="23">
        <v>9.9900000000000377E-2</v>
      </c>
      <c r="BB135" s="64">
        <v>9.4140000000000001E-2</v>
      </c>
      <c r="BI135" s="23">
        <v>9.8500000000000365E-2</v>
      </c>
      <c r="BJ135" s="23">
        <v>9.8500000000000365E-2</v>
      </c>
    </row>
    <row r="136" spans="1:62" x14ac:dyDescent="0.25">
      <c r="A136" s="69" t="str">
        <f>+'3.1.16'!A124</f>
        <v>2016-09-01</v>
      </c>
      <c r="B136" s="56" t="str">
        <f>+'3.1.16'!B124</f>
        <v>2018-02-28</v>
      </c>
      <c r="C136" s="56">
        <f>+'3.1.16'!C124</f>
        <v>18</v>
      </c>
      <c r="D136" s="56" t="str">
        <f>+'3.1.16'!D124</f>
        <v>PSEG</v>
      </c>
      <c r="E136" s="56" t="s">
        <v>372</v>
      </c>
      <c r="F136" s="80">
        <f>IF($E$11="",'3.1.16'!Y124/1000,Matrix!$E$11+('3.1.16'!Y124/1000))</f>
        <v>0.1139899342536683</v>
      </c>
      <c r="G136" s="59">
        <f>IF($E$11="",'3.1.16'!Z124/1000,Matrix!$E$11+('3.1.16'!Z124/1000))</f>
        <v>0.11645093425366829</v>
      </c>
      <c r="H136" s="62">
        <f>IF($E$11="",'3.1.16'!AA124/1000,Matrix!$E$11+('3.1.16'!AA124/1000))</f>
        <v>0.11666493425366831</v>
      </c>
      <c r="I136" s="56"/>
      <c r="J136" s="74">
        <f t="shared" ref="J136:J194" si="0">+F136</f>
        <v>0.1139899342536683</v>
      </c>
      <c r="K136" s="59">
        <f t="shared" ref="K136:K194" si="1">+G136</f>
        <v>0.11645093425366829</v>
      </c>
      <c r="L136" s="62">
        <f t="shared" ref="L136:L194" si="2">+H136</f>
        <v>0.11666493425366831</v>
      </c>
      <c r="U136" s="24" t="s">
        <v>142</v>
      </c>
      <c r="V136">
        <v>0.12060000000000005</v>
      </c>
      <c r="W136" s="31" t="s">
        <v>143</v>
      </c>
      <c r="X136" s="38">
        <v>9.8499999999999976E-2</v>
      </c>
      <c r="Y136" s="38"/>
      <c r="Z136" s="38"/>
      <c r="AA136" s="38"/>
      <c r="AB136" s="38"/>
      <c r="AC136" s="38"/>
      <c r="AD136" s="38"/>
      <c r="AE136" s="38"/>
      <c r="AF136" s="38"/>
      <c r="AG136" s="31" t="s">
        <v>146</v>
      </c>
      <c r="AH136" s="38">
        <v>9.7050000000000192E-2</v>
      </c>
      <c r="AI136" s="31" t="s">
        <v>85</v>
      </c>
      <c r="AJ136" s="27">
        <v>9.0899999999999995E-2</v>
      </c>
      <c r="AK136" s="24" t="s">
        <v>153</v>
      </c>
      <c r="AL136" s="27">
        <v>0.10025000000000038</v>
      </c>
      <c r="AM136" s="38"/>
      <c r="AN136" s="38"/>
      <c r="AO136" s="36"/>
      <c r="AP136" s="36"/>
      <c r="AQ136" s="23">
        <v>9.9900000000000377E-2</v>
      </c>
      <c r="AR136" s="33" t="s">
        <v>285</v>
      </c>
      <c r="AS136" s="36"/>
      <c r="AT136" s="36"/>
      <c r="AU136" s="64">
        <v>9.6890000000000004E-2</v>
      </c>
      <c r="AV136" s="31" t="s">
        <v>72</v>
      </c>
      <c r="AW136" s="27">
        <v>9.0899999999999995E-2</v>
      </c>
      <c r="AX136" s="36"/>
      <c r="AY136" s="36"/>
      <c r="AZ136" s="30" t="s">
        <v>152</v>
      </c>
      <c r="BA136" s="23">
        <v>0.10025000000000038</v>
      </c>
      <c r="BB136" s="64">
        <v>9.4409999999999994E-2</v>
      </c>
      <c r="BI136" s="23">
        <v>9.8850000000000368E-2</v>
      </c>
      <c r="BJ136" s="23">
        <v>9.8850000000000368E-2</v>
      </c>
    </row>
    <row r="137" spans="1:62" x14ac:dyDescent="0.25">
      <c r="A137" s="69" t="str">
        <f>+'3.1.16'!A125</f>
        <v>2016-09-01</v>
      </c>
      <c r="B137" s="56" t="str">
        <f>+'3.1.16'!B125</f>
        <v>2018-08-31</v>
      </c>
      <c r="C137" s="56">
        <f>+'3.1.16'!C125</f>
        <v>24</v>
      </c>
      <c r="D137" s="56" t="str">
        <f>+'3.1.16'!D125</f>
        <v>PSEG</v>
      </c>
      <c r="E137" s="56" t="s">
        <v>372</v>
      </c>
      <c r="F137" s="80">
        <f>IF($E$11="",'3.1.16'!Y125/1000,Matrix!$E$11+('3.1.16'!Y125/1000))</f>
        <v>0.11126237193479685</v>
      </c>
      <c r="G137" s="59">
        <f>IF($E$11="",'3.1.16'!Z125/1000,Matrix!$E$11+('3.1.16'!Z125/1000))</f>
        <v>0.11372337193479684</v>
      </c>
      <c r="H137" s="62">
        <f>IF($E$11="",'3.1.16'!AA125/1000,Matrix!$E$11+('3.1.16'!AA125/1000))</f>
        <v>0.11393737193479686</v>
      </c>
      <c r="I137" s="56"/>
      <c r="J137" s="74">
        <f t="shared" si="0"/>
        <v>0.11126237193479685</v>
      </c>
      <c r="K137" s="59">
        <f t="shared" si="1"/>
        <v>0.11372337193479684</v>
      </c>
      <c r="L137" s="62">
        <f t="shared" si="2"/>
        <v>0.11393737193479686</v>
      </c>
      <c r="U137" s="24" t="s">
        <v>142</v>
      </c>
      <c r="V137">
        <v>0.12110000000000005</v>
      </c>
      <c r="W137" s="31" t="s">
        <v>143</v>
      </c>
      <c r="X137" s="38">
        <v>9.8650000000000154E-2</v>
      </c>
      <c r="Y137" s="38"/>
      <c r="Z137" s="38"/>
      <c r="AA137" s="38"/>
      <c r="AB137" s="38"/>
      <c r="AC137" s="38"/>
      <c r="AD137" s="38"/>
      <c r="AE137" s="38"/>
      <c r="AF137" s="38"/>
      <c r="AG137" s="31" t="s">
        <v>146</v>
      </c>
      <c r="AH137" s="38">
        <v>9.7400000000000195E-2</v>
      </c>
      <c r="AI137" s="31" t="s">
        <v>85</v>
      </c>
      <c r="AJ137" s="27">
        <v>9.1400000000000009E-2</v>
      </c>
      <c r="AK137" s="24" t="s">
        <v>153</v>
      </c>
      <c r="AL137" s="27">
        <v>0.10060000000000038</v>
      </c>
      <c r="AM137" s="38"/>
      <c r="AN137" s="38"/>
      <c r="AO137" s="36"/>
      <c r="AP137" s="36"/>
      <c r="AQ137" s="23">
        <v>0.10025000000000038</v>
      </c>
      <c r="AR137" s="33" t="s">
        <v>173</v>
      </c>
      <c r="AS137" s="36"/>
      <c r="AT137" s="36"/>
      <c r="AU137" s="64">
        <v>9.7159999999999996E-2</v>
      </c>
      <c r="AV137" s="31" t="s">
        <v>72</v>
      </c>
      <c r="AW137" s="27">
        <v>9.1400000000000009E-2</v>
      </c>
      <c r="AX137" s="36"/>
      <c r="AY137" s="36"/>
      <c r="AZ137" s="30" t="s">
        <v>152</v>
      </c>
      <c r="BA137" s="23">
        <v>0.10060000000000038</v>
      </c>
      <c r="BB137" s="64">
        <v>9.4689999999999996E-2</v>
      </c>
      <c r="BI137" s="23">
        <v>9.9200000000000371E-2</v>
      </c>
      <c r="BJ137" s="23">
        <v>9.9200000000000371E-2</v>
      </c>
    </row>
    <row r="138" spans="1:62" x14ac:dyDescent="0.25">
      <c r="A138" s="69" t="str">
        <f>+'3.1.16'!A126</f>
        <v>2016-09-01</v>
      </c>
      <c r="B138" s="56" t="str">
        <f>+'3.1.16'!B126</f>
        <v>2019-02-28</v>
      </c>
      <c r="C138" s="56">
        <f>+'3.1.16'!C126</f>
        <v>30</v>
      </c>
      <c r="D138" s="56" t="str">
        <f>+'3.1.16'!D126</f>
        <v>PSEG</v>
      </c>
      <c r="E138" s="56" t="s">
        <v>372</v>
      </c>
      <c r="F138" s="80">
        <f>IF($E$11="",'3.1.16'!Y126/1000,Matrix!$E$11+('3.1.16'!Y126/1000))</f>
        <v>0.11238427496676257</v>
      </c>
      <c r="G138" s="59">
        <f>IF($E$11="",'3.1.16'!Z126/1000,Matrix!$E$11+('3.1.16'!Z126/1000))</f>
        <v>0.11484527496676256</v>
      </c>
      <c r="H138" s="62">
        <f>IF($E$11="",'3.1.16'!AA126/1000,Matrix!$E$11+('3.1.16'!AA126/1000))</f>
        <v>0.11505927496676256</v>
      </c>
      <c r="I138" s="56"/>
      <c r="J138" s="74">
        <f t="shared" si="0"/>
        <v>0.11238427496676257</v>
      </c>
      <c r="K138" s="59">
        <f t="shared" si="1"/>
        <v>0.11484527496676256</v>
      </c>
      <c r="L138" s="62">
        <f t="shared" si="2"/>
        <v>0.11505927496676256</v>
      </c>
      <c r="U138" s="24" t="s">
        <v>142</v>
      </c>
      <c r="V138">
        <v>0.12160000000000006</v>
      </c>
      <c r="W138" s="31" t="s">
        <v>143</v>
      </c>
      <c r="X138" s="38">
        <v>9.9000000000000157E-2</v>
      </c>
      <c r="Y138" s="38"/>
      <c r="Z138" s="38"/>
      <c r="AA138" s="38"/>
      <c r="AB138" s="38"/>
      <c r="AC138" s="38"/>
      <c r="AD138" s="38"/>
      <c r="AE138" s="38"/>
      <c r="AF138" s="38"/>
      <c r="AG138" s="31" t="s">
        <v>146</v>
      </c>
      <c r="AH138" s="38">
        <v>9.7750000000000198E-2</v>
      </c>
      <c r="AI138" s="31" t="s">
        <v>85</v>
      </c>
      <c r="AJ138" s="27">
        <v>9.1899999999999996E-2</v>
      </c>
      <c r="AK138" s="24" t="s">
        <v>153</v>
      </c>
      <c r="AL138" s="27">
        <v>0.10095000000000039</v>
      </c>
      <c r="AM138" s="38"/>
      <c r="AN138" s="38"/>
      <c r="AO138" s="36"/>
      <c r="AP138" s="36"/>
      <c r="AQ138" s="23">
        <v>0.10060000000000038</v>
      </c>
      <c r="AR138" s="33" t="s">
        <v>286</v>
      </c>
      <c r="AS138" s="36"/>
      <c r="AT138" s="36"/>
      <c r="AU138" s="64">
        <v>9.7439999999999999E-2</v>
      </c>
      <c r="AV138" s="31" t="s">
        <v>72</v>
      </c>
      <c r="AW138" s="27">
        <v>9.1899999999999996E-2</v>
      </c>
      <c r="AX138" s="36"/>
      <c r="AY138" s="36"/>
      <c r="AZ138" s="30" t="s">
        <v>152</v>
      </c>
      <c r="BA138" s="23">
        <v>0.10095000000000039</v>
      </c>
      <c r="BB138" s="64">
        <v>9.4960000000000003E-2</v>
      </c>
      <c r="BI138" s="23">
        <v>9.9550000000000374E-2</v>
      </c>
      <c r="BJ138" s="23">
        <v>9.9550000000000374E-2</v>
      </c>
    </row>
    <row r="139" spans="1:62" x14ac:dyDescent="0.25">
      <c r="A139" s="70" t="str">
        <f>+'3.1.16'!A127</f>
        <v>2016-09-01</v>
      </c>
      <c r="B139" s="57" t="str">
        <f>+'3.1.16'!B127</f>
        <v>2019-08-31</v>
      </c>
      <c r="C139" s="57">
        <f>+'3.1.16'!C127</f>
        <v>36</v>
      </c>
      <c r="D139" s="57" t="str">
        <f>+'3.1.16'!D127</f>
        <v>PSEG</v>
      </c>
      <c r="E139" s="57" t="s">
        <v>372</v>
      </c>
      <c r="F139" s="82">
        <f>IF($E$11="",'3.1.16'!Y127/1000,Matrix!$E$11+('3.1.16'!Y127/1000))</f>
        <v>0.10992322757607834</v>
      </c>
      <c r="G139" s="60">
        <f>IF($E$11="",'3.1.16'!Z127/1000,Matrix!$E$11+('3.1.16'!Z127/1000))</f>
        <v>0.11238422757607833</v>
      </c>
      <c r="H139" s="63">
        <f>IF($E$11="",'3.1.16'!AA127/1000,Matrix!$E$11+('3.1.16'!AA127/1000))</f>
        <v>0.11259822757607835</v>
      </c>
      <c r="I139" s="56"/>
      <c r="J139" s="75">
        <f t="shared" si="0"/>
        <v>0.10992322757607834</v>
      </c>
      <c r="K139" s="60">
        <f t="shared" si="1"/>
        <v>0.11238422757607833</v>
      </c>
      <c r="L139" s="63">
        <f t="shared" si="2"/>
        <v>0.11259822757607835</v>
      </c>
      <c r="U139" s="24" t="s">
        <v>142</v>
      </c>
      <c r="V139">
        <v>0.12210000000000006</v>
      </c>
      <c r="W139" s="31" t="s">
        <v>143</v>
      </c>
      <c r="X139" s="38">
        <v>9.935000000000016E-2</v>
      </c>
      <c r="Y139" s="38"/>
      <c r="Z139" s="38"/>
      <c r="AA139" s="38"/>
      <c r="AB139" s="38"/>
      <c r="AC139" s="38"/>
      <c r="AD139" s="38"/>
      <c r="AE139" s="38"/>
      <c r="AF139" s="38"/>
      <c r="AG139" s="31" t="s">
        <v>146</v>
      </c>
      <c r="AH139" s="38">
        <v>9.8100000000000201E-2</v>
      </c>
      <c r="AI139" s="31" t="s">
        <v>85</v>
      </c>
      <c r="AJ139" s="27">
        <v>9.2399999999999996E-2</v>
      </c>
      <c r="AK139" s="24" t="s">
        <v>153</v>
      </c>
      <c r="AL139" s="27">
        <v>0.10130000000000039</v>
      </c>
      <c r="AM139" s="38"/>
      <c r="AN139" s="38"/>
      <c r="AO139" s="36"/>
      <c r="AP139" s="36"/>
      <c r="AQ139" s="23">
        <v>0.10095000000000039</v>
      </c>
      <c r="AR139" s="33" t="s">
        <v>287</v>
      </c>
      <c r="AS139" s="36"/>
      <c r="AT139" s="36"/>
      <c r="AU139" s="64">
        <v>9.7710000000000005E-2</v>
      </c>
      <c r="AV139" s="31" t="s">
        <v>72</v>
      </c>
      <c r="AW139" s="27">
        <v>9.2399999999999996E-2</v>
      </c>
      <c r="AX139" s="36"/>
      <c r="AY139" s="36"/>
      <c r="AZ139" s="30" t="s">
        <v>152</v>
      </c>
      <c r="BA139" s="23">
        <v>0.10130000000000039</v>
      </c>
      <c r="BB139" s="64">
        <v>9.5240000000000005E-2</v>
      </c>
      <c r="BI139" s="23">
        <v>9.9900000000000377E-2</v>
      </c>
      <c r="BJ139" s="23">
        <v>9.9900000000000377E-2</v>
      </c>
    </row>
    <row r="140" spans="1:62" x14ac:dyDescent="0.25">
      <c r="A140" s="68" t="str">
        <f>+'3.1.16'!A128</f>
        <v>2016-10-01</v>
      </c>
      <c r="B140" s="55" t="str">
        <f>+'3.1.16'!B128</f>
        <v>2017-09-30</v>
      </c>
      <c r="C140" s="55">
        <f>+'3.1.16'!C128</f>
        <v>12</v>
      </c>
      <c r="D140" s="55" t="str">
        <f>+'3.1.16'!D128</f>
        <v>PSEG</v>
      </c>
      <c r="E140" s="55" t="s">
        <v>372</v>
      </c>
      <c r="F140" s="81">
        <f>IF($E$11="",'3.1.16'!Y128/1000,Matrix!$E$11+('3.1.16'!Y128/1000))</f>
        <v>0.11236532625720093</v>
      </c>
      <c r="G140" s="58">
        <f>IF($E$11="",'3.1.16'!Z128/1000,Matrix!$E$11+('3.1.16'!Z128/1000))</f>
        <v>0.11482632625720093</v>
      </c>
      <c r="H140" s="61">
        <f>IF($E$11="",'3.1.16'!AA128/1000,Matrix!$E$11+('3.1.16'!AA128/1000))</f>
        <v>0.11504032625720093</v>
      </c>
      <c r="I140" s="55"/>
      <c r="J140" s="73">
        <f t="shared" si="0"/>
        <v>0.11236532625720093</v>
      </c>
      <c r="K140" s="58">
        <f t="shared" si="1"/>
        <v>0.11482632625720093</v>
      </c>
      <c r="L140" s="61">
        <f t="shared" si="2"/>
        <v>0.11504032625720093</v>
      </c>
      <c r="U140" s="24" t="s">
        <v>142</v>
      </c>
      <c r="V140">
        <v>0.12260000000000006</v>
      </c>
      <c r="W140" s="31" t="s">
        <v>143</v>
      </c>
      <c r="X140" s="38">
        <v>9.9499999999999977E-2</v>
      </c>
      <c r="Y140" s="38"/>
      <c r="Z140" s="38"/>
      <c r="AA140" s="38"/>
      <c r="AB140" s="38"/>
      <c r="AC140" s="38"/>
      <c r="AD140" s="38"/>
      <c r="AE140" s="38"/>
      <c r="AF140" s="38"/>
      <c r="AG140" s="31" t="s">
        <v>146</v>
      </c>
      <c r="AH140" s="38">
        <v>9.8450000000000204E-2</v>
      </c>
      <c r="AI140" s="31" t="s">
        <v>85</v>
      </c>
      <c r="AJ140" s="27">
        <v>9.2899999999999996E-2</v>
      </c>
      <c r="AK140" s="24" t="s">
        <v>153</v>
      </c>
      <c r="AL140" s="27">
        <v>0.10165000000000039</v>
      </c>
      <c r="AM140" s="38"/>
      <c r="AN140" s="38"/>
      <c r="AO140" s="36"/>
      <c r="AP140" s="36"/>
      <c r="AQ140" s="23">
        <v>0.10130000000000039</v>
      </c>
      <c r="AR140" s="33" t="s">
        <v>288</v>
      </c>
      <c r="AS140" s="36"/>
      <c r="AT140" s="36"/>
      <c r="AU140" s="64">
        <v>9.7989999999999994E-2</v>
      </c>
      <c r="AV140" s="31" t="s">
        <v>72</v>
      </c>
      <c r="AW140" s="27">
        <v>9.2899999999999996E-2</v>
      </c>
      <c r="AX140" s="36"/>
      <c r="AY140" s="36"/>
      <c r="AZ140" s="30" t="s">
        <v>152</v>
      </c>
      <c r="BA140" s="23">
        <v>0.10165000000000039</v>
      </c>
      <c r="BB140" s="64">
        <v>9.5509999999999998E-2</v>
      </c>
      <c r="BI140" s="23">
        <v>0.10025000000000038</v>
      </c>
      <c r="BJ140" s="23">
        <v>0.10025000000000038</v>
      </c>
    </row>
    <row r="141" spans="1:62" x14ac:dyDescent="0.25">
      <c r="A141" s="69" t="str">
        <f>+'3.1.16'!A129</f>
        <v>2016-10-01</v>
      </c>
      <c r="B141" s="56" t="str">
        <f>+'3.1.16'!B129</f>
        <v>2018-03-31</v>
      </c>
      <c r="C141" s="56">
        <f>+'3.1.16'!C129</f>
        <v>18</v>
      </c>
      <c r="D141" s="56" t="str">
        <f>+'3.1.16'!D129</f>
        <v>PSEG</v>
      </c>
      <c r="E141" s="56" t="s">
        <v>372</v>
      </c>
      <c r="F141" s="80">
        <f>IF($E$11="",'3.1.16'!Y129/1000,Matrix!$E$11+('3.1.16'!Y129/1000))</f>
        <v>0.1144306704898399</v>
      </c>
      <c r="G141" s="59">
        <f>IF($E$11="",'3.1.16'!Z129/1000,Matrix!$E$11+('3.1.16'!Z129/1000))</f>
        <v>0.11689167048983989</v>
      </c>
      <c r="H141" s="62">
        <f>IF($E$11="",'3.1.16'!AA129/1000,Matrix!$E$11+('3.1.16'!AA129/1000))</f>
        <v>0.1171056704898399</v>
      </c>
      <c r="I141" s="56"/>
      <c r="J141" s="74">
        <f t="shared" si="0"/>
        <v>0.1144306704898399</v>
      </c>
      <c r="K141" s="59">
        <f t="shared" si="1"/>
        <v>0.11689167048983989</v>
      </c>
      <c r="L141" s="62">
        <f t="shared" si="2"/>
        <v>0.1171056704898399</v>
      </c>
      <c r="U141" s="24" t="s">
        <v>142</v>
      </c>
      <c r="V141">
        <v>0.12310000000000006</v>
      </c>
      <c r="W141" s="31" t="s">
        <v>143</v>
      </c>
      <c r="X141" s="38">
        <v>0.10049999999999998</v>
      </c>
      <c r="Y141" s="38"/>
      <c r="Z141" s="38"/>
      <c r="AA141" s="38"/>
      <c r="AB141" s="38"/>
      <c r="AC141" s="38"/>
      <c r="AD141" s="38"/>
      <c r="AE141" s="38"/>
      <c r="AF141" s="38"/>
      <c r="AG141" s="31" t="s">
        <v>146</v>
      </c>
      <c r="AH141" s="38">
        <v>9.8800000000000207E-2</v>
      </c>
      <c r="AI141" s="31" t="s">
        <v>85</v>
      </c>
      <c r="AJ141" s="27">
        <v>9.3399999999999997E-2</v>
      </c>
      <c r="AK141" s="24" t="s">
        <v>153</v>
      </c>
      <c r="AL141" s="27">
        <v>0.1020000000000004</v>
      </c>
      <c r="AM141" s="38"/>
      <c r="AN141" s="38"/>
      <c r="AO141" s="36"/>
      <c r="AP141" s="36"/>
      <c r="AQ141" s="23">
        <v>0.10165000000000039</v>
      </c>
      <c r="AR141" s="33" t="s">
        <v>289</v>
      </c>
      <c r="AS141" s="36"/>
      <c r="AT141" s="36"/>
      <c r="AU141" s="64">
        <v>9.826E-2</v>
      </c>
      <c r="AV141" s="31" t="s">
        <v>72</v>
      </c>
      <c r="AW141" s="27">
        <v>9.3399999999999997E-2</v>
      </c>
      <c r="AX141" s="36"/>
      <c r="AY141" s="36"/>
      <c r="AZ141" s="30" t="s">
        <v>152</v>
      </c>
      <c r="BA141" s="23">
        <v>0.1020000000000004</v>
      </c>
      <c r="BB141" s="64">
        <v>9.579E-2</v>
      </c>
      <c r="BI141" s="23">
        <v>0.10060000000000038</v>
      </c>
      <c r="BJ141" s="23">
        <v>0.10060000000000038</v>
      </c>
    </row>
    <row r="142" spans="1:62" x14ac:dyDescent="0.25">
      <c r="A142" s="69" t="str">
        <f>+'3.1.16'!A130</f>
        <v>2016-10-01</v>
      </c>
      <c r="B142" s="56" t="str">
        <f>+'3.1.16'!B130</f>
        <v>2018-09-30</v>
      </c>
      <c r="C142" s="56">
        <f>+'3.1.16'!C130</f>
        <v>24</v>
      </c>
      <c r="D142" s="56" t="str">
        <f>+'3.1.16'!D130</f>
        <v>PSEG</v>
      </c>
      <c r="E142" s="56" t="s">
        <v>372</v>
      </c>
      <c r="F142" s="80">
        <f>IF($E$11="",'3.1.16'!Y130/1000,Matrix!$E$11+('3.1.16'!Y130/1000))</f>
        <v>0.11115702452618181</v>
      </c>
      <c r="G142" s="59">
        <f>IF($E$11="",'3.1.16'!Z130/1000,Matrix!$E$11+('3.1.16'!Z130/1000))</f>
        <v>0.11361802452618182</v>
      </c>
      <c r="H142" s="62">
        <f>IF($E$11="",'3.1.16'!AA130/1000,Matrix!$E$11+('3.1.16'!AA130/1000))</f>
        <v>0.11383202452618181</v>
      </c>
      <c r="I142" s="56"/>
      <c r="J142" s="74">
        <f t="shared" si="0"/>
        <v>0.11115702452618181</v>
      </c>
      <c r="K142" s="59">
        <f t="shared" si="1"/>
        <v>0.11361802452618182</v>
      </c>
      <c r="L142" s="62">
        <f t="shared" si="2"/>
        <v>0.11383202452618181</v>
      </c>
      <c r="U142" s="24" t="s">
        <v>142</v>
      </c>
      <c r="V142">
        <v>0.12360000000000006</v>
      </c>
      <c r="W142" s="31" t="s">
        <v>143</v>
      </c>
      <c r="X142" s="38">
        <v>0.10149999999999998</v>
      </c>
      <c r="Y142" s="38"/>
      <c r="Z142" s="38"/>
      <c r="AA142" s="38"/>
      <c r="AB142" s="38"/>
      <c r="AC142" s="38"/>
      <c r="AD142" s="38"/>
      <c r="AE142" s="38"/>
      <c r="AF142" s="38"/>
      <c r="AG142" s="31" t="s">
        <v>146</v>
      </c>
      <c r="AH142" s="38">
        <v>9.915000000000021E-2</v>
      </c>
      <c r="AI142" s="31" t="s">
        <v>85</v>
      </c>
      <c r="AJ142" s="27">
        <v>9.3900000000000011E-2</v>
      </c>
      <c r="AK142" s="24" t="s">
        <v>153</v>
      </c>
      <c r="AL142" s="27">
        <v>0.1023500000000004</v>
      </c>
      <c r="AM142" s="38"/>
      <c r="AN142" s="38"/>
      <c r="AO142" s="36"/>
      <c r="AP142" s="36"/>
      <c r="AQ142" s="23">
        <v>0.1020000000000004</v>
      </c>
      <c r="AR142" s="33" t="s">
        <v>290</v>
      </c>
      <c r="AS142" s="36"/>
      <c r="AT142" s="36"/>
      <c r="AU142" s="64">
        <v>9.8540000000000003E-2</v>
      </c>
      <c r="AV142" s="31" t="s">
        <v>72</v>
      </c>
      <c r="AW142" s="27">
        <v>9.3900000000000011E-2</v>
      </c>
      <c r="AX142" s="36"/>
      <c r="AY142" s="36"/>
      <c r="AZ142" s="30" t="s">
        <v>152</v>
      </c>
      <c r="BA142" s="23">
        <v>0.1023500000000004</v>
      </c>
      <c r="BB142" s="64">
        <v>9.6060000000000006E-2</v>
      </c>
      <c r="BI142" s="23">
        <v>0.10095000000000039</v>
      </c>
      <c r="BJ142" s="23">
        <v>0.10095000000000039</v>
      </c>
    </row>
    <row r="143" spans="1:62" x14ac:dyDescent="0.25">
      <c r="A143" s="69" t="str">
        <f>+'3.1.16'!A131</f>
        <v>2016-10-01</v>
      </c>
      <c r="B143" s="56" t="str">
        <f>+'3.1.16'!B131</f>
        <v>2019-03-31</v>
      </c>
      <c r="C143" s="56">
        <f>+'3.1.16'!C131</f>
        <v>30</v>
      </c>
      <c r="D143" s="56" t="str">
        <f>+'3.1.16'!D131</f>
        <v>PSEG</v>
      </c>
      <c r="E143" s="56" t="s">
        <v>372</v>
      </c>
      <c r="F143" s="80">
        <f>IF($E$11="",'3.1.16'!Y131/1000,Matrix!$E$11+('3.1.16'!Y131/1000))</f>
        <v>0.11268070609084994</v>
      </c>
      <c r="G143" s="59">
        <f>IF($E$11="",'3.1.16'!Z131/1000,Matrix!$E$11+('3.1.16'!Z131/1000))</f>
        <v>0.11514170609084992</v>
      </c>
      <c r="H143" s="62">
        <f>IF($E$11="",'3.1.16'!AA131/1000,Matrix!$E$11+('3.1.16'!AA131/1000))</f>
        <v>0.11535570609084994</v>
      </c>
      <c r="I143" s="56"/>
      <c r="J143" s="74">
        <f t="shared" si="0"/>
        <v>0.11268070609084994</v>
      </c>
      <c r="K143" s="59">
        <f t="shared" si="1"/>
        <v>0.11514170609084992</v>
      </c>
      <c r="L143" s="62">
        <f t="shared" si="2"/>
        <v>0.11535570609084994</v>
      </c>
      <c r="U143" s="24" t="s">
        <v>142</v>
      </c>
      <c r="V143">
        <v>0.12410000000000006</v>
      </c>
      <c r="W143" s="31" t="s">
        <v>143</v>
      </c>
      <c r="X143" s="38">
        <v>0.10249999999999998</v>
      </c>
      <c r="Y143" s="38"/>
      <c r="Z143" s="38"/>
      <c r="AA143" s="38"/>
      <c r="AB143" s="38"/>
      <c r="AC143" s="38"/>
      <c r="AD143" s="38"/>
      <c r="AE143" s="38"/>
      <c r="AF143" s="38"/>
      <c r="AG143" s="31" t="s">
        <v>146</v>
      </c>
      <c r="AH143" s="38">
        <v>9.9500000000000213E-2</v>
      </c>
      <c r="AI143" s="31" t="s">
        <v>85</v>
      </c>
      <c r="AJ143" s="27">
        <v>9.4399999999999998E-2</v>
      </c>
      <c r="AK143" s="24" t="s">
        <v>153</v>
      </c>
      <c r="AL143" s="27">
        <v>0.1027000000000004</v>
      </c>
      <c r="AM143" s="38"/>
      <c r="AN143" s="38"/>
      <c r="AO143" s="36"/>
      <c r="AP143" s="36"/>
      <c r="AQ143" s="23">
        <v>0.1023500000000004</v>
      </c>
      <c r="AR143" s="33" t="s">
        <v>291</v>
      </c>
      <c r="AS143" s="36"/>
      <c r="AT143" s="36"/>
      <c r="AU143" s="64">
        <v>9.8809999999999995E-2</v>
      </c>
      <c r="AV143" s="31" t="s">
        <v>72</v>
      </c>
      <c r="AW143" s="27">
        <v>9.4399999999999998E-2</v>
      </c>
      <c r="AX143" s="36"/>
      <c r="AY143" s="36"/>
      <c r="AZ143" s="30" t="s">
        <v>152</v>
      </c>
      <c r="BA143" s="23">
        <v>0.1027000000000004</v>
      </c>
      <c r="BB143" s="64">
        <v>9.6339999999999995E-2</v>
      </c>
      <c r="BI143" s="23">
        <v>0.10130000000000039</v>
      </c>
      <c r="BJ143" s="23">
        <v>0.10130000000000039</v>
      </c>
    </row>
    <row r="144" spans="1:62" x14ac:dyDescent="0.25">
      <c r="A144" s="70" t="str">
        <f>+'3.1.16'!A132</f>
        <v>2016-10-01</v>
      </c>
      <c r="B144" s="57" t="str">
        <f>+'3.1.16'!B132</f>
        <v>2019-09-30</v>
      </c>
      <c r="C144" s="57">
        <f>+'3.1.16'!C132</f>
        <v>36</v>
      </c>
      <c r="D144" s="57" t="str">
        <f>+'3.1.16'!D132</f>
        <v>PSEG</v>
      </c>
      <c r="E144" s="57" t="s">
        <v>372</v>
      </c>
      <c r="F144" s="82">
        <f>IF($E$11="",'3.1.16'!Y132/1000,Matrix!$E$11+('3.1.16'!Y132/1000))</f>
        <v>0.10949720131910609</v>
      </c>
      <c r="G144" s="60">
        <f>IF($E$11="",'3.1.16'!Z132/1000,Matrix!$E$11+('3.1.16'!Z132/1000))</f>
        <v>0.1119582013191061</v>
      </c>
      <c r="H144" s="63">
        <f>IF($E$11="",'3.1.16'!AA132/1000,Matrix!$E$11+('3.1.16'!AA132/1000))</f>
        <v>0.11217220131910609</v>
      </c>
      <c r="I144" s="56"/>
      <c r="J144" s="75">
        <f t="shared" si="0"/>
        <v>0.10949720131910609</v>
      </c>
      <c r="K144" s="60">
        <f t="shared" si="1"/>
        <v>0.1119582013191061</v>
      </c>
      <c r="L144" s="63">
        <f t="shared" si="2"/>
        <v>0.11217220131910609</v>
      </c>
      <c r="U144" s="24" t="s">
        <v>142</v>
      </c>
      <c r="V144">
        <v>0.12460000000000006</v>
      </c>
      <c r="W144" s="31" t="s">
        <v>143</v>
      </c>
      <c r="X144" s="38">
        <v>0.10349999999999998</v>
      </c>
      <c r="Y144" s="38"/>
      <c r="Z144" s="38"/>
      <c r="AA144" s="38"/>
      <c r="AB144" s="38"/>
      <c r="AC144" s="38"/>
      <c r="AD144" s="38"/>
      <c r="AE144" s="38"/>
      <c r="AF144" s="38"/>
      <c r="AG144" s="31" t="s">
        <v>146</v>
      </c>
      <c r="AH144" s="38">
        <v>9.9850000000000216E-2</v>
      </c>
      <c r="AI144" s="31" t="s">
        <v>85</v>
      </c>
      <c r="AJ144" s="27">
        <v>9.4899999999999998E-2</v>
      </c>
      <c r="AK144" s="24" t="s">
        <v>153</v>
      </c>
      <c r="AL144" s="27">
        <v>0.10305000000000041</v>
      </c>
      <c r="AM144" s="38"/>
      <c r="AN144" s="38"/>
      <c r="AO144" s="36"/>
      <c r="AP144" s="36"/>
      <c r="AQ144" s="23">
        <v>0.1027000000000004</v>
      </c>
      <c r="AR144" s="33" t="s">
        <v>292</v>
      </c>
      <c r="AS144" s="36"/>
      <c r="AT144" s="36"/>
      <c r="AU144" s="64">
        <v>9.9089999999999998E-2</v>
      </c>
      <c r="AV144" s="31" t="s">
        <v>72</v>
      </c>
      <c r="AW144" s="27">
        <v>9.4899999999999998E-2</v>
      </c>
      <c r="AX144" s="36"/>
      <c r="AY144" s="36"/>
      <c r="AZ144" s="30" t="s">
        <v>152</v>
      </c>
      <c r="BA144" s="23">
        <v>0.10305000000000041</v>
      </c>
      <c r="BB144" s="64">
        <v>9.6610000000000001E-2</v>
      </c>
      <c r="BI144" s="23">
        <v>0.10165000000000039</v>
      </c>
      <c r="BJ144" s="23">
        <v>0.10165000000000039</v>
      </c>
    </row>
    <row r="145" spans="1:62" x14ac:dyDescent="0.25">
      <c r="A145" s="68" t="str">
        <f>+'3.1.16'!A133</f>
        <v>2016-11-01</v>
      </c>
      <c r="B145" s="55" t="str">
        <f>+'3.1.16'!B133</f>
        <v>2017-10-31</v>
      </c>
      <c r="C145" s="55">
        <f>+'3.1.16'!C133</f>
        <v>12</v>
      </c>
      <c r="D145" s="55" t="str">
        <f>+'3.1.16'!D133</f>
        <v>PSEG</v>
      </c>
      <c r="E145" s="55" t="s">
        <v>372</v>
      </c>
      <c r="F145" s="81">
        <f>IF($E$11="",'3.1.16'!Y133/1000,Matrix!$E$11+('3.1.16'!Y133/1000))</f>
        <v>0.11214220599069691</v>
      </c>
      <c r="G145" s="58">
        <f>IF($E$11="",'3.1.16'!Z133/1000,Matrix!$E$11+('3.1.16'!Z133/1000))</f>
        <v>0.11460320599069691</v>
      </c>
      <c r="H145" s="61">
        <f>IF($E$11="",'3.1.16'!AA133/1000,Matrix!$E$11+('3.1.16'!AA133/1000))</f>
        <v>0.11481720599069692</v>
      </c>
      <c r="I145" s="55"/>
      <c r="J145" s="73">
        <f t="shared" si="0"/>
        <v>0.11214220599069691</v>
      </c>
      <c r="K145" s="58">
        <f t="shared" si="1"/>
        <v>0.11460320599069691</v>
      </c>
      <c r="L145" s="61">
        <f t="shared" si="2"/>
        <v>0.11481720599069692</v>
      </c>
      <c r="U145" s="24" t="s">
        <v>142</v>
      </c>
      <c r="V145">
        <v>0.12510000000000004</v>
      </c>
      <c r="W145" s="31" t="s">
        <v>143</v>
      </c>
      <c r="X145" s="38">
        <v>0.10449999999999998</v>
      </c>
      <c r="Y145" s="38"/>
      <c r="Z145" s="38"/>
      <c r="AA145" s="38"/>
      <c r="AB145" s="38"/>
      <c r="AC145" s="38"/>
      <c r="AD145" s="38"/>
      <c r="AE145" s="38"/>
      <c r="AF145" s="38"/>
      <c r="AG145" s="31" t="s">
        <v>146</v>
      </c>
      <c r="AH145" s="38">
        <v>0.10020000000000022</v>
      </c>
      <c r="AI145" s="31" t="s">
        <v>85</v>
      </c>
      <c r="AJ145" s="27">
        <v>9.5399999999999985E-2</v>
      </c>
      <c r="AK145" s="24" t="s">
        <v>153</v>
      </c>
      <c r="AL145" s="27">
        <v>0.10340000000000041</v>
      </c>
      <c r="AM145" s="38"/>
      <c r="AN145" s="38"/>
      <c r="AO145" s="36"/>
      <c r="AP145" s="36"/>
      <c r="AQ145" s="23">
        <v>0.10305000000000041</v>
      </c>
      <c r="AR145" s="33" t="s">
        <v>293</v>
      </c>
      <c r="AS145" s="36"/>
      <c r="AT145" s="36"/>
      <c r="AU145" s="64">
        <v>9.9360000000000004E-2</v>
      </c>
      <c r="AV145" s="31" t="s">
        <v>72</v>
      </c>
      <c r="AW145" s="27">
        <v>9.5399999999999985E-2</v>
      </c>
      <c r="AX145" s="36"/>
      <c r="AY145" s="36"/>
      <c r="AZ145" s="30" t="s">
        <v>152</v>
      </c>
      <c r="BA145" s="23">
        <v>0.10340000000000041</v>
      </c>
      <c r="BB145" s="64">
        <v>9.6890000000000004E-2</v>
      </c>
      <c r="BI145" s="23">
        <v>0.1020000000000004</v>
      </c>
      <c r="BJ145" s="23">
        <v>0.1020000000000004</v>
      </c>
    </row>
    <row r="146" spans="1:62" x14ac:dyDescent="0.25">
      <c r="A146" s="69" t="str">
        <f>+'3.1.16'!A134</f>
        <v>2016-11-01</v>
      </c>
      <c r="B146" s="56" t="str">
        <f>+'3.1.16'!B134</f>
        <v>2018-04-30</v>
      </c>
      <c r="C146" s="56">
        <f>+'3.1.16'!C134</f>
        <v>18</v>
      </c>
      <c r="D146" s="56" t="str">
        <f>+'3.1.16'!D134</f>
        <v>PSEG</v>
      </c>
      <c r="E146" s="56" t="s">
        <v>372</v>
      </c>
      <c r="F146" s="80">
        <f>IF($E$11="",'3.1.16'!Y134/1000,Matrix!$E$11+('3.1.16'!Y134/1000))</f>
        <v>0.11432792305627335</v>
      </c>
      <c r="G146" s="59">
        <f>IF($E$11="",'3.1.16'!Z134/1000,Matrix!$E$11+('3.1.16'!Z134/1000))</f>
        <v>0.11678892305627335</v>
      </c>
      <c r="H146" s="62">
        <f>IF($E$11="",'3.1.16'!AA134/1000,Matrix!$E$11+('3.1.16'!AA134/1000))</f>
        <v>0.11700292305627334</v>
      </c>
      <c r="I146" s="56"/>
      <c r="J146" s="74">
        <f t="shared" si="0"/>
        <v>0.11432792305627335</v>
      </c>
      <c r="K146" s="59">
        <f t="shared" si="1"/>
        <v>0.11678892305627335</v>
      </c>
      <c r="L146" s="62">
        <f t="shared" si="2"/>
        <v>0.11700292305627334</v>
      </c>
      <c r="U146" s="24" t="s">
        <v>142</v>
      </c>
      <c r="V146">
        <v>0.12560000000000004</v>
      </c>
      <c r="W146" s="31" t="s">
        <v>143</v>
      </c>
      <c r="X146" s="38">
        <v>0.10549999999999998</v>
      </c>
      <c r="Y146" s="38"/>
      <c r="Z146" s="38"/>
      <c r="AA146" s="38"/>
      <c r="AB146" s="38"/>
      <c r="AC146" s="38"/>
      <c r="AD146" s="38"/>
      <c r="AE146" s="38"/>
      <c r="AF146" s="38"/>
      <c r="AG146" s="31" t="s">
        <v>146</v>
      </c>
      <c r="AH146" s="38">
        <v>0.10055000000000022</v>
      </c>
      <c r="AI146" s="31" t="s">
        <v>85</v>
      </c>
      <c r="AJ146" s="27">
        <v>9.5899999999999999E-2</v>
      </c>
      <c r="AK146" s="24" t="s">
        <v>153</v>
      </c>
      <c r="AL146" s="27">
        <v>0.10375000000000041</v>
      </c>
      <c r="AM146" s="38"/>
      <c r="AN146" s="38"/>
      <c r="AO146" s="36"/>
      <c r="AP146" s="36"/>
      <c r="AQ146" s="23">
        <v>0.10340000000000041</v>
      </c>
      <c r="AR146" s="33" t="s">
        <v>294</v>
      </c>
      <c r="AS146" s="36"/>
      <c r="AT146" s="36"/>
      <c r="AU146" s="64">
        <v>9.9640000000000006E-2</v>
      </c>
      <c r="AV146" s="31" t="s">
        <v>72</v>
      </c>
      <c r="AW146" s="27">
        <v>9.5899999999999999E-2</v>
      </c>
      <c r="AX146" s="36"/>
      <c r="AY146" s="36"/>
      <c r="AZ146" s="30" t="s">
        <v>152</v>
      </c>
      <c r="BA146" s="23">
        <v>0.10375000000000041</v>
      </c>
      <c r="BB146" s="64">
        <v>9.7159999999999996E-2</v>
      </c>
      <c r="BI146" s="23">
        <v>0.1023500000000004</v>
      </c>
      <c r="BJ146" s="23">
        <v>0.1023500000000004</v>
      </c>
    </row>
    <row r="147" spans="1:62" x14ac:dyDescent="0.25">
      <c r="A147" s="69" t="str">
        <f>+'3.1.16'!A135</f>
        <v>2016-11-01</v>
      </c>
      <c r="B147" s="56" t="str">
        <f>+'3.1.16'!B135</f>
        <v>2018-10-31</v>
      </c>
      <c r="C147" s="56">
        <f>+'3.1.16'!C135</f>
        <v>24</v>
      </c>
      <c r="D147" s="56" t="str">
        <f>+'3.1.16'!D135</f>
        <v>PSEG</v>
      </c>
      <c r="E147" s="56" t="s">
        <v>372</v>
      </c>
      <c r="F147" s="80">
        <f>IF($E$11="",'3.1.16'!Y135/1000,Matrix!$E$11+('3.1.16'!Y135/1000))</f>
        <v>0.11102557824826657</v>
      </c>
      <c r="G147" s="59">
        <f>IF($E$11="",'3.1.16'!Z135/1000,Matrix!$E$11+('3.1.16'!Z135/1000))</f>
        <v>0.11348657824826655</v>
      </c>
      <c r="H147" s="62">
        <f>IF($E$11="",'3.1.16'!AA135/1000,Matrix!$E$11+('3.1.16'!AA135/1000))</f>
        <v>0.11370057824826657</v>
      </c>
      <c r="I147" s="56"/>
      <c r="J147" s="74">
        <f t="shared" si="0"/>
        <v>0.11102557824826657</v>
      </c>
      <c r="K147" s="59">
        <f t="shared" si="1"/>
        <v>0.11348657824826655</v>
      </c>
      <c r="L147" s="62">
        <f t="shared" si="2"/>
        <v>0.11370057824826657</v>
      </c>
      <c r="U147" s="24" t="s">
        <v>142</v>
      </c>
      <c r="V147">
        <v>0.12610000000000005</v>
      </c>
      <c r="W147" s="31" t="s">
        <v>143</v>
      </c>
      <c r="X147" s="38">
        <v>0.10649999999999998</v>
      </c>
      <c r="Y147" s="38"/>
      <c r="Z147" s="38"/>
      <c r="AA147" s="38"/>
      <c r="AB147" s="38"/>
      <c r="AC147" s="38"/>
      <c r="AD147" s="38"/>
      <c r="AE147" s="38"/>
      <c r="AF147" s="38"/>
      <c r="AG147" s="31" t="s">
        <v>146</v>
      </c>
      <c r="AH147" s="38">
        <v>0.10090000000000023</v>
      </c>
      <c r="AI147" s="31" t="s">
        <v>85</v>
      </c>
      <c r="AJ147" s="27">
        <v>9.64E-2</v>
      </c>
      <c r="AK147" s="24" t="s">
        <v>153</v>
      </c>
      <c r="AL147" s="27">
        <v>0.10410000000000041</v>
      </c>
      <c r="AM147" s="38"/>
      <c r="AN147" s="38"/>
      <c r="AO147" s="36"/>
      <c r="AP147" s="36"/>
      <c r="AQ147" s="23">
        <v>0.10375000000000041</v>
      </c>
      <c r="AR147" s="33" t="s">
        <v>295</v>
      </c>
      <c r="AS147" s="36"/>
      <c r="AT147" s="36"/>
      <c r="AU147" s="64">
        <v>9.9909999999999999E-2</v>
      </c>
      <c r="AV147" s="31" t="s">
        <v>72</v>
      </c>
      <c r="AW147" s="27">
        <v>9.64E-2</v>
      </c>
      <c r="AX147" s="36"/>
      <c r="AY147" s="36"/>
      <c r="AZ147" s="30" t="s">
        <v>152</v>
      </c>
      <c r="BA147" s="23">
        <v>0.10410000000000041</v>
      </c>
      <c r="BB147" s="64">
        <v>9.7439999999999999E-2</v>
      </c>
      <c r="BI147" s="23">
        <v>0.1027000000000004</v>
      </c>
      <c r="BJ147" s="23">
        <v>0.1027000000000004</v>
      </c>
    </row>
    <row r="148" spans="1:62" x14ac:dyDescent="0.25">
      <c r="A148" s="69" t="str">
        <f>+'3.1.16'!A136</f>
        <v>2016-11-01</v>
      </c>
      <c r="B148" s="56" t="str">
        <f>+'3.1.16'!B136</f>
        <v>2019-04-30</v>
      </c>
      <c r="C148" s="56">
        <f>+'3.1.16'!C136</f>
        <v>30</v>
      </c>
      <c r="D148" s="56" t="str">
        <f>+'3.1.16'!D136</f>
        <v>PSEG</v>
      </c>
      <c r="E148" s="56" t="s">
        <v>372</v>
      </c>
      <c r="F148" s="80">
        <f>IF($E$11="",'3.1.16'!Y136/1000,Matrix!$E$11+('3.1.16'!Y136/1000))</f>
        <v>0.11266060966288968</v>
      </c>
      <c r="G148" s="59">
        <f>IF($E$11="",'3.1.16'!Z136/1000,Matrix!$E$11+('3.1.16'!Z136/1000))</f>
        <v>0.11512160966288969</v>
      </c>
      <c r="H148" s="62">
        <f>IF($E$11="",'3.1.16'!AA136/1000,Matrix!$E$11+('3.1.16'!AA136/1000))</f>
        <v>0.11533560966288968</v>
      </c>
      <c r="I148" s="56"/>
      <c r="J148" s="74">
        <f t="shared" si="0"/>
        <v>0.11266060966288968</v>
      </c>
      <c r="K148" s="59">
        <f t="shared" si="1"/>
        <v>0.11512160966288969</v>
      </c>
      <c r="L148" s="62">
        <f t="shared" si="2"/>
        <v>0.11533560966288968</v>
      </c>
      <c r="U148" s="24" t="s">
        <v>142</v>
      </c>
      <c r="V148">
        <v>0.12660000000000005</v>
      </c>
      <c r="W148" s="31" t="s">
        <v>143</v>
      </c>
      <c r="X148" s="38">
        <v>0.10749999999999998</v>
      </c>
      <c r="Y148" s="38"/>
      <c r="Z148" s="38"/>
      <c r="AA148" s="38"/>
      <c r="AB148" s="38"/>
      <c r="AC148" s="38"/>
      <c r="AD148" s="38"/>
      <c r="AE148" s="38"/>
      <c r="AF148" s="38"/>
      <c r="AG148" s="31" t="s">
        <v>146</v>
      </c>
      <c r="AH148" s="38">
        <v>0.10125000000000023</v>
      </c>
      <c r="AI148" s="31" t="s">
        <v>85</v>
      </c>
      <c r="AJ148" s="27">
        <v>9.69E-2</v>
      </c>
      <c r="AK148" s="24" t="s">
        <v>153</v>
      </c>
      <c r="AL148" s="27">
        <v>0.10445000000000042</v>
      </c>
      <c r="AM148" s="38"/>
      <c r="AN148" s="38"/>
      <c r="AO148" s="36"/>
      <c r="AP148" s="36"/>
      <c r="AQ148" s="23">
        <v>0.10410000000000041</v>
      </c>
      <c r="AR148" s="33" t="s">
        <v>296</v>
      </c>
      <c r="AS148" s="36"/>
      <c r="AT148" s="36"/>
      <c r="AU148" s="64">
        <v>0.10019</v>
      </c>
      <c r="AV148" s="31" t="s">
        <v>72</v>
      </c>
      <c r="AW148" s="27">
        <v>9.69E-2</v>
      </c>
      <c r="AX148" s="36"/>
      <c r="AY148" s="36"/>
      <c r="AZ148" s="30" t="s">
        <v>152</v>
      </c>
      <c r="BA148" s="23">
        <v>0.10445000000000042</v>
      </c>
      <c r="BB148" s="64">
        <v>9.7710000000000005E-2</v>
      </c>
      <c r="BI148" s="23">
        <v>0.10305000000000041</v>
      </c>
      <c r="BJ148" s="23">
        <v>0.10305000000000041</v>
      </c>
    </row>
    <row r="149" spans="1:62" x14ac:dyDescent="0.25">
      <c r="A149" s="70" t="str">
        <f>+'3.1.16'!A137</f>
        <v>2016-11-01</v>
      </c>
      <c r="B149" s="57" t="str">
        <f>+'3.1.16'!B137</f>
        <v>2019-10-31</v>
      </c>
      <c r="C149" s="57">
        <f>+'3.1.16'!C137</f>
        <v>36</v>
      </c>
      <c r="D149" s="57" t="str">
        <f>+'3.1.16'!D137</f>
        <v>PSEG</v>
      </c>
      <c r="E149" s="57" t="s">
        <v>372</v>
      </c>
      <c r="F149" s="82">
        <f>IF($E$11="",'3.1.16'!Y137/1000,Matrix!$E$11+('3.1.16'!Y137/1000))</f>
        <v>0.10903252242151602</v>
      </c>
      <c r="G149" s="60">
        <f>IF($E$11="",'3.1.16'!Z137/1000,Matrix!$E$11+('3.1.16'!Z137/1000))</f>
        <v>0.11149352242151601</v>
      </c>
      <c r="H149" s="63">
        <f>IF($E$11="",'3.1.16'!AA137/1000,Matrix!$E$11+('3.1.16'!AA137/1000))</f>
        <v>0.11170752242151602</v>
      </c>
      <c r="I149" s="56"/>
      <c r="J149" s="75">
        <f t="shared" si="0"/>
        <v>0.10903252242151602</v>
      </c>
      <c r="K149" s="60">
        <f t="shared" si="1"/>
        <v>0.11149352242151601</v>
      </c>
      <c r="L149" s="63">
        <f t="shared" si="2"/>
        <v>0.11170752242151602</v>
      </c>
      <c r="U149" s="24" t="s">
        <v>142</v>
      </c>
      <c r="V149">
        <v>0.12710000000000005</v>
      </c>
      <c r="W149" s="31" t="s">
        <v>143</v>
      </c>
      <c r="X149" s="38">
        <v>0.10849999999999999</v>
      </c>
      <c r="Y149" s="38"/>
      <c r="Z149" s="38"/>
      <c r="AA149" s="38"/>
      <c r="AB149" s="38"/>
      <c r="AC149" s="38"/>
      <c r="AD149" s="38"/>
      <c r="AE149" s="38"/>
      <c r="AF149" s="38"/>
      <c r="AG149" s="31" t="s">
        <v>146</v>
      </c>
      <c r="AH149" s="38">
        <v>0.10160000000000023</v>
      </c>
      <c r="AI149" s="31" t="s">
        <v>85</v>
      </c>
      <c r="AJ149" s="27">
        <v>9.74E-2</v>
      </c>
      <c r="AK149" s="24" t="s">
        <v>153</v>
      </c>
      <c r="AL149" s="27">
        <v>0.10480000000000042</v>
      </c>
      <c r="AM149" s="38"/>
      <c r="AN149" s="38"/>
      <c r="AO149" s="36"/>
      <c r="AP149" s="36"/>
      <c r="AQ149" s="23">
        <v>0.10445000000000042</v>
      </c>
      <c r="AR149" s="33" t="s">
        <v>297</v>
      </c>
      <c r="AS149" s="36"/>
      <c r="AT149" s="36"/>
      <c r="AU149" s="64">
        <v>0.10045999999999999</v>
      </c>
      <c r="AV149" s="31" t="s">
        <v>72</v>
      </c>
      <c r="AW149" s="27">
        <v>9.74E-2</v>
      </c>
      <c r="AX149" s="36"/>
      <c r="AY149" s="36"/>
      <c r="AZ149" s="30" t="s">
        <v>152</v>
      </c>
      <c r="BA149" s="23">
        <v>0.10480000000000042</v>
      </c>
      <c r="BB149" s="64">
        <v>9.7989999999999994E-2</v>
      </c>
      <c r="BI149" s="23">
        <v>0.10340000000000041</v>
      </c>
      <c r="BJ149" s="23">
        <v>0.10340000000000041</v>
      </c>
    </row>
    <row r="150" spans="1:62" x14ac:dyDescent="0.25">
      <c r="A150" s="68" t="str">
        <f>+'3.1.16'!A138</f>
        <v>2016-12-01</v>
      </c>
      <c r="B150" s="55" t="str">
        <f>+'3.1.16'!B138</f>
        <v>2017-11-30</v>
      </c>
      <c r="C150" s="55">
        <f>+'3.1.16'!C138</f>
        <v>12</v>
      </c>
      <c r="D150" s="55" t="str">
        <f>+'3.1.16'!D138</f>
        <v>PSEG</v>
      </c>
      <c r="E150" s="55" t="s">
        <v>372</v>
      </c>
      <c r="F150" s="81">
        <f>IF($E$11="",'3.1.16'!Y138/1000,Matrix!$E$11+('3.1.16'!Y138/1000))</f>
        <v>0.11187501220409177</v>
      </c>
      <c r="G150" s="58">
        <f>IF($E$11="",'3.1.16'!Z138/1000,Matrix!$E$11+('3.1.16'!Z138/1000))</f>
        <v>0.11433601220409176</v>
      </c>
      <c r="H150" s="61">
        <f>IF($E$11="",'3.1.16'!AA138/1000,Matrix!$E$11+('3.1.16'!AA138/1000))</f>
        <v>0.11455001220409176</v>
      </c>
      <c r="I150" s="55"/>
      <c r="J150" s="73">
        <f t="shared" si="0"/>
        <v>0.11187501220409177</v>
      </c>
      <c r="K150" s="58">
        <f t="shared" si="1"/>
        <v>0.11433601220409176</v>
      </c>
      <c r="L150" s="61">
        <f t="shared" si="2"/>
        <v>0.11455001220409176</v>
      </c>
      <c r="U150" s="24" t="s">
        <v>142</v>
      </c>
      <c r="V150">
        <v>0.12760000000000005</v>
      </c>
      <c r="W150" s="31" t="s">
        <v>143</v>
      </c>
      <c r="X150" s="38">
        <v>0.10949999999999999</v>
      </c>
      <c r="Y150" s="38"/>
      <c r="Z150" s="38"/>
      <c r="AA150" s="38"/>
      <c r="AB150" s="38"/>
      <c r="AC150" s="38"/>
      <c r="AD150" s="38"/>
      <c r="AE150" s="38"/>
      <c r="AF150" s="38"/>
      <c r="AG150" s="31" t="s">
        <v>146</v>
      </c>
      <c r="AH150" s="38">
        <v>0.10195000000000023</v>
      </c>
      <c r="AI150" s="31" t="s">
        <v>85</v>
      </c>
      <c r="AJ150" s="27">
        <v>9.7899999999999987E-2</v>
      </c>
      <c r="AK150" s="24" t="s">
        <v>153</v>
      </c>
      <c r="AL150" s="27">
        <v>0.10515000000000042</v>
      </c>
      <c r="AM150" s="38"/>
      <c r="AN150" s="38"/>
      <c r="AO150" s="36"/>
      <c r="AP150" s="36"/>
      <c r="AQ150" s="23">
        <v>0.10480000000000042</v>
      </c>
      <c r="AR150" s="33" t="s">
        <v>298</v>
      </c>
      <c r="AS150" s="36"/>
      <c r="AT150" s="36"/>
      <c r="AU150" s="64">
        <v>0.10074</v>
      </c>
      <c r="AV150" s="31" t="s">
        <v>72</v>
      </c>
      <c r="AW150" s="27">
        <v>9.7899999999999987E-2</v>
      </c>
      <c r="AX150" s="36"/>
      <c r="AY150" s="36"/>
      <c r="AZ150" s="30" t="s">
        <v>152</v>
      </c>
      <c r="BA150" s="23">
        <v>0.10515000000000042</v>
      </c>
      <c r="BB150" s="64">
        <v>9.826E-2</v>
      </c>
      <c r="BI150" s="23">
        <v>0.10375000000000041</v>
      </c>
      <c r="BJ150" s="23">
        <v>0.10375000000000041</v>
      </c>
    </row>
    <row r="151" spans="1:62" x14ac:dyDescent="0.25">
      <c r="A151" s="69" t="str">
        <f>+'3.1.16'!A139</f>
        <v>2016-12-01</v>
      </c>
      <c r="B151" s="56" t="str">
        <f>+'3.1.16'!B139</f>
        <v>2018-05-31</v>
      </c>
      <c r="C151" s="56">
        <f>+'3.1.16'!C139</f>
        <v>18</v>
      </c>
      <c r="D151" s="56" t="str">
        <f>+'3.1.16'!D139</f>
        <v>PSEG</v>
      </c>
      <c r="E151" s="56" t="s">
        <v>372</v>
      </c>
      <c r="F151" s="80">
        <f>IF($E$11="",'3.1.16'!Y139/1000,Matrix!$E$11+('3.1.16'!Y139/1000))</f>
        <v>0.11376641300977768</v>
      </c>
      <c r="G151" s="59">
        <f>IF($E$11="",'3.1.16'!Z139/1000,Matrix!$E$11+('3.1.16'!Z139/1000))</f>
        <v>0.11622741300977768</v>
      </c>
      <c r="H151" s="62">
        <f>IF($E$11="",'3.1.16'!AA139/1000,Matrix!$E$11+('3.1.16'!AA139/1000))</f>
        <v>0.11644141300977767</v>
      </c>
      <c r="I151" s="56"/>
      <c r="J151" s="74">
        <f t="shared" si="0"/>
        <v>0.11376641300977768</v>
      </c>
      <c r="K151" s="59">
        <f t="shared" si="1"/>
        <v>0.11622741300977768</v>
      </c>
      <c r="L151" s="62">
        <f t="shared" si="2"/>
        <v>0.11644141300977767</v>
      </c>
      <c r="U151" s="24" t="s">
        <v>142</v>
      </c>
      <c r="V151">
        <v>0.12810000000000005</v>
      </c>
      <c r="W151" s="31" t="s">
        <v>143</v>
      </c>
      <c r="X151" s="38">
        <v>0.11049999999999999</v>
      </c>
      <c r="Y151" s="38"/>
      <c r="Z151" s="38"/>
      <c r="AA151" s="38"/>
      <c r="AB151" s="38"/>
      <c r="AC151" s="38"/>
      <c r="AD151" s="38"/>
      <c r="AE151" s="38"/>
      <c r="AF151" s="38"/>
      <c r="AG151" s="31" t="s">
        <v>146</v>
      </c>
      <c r="AH151" s="38">
        <v>0.10230000000000024</v>
      </c>
      <c r="AI151" s="31" t="s">
        <v>85</v>
      </c>
      <c r="AJ151" s="27">
        <v>9.8400000000000001E-2</v>
      </c>
      <c r="AK151" s="24" t="s">
        <v>153</v>
      </c>
      <c r="AL151" s="27">
        <v>0.10550000000000043</v>
      </c>
      <c r="AM151" s="38"/>
      <c r="AN151" s="38"/>
      <c r="AO151" s="36"/>
      <c r="AP151" s="36"/>
      <c r="AQ151" s="23">
        <v>0.10515000000000042</v>
      </c>
      <c r="AR151" s="33" t="s">
        <v>299</v>
      </c>
      <c r="AS151" s="36"/>
      <c r="AT151" s="36"/>
      <c r="AU151" s="64">
        <v>0.10101</v>
      </c>
      <c r="AV151" s="31" t="s">
        <v>72</v>
      </c>
      <c r="AW151" s="27">
        <v>9.8400000000000001E-2</v>
      </c>
      <c r="AX151" s="36"/>
      <c r="AY151" s="36"/>
      <c r="AZ151" s="30" t="s">
        <v>152</v>
      </c>
      <c r="BA151" s="23">
        <v>0.10550000000000043</v>
      </c>
      <c r="BB151" s="64">
        <v>9.8540000000000003E-2</v>
      </c>
      <c r="BI151" s="23">
        <v>0.10410000000000041</v>
      </c>
      <c r="BJ151" s="23">
        <v>0.10410000000000041</v>
      </c>
    </row>
    <row r="152" spans="1:62" x14ac:dyDescent="0.25">
      <c r="A152" s="69" t="str">
        <f>+'3.1.16'!A140</f>
        <v>2016-12-01</v>
      </c>
      <c r="B152" s="56" t="str">
        <f>+'3.1.16'!B140</f>
        <v>2018-11-30</v>
      </c>
      <c r="C152" s="56">
        <f>+'3.1.16'!C140</f>
        <v>24</v>
      </c>
      <c r="D152" s="56" t="str">
        <f>+'3.1.16'!D140</f>
        <v>PSEG</v>
      </c>
      <c r="E152" s="56" t="s">
        <v>372</v>
      </c>
      <c r="F152" s="80">
        <f>IF($E$11="",'3.1.16'!Y140/1000,Matrix!$E$11+('3.1.16'!Y140/1000))</f>
        <v>0.1108826835464844</v>
      </c>
      <c r="G152" s="59">
        <f>IF($E$11="",'3.1.16'!Z140/1000,Matrix!$E$11+('3.1.16'!Z140/1000))</f>
        <v>0.11334368354648439</v>
      </c>
      <c r="H152" s="62">
        <f>IF($E$11="",'3.1.16'!AA140/1000,Matrix!$E$11+('3.1.16'!AA140/1000))</f>
        <v>0.11355768354648439</v>
      </c>
      <c r="I152" s="56"/>
      <c r="J152" s="74">
        <f t="shared" si="0"/>
        <v>0.1108826835464844</v>
      </c>
      <c r="K152" s="59">
        <f t="shared" si="1"/>
        <v>0.11334368354648439</v>
      </c>
      <c r="L152" s="62">
        <f t="shared" si="2"/>
        <v>0.11355768354648439</v>
      </c>
      <c r="U152" s="24" t="s">
        <v>142</v>
      </c>
      <c r="V152">
        <v>0.12860000000000005</v>
      </c>
      <c r="W152" s="31" t="s">
        <v>143</v>
      </c>
      <c r="X152" s="38">
        <v>0.11149999999999999</v>
      </c>
      <c r="Y152" s="38"/>
      <c r="Z152" s="38"/>
      <c r="AA152" s="38"/>
      <c r="AB152" s="38"/>
      <c r="AC152" s="38"/>
      <c r="AD152" s="38"/>
      <c r="AE152" s="38"/>
      <c r="AF152" s="38"/>
      <c r="AG152" s="31" t="s">
        <v>146</v>
      </c>
      <c r="AH152" s="38">
        <v>0.10265000000000024</v>
      </c>
      <c r="AI152" s="31" t="s">
        <v>85</v>
      </c>
      <c r="AJ152" s="27">
        <v>9.8900000000000002E-2</v>
      </c>
      <c r="AK152" s="24" t="s">
        <v>153</v>
      </c>
      <c r="AL152" s="27">
        <v>0.10585000000000043</v>
      </c>
      <c r="AM152" s="38"/>
      <c r="AN152" s="38"/>
      <c r="AO152" s="36"/>
      <c r="AP152" s="36"/>
      <c r="AQ152" s="23">
        <v>0.10550000000000043</v>
      </c>
      <c r="AR152" s="33" t="s">
        <v>300</v>
      </c>
      <c r="AS152" s="36"/>
      <c r="AT152" s="36"/>
      <c r="AU152" s="64">
        <v>0.10129000000000001</v>
      </c>
      <c r="AV152" s="31" t="s">
        <v>72</v>
      </c>
      <c r="AW152" s="27">
        <v>9.8900000000000002E-2</v>
      </c>
      <c r="AX152" s="36"/>
      <c r="AY152" s="36"/>
      <c r="AZ152" s="30" t="s">
        <v>152</v>
      </c>
      <c r="BA152" s="23">
        <v>0.10585000000000043</v>
      </c>
      <c r="BB152" s="64">
        <v>9.8809999999999995E-2</v>
      </c>
      <c r="BI152" s="23">
        <v>0.10445000000000042</v>
      </c>
      <c r="BJ152" s="23">
        <v>0.10445000000000042</v>
      </c>
    </row>
    <row r="153" spans="1:62" x14ac:dyDescent="0.25">
      <c r="A153" s="69" t="str">
        <f>+'3.1.16'!A141</f>
        <v>2016-12-01</v>
      </c>
      <c r="B153" s="56" t="str">
        <f>+'3.1.16'!B141</f>
        <v>2019-05-31</v>
      </c>
      <c r="C153" s="56">
        <f>+'3.1.16'!C141</f>
        <v>30</v>
      </c>
      <c r="D153" s="56" t="str">
        <f>+'3.1.16'!D141</f>
        <v>PSEG</v>
      </c>
      <c r="E153" s="56" t="s">
        <v>372</v>
      </c>
      <c r="F153" s="80">
        <f>IF($E$11="",'3.1.16'!Y141/1000,Matrix!$E$11+('3.1.16'!Y141/1000))</f>
        <v>0.11236335816495155</v>
      </c>
      <c r="G153" s="59">
        <f>IF($E$11="",'3.1.16'!Z141/1000,Matrix!$E$11+('3.1.16'!Z141/1000))</f>
        <v>0.11482435816495155</v>
      </c>
      <c r="H153" s="62">
        <f>IF($E$11="",'3.1.16'!AA141/1000,Matrix!$E$11+('3.1.16'!AA141/1000))</f>
        <v>0.11503835816495155</v>
      </c>
      <c r="I153" s="56"/>
      <c r="J153" s="74">
        <f t="shared" si="0"/>
        <v>0.11236335816495155</v>
      </c>
      <c r="K153" s="59">
        <f t="shared" si="1"/>
        <v>0.11482435816495155</v>
      </c>
      <c r="L153" s="62">
        <f t="shared" si="2"/>
        <v>0.11503835816495155</v>
      </c>
      <c r="U153" s="24" t="s">
        <v>142</v>
      </c>
      <c r="V153">
        <v>0.12910000000000005</v>
      </c>
      <c r="W153" s="31" t="s">
        <v>143</v>
      </c>
      <c r="X153" s="38">
        <v>0.11249999999999999</v>
      </c>
      <c r="Y153" s="38"/>
      <c r="Z153" s="38"/>
      <c r="AA153" s="38"/>
      <c r="AB153" s="38"/>
      <c r="AC153" s="38"/>
      <c r="AD153" s="38"/>
      <c r="AE153" s="38"/>
      <c r="AF153" s="38"/>
      <c r="AG153" s="31" t="s">
        <v>146</v>
      </c>
      <c r="AH153" s="38">
        <v>0.10300000000000024</v>
      </c>
      <c r="AI153" s="31" t="s">
        <v>85</v>
      </c>
      <c r="AJ153" s="27">
        <v>9.9399999999999988E-2</v>
      </c>
      <c r="AK153" s="24" t="s">
        <v>153</v>
      </c>
      <c r="AL153" s="27">
        <v>0.10620000000000043</v>
      </c>
      <c r="AM153" s="38"/>
      <c r="AN153" s="38"/>
      <c r="AO153" s="36"/>
      <c r="AP153" s="36"/>
      <c r="AQ153" s="23">
        <v>0.10585000000000043</v>
      </c>
      <c r="AR153" s="33" t="s">
        <v>301</v>
      </c>
      <c r="AS153" s="36"/>
      <c r="AT153" s="36"/>
      <c r="AU153" s="64">
        <v>0.10156</v>
      </c>
      <c r="AV153" s="31" t="s">
        <v>72</v>
      </c>
      <c r="AW153" s="27">
        <v>9.9399999999999988E-2</v>
      </c>
      <c r="AX153" s="36"/>
      <c r="AY153" s="36"/>
      <c r="AZ153" s="30" t="s">
        <v>152</v>
      </c>
      <c r="BA153" s="23">
        <v>0.10620000000000043</v>
      </c>
      <c r="BB153" s="64">
        <v>9.9089999999999998E-2</v>
      </c>
      <c r="BI153" s="23">
        <v>0.10480000000000042</v>
      </c>
      <c r="BJ153" s="23">
        <v>0.10480000000000042</v>
      </c>
    </row>
    <row r="154" spans="1:62" x14ac:dyDescent="0.25">
      <c r="A154" s="70" t="str">
        <f>+'3.1.16'!A142</f>
        <v>2016-12-01</v>
      </c>
      <c r="B154" s="57" t="str">
        <f>+'3.1.16'!B142</f>
        <v>2019-11-30</v>
      </c>
      <c r="C154" s="57">
        <f>+'3.1.16'!C142</f>
        <v>36</v>
      </c>
      <c r="D154" s="57" t="str">
        <f>+'3.1.16'!D142</f>
        <v>PSEG</v>
      </c>
      <c r="E154" s="57" t="s">
        <v>372</v>
      </c>
      <c r="F154" s="82">
        <f>IF($E$11="",'3.1.16'!Y142/1000,Matrix!$E$11+('3.1.16'!Y142/1000))</f>
        <v>0.10857500017565996</v>
      </c>
      <c r="G154" s="60">
        <f>IF($E$11="",'3.1.16'!Z142/1000,Matrix!$E$11+('3.1.16'!Z142/1000))</f>
        <v>0.11103600017565997</v>
      </c>
      <c r="H154" s="63">
        <f>IF($E$11="",'3.1.16'!AA142/1000,Matrix!$E$11+('3.1.16'!AA142/1000))</f>
        <v>0.11125000017565997</v>
      </c>
      <c r="I154" s="56"/>
      <c r="J154" s="75">
        <f t="shared" si="0"/>
        <v>0.10857500017565996</v>
      </c>
      <c r="K154" s="60">
        <f t="shared" si="1"/>
        <v>0.11103600017565997</v>
      </c>
      <c r="L154" s="63">
        <f t="shared" si="2"/>
        <v>0.11125000017565997</v>
      </c>
      <c r="U154" s="24" t="s">
        <v>142</v>
      </c>
      <c r="V154">
        <v>0.12960000000000005</v>
      </c>
      <c r="W154" s="31" t="s">
        <v>143</v>
      </c>
      <c r="X154" s="38">
        <v>0.11349999999999999</v>
      </c>
      <c r="Y154" s="38"/>
      <c r="Z154" s="38"/>
      <c r="AA154" s="38"/>
      <c r="AB154" s="38"/>
      <c r="AC154" s="38"/>
      <c r="AD154" s="38"/>
      <c r="AE154" s="38"/>
      <c r="AF154" s="38"/>
      <c r="AG154" s="31" t="s">
        <v>146</v>
      </c>
      <c r="AH154" s="38">
        <v>0.10335000000000025</v>
      </c>
      <c r="AI154" s="31" t="s">
        <v>85</v>
      </c>
      <c r="AJ154" s="27">
        <v>9.9900000000000003E-2</v>
      </c>
      <c r="AK154" s="24" t="s">
        <v>153</v>
      </c>
      <c r="AL154" s="27">
        <v>0.10655000000000044</v>
      </c>
      <c r="AM154" s="38"/>
      <c r="AN154" s="38"/>
      <c r="AO154" s="36"/>
      <c r="AP154" s="36"/>
      <c r="AQ154" s="23">
        <v>0.10620000000000043</v>
      </c>
      <c r="AR154" s="33" t="s">
        <v>302</v>
      </c>
      <c r="AS154" s="36"/>
      <c r="AT154" s="36"/>
      <c r="AU154" s="64">
        <v>0.10184</v>
      </c>
      <c r="AV154" s="31" t="s">
        <v>72</v>
      </c>
      <c r="AW154" s="27">
        <v>9.9900000000000003E-2</v>
      </c>
      <c r="AX154" s="36"/>
      <c r="AY154" s="36"/>
      <c r="AZ154" s="30" t="s">
        <v>152</v>
      </c>
      <c r="BA154" s="23">
        <v>0.10655000000000044</v>
      </c>
      <c r="BB154" s="64">
        <v>9.9360000000000004E-2</v>
      </c>
      <c r="BI154" s="23">
        <v>0.10515000000000042</v>
      </c>
      <c r="BJ154" s="23">
        <v>0.10515000000000042</v>
      </c>
    </row>
    <row r="155" spans="1:62" x14ac:dyDescent="0.25">
      <c r="A155" s="68" t="str">
        <f>+'3.1.16'!A143</f>
        <v>2017-01-01</v>
      </c>
      <c r="B155" s="55" t="str">
        <f>+'3.1.16'!B143</f>
        <v>2017-12-31</v>
      </c>
      <c r="C155" s="55">
        <f>+'3.1.16'!C143</f>
        <v>12</v>
      </c>
      <c r="D155" s="55" t="str">
        <f>+'3.1.16'!D143</f>
        <v>PSEG</v>
      </c>
      <c r="E155" s="55" t="s">
        <v>372</v>
      </c>
      <c r="F155" s="81">
        <f>IF($E$11="",'3.1.16'!Y143/1000,Matrix!$E$11+('3.1.16'!Y143/1000))</f>
        <v>0.11149969914799263</v>
      </c>
      <c r="G155" s="58">
        <f>IF($E$11="",'3.1.16'!Z143/1000,Matrix!$E$11+('3.1.16'!Z143/1000))</f>
        <v>0.11396069914799262</v>
      </c>
      <c r="H155" s="61">
        <f>IF($E$11="",'3.1.16'!AA143/1000,Matrix!$E$11+('3.1.16'!AA143/1000))</f>
        <v>0.11417469914799262</v>
      </c>
      <c r="I155" s="55"/>
      <c r="J155" s="73">
        <f t="shared" si="0"/>
        <v>0.11149969914799263</v>
      </c>
      <c r="K155" s="58">
        <f t="shared" si="1"/>
        <v>0.11396069914799262</v>
      </c>
      <c r="L155" s="61">
        <f t="shared" si="2"/>
        <v>0.11417469914799262</v>
      </c>
      <c r="U155" s="24" t="s">
        <v>142</v>
      </c>
      <c r="V155">
        <v>0.13010000000000005</v>
      </c>
      <c r="W155" s="31" t="s">
        <v>143</v>
      </c>
      <c r="X155" s="38">
        <v>0.11449999999999999</v>
      </c>
      <c r="Y155" s="38"/>
      <c r="Z155" s="38"/>
      <c r="AA155" s="38"/>
      <c r="AB155" s="38"/>
      <c r="AC155" s="38"/>
      <c r="AD155" s="38"/>
      <c r="AE155" s="38"/>
      <c r="AF155" s="38"/>
      <c r="AG155" s="31" t="s">
        <v>146</v>
      </c>
      <c r="AH155" s="38">
        <v>0.10370000000000025</v>
      </c>
      <c r="AI155" s="31" t="s">
        <v>85</v>
      </c>
      <c r="AJ155" s="27">
        <v>0.10039999999999999</v>
      </c>
      <c r="AK155" s="24" t="s">
        <v>153</v>
      </c>
      <c r="AL155" s="27">
        <v>0.10690000000000044</v>
      </c>
      <c r="AM155" s="38"/>
      <c r="AN155" s="38"/>
      <c r="AO155" s="36"/>
      <c r="AP155" s="36"/>
      <c r="AQ155" s="23">
        <v>0.10655000000000044</v>
      </c>
      <c r="AR155" s="33" t="s">
        <v>303</v>
      </c>
      <c r="AS155" s="36"/>
      <c r="AT155" s="36"/>
      <c r="AU155" s="64">
        <v>0.10211000000000001</v>
      </c>
      <c r="AV155" s="36"/>
      <c r="AW155" s="36"/>
      <c r="AX155" s="36"/>
      <c r="AY155" s="36"/>
      <c r="AZ155" s="30" t="s">
        <v>152</v>
      </c>
      <c r="BA155" s="23">
        <v>0.10690000000000044</v>
      </c>
      <c r="BB155" s="64">
        <v>9.9640000000000006E-2</v>
      </c>
      <c r="BI155" s="23">
        <v>0.10550000000000043</v>
      </c>
      <c r="BJ155" s="23">
        <v>0.10550000000000043</v>
      </c>
    </row>
    <row r="156" spans="1:62" x14ac:dyDescent="0.25">
      <c r="A156" s="69" t="str">
        <f>+'3.1.16'!A144</f>
        <v>2017-01-01</v>
      </c>
      <c r="B156" s="56" t="str">
        <f>+'3.1.16'!B144</f>
        <v>2018-06-30</v>
      </c>
      <c r="C156" s="56">
        <f>+'3.1.16'!C144</f>
        <v>18</v>
      </c>
      <c r="D156" s="56" t="str">
        <f>+'3.1.16'!D144</f>
        <v>PSEG</v>
      </c>
      <c r="E156" s="56" t="s">
        <v>372</v>
      </c>
      <c r="F156" s="80">
        <f>IF($E$11="",'3.1.16'!Y144/1000,Matrix!$E$11+('3.1.16'!Y144/1000))</f>
        <v>0.11241348796952388</v>
      </c>
      <c r="G156" s="59">
        <f>IF($E$11="",'3.1.16'!Z144/1000,Matrix!$E$11+('3.1.16'!Z144/1000))</f>
        <v>0.11487448796952388</v>
      </c>
      <c r="H156" s="62">
        <f>IF($E$11="",'3.1.16'!AA144/1000,Matrix!$E$11+('3.1.16'!AA144/1000))</f>
        <v>0.11508848796952388</v>
      </c>
      <c r="I156" s="56"/>
      <c r="J156" s="74">
        <f t="shared" si="0"/>
        <v>0.11241348796952388</v>
      </c>
      <c r="K156" s="59">
        <f t="shared" si="1"/>
        <v>0.11487448796952388</v>
      </c>
      <c r="L156" s="62">
        <f t="shared" si="2"/>
        <v>0.11508848796952388</v>
      </c>
      <c r="U156" s="24" t="s">
        <v>142</v>
      </c>
      <c r="V156">
        <v>0.13210000000000005</v>
      </c>
      <c r="W156" s="31" t="s">
        <v>143</v>
      </c>
      <c r="X156" s="38">
        <v>0.11849999999999999</v>
      </c>
      <c r="Y156" s="38"/>
      <c r="Z156" s="38"/>
      <c r="AA156" s="38"/>
      <c r="AB156" s="38"/>
      <c r="AC156" s="38"/>
      <c r="AD156" s="38"/>
      <c r="AE156" s="38"/>
      <c r="AF156" s="38"/>
      <c r="AG156" s="31" t="s">
        <v>146</v>
      </c>
      <c r="AH156" s="38">
        <v>0.10510000000000026</v>
      </c>
      <c r="AI156" s="31" t="s">
        <v>85</v>
      </c>
      <c r="AJ156" s="27">
        <v>0.1024</v>
      </c>
      <c r="AK156" s="24" t="s">
        <v>153</v>
      </c>
      <c r="AL156" s="27">
        <v>0.10830000000000045</v>
      </c>
      <c r="AM156" s="38"/>
      <c r="AN156" s="38"/>
      <c r="AO156" s="36"/>
      <c r="AP156" s="36"/>
      <c r="AQ156" s="23">
        <v>0.10795000000000045</v>
      </c>
      <c r="AR156" s="33" t="s">
        <v>304</v>
      </c>
      <c r="AS156" s="36"/>
      <c r="AT156" s="36"/>
      <c r="AU156" s="64">
        <v>0.10321</v>
      </c>
      <c r="AV156" s="36"/>
      <c r="AW156" s="36"/>
      <c r="AX156" s="36"/>
      <c r="AY156" s="36"/>
      <c r="AZ156" s="30" t="s">
        <v>152</v>
      </c>
      <c r="BA156" s="23">
        <v>0.10830000000000045</v>
      </c>
      <c r="BB156" s="64">
        <v>0.10074</v>
      </c>
      <c r="BI156" s="23">
        <v>0.10585000000000043</v>
      </c>
      <c r="BJ156" s="23">
        <v>0.10585000000000043</v>
      </c>
    </row>
    <row r="157" spans="1:62" x14ac:dyDescent="0.25">
      <c r="A157" s="69" t="str">
        <f>+'3.1.16'!A145</f>
        <v>2017-01-01</v>
      </c>
      <c r="B157" s="56" t="str">
        <f>+'3.1.16'!B145</f>
        <v>2018-12-31</v>
      </c>
      <c r="C157" s="56">
        <f>+'3.1.16'!C145</f>
        <v>24</v>
      </c>
      <c r="D157" s="56" t="str">
        <f>+'3.1.16'!D145</f>
        <v>PSEG</v>
      </c>
      <c r="E157" s="56" t="s">
        <v>372</v>
      </c>
      <c r="F157" s="80">
        <f>IF($E$11="",'3.1.16'!Y145/1000,Matrix!$E$11+('3.1.16'!Y145/1000))</f>
        <v>0.1106510020532163</v>
      </c>
      <c r="G157" s="59">
        <f>IF($E$11="",'3.1.16'!Z145/1000,Matrix!$E$11+('3.1.16'!Z145/1000))</f>
        <v>0.1131120020532163</v>
      </c>
      <c r="H157" s="62">
        <f>IF($E$11="",'3.1.16'!AA145/1000,Matrix!$E$11+('3.1.16'!AA145/1000))</f>
        <v>0.1133260020532163</v>
      </c>
      <c r="I157" s="56"/>
      <c r="J157" s="74">
        <f t="shared" si="0"/>
        <v>0.1106510020532163</v>
      </c>
      <c r="K157" s="59">
        <f t="shared" si="1"/>
        <v>0.1131120020532163</v>
      </c>
      <c r="L157" s="62">
        <f t="shared" si="2"/>
        <v>0.1133260020532163</v>
      </c>
      <c r="U157" s="24" t="s">
        <v>142</v>
      </c>
      <c r="V157">
        <v>0.13260000000000005</v>
      </c>
      <c r="W157" s="31" t="s">
        <v>143</v>
      </c>
      <c r="X157" s="38">
        <v>0.1195</v>
      </c>
      <c r="Y157" s="38"/>
      <c r="Z157" s="38"/>
      <c r="AA157" s="38"/>
      <c r="AB157" s="38"/>
      <c r="AC157" s="38"/>
      <c r="AD157" s="38"/>
      <c r="AE157" s="38"/>
      <c r="AF157" s="38"/>
      <c r="AG157" s="31" t="s">
        <v>146</v>
      </c>
      <c r="AH157" s="38">
        <v>0.10545000000000027</v>
      </c>
      <c r="AI157" s="31" t="s">
        <v>85</v>
      </c>
      <c r="AJ157" s="27">
        <v>0.10289999999999999</v>
      </c>
      <c r="AK157" s="24" t="s">
        <v>153</v>
      </c>
      <c r="AL157" s="27">
        <v>0.10865000000000045</v>
      </c>
      <c r="AM157" s="38"/>
      <c r="AN157" s="38"/>
      <c r="AO157" s="36"/>
      <c r="AP157" s="36"/>
      <c r="AQ157" s="23">
        <v>0.10830000000000045</v>
      </c>
      <c r="AR157" s="33" t="s">
        <v>305</v>
      </c>
      <c r="AS157" s="36"/>
      <c r="AT157" s="36"/>
      <c r="AU157" s="64">
        <v>0.10349</v>
      </c>
      <c r="AV157" s="36"/>
      <c r="AW157" s="36"/>
      <c r="AX157" s="36"/>
      <c r="AY157" s="36"/>
      <c r="AZ157" s="30" t="s">
        <v>152</v>
      </c>
      <c r="BA157" s="23">
        <v>0.10865000000000045</v>
      </c>
      <c r="BB157" s="64">
        <v>0.10101</v>
      </c>
      <c r="BI157" s="23">
        <v>0.10620000000000043</v>
      </c>
      <c r="BJ157" s="23">
        <v>0.10620000000000043</v>
      </c>
    </row>
    <row r="158" spans="1:62" x14ac:dyDescent="0.25">
      <c r="A158" s="69" t="str">
        <f>+'3.1.16'!A146</f>
        <v>2017-01-01</v>
      </c>
      <c r="B158" s="56" t="str">
        <f>+'3.1.16'!B146</f>
        <v>2019-06-30</v>
      </c>
      <c r="C158" s="56">
        <f>+'3.1.16'!C146</f>
        <v>30</v>
      </c>
      <c r="D158" s="56" t="str">
        <f>+'3.1.16'!D146</f>
        <v>PSEG</v>
      </c>
      <c r="E158" s="56" t="s">
        <v>372</v>
      </c>
      <c r="F158" s="80">
        <f>IF($E$11="",'3.1.16'!Y146/1000,Matrix!$E$11+('3.1.16'!Y146/1000))</f>
        <v>0.11113581212025925</v>
      </c>
      <c r="G158" s="59">
        <f>IF($E$11="",'3.1.16'!Z146/1000,Matrix!$E$11+('3.1.16'!Z146/1000))</f>
        <v>0.11359681212025924</v>
      </c>
      <c r="H158" s="62">
        <f>IF($E$11="",'3.1.16'!AA146/1000,Matrix!$E$11+('3.1.16'!AA146/1000))</f>
        <v>0.11381081212025924</v>
      </c>
      <c r="I158" s="56"/>
      <c r="J158" s="74">
        <f t="shared" si="0"/>
        <v>0.11113581212025925</v>
      </c>
      <c r="K158" s="59">
        <f t="shared" si="1"/>
        <v>0.11359681212025924</v>
      </c>
      <c r="L158" s="62">
        <f t="shared" si="2"/>
        <v>0.11381081212025924</v>
      </c>
      <c r="U158" s="24" t="s">
        <v>142</v>
      </c>
      <c r="V158">
        <v>0.13310000000000005</v>
      </c>
      <c r="W158" s="31" t="s">
        <v>143</v>
      </c>
      <c r="X158" s="38">
        <v>0.12</v>
      </c>
      <c r="Y158" s="38"/>
      <c r="Z158" s="38"/>
      <c r="AA158" s="38"/>
      <c r="AB158" s="38"/>
      <c r="AC158" s="38"/>
      <c r="AD158" s="38"/>
      <c r="AE158" s="38"/>
      <c r="AF158" s="38"/>
      <c r="AG158" s="31" t="s">
        <v>146</v>
      </c>
      <c r="AH158" s="38">
        <v>0.10580000000000027</v>
      </c>
      <c r="AI158" s="31" t="s">
        <v>85</v>
      </c>
      <c r="AJ158" s="27">
        <v>0.10339999999999999</v>
      </c>
      <c r="AK158" s="24" t="s">
        <v>153</v>
      </c>
      <c r="AL158" s="27">
        <v>0.10900000000000046</v>
      </c>
      <c r="AM158" s="38"/>
      <c r="AN158" s="38"/>
      <c r="AO158" s="36"/>
      <c r="AP158" s="36"/>
      <c r="AQ158" s="23">
        <v>0.10865000000000045</v>
      </c>
      <c r="AR158" s="33" t="s">
        <v>306</v>
      </c>
      <c r="AS158" s="36"/>
      <c r="AT158" s="36"/>
      <c r="AU158" s="64">
        <v>0.10376000000000001</v>
      </c>
      <c r="AV158" s="36"/>
      <c r="AW158" s="36"/>
      <c r="AX158" s="36"/>
      <c r="AY158" s="36"/>
      <c r="AZ158" s="30" t="s">
        <v>152</v>
      </c>
      <c r="BA158" s="23">
        <v>0.10900000000000046</v>
      </c>
      <c r="BB158" s="64">
        <v>0.10129000000000001</v>
      </c>
      <c r="BI158" s="23">
        <v>0.10655000000000044</v>
      </c>
      <c r="BJ158" s="23">
        <v>0.10655000000000044</v>
      </c>
    </row>
    <row r="159" spans="1:62" x14ac:dyDescent="0.25">
      <c r="A159" s="70" t="str">
        <f>+'3.1.16'!A147</f>
        <v>2017-01-01</v>
      </c>
      <c r="B159" s="57" t="str">
        <f>+'3.1.16'!B147</f>
        <v>2019-12-31</v>
      </c>
      <c r="C159" s="57">
        <f>+'3.1.16'!C147</f>
        <v>36</v>
      </c>
      <c r="D159" s="57" t="str">
        <f>+'3.1.16'!D147</f>
        <v>PSEG</v>
      </c>
      <c r="E159" s="57" t="s">
        <v>372</v>
      </c>
      <c r="F159" s="82">
        <f>IF($E$11="",'3.1.16'!Y147/1000,Matrix!$E$11+('3.1.16'!Y147/1000))</f>
        <v>0.10803738932199143</v>
      </c>
      <c r="G159" s="60">
        <f>IF($E$11="",'3.1.16'!Z147/1000,Matrix!$E$11+('3.1.16'!Z147/1000))</f>
        <v>0.11049838932199142</v>
      </c>
      <c r="H159" s="63">
        <f>IF($E$11="",'3.1.16'!AA147/1000,Matrix!$E$11+('3.1.16'!AA147/1000))</f>
        <v>0.11071238932199143</v>
      </c>
      <c r="I159" s="56"/>
      <c r="J159" s="75">
        <f t="shared" si="0"/>
        <v>0.10803738932199143</v>
      </c>
      <c r="K159" s="60">
        <f t="shared" si="1"/>
        <v>0.11049838932199142</v>
      </c>
      <c r="L159" s="63">
        <f t="shared" si="2"/>
        <v>0.11071238932199143</v>
      </c>
      <c r="U159" s="24" t="s">
        <v>142</v>
      </c>
      <c r="V159">
        <v>0.13360000000000005</v>
      </c>
      <c r="W159" s="31" t="s">
        <v>143</v>
      </c>
      <c r="X159" s="38">
        <v>0.1205</v>
      </c>
      <c r="Y159" s="38"/>
      <c r="Z159" s="38"/>
      <c r="AA159" s="38"/>
      <c r="AB159" s="38"/>
      <c r="AC159" s="38"/>
      <c r="AD159" s="38"/>
      <c r="AE159" s="38"/>
      <c r="AF159" s="38"/>
      <c r="AG159" s="31" t="s">
        <v>146</v>
      </c>
      <c r="AH159" s="38">
        <v>0.10615000000000027</v>
      </c>
      <c r="AI159" s="31" t="s">
        <v>85</v>
      </c>
      <c r="AJ159" s="27">
        <v>0.10390000000000001</v>
      </c>
      <c r="AK159" s="24" t="s">
        <v>153</v>
      </c>
      <c r="AL159" s="27">
        <v>0.10935000000000046</v>
      </c>
      <c r="AM159" s="38"/>
      <c r="AN159" s="38"/>
      <c r="AO159" s="36"/>
      <c r="AP159" s="36"/>
      <c r="AQ159" s="23">
        <v>0.10900000000000046</v>
      </c>
      <c r="AR159" s="33" t="s">
        <v>307</v>
      </c>
      <c r="AS159" s="36"/>
      <c r="AT159" s="36"/>
      <c r="AU159" s="64">
        <v>0.10403999999999999</v>
      </c>
      <c r="AV159" s="36"/>
      <c r="AW159" s="36"/>
      <c r="AX159" s="36"/>
      <c r="AY159" s="36"/>
      <c r="AZ159" s="30" t="s">
        <v>152</v>
      </c>
      <c r="BA159" s="23">
        <v>0.10935000000000046</v>
      </c>
      <c r="BB159" s="64">
        <v>0.10156</v>
      </c>
      <c r="BI159" s="23">
        <v>0.10690000000000044</v>
      </c>
      <c r="BJ159" s="23">
        <v>0.10690000000000044</v>
      </c>
    </row>
    <row r="160" spans="1:62" x14ac:dyDescent="0.25">
      <c r="A160" s="68" t="str">
        <f>+'3.1.16'!A148</f>
        <v>2017-02-01</v>
      </c>
      <c r="B160" s="55" t="str">
        <f>+'3.1.16'!B148</f>
        <v>2018-01-31</v>
      </c>
      <c r="C160" s="55">
        <f>+'3.1.16'!C148</f>
        <v>12</v>
      </c>
      <c r="D160" s="55" t="str">
        <f>+'3.1.16'!D148</f>
        <v>PSEG</v>
      </c>
      <c r="E160" s="55" t="s">
        <v>372</v>
      </c>
      <c r="F160" s="81">
        <f>IF($E$11="",'3.1.16'!Y148/1000,Matrix!$E$11+('3.1.16'!Y148/1000))</f>
        <v>0.11121641104030337</v>
      </c>
      <c r="G160" s="58">
        <f>IF($E$11="",'3.1.16'!Z148/1000,Matrix!$E$11+('3.1.16'!Z148/1000))</f>
        <v>0.11367741104030336</v>
      </c>
      <c r="H160" s="61">
        <f>IF($E$11="",'3.1.16'!AA148/1000,Matrix!$E$11+('3.1.16'!AA148/1000))</f>
        <v>0.11389141104030337</v>
      </c>
      <c r="I160" s="55"/>
      <c r="J160" s="73">
        <f t="shared" si="0"/>
        <v>0.11121641104030337</v>
      </c>
      <c r="K160" s="58">
        <f t="shared" si="1"/>
        <v>0.11367741104030336</v>
      </c>
      <c r="L160" s="61">
        <f t="shared" si="2"/>
        <v>0.11389141104030337</v>
      </c>
      <c r="U160" s="24" t="s">
        <v>142</v>
      </c>
      <c r="V160">
        <v>0.13410000000000005</v>
      </c>
      <c r="W160" s="31" t="s">
        <v>143</v>
      </c>
      <c r="X160" s="38">
        <v>0.121</v>
      </c>
      <c r="Y160" s="38"/>
      <c r="Z160" s="38"/>
      <c r="AA160" s="38"/>
      <c r="AB160" s="38"/>
      <c r="AC160" s="38"/>
      <c r="AD160" s="38"/>
      <c r="AE160" s="38"/>
      <c r="AF160" s="38"/>
      <c r="AG160" s="31" t="s">
        <v>146</v>
      </c>
      <c r="AH160" s="38">
        <v>0.10650000000000028</v>
      </c>
      <c r="AI160" s="31" t="s">
        <v>85</v>
      </c>
      <c r="AJ160" s="27">
        <v>0.10439999999999999</v>
      </c>
      <c r="AK160" s="24" t="s">
        <v>153</v>
      </c>
      <c r="AL160" s="27">
        <v>0.10970000000000046</v>
      </c>
      <c r="AM160" s="38"/>
      <c r="AN160" s="38"/>
      <c r="AO160" s="36"/>
      <c r="AP160" s="36"/>
      <c r="AQ160" s="23">
        <v>0.10935000000000046</v>
      </c>
      <c r="AR160" s="33" t="s">
        <v>308</v>
      </c>
      <c r="AS160" s="36"/>
      <c r="AT160" s="36"/>
      <c r="AU160" s="64">
        <v>0.10431</v>
      </c>
      <c r="AV160" s="36"/>
      <c r="AW160" s="36"/>
      <c r="AX160" s="36"/>
      <c r="AY160" s="36"/>
      <c r="AZ160" s="30" t="s">
        <v>152</v>
      </c>
      <c r="BA160" s="23">
        <v>0.10970000000000046</v>
      </c>
      <c r="BB160" s="64">
        <v>0.10184</v>
      </c>
      <c r="BI160" s="23">
        <v>0.10725000000000044</v>
      </c>
      <c r="BJ160" s="23">
        <v>0.10725000000000044</v>
      </c>
    </row>
    <row r="161" spans="1:62" x14ac:dyDescent="0.25">
      <c r="A161" s="69" t="str">
        <f>+'3.1.16'!A149</f>
        <v>2017-02-01</v>
      </c>
      <c r="B161" s="56" t="str">
        <f>+'3.1.16'!B149</f>
        <v>2018-07-31</v>
      </c>
      <c r="C161" s="56">
        <f>+'3.1.16'!C149</f>
        <v>18</v>
      </c>
      <c r="D161" s="56" t="str">
        <f>+'3.1.16'!D149</f>
        <v>PSEG</v>
      </c>
      <c r="E161" s="56" t="s">
        <v>372</v>
      </c>
      <c r="F161" s="80">
        <f>IF($E$11="",'3.1.16'!Y149/1000,Matrix!$E$11+('3.1.16'!Y149/1000))</f>
        <v>0.11026157417350121</v>
      </c>
      <c r="G161" s="59">
        <f>IF($E$11="",'3.1.16'!Z149/1000,Matrix!$E$11+('3.1.16'!Z149/1000))</f>
        <v>0.11272257417350122</v>
      </c>
      <c r="H161" s="62">
        <f>IF($E$11="",'3.1.16'!AA149/1000,Matrix!$E$11+('3.1.16'!AA149/1000))</f>
        <v>0.11293657417350121</v>
      </c>
      <c r="I161" s="56"/>
      <c r="J161" s="74">
        <f t="shared" si="0"/>
        <v>0.11026157417350121</v>
      </c>
      <c r="K161" s="59">
        <f t="shared" si="1"/>
        <v>0.11272257417350122</v>
      </c>
      <c r="L161" s="62">
        <f t="shared" si="2"/>
        <v>0.11293657417350121</v>
      </c>
      <c r="U161" s="24" t="s">
        <v>142</v>
      </c>
      <c r="V161">
        <v>0.13460000000000005</v>
      </c>
      <c r="W161" s="31" t="s">
        <v>143</v>
      </c>
      <c r="X161" s="38">
        <v>0.1215</v>
      </c>
      <c r="Y161" s="38"/>
      <c r="Z161" s="38"/>
      <c r="AA161" s="38"/>
      <c r="AB161" s="38"/>
      <c r="AC161" s="38"/>
      <c r="AD161" s="38"/>
      <c r="AE161" s="38"/>
      <c r="AF161" s="38"/>
      <c r="AG161" s="31" t="s">
        <v>146</v>
      </c>
      <c r="AH161" s="38">
        <v>0.10685000000000028</v>
      </c>
      <c r="AI161" s="31" t="s">
        <v>85</v>
      </c>
      <c r="AJ161" s="27">
        <v>0.10490000000000001</v>
      </c>
      <c r="AK161" s="24" t="s">
        <v>153</v>
      </c>
      <c r="AL161" s="27">
        <v>0.11005000000000047</v>
      </c>
      <c r="AM161" s="38"/>
      <c r="AN161" s="38"/>
      <c r="AO161" s="36"/>
      <c r="AP161" s="36"/>
      <c r="AQ161" s="23">
        <v>0.10970000000000046</v>
      </c>
      <c r="AR161" s="33" t="s">
        <v>309</v>
      </c>
      <c r="AS161" s="36"/>
      <c r="AT161" s="36"/>
      <c r="AU161" s="64">
        <v>0.10459</v>
      </c>
      <c r="AV161" s="36"/>
      <c r="AW161" s="36"/>
      <c r="AX161" s="36"/>
      <c r="AY161" s="36"/>
      <c r="AZ161" s="30" t="s">
        <v>152</v>
      </c>
      <c r="BA161" s="23">
        <v>0.11005000000000047</v>
      </c>
      <c r="BB161" s="64">
        <v>0.10211000000000001</v>
      </c>
      <c r="BI161" s="23">
        <v>0.10760000000000045</v>
      </c>
      <c r="BJ161" s="23">
        <v>0.10760000000000045</v>
      </c>
    </row>
    <row r="162" spans="1:62" x14ac:dyDescent="0.25">
      <c r="A162" s="69" t="str">
        <f>+'3.1.16'!A150</f>
        <v>2017-02-01</v>
      </c>
      <c r="B162" s="56" t="str">
        <f>+'3.1.16'!B150</f>
        <v>2019-01-31</v>
      </c>
      <c r="C162" s="56">
        <f>+'3.1.16'!C150</f>
        <v>24</v>
      </c>
      <c r="D162" s="56" t="str">
        <f>+'3.1.16'!D150</f>
        <v>PSEG</v>
      </c>
      <c r="E162" s="56" t="s">
        <v>372</v>
      </c>
      <c r="F162" s="80">
        <f>IF($E$11="",'3.1.16'!Y150/1000,Matrix!$E$11+('3.1.16'!Y150/1000))</f>
        <v>0.11056039567715027</v>
      </c>
      <c r="G162" s="59">
        <f>IF($E$11="",'3.1.16'!Z150/1000,Matrix!$E$11+('3.1.16'!Z150/1000))</f>
        <v>0.11302139567715026</v>
      </c>
      <c r="H162" s="62">
        <f>IF($E$11="",'3.1.16'!AA150/1000,Matrix!$E$11+('3.1.16'!AA150/1000))</f>
        <v>0.11323539567715028</v>
      </c>
      <c r="I162" s="56"/>
      <c r="J162" s="74">
        <f t="shared" si="0"/>
        <v>0.11056039567715027</v>
      </c>
      <c r="K162" s="59">
        <f t="shared" si="1"/>
        <v>0.11302139567715026</v>
      </c>
      <c r="L162" s="62">
        <f t="shared" si="2"/>
        <v>0.11323539567715028</v>
      </c>
      <c r="U162" s="24" t="s">
        <v>142</v>
      </c>
      <c r="V162">
        <v>0.13510000000000005</v>
      </c>
      <c r="W162" s="31" t="s">
        <v>143</v>
      </c>
      <c r="X162" s="38">
        <v>0.122</v>
      </c>
      <c r="Y162" s="38"/>
      <c r="Z162" s="38"/>
      <c r="AA162" s="38"/>
      <c r="AB162" s="38"/>
      <c r="AC162" s="38"/>
      <c r="AD162" s="38"/>
      <c r="AE162" s="38"/>
      <c r="AF162" s="38"/>
      <c r="AG162" s="31" t="s">
        <v>146</v>
      </c>
      <c r="AH162" s="38">
        <v>0.10720000000000028</v>
      </c>
      <c r="AI162" s="31" t="s">
        <v>85</v>
      </c>
      <c r="AJ162" s="27">
        <v>0.10539999999999999</v>
      </c>
      <c r="AK162" s="24" t="s">
        <v>153</v>
      </c>
      <c r="AL162" s="27">
        <v>0.11040000000000047</v>
      </c>
      <c r="AM162" s="38"/>
      <c r="AN162" s="38"/>
      <c r="AO162" s="36"/>
      <c r="AP162" s="36"/>
      <c r="AQ162" s="23">
        <v>0.11005000000000047</v>
      </c>
      <c r="AR162" s="33" t="s">
        <v>310</v>
      </c>
      <c r="AS162" s="36"/>
      <c r="AT162" s="36"/>
      <c r="AU162" s="64">
        <v>0.10485999999999999</v>
      </c>
      <c r="AV162" s="36"/>
      <c r="AW162" s="36"/>
      <c r="AX162" s="36"/>
      <c r="AY162" s="36"/>
      <c r="AZ162" s="30" t="s">
        <v>152</v>
      </c>
      <c r="BA162" s="23">
        <v>0.11040000000000047</v>
      </c>
      <c r="BB162" s="64">
        <v>0.10238999999999999</v>
      </c>
      <c r="BI162" s="23">
        <v>0.10795000000000045</v>
      </c>
      <c r="BJ162" s="23">
        <v>0.10795000000000045</v>
      </c>
    </row>
    <row r="163" spans="1:62" x14ac:dyDescent="0.25">
      <c r="A163" s="69" t="str">
        <f>+'3.1.16'!A151</f>
        <v>2017-02-01</v>
      </c>
      <c r="B163" s="56" t="str">
        <f>+'3.1.16'!B151</f>
        <v>2019-07-31</v>
      </c>
      <c r="C163" s="56">
        <f>+'3.1.16'!C151</f>
        <v>30</v>
      </c>
      <c r="D163" s="56" t="str">
        <f>+'3.1.16'!D151</f>
        <v>PSEG</v>
      </c>
      <c r="E163" s="56" t="s">
        <v>372</v>
      </c>
      <c r="F163" s="80">
        <f>IF($E$11="",'3.1.16'!Y151/1000,Matrix!$E$11+('3.1.16'!Y151/1000))</f>
        <v>0.10945608161721378</v>
      </c>
      <c r="G163" s="59">
        <f>IF($E$11="",'3.1.16'!Z151/1000,Matrix!$E$11+('3.1.16'!Z151/1000))</f>
        <v>0.11191708161721377</v>
      </c>
      <c r="H163" s="62">
        <f>IF($E$11="",'3.1.16'!AA151/1000,Matrix!$E$11+('3.1.16'!AA151/1000))</f>
        <v>0.11213108161721377</v>
      </c>
      <c r="I163" s="56"/>
      <c r="J163" s="74">
        <f t="shared" si="0"/>
        <v>0.10945608161721378</v>
      </c>
      <c r="K163" s="59">
        <f t="shared" si="1"/>
        <v>0.11191708161721377</v>
      </c>
      <c r="L163" s="62">
        <f t="shared" si="2"/>
        <v>0.11213108161721377</v>
      </c>
      <c r="U163" s="24" t="s">
        <v>142</v>
      </c>
      <c r="V163">
        <v>0.13560000000000005</v>
      </c>
      <c r="W163" s="31" t="s">
        <v>143</v>
      </c>
      <c r="X163" s="38">
        <v>0.1225</v>
      </c>
      <c r="Y163" s="38"/>
      <c r="Z163" s="38"/>
      <c r="AA163" s="38"/>
      <c r="AB163" s="38"/>
      <c r="AC163" s="38"/>
      <c r="AD163" s="38"/>
      <c r="AE163" s="38"/>
      <c r="AF163" s="38"/>
      <c r="AG163" s="31" t="s">
        <v>146</v>
      </c>
      <c r="AH163" s="38">
        <v>0.10755000000000028</v>
      </c>
      <c r="AI163" s="31" t="s">
        <v>85</v>
      </c>
      <c r="AJ163" s="27">
        <v>0.10589999999999999</v>
      </c>
      <c r="AK163" s="24" t="s">
        <v>153</v>
      </c>
      <c r="AL163" s="27">
        <v>0.11075000000000047</v>
      </c>
      <c r="AM163" s="38"/>
      <c r="AN163" s="38"/>
      <c r="AO163" s="36"/>
      <c r="AP163" s="36"/>
      <c r="AQ163" s="23">
        <v>0.11040000000000047</v>
      </c>
      <c r="AR163" s="33" t="s">
        <v>311</v>
      </c>
      <c r="AS163" s="36"/>
      <c r="AT163" s="36"/>
      <c r="AU163" s="64">
        <v>0.10514</v>
      </c>
      <c r="AV163" s="36"/>
      <c r="AW163" s="36"/>
      <c r="AX163" s="36"/>
      <c r="AY163" s="36"/>
      <c r="AZ163" s="30" t="s">
        <v>152</v>
      </c>
      <c r="BA163" s="23">
        <v>0.11075000000000047</v>
      </c>
      <c r="BB163" s="64">
        <v>0.10266</v>
      </c>
      <c r="BI163" s="23">
        <v>0.10830000000000045</v>
      </c>
      <c r="BJ163" s="23">
        <v>0.10830000000000045</v>
      </c>
    </row>
    <row r="164" spans="1:62" x14ac:dyDescent="0.25">
      <c r="A164" s="70" t="str">
        <f>+'3.1.16'!A152</f>
        <v>2017-02-01</v>
      </c>
      <c r="B164" s="57" t="str">
        <f>+'3.1.16'!B152</f>
        <v>2020-01-31</v>
      </c>
      <c r="C164" s="57">
        <f>+'3.1.16'!C152</f>
        <v>36</v>
      </c>
      <c r="D164" s="57" t="str">
        <f>+'3.1.16'!D152</f>
        <v>PSEG</v>
      </c>
      <c r="E164" s="57" t="s">
        <v>372</v>
      </c>
      <c r="F164" s="82">
        <f>IF($E$11="",'3.1.16'!Y152/1000,Matrix!$E$11+('3.1.16'!Y152/1000))</f>
        <v>0.10759813362488752</v>
      </c>
      <c r="G164" s="60">
        <f>IF($E$11="",'3.1.16'!Z152/1000,Matrix!$E$11+('3.1.16'!Z152/1000))</f>
        <v>0.11005913362488751</v>
      </c>
      <c r="H164" s="63">
        <f>IF($E$11="",'3.1.16'!AA152/1000,Matrix!$E$11+('3.1.16'!AA152/1000))</f>
        <v>0.11027313362488753</v>
      </c>
      <c r="I164" s="56"/>
      <c r="J164" s="75">
        <f t="shared" si="0"/>
        <v>0.10759813362488752</v>
      </c>
      <c r="K164" s="60">
        <f t="shared" si="1"/>
        <v>0.11005913362488751</v>
      </c>
      <c r="L164" s="63">
        <f t="shared" si="2"/>
        <v>0.11027313362488753</v>
      </c>
      <c r="U164" s="24" t="s">
        <v>142</v>
      </c>
      <c r="V164">
        <v>0.13610000000000005</v>
      </c>
      <c r="W164" s="31" t="s">
        <v>143</v>
      </c>
      <c r="X164" s="38">
        <v>0.123</v>
      </c>
      <c r="Y164" s="38"/>
      <c r="Z164" s="38"/>
      <c r="AA164" s="38"/>
      <c r="AB164" s="38"/>
      <c r="AC164" s="38"/>
      <c r="AD164" s="38"/>
      <c r="AE164" s="38"/>
      <c r="AF164" s="38"/>
      <c r="AG164" s="31" t="s">
        <v>146</v>
      </c>
      <c r="AH164" s="38">
        <v>0.10790000000000029</v>
      </c>
      <c r="AI164" s="31" t="s">
        <v>85</v>
      </c>
      <c r="AJ164" s="27">
        <v>0.10640000000000001</v>
      </c>
      <c r="AK164" s="24" t="s">
        <v>153</v>
      </c>
      <c r="AL164" s="27">
        <v>0.11110000000000048</v>
      </c>
      <c r="AM164" s="38"/>
      <c r="AN164" s="38"/>
      <c r="AO164" s="36"/>
      <c r="AP164" s="36"/>
      <c r="AQ164" s="23">
        <v>0.11075000000000047</v>
      </c>
      <c r="AR164" s="33" t="s">
        <v>312</v>
      </c>
      <c r="AS164" s="36"/>
      <c r="AT164" s="36"/>
      <c r="AU164" s="64">
        <v>0.10541</v>
      </c>
      <c r="AV164" s="36"/>
      <c r="AW164" s="36"/>
      <c r="AX164" s="36"/>
      <c r="AY164" s="36"/>
      <c r="AZ164" s="30" t="s">
        <v>152</v>
      </c>
      <c r="BA164" s="23">
        <v>0.11110000000000048</v>
      </c>
      <c r="BB164" s="64">
        <v>0.10294</v>
      </c>
      <c r="BI164" s="23">
        <v>0.10865000000000045</v>
      </c>
      <c r="BJ164" s="23">
        <v>0.10865000000000045</v>
      </c>
    </row>
    <row r="165" spans="1:62" x14ac:dyDescent="0.25">
      <c r="A165" s="68" t="str">
        <f>+'3.1.16'!A153</f>
        <v>2017-03-01</v>
      </c>
      <c r="B165" s="55" t="str">
        <f>+'3.1.16'!B153</f>
        <v>2018-02-28</v>
      </c>
      <c r="C165" s="55">
        <f>+'3.1.16'!C153</f>
        <v>12</v>
      </c>
      <c r="D165" s="55" t="str">
        <f>+'3.1.16'!D153</f>
        <v>PSEG</v>
      </c>
      <c r="E165" s="55" t="s">
        <v>372</v>
      </c>
      <c r="F165" s="81">
        <f>IF($E$11="",'3.1.16'!Y153/1000,Matrix!$E$11+('3.1.16'!Y153/1000))</f>
        <v>0.11087053442514248</v>
      </c>
      <c r="G165" s="58">
        <f>IF($E$11="",'3.1.16'!Z153/1000,Matrix!$E$11+('3.1.16'!Z153/1000))</f>
        <v>0.11333153442514247</v>
      </c>
      <c r="H165" s="61">
        <f>IF($E$11="",'3.1.16'!AA153/1000,Matrix!$E$11+('3.1.16'!AA153/1000))</f>
        <v>0.11354553442514248</v>
      </c>
      <c r="I165" s="55"/>
      <c r="J165" s="73">
        <f t="shared" si="0"/>
        <v>0.11087053442514248</v>
      </c>
      <c r="K165" s="58">
        <f t="shared" si="1"/>
        <v>0.11333153442514247</v>
      </c>
      <c r="L165" s="61">
        <f t="shared" si="2"/>
        <v>0.11354553442514248</v>
      </c>
      <c r="U165" s="24" t="s">
        <v>142</v>
      </c>
      <c r="V165">
        <v>0.13660000000000005</v>
      </c>
      <c r="W165" s="31" t="s">
        <v>143</v>
      </c>
      <c r="X165" s="38">
        <v>0.1235</v>
      </c>
      <c r="Y165" s="38"/>
      <c r="Z165" s="38"/>
      <c r="AA165" s="38"/>
      <c r="AB165" s="38"/>
      <c r="AC165" s="38"/>
      <c r="AD165" s="38"/>
      <c r="AE165" s="38"/>
      <c r="AF165" s="38"/>
      <c r="AG165" s="31" t="s">
        <v>146</v>
      </c>
      <c r="AH165" s="38">
        <v>0.10825000000000029</v>
      </c>
      <c r="AI165" s="31" t="s">
        <v>85</v>
      </c>
      <c r="AJ165" s="27">
        <v>0.1069</v>
      </c>
      <c r="AK165" s="24" t="s">
        <v>153</v>
      </c>
      <c r="AL165" s="27">
        <v>0.11145000000000048</v>
      </c>
      <c r="AM165" s="38"/>
      <c r="AN165" s="38"/>
      <c r="AO165" s="36"/>
      <c r="AP165" s="36"/>
      <c r="AQ165" s="23">
        <v>0.11110000000000048</v>
      </c>
      <c r="AR165" s="33" t="s">
        <v>313</v>
      </c>
      <c r="AS165" s="36"/>
      <c r="AT165" s="36"/>
      <c r="AU165" s="64">
        <v>0.10569000000000001</v>
      </c>
      <c r="AV165" s="36"/>
      <c r="AW165" s="36"/>
      <c r="AX165" s="36"/>
      <c r="AY165" s="36"/>
      <c r="AZ165" s="30" t="s">
        <v>152</v>
      </c>
      <c r="BA165" s="23">
        <v>0.11145000000000048</v>
      </c>
      <c r="BB165" s="64">
        <v>0.10321</v>
      </c>
      <c r="BI165" s="23">
        <v>0.10900000000000046</v>
      </c>
      <c r="BJ165" s="23">
        <v>0.10900000000000046</v>
      </c>
    </row>
    <row r="166" spans="1:62" x14ac:dyDescent="0.25">
      <c r="A166" s="69" t="str">
        <f>+'3.1.16'!A154</f>
        <v>2017-03-01</v>
      </c>
      <c r="B166" s="56" t="str">
        <f>+'3.1.16'!B154</f>
        <v>2018-08-31</v>
      </c>
      <c r="C166" s="56">
        <f>+'3.1.16'!C154</f>
        <v>18</v>
      </c>
      <c r="D166" s="56" t="str">
        <f>+'3.1.16'!D154</f>
        <v>PSEG</v>
      </c>
      <c r="E166" s="56" t="s">
        <v>372</v>
      </c>
      <c r="F166" s="80">
        <f>IF($E$11="",'3.1.16'!Y154/1000,Matrix!$E$11+('3.1.16'!Y154/1000))</f>
        <v>0.10836093610396284</v>
      </c>
      <c r="G166" s="59">
        <f>IF($E$11="",'3.1.16'!Z154/1000,Matrix!$E$11+('3.1.16'!Z154/1000))</f>
        <v>0.11082193610396283</v>
      </c>
      <c r="H166" s="62">
        <f>IF($E$11="",'3.1.16'!AA154/1000,Matrix!$E$11+('3.1.16'!AA154/1000))</f>
        <v>0.11103593610396284</v>
      </c>
      <c r="I166" s="56"/>
      <c r="J166" s="74">
        <f t="shared" si="0"/>
        <v>0.10836093610396284</v>
      </c>
      <c r="K166" s="59">
        <f t="shared" si="1"/>
        <v>0.11082193610396283</v>
      </c>
      <c r="L166" s="62">
        <f t="shared" si="2"/>
        <v>0.11103593610396284</v>
      </c>
      <c r="U166" s="24" t="s">
        <v>142</v>
      </c>
      <c r="V166">
        <v>0.13710000000000006</v>
      </c>
      <c r="W166" s="31" t="s">
        <v>143</v>
      </c>
      <c r="X166" s="38">
        <v>0.124</v>
      </c>
      <c r="Y166" s="38"/>
      <c r="Z166" s="38"/>
      <c r="AA166" s="38"/>
      <c r="AB166" s="38"/>
      <c r="AC166" s="38"/>
      <c r="AD166" s="38"/>
      <c r="AE166" s="38"/>
      <c r="AF166" s="38"/>
      <c r="AG166" s="31" t="s">
        <v>146</v>
      </c>
      <c r="AH166" s="38">
        <v>0.10860000000000029</v>
      </c>
      <c r="AI166" s="31" t="s">
        <v>85</v>
      </c>
      <c r="AJ166" s="27">
        <v>0.1074</v>
      </c>
      <c r="AK166" s="24" t="s">
        <v>153</v>
      </c>
      <c r="AL166" s="27">
        <v>0.11180000000000048</v>
      </c>
      <c r="AM166" s="38"/>
      <c r="AN166" s="38"/>
      <c r="AO166" s="36"/>
      <c r="AP166" s="36"/>
      <c r="AQ166" s="23">
        <v>0.11145000000000048</v>
      </c>
      <c r="AR166" s="33" t="s">
        <v>314</v>
      </c>
      <c r="AS166" s="36"/>
      <c r="AT166" s="36"/>
      <c r="AU166" s="64">
        <v>0.10596</v>
      </c>
      <c r="AV166" s="36"/>
      <c r="AW166" s="36"/>
      <c r="AX166" s="36"/>
      <c r="AY166" s="36"/>
      <c r="AZ166" s="30" t="s">
        <v>152</v>
      </c>
      <c r="BA166" s="23">
        <v>0.11180000000000048</v>
      </c>
      <c r="BB166" s="64">
        <v>0.10349</v>
      </c>
      <c r="BI166" s="23">
        <v>0.10935000000000046</v>
      </c>
      <c r="BJ166" s="23">
        <v>0.10935000000000046</v>
      </c>
    </row>
    <row r="167" spans="1:62" x14ac:dyDescent="0.25">
      <c r="A167" s="69" t="str">
        <f>+'3.1.16'!A155</f>
        <v>2017-03-01</v>
      </c>
      <c r="B167" s="56" t="str">
        <f>+'3.1.16'!B155</f>
        <v>2019-02-28</v>
      </c>
      <c r="C167" s="56">
        <f>+'3.1.16'!C155</f>
        <v>24</v>
      </c>
      <c r="D167" s="56" t="str">
        <f>+'3.1.16'!D155</f>
        <v>PSEG</v>
      </c>
      <c r="E167" s="56" t="s">
        <v>372</v>
      </c>
      <c r="F167" s="80">
        <f>IF($E$11="",'3.1.16'!Y155/1000,Matrix!$E$11+('3.1.16'!Y155/1000))</f>
        <v>0.11044184784639283</v>
      </c>
      <c r="G167" s="59">
        <f>IF($E$11="",'3.1.16'!Z155/1000,Matrix!$E$11+('3.1.16'!Z155/1000))</f>
        <v>0.11290284784639283</v>
      </c>
      <c r="H167" s="62">
        <f>IF($E$11="",'3.1.16'!AA155/1000,Matrix!$E$11+('3.1.16'!AA155/1000))</f>
        <v>0.11311684784639282</v>
      </c>
      <c r="I167" s="56"/>
      <c r="J167" s="74">
        <f t="shared" si="0"/>
        <v>0.11044184784639283</v>
      </c>
      <c r="K167" s="59">
        <f t="shared" si="1"/>
        <v>0.11290284784639283</v>
      </c>
      <c r="L167" s="62">
        <f t="shared" si="2"/>
        <v>0.11311684784639282</v>
      </c>
      <c r="U167" s="24" t="s">
        <v>142</v>
      </c>
      <c r="V167">
        <v>0.13760000000000006</v>
      </c>
      <c r="W167" s="31" t="s">
        <v>143</v>
      </c>
      <c r="X167" s="38">
        <v>0.1245</v>
      </c>
      <c r="Y167" s="38"/>
      <c r="Z167" s="38"/>
      <c r="AA167" s="38"/>
      <c r="AB167" s="38"/>
      <c r="AC167" s="38"/>
      <c r="AD167" s="38"/>
      <c r="AE167" s="38"/>
      <c r="AF167" s="38"/>
      <c r="AG167" s="31" t="s">
        <v>146</v>
      </c>
      <c r="AH167" s="38">
        <v>0.1089500000000003</v>
      </c>
      <c r="AI167" s="31" t="s">
        <v>85</v>
      </c>
      <c r="AJ167" s="27">
        <v>0.1079</v>
      </c>
      <c r="AK167" s="24" t="s">
        <v>153</v>
      </c>
      <c r="AL167" s="27">
        <v>0.11215000000000049</v>
      </c>
      <c r="AM167" s="38"/>
      <c r="AN167" s="38"/>
      <c r="AO167" s="36"/>
      <c r="AP167" s="36"/>
      <c r="AQ167" s="23">
        <v>0.11180000000000048</v>
      </c>
      <c r="AR167" s="33" t="s">
        <v>315</v>
      </c>
      <c r="AS167" s="36"/>
      <c r="AT167" s="36"/>
      <c r="AU167" s="64">
        <v>0.10624</v>
      </c>
      <c r="AV167" s="36"/>
      <c r="AW167" s="36"/>
      <c r="AX167" s="36"/>
      <c r="AY167" s="36"/>
      <c r="AZ167" s="30" t="s">
        <v>152</v>
      </c>
      <c r="BA167" s="23">
        <v>0.11215000000000049</v>
      </c>
      <c r="BB167" s="64">
        <v>0.10376000000000001</v>
      </c>
      <c r="BI167" s="23">
        <v>0.10970000000000046</v>
      </c>
      <c r="BJ167" s="23">
        <v>0.10970000000000046</v>
      </c>
    </row>
    <row r="168" spans="1:62" x14ac:dyDescent="0.25">
      <c r="A168" s="69" t="str">
        <f>+'3.1.16'!A156</f>
        <v>2017-03-01</v>
      </c>
      <c r="B168" s="56" t="str">
        <f>+'3.1.16'!B156</f>
        <v>2019-08-31</v>
      </c>
      <c r="C168" s="56">
        <f>+'3.1.16'!C156</f>
        <v>30</v>
      </c>
      <c r="D168" s="56" t="str">
        <f>+'3.1.16'!D156</f>
        <v>PSEG</v>
      </c>
      <c r="E168" s="56" t="s">
        <v>372</v>
      </c>
      <c r="F168" s="80">
        <f>IF($E$11="",'3.1.16'!Y156/1000,Matrix!$E$11+('3.1.16'!Y156/1000))</f>
        <v>0.10791865522767333</v>
      </c>
      <c r="G168" s="59">
        <f>IF($E$11="",'3.1.16'!Z156/1000,Matrix!$E$11+('3.1.16'!Z156/1000))</f>
        <v>0.11037965522767333</v>
      </c>
      <c r="H168" s="62">
        <f>IF($E$11="",'3.1.16'!AA156/1000,Matrix!$E$11+('3.1.16'!AA156/1000))</f>
        <v>0.11059365522767332</v>
      </c>
      <c r="I168" s="56"/>
      <c r="J168" s="74">
        <f t="shared" si="0"/>
        <v>0.10791865522767333</v>
      </c>
      <c r="K168" s="59">
        <f t="shared" si="1"/>
        <v>0.11037965522767333</v>
      </c>
      <c r="L168" s="62">
        <f t="shared" si="2"/>
        <v>0.11059365522767332</v>
      </c>
      <c r="U168" s="24" t="s">
        <v>142</v>
      </c>
      <c r="V168">
        <v>0.13810000000000006</v>
      </c>
      <c r="W168" s="31" t="s">
        <v>143</v>
      </c>
      <c r="X168" s="38">
        <v>0.125</v>
      </c>
      <c r="Y168" s="38"/>
      <c r="Z168" s="38"/>
      <c r="AA168" s="38"/>
      <c r="AB168" s="38"/>
      <c r="AC168" s="38"/>
      <c r="AD168" s="38"/>
      <c r="AE168" s="38"/>
      <c r="AF168" s="38"/>
      <c r="AG168" s="31" t="s">
        <v>146</v>
      </c>
      <c r="AH168" s="38">
        <v>0.1093000000000003</v>
      </c>
      <c r="AI168" s="31" t="s">
        <v>85</v>
      </c>
      <c r="AJ168" s="27">
        <v>0.1084</v>
      </c>
      <c r="AK168" s="24" t="s">
        <v>153</v>
      </c>
      <c r="AL168" s="27">
        <v>0.11250000000000049</v>
      </c>
      <c r="AM168" s="38"/>
      <c r="AN168" s="38"/>
      <c r="AO168" s="36"/>
      <c r="AP168" s="36"/>
      <c r="AQ168" s="23">
        <v>0.11215000000000049</v>
      </c>
      <c r="AR168" s="33" t="s">
        <v>316</v>
      </c>
      <c r="AS168" s="36"/>
      <c r="AT168" s="36"/>
      <c r="AU168" s="64">
        <v>0.10650999999999999</v>
      </c>
      <c r="AV168" s="36"/>
      <c r="AW168" s="36"/>
      <c r="AX168" s="36"/>
      <c r="AY168" s="36"/>
      <c r="AZ168" s="30" t="s">
        <v>152</v>
      </c>
      <c r="BA168" s="23">
        <v>0.11250000000000049</v>
      </c>
      <c r="BB168" s="64">
        <v>0.10403999999999999</v>
      </c>
      <c r="BI168" s="23">
        <v>0.11005000000000047</v>
      </c>
      <c r="BJ168" s="23">
        <v>0.11005000000000047</v>
      </c>
    </row>
    <row r="169" spans="1:62" x14ac:dyDescent="0.25">
      <c r="A169" s="70" t="str">
        <f>+'3.1.16'!A157</f>
        <v>2017-03-01</v>
      </c>
      <c r="B169" s="57" t="str">
        <f>+'3.1.16'!B157</f>
        <v>2020-02-29</v>
      </c>
      <c r="C169" s="57">
        <f>+'3.1.16'!C157</f>
        <v>36</v>
      </c>
      <c r="D169" s="57" t="str">
        <f>+'3.1.16'!D157</f>
        <v>PSEG</v>
      </c>
      <c r="E169" s="57" t="s">
        <v>372</v>
      </c>
      <c r="F169" s="82">
        <f>IF($E$11="",'3.1.16'!Y157/1000,Matrix!$E$11+('3.1.16'!Y157/1000))</f>
        <v>0.10684802535612647</v>
      </c>
      <c r="G169" s="60">
        <f>IF($E$11="",'3.1.16'!Z157/1000,Matrix!$E$11+('3.1.16'!Z157/1000))</f>
        <v>0.10930902535612647</v>
      </c>
      <c r="H169" s="63">
        <f>IF($E$11="",'3.1.16'!AA157/1000,Matrix!$E$11+('3.1.16'!AA157/1000))</f>
        <v>0.10952302535612649</v>
      </c>
      <c r="I169" s="56"/>
      <c r="J169" s="75">
        <f t="shared" si="0"/>
        <v>0.10684802535612647</v>
      </c>
      <c r="K169" s="60">
        <f t="shared" si="1"/>
        <v>0.10930902535612647</v>
      </c>
      <c r="L169" s="63">
        <f t="shared" si="2"/>
        <v>0.10952302535612649</v>
      </c>
      <c r="U169" s="24" t="s">
        <v>142</v>
      </c>
      <c r="V169">
        <v>0.13860000000000006</v>
      </c>
      <c r="W169" s="31" t="s">
        <v>143</v>
      </c>
      <c r="X169" s="38">
        <v>0.1255</v>
      </c>
      <c r="Y169" s="38"/>
      <c r="Z169" s="38"/>
      <c r="AA169" s="38"/>
      <c r="AB169" s="38"/>
      <c r="AC169" s="38"/>
      <c r="AD169" s="38"/>
      <c r="AE169" s="38"/>
      <c r="AF169" s="38"/>
      <c r="AG169" s="31" t="s">
        <v>146</v>
      </c>
      <c r="AH169" s="38">
        <v>0.1096500000000003</v>
      </c>
      <c r="AI169" s="31" t="s">
        <v>85</v>
      </c>
      <c r="AJ169" s="27">
        <v>0.10890000000000001</v>
      </c>
      <c r="AK169" s="24" t="s">
        <v>153</v>
      </c>
      <c r="AL169" s="27">
        <v>0.11285000000000049</v>
      </c>
      <c r="AM169" s="38"/>
      <c r="AN169" s="38"/>
      <c r="AO169" s="36"/>
      <c r="AP169" s="36"/>
      <c r="AQ169" s="23">
        <v>0.11250000000000049</v>
      </c>
      <c r="AR169" s="33" t="s">
        <v>317</v>
      </c>
      <c r="AS169" s="36"/>
      <c r="AT169" s="36"/>
      <c r="AU169" s="64">
        <v>0.10679</v>
      </c>
      <c r="AV169" s="36"/>
      <c r="AW169" s="36"/>
      <c r="AX169" s="36"/>
      <c r="AY169" s="36"/>
      <c r="AZ169" s="30" t="s">
        <v>152</v>
      </c>
      <c r="BA169" s="23">
        <v>0.11285000000000049</v>
      </c>
      <c r="BB169" s="64">
        <v>0.10431</v>
      </c>
      <c r="BI169" s="23">
        <v>0.11040000000000047</v>
      </c>
      <c r="BJ169" s="23">
        <v>0.11040000000000047</v>
      </c>
    </row>
    <row r="170" spans="1:62" x14ac:dyDescent="0.25">
      <c r="A170" s="68" t="str">
        <f>+'3.1.16'!A158</f>
        <v>2017-04-01</v>
      </c>
      <c r="B170" s="55" t="str">
        <f>+'3.1.16'!B158</f>
        <v>2018-03-31</v>
      </c>
      <c r="C170" s="55">
        <f>+'3.1.16'!C158</f>
        <v>12</v>
      </c>
      <c r="D170" s="55" t="str">
        <f>+'3.1.16'!D158</f>
        <v>PSEG</v>
      </c>
      <c r="E170" s="55" t="s">
        <v>372</v>
      </c>
      <c r="F170" s="81">
        <f>IF($E$11="",'3.1.16'!Y158/1000,Matrix!$E$11+('3.1.16'!Y158/1000))</f>
        <v>0.11048142958528975</v>
      </c>
      <c r="G170" s="58">
        <f>IF($E$11="",'3.1.16'!Z158/1000,Matrix!$E$11+('3.1.16'!Z158/1000))</f>
        <v>0.11294242958528976</v>
      </c>
      <c r="H170" s="61">
        <f>IF($E$11="",'3.1.16'!AA158/1000,Matrix!$E$11+('3.1.16'!AA158/1000))</f>
        <v>0.11315642958528976</v>
      </c>
      <c r="I170" s="55"/>
      <c r="J170" s="73">
        <f t="shared" si="0"/>
        <v>0.11048142958528975</v>
      </c>
      <c r="K170" s="58">
        <f t="shared" si="1"/>
        <v>0.11294242958528976</v>
      </c>
      <c r="L170" s="61">
        <f t="shared" si="2"/>
        <v>0.11315642958528976</v>
      </c>
      <c r="U170" s="24" t="s">
        <v>142</v>
      </c>
      <c r="V170">
        <v>0.13910000000000006</v>
      </c>
      <c r="W170" s="31" t="s">
        <v>143</v>
      </c>
      <c r="X170" s="38">
        <v>0.126</v>
      </c>
      <c r="Y170" s="38"/>
      <c r="Z170" s="38"/>
      <c r="AA170" s="38"/>
      <c r="AB170" s="38"/>
      <c r="AC170" s="38"/>
      <c r="AD170" s="38"/>
      <c r="AE170" s="38"/>
      <c r="AF170" s="38"/>
      <c r="AG170" s="31" t="s">
        <v>146</v>
      </c>
      <c r="AH170" s="38">
        <v>0.11000000000000031</v>
      </c>
      <c r="AI170" s="31" t="s">
        <v>85</v>
      </c>
      <c r="AJ170" s="27">
        <v>0.1094</v>
      </c>
      <c r="AK170" s="24" t="s">
        <v>153</v>
      </c>
      <c r="AL170" s="27">
        <v>0.11320000000000049</v>
      </c>
      <c r="AM170" s="38"/>
      <c r="AN170" s="38"/>
      <c r="AO170" s="36"/>
      <c r="AP170" s="36"/>
      <c r="AQ170" s="23">
        <v>0.11285000000000049</v>
      </c>
      <c r="AR170" s="33" t="s">
        <v>318</v>
      </c>
      <c r="AS170" s="36"/>
      <c r="AT170" s="36"/>
      <c r="AU170" s="64">
        <v>0.10706</v>
      </c>
      <c r="AV170" s="36"/>
      <c r="AW170" s="36"/>
      <c r="AX170" s="36"/>
      <c r="AY170" s="36"/>
      <c r="AZ170" s="30" t="s">
        <v>152</v>
      </c>
      <c r="BA170" s="23">
        <v>0.11320000000000049</v>
      </c>
      <c r="BB170" s="64">
        <v>0.10459</v>
      </c>
      <c r="BI170" s="23">
        <v>0.11075000000000047</v>
      </c>
      <c r="BJ170" s="23">
        <v>0.11075000000000047</v>
      </c>
    </row>
    <row r="171" spans="1:62" x14ac:dyDescent="0.25">
      <c r="A171" s="69" t="str">
        <f>+'3.1.16'!A159</f>
        <v>2017-04-01</v>
      </c>
      <c r="B171" s="56" t="str">
        <f>+'3.1.16'!B159</f>
        <v>2018-09-30</v>
      </c>
      <c r="C171" s="56">
        <f>+'3.1.16'!C159</f>
        <v>18</v>
      </c>
      <c r="D171" s="56" t="str">
        <f>+'3.1.16'!D159</f>
        <v>PSEG</v>
      </c>
      <c r="E171" s="56" t="s">
        <v>372</v>
      </c>
      <c r="F171" s="80">
        <f>IF($E$11="",'3.1.16'!Y159/1000,Matrix!$E$11+('3.1.16'!Y159/1000))</f>
        <v>0.10757307808840694</v>
      </c>
      <c r="G171" s="59">
        <f>IF($E$11="",'3.1.16'!Z159/1000,Matrix!$E$11+('3.1.16'!Z159/1000))</f>
        <v>0.11003407808840693</v>
      </c>
      <c r="H171" s="62">
        <f>IF($E$11="",'3.1.16'!AA159/1000,Matrix!$E$11+('3.1.16'!AA159/1000))</f>
        <v>0.11024807808840695</v>
      </c>
      <c r="I171" s="56"/>
      <c r="J171" s="74">
        <f t="shared" si="0"/>
        <v>0.10757307808840694</v>
      </c>
      <c r="K171" s="59">
        <f t="shared" si="1"/>
        <v>0.11003407808840693</v>
      </c>
      <c r="L171" s="62">
        <f t="shared" si="2"/>
        <v>0.11024807808840695</v>
      </c>
      <c r="U171" s="24" t="s">
        <v>142</v>
      </c>
      <c r="V171">
        <v>0.13960000000000006</v>
      </c>
      <c r="W171" s="31" t="s">
        <v>143</v>
      </c>
      <c r="X171" s="38">
        <v>0.1265</v>
      </c>
      <c r="Y171" s="38"/>
      <c r="Z171" s="38"/>
      <c r="AA171" s="38"/>
      <c r="AB171" s="38"/>
      <c r="AC171" s="38"/>
      <c r="AD171" s="38"/>
      <c r="AE171" s="38"/>
      <c r="AF171" s="38"/>
      <c r="AG171" s="31" t="s">
        <v>146</v>
      </c>
      <c r="AH171" s="38">
        <v>0.11035000000000031</v>
      </c>
      <c r="AI171" s="31" t="s">
        <v>85</v>
      </c>
      <c r="AJ171" s="27">
        <v>0.1099</v>
      </c>
      <c r="AK171" s="24" t="s">
        <v>153</v>
      </c>
      <c r="AL171" s="27">
        <v>0.1135500000000005</v>
      </c>
      <c r="AM171" s="38"/>
      <c r="AN171" s="38"/>
      <c r="AO171" s="36"/>
      <c r="AP171" s="36"/>
      <c r="AQ171" s="23">
        <v>0.11320000000000049</v>
      </c>
      <c r="AR171" s="33" t="s">
        <v>319</v>
      </c>
      <c r="AS171" s="36"/>
      <c r="AT171" s="36"/>
      <c r="AU171" s="64">
        <v>0.10734</v>
      </c>
      <c r="AV171" s="36"/>
      <c r="AW171" s="36"/>
      <c r="AX171" s="36"/>
      <c r="AY171" s="36"/>
      <c r="AZ171" s="30" t="s">
        <v>152</v>
      </c>
      <c r="BA171" s="23">
        <v>0.1135500000000005</v>
      </c>
      <c r="BB171" s="64">
        <v>0.10485999999999999</v>
      </c>
      <c r="BI171" s="23">
        <v>0.11110000000000048</v>
      </c>
      <c r="BJ171" s="23">
        <v>0.11110000000000048</v>
      </c>
    </row>
    <row r="172" spans="1:62" x14ac:dyDescent="0.25">
      <c r="A172" s="69" t="str">
        <f>+'3.1.16'!A160</f>
        <v>2017-04-01</v>
      </c>
      <c r="B172" s="56" t="str">
        <f>+'3.1.16'!B160</f>
        <v>2019-03-31</v>
      </c>
      <c r="C172" s="56">
        <f>+'3.1.16'!C160</f>
        <v>24</v>
      </c>
      <c r="D172" s="56" t="str">
        <f>+'3.1.16'!D160</f>
        <v>PSEG</v>
      </c>
      <c r="E172" s="56" t="s">
        <v>372</v>
      </c>
      <c r="F172" s="80">
        <f>IF($E$11="",'3.1.16'!Y160/1000,Matrix!$E$11+('3.1.16'!Y160/1000))</f>
        <v>0.11032617771067711</v>
      </c>
      <c r="G172" s="59">
        <f>IF($E$11="",'3.1.16'!Z160/1000,Matrix!$E$11+('3.1.16'!Z160/1000))</f>
        <v>0.1127871777106771</v>
      </c>
      <c r="H172" s="62">
        <f>IF($E$11="",'3.1.16'!AA160/1000,Matrix!$E$11+('3.1.16'!AA160/1000))</f>
        <v>0.11300117771067711</v>
      </c>
      <c r="I172" s="56"/>
      <c r="J172" s="74">
        <f t="shared" si="0"/>
        <v>0.11032617771067711</v>
      </c>
      <c r="K172" s="59">
        <f t="shared" si="1"/>
        <v>0.1127871777106771</v>
      </c>
      <c r="L172" s="62">
        <f t="shared" si="2"/>
        <v>0.11300117771067711</v>
      </c>
      <c r="U172" s="24" t="s">
        <v>142</v>
      </c>
      <c r="V172">
        <v>0.14010000000000006</v>
      </c>
      <c r="W172" s="31" t="s">
        <v>143</v>
      </c>
      <c r="X172" s="38">
        <v>0.127</v>
      </c>
      <c r="Y172" s="38"/>
      <c r="Z172" s="38"/>
      <c r="AA172" s="38"/>
      <c r="AB172" s="38"/>
      <c r="AC172" s="38"/>
      <c r="AD172" s="38"/>
      <c r="AE172" s="38"/>
      <c r="AF172" s="38"/>
      <c r="AG172" s="31" t="s">
        <v>146</v>
      </c>
      <c r="AH172" s="38">
        <v>0.11070000000000031</v>
      </c>
      <c r="AI172" s="31" t="s">
        <v>85</v>
      </c>
      <c r="AJ172" s="27">
        <v>0.1104</v>
      </c>
      <c r="AK172" s="24" t="s">
        <v>153</v>
      </c>
      <c r="AL172" s="27">
        <v>0.1139000000000005</v>
      </c>
      <c r="AM172" s="38"/>
      <c r="AN172" s="38"/>
      <c r="AO172" s="36"/>
      <c r="AP172" s="36"/>
      <c r="AQ172" s="23">
        <v>0.1135500000000005</v>
      </c>
      <c r="AR172" s="33" t="s">
        <v>320</v>
      </c>
      <c r="AS172" s="36"/>
      <c r="AT172" s="36"/>
      <c r="AU172" s="64">
        <v>0.10761</v>
      </c>
      <c r="AV172" s="36"/>
      <c r="AW172" s="36"/>
      <c r="AX172" s="36"/>
      <c r="AY172" s="36"/>
      <c r="AZ172" s="30" t="s">
        <v>152</v>
      </c>
      <c r="BA172" s="23">
        <v>0.1139000000000005</v>
      </c>
      <c r="BB172" s="64">
        <v>0.10514</v>
      </c>
      <c r="BI172" s="23">
        <v>0.11145000000000048</v>
      </c>
      <c r="BJ172" s="23">
        <v>0.11145000000000048</v>
      </c>
    </row>
    <row r="173" spans="1:62" x14ac:dyDescent="0.25">
      <c r="A173" s="69" t="str">
        <f>+'3.1.16'!A161</f>
        <v>2017-04-01</v>
      </c>
      <c r="B173" s="56" t="str">
        <f>+'3.1.16'!B161</f>
        <v>2019-09-30</v>
      </c>
      <c r="C173" s="56">
        <f>+'3.1.16'!C161</f>
        <v>30</v>
      </c>
      <c r="D173" s="56" t="str">
        <f>+'3.1.16'!D161</f>
        <v>PSEG</v>
      </c>
      <c r="E173" s="56" t="s">
        <v>372</v>
      </c>
      <c r="F173" s="80">
        <f>IF($E$11="",'3.1.16'!Y161/1000,Matrix!$E$11+('3.1.16'!Y161/1000))</f>
        <v>0.10705180996149288</v>
      </c>
      <c r="G173" s="59">
        <f>IF($E$11="",'3.1.16'!Z161/1000,Matrix!$E$11+('3.1.16'!Z161/1000))</f>
        <v>0.10951280996149287</v>
      </c>
      <c r="H173" s="62">
        <f>IF($E$11="",'3.1.16'!AA161/1000,Matrix!$E$11+('3.1.16'!AA161/1000))</f>
        <v>0.10972680996149288</v>
      </c>
      <c r="I173" s="56"/>
      <c r="J173" s="74">
        <f t="shared" si="0"/>
        <v>0.10705180996149288</v>
      </c>
      <c r="K173" s="59">
        <f t="shared" si="1"/>
        <v>0.10951280996149287</v>
      </c>
      <c r="L173" s="62">
        <f t="shared" si="2"/>
        <v>0.10972680996149288</v>
      </c>
      <c r="U173" s="24" t="s">
        <v>142</v>
      </c>
      <c r="V173">
        <v>0.14060000000000006</v>
      </c>
      <c r="W173" s="31" t="s">
        <v>143</v>
      </c>
      <c r="X173" s="38">
        <v>0.1275</v>
      </c>
      <c r="Y173" s="38"/>
      <c r="Z173" s="38"/>
      <c r="AA173" s="38"/>
      <c r="AB173" s="38"/>
      <c r="AC173" s="38"/>
      <c r="AD173" s="38"/>
      <c r="AE173" s="38"/>
      <c r="AF173" s="38"/>
      <c r="AG173" s="31" t="s">
        <v>146</v>
      </c>
      <c r="AH173" s="38">
        <v>0.11105000000000032</v>
      </c>
      <c r="AI173" s="31" t="s">
        <v>85</v>
      </c>
      <c r="AJ173" s="27">
        <v>0.1109</v>
      </c>
      <c r="AK173" s="24" t="s">
        <v>153</v>
      </c>
      <c r="AL173" s="27">
        <v>0.1142500000000005</v>
      </c>
      <c r="AM173" s="38"/>
      <c r="AN173" s="38"/>
      <c r="AO173" s="36"/>
      <c r="AP173" s="36"/>
      <c r="AQ173" s="23">
        <v>0.1139000000000005</v>
      </c>
      <c r="AR173" s="33" t="s">
        <v>321</v>
      </c>
      <c r="AS173" s="36"/>
      <c r="AT173" s="36"/>
      <c r="AU173" s="64">
        <v>0.10789</v>
      </c>
      <c r="AV173" s="36"/>
      <c r="AW173" s="36"/>
      <c r="AX173" s="36"/>
      <c r="AY173" s="36"/>
      <c r="AZ173" s="30" t="s">
        <v>152</v>
      </c>
      <c r="BA173" s="23">
        <v>0.1142500000000005</v>
      </c>
      <c r="BB173" s="64">
        <v>0.10541</v>
      </c>
      <c r="BI173" s="23">
        <v>0.11180000000000048</v>
      </c>
      <c r="BJ173" s="23">
        <v>0.11180000000000048</v>
      </c>
    </row>
    <row r="174" spans="1:62" x14ac:dyDescent="0.25">
      <c r="A174" s="70" t="str">
        <f>+'3.1.16'!A162</f>
        <v>2017-04-01</v>
      </c>
      <c r="B174" s="57" t="str">
        <f>+'3.1.16'!B162</f>
        <v>2020-03-31</v>
      </c>
      <c r="C174" s="57">
        <f>+'3.1.16'!C162</f>
        <v>36</v>
      </c>
      <c r="D174" s="57" t="str">
        <f>+'3.1.16'!D162</f>
        <v>PSEG</v>
      </c>
      <c r="E174" s="57" t="s">
        <v>372</v>
      </c>
      <c r="F174" s="82">
        <f>IF($E$11="",'3.1.16'!Y162/1000,Matrix!$E$11+('3.1.16'!Y162/1000))</f>
        <v>0.10677854714699879</v>
      </c>
      <c r="G174" s="60">
        <f>IF($E$11="",'3.1.16'!Z162/1000,Matrix!$E$11+('3.1.16'!Z162/1000))</f>
        <v>0.10923954714699879</v>
      </c>
      <c r="H174" s="63">
        <f>IF($E$11="",'3.1.16'!AA162/1000,Matrix!$E$11+('3.1.16'!AA162/1000))</f>
        <v>0.10945354714699879</v>
      </c>
      <c r="I174" s="56"/>
      <c r="J174" s="75">
        <f t="shared" si="0"/>
        <v>0.10677854714699879</v>
      </c>
      <c r="K174" s="60">
        <f t="shared" si="1"/>
        <v>0.10923954714699879</v>
      </c>
      <c r="L174" s="63">
        <f t="shared" si="2"/>
        <v>0.10945354714699879</v>
      </c>
      <c r="U174" s="24" t="s">
        <v>142</v>
      </c>
      <c r="V174">
        <v>0.14110000000000006</v>
      </c>
      <c r="W174" s="31" t="s">
        <v>143</v>
      </c>
      <c r="X174" s="38">
        <v>0.128</v>
      </c>
      <c r="Y174" s="38"/>
      <c r="Z174" s="38"/>
      <c r="AA174" s="38"/>
      <c r="AB174" s="38"/>
      <c r="AC174" s="38"/>
      <c r="AD174" s="38"/>
      <c r="AE174" s="38"/>
      <c r="AF174" s="38"/>
      <c r="AG174" s="31" t="s">
        <v>146</v>
      </c>
      <c r="AH174" s="38">
        <v>0.11115000000000012</v>
      </c>
      <c r="AI174" s="31" t="s">
        <v>85</v>
      </c>
      <c r="AJ174" s="27">
        <v>0.1114</v>
      </c>
      <c r="AK174" s="24" t="s">
        <v>153</v>
      </c>
      <c r="AL174" s="27">
        <v>0.11460000000000051</v>
      </c>
      <c r="AM174" s="38"/>
      <c r="AN174" s="38"/>
      <c r="AO174" s="36"/>
      <c r="AP174" s="36"/>
      <c r="AQ174" s="23">
        <v>0.1142500000000005</v>
      </c>
      <c r="AR174" s="33" t="s">
        <v>322</v>
      </c>
      <c r="AS174" s="36"/>
      <c r="AT174" s="36"/>
      <c r="AU174" s="64">
        <v>0.10816000000000001</v>
      </c>
      <c r="AV174" s="36"/>
      <c r="AW174" s="36"/>
      <c r="AX174" s="36"/>
      <c r="AY174" s="36"/>
      <c r="AZ174" s="30" t="s">
        <v>152</v>
      </c>
      <c r="BA174" s="23">
        <v>0.11460000000000051</v>
      </c>
      <c r="BB174" s="64">
        <v>0.10569000000000001</v>
      </c>
      <c r="BI174" s="23">
        <v>0.11215000000000049</v>
      </c>
      <c r="BJ174" s="23">
        <v>0.11215000000000049</v>
      </c>
    </row>
    <row r="175" spans="1:62" x14ac:dyDescent="0.25">
      <c r="A175" s="68" t="str">
        <f>+'3.1.16'!A163</f>
        <v>2017-05-01</v>
      </c>
      <c r="B175" s="55" t="str">
        <f>+'3.1.16'!B163</f>
        <v>2018-04-30</v>
      </c>
      <c r="C175" s="55">
        <f>+'3.1.16'!C163</f>
        <v>12</v>
      </c>
      <c r="D175" s="55" t="str">
        <f>+'3.1.16'!D163</f>
        <v>PSEG</v>
      </c>
      <c r="E175" s="55" t="s">
        <v>372</v>
      </c>
      <c r="F175" s="81">
        <f>IF($E$11="",'3.1.16'!Y163/1000,Matrix!$E$11+('3.1.16'!Y163/1000))</f>
        <v>0.1101850812851136</v>
      </c>
      <c r="G175" s="58">
        <f>IF($E$11="",'3.1.16'!Z163/1000,Matrix!$E$11+('3.1.16'!Z163/1000))</f>
        <v>0.11264608128511359</v>
      </c>
      <c r="H175" s="61">
        <f>IF($E$11="",'3.1.16'!AA163/1000,Matrix!$E$11+('3.1.16'!AA163/1000))</f>
        <v>0.1128600812851136</v>
      </c>
      <c r="I175" s="55"/>
      <c r="J175" s="73">
        <f t="shared" si="0"/>
        <v>0.1101850812851136</v>
      </c>
      <c r="K175" s="58">
        <f t="shared" si="1"/>
        <v>0.11264608128511359</v>
      </c>
      <c r="L175" s="61">
        <f t="shared" si="2"/>
        <v>0.1128600812851136</v>
      </c>
      <c r="U175" s="24" t="s">
        <v>142</v>
      </c>
      <c r="V175">
        <v>0.14160000000000006</v>
      </c>
      <c r="W175" s="31" t="s">
        <v>143</v>
      </c>
      <c r="X175" s="38">
        <v>0.1285</v>
      </c>
      <c r="Y175" s="38"/>
      <c r="Z175" s="38"/>
      <c r="AA175" s="38"/>
      <c r="AB175" s="38"/>
      <c r="AC175" s="38"/>
      <c r="AD175" s="38"/>
      <c r="AE175" s="38"/>
      <c r="AF175" s="38"/>
      <c r="AG175" s="31" t="s">
        <v>146</v>
      </c>
      <c r="AH175" s="38">
        <v>0.11150000000000013</v>
      </c>
      <c r="AI175" s="31" t="s">
        <v>85</v>
      </c>
      <c r="AJ175" s="27">
        <v>0.1119</v>
      </c>
      <c r="AK175" s="24" t="s">
        <v>153</v>
      </c>
      <c r="AL175" s="27">
        <v>0.11495000000000051</v>
      </c>
      <c r="AM175" s="38"/>
      <c r="AN175" s="38"/>
      <c r="AO175" s="36"/>
      <c r="AP175" s="36"/>
      <c r="AQ175" s="23">
        <v>0.11460000000000051</v>
      </c>
      <c r="AR175" s="33" t="s">
        <v>323</v>
      </c>
      <c r="AS175" s="36"/>
      <c r="AT175" s="36"/>
      <c r="AU175" s="64">
        <v>0.10843999999999999</v>
      </c>
      <c r="AV175" s="36"/>
      <c r="AW175" s="36"/>
      <c r="AX175" s="36"/>
      <c r="AY175" s="36"/>
      <c r="AZ175" s="30" t="s">
        <v>152</v>
      </c>
      <c r="BA175" s="23">
        <v>0.11495000000000051</v>
      </c>
      <c r="BB175" s="64">
        <v>0.10596</v>
      </c>
      <c r="BI175" s="23">
        <v>0.11250000000000049</v>
      </c>
      <c r="BJ175" s="23">
        <v>0.11250000000000049</v>
      </c>
    </row>
    <row r="176" spans="1:62" x14ac:dyDescent="0.25">
      <c r="A176" s="69" t="str">
        <f>+'3.1.16'!A164</f>
        <v>2017-05-01</v>
      </c>
      <c r="B176" s="56" t="str">
        <f>+'3.1.16'!B164</f>
        <v>2018-10-31</v>
      </c>
      <c r="C176" s="56">
        <f>+'3.1.16'!C164</f>
        <v>18</v>
      </c>
      <c r="D176" s="56" t="str">
        <f>+'3.1.16'!D164</f>
        <v>PSEG</v>
      </c>
      <c r="E176" s="56" t="s">
        <v>372</v>
      </c>
      <c r="F176" s="80">
        <f>IF($E$11="",'3.1.16'!Y164/1000,Matrix!$E$11+('3.1.16'!Y164/1000))</f>
        <v>0.1073183697316013</v>
      </c>
      <c r="G176" s="59">
        <f>IF($E$11="",'3.1.16'!Z164/1000,Matrix!$E$11+('3.1.16'!Z164/1000))</f>
        <v>0.10977936973160131</v>
      </c>
      <c r="H176" s="62">
        <f>IF($E$11="",'3.1.16'!AA164/1000,Matrix!$E$11+('3.1.16'!AA164/1000))</f>
        <v>0.1099933697316013</v>
      </c>
      <c r="I176" s="56"/>
      <c r="J176" s="74">
        <f t="shared" si="0"/>
        <v>0.1073183697316013</v>
      </c>
      <c r="K176" s="59">
        <f t="shared" si="1"/>
        <v>0.10977936973160131</v>
      </c>
      <c r="L176" s="62">
        <f t="shared" si="2"/>
        <v>0.1099933697316013</v>
      </c>
      <c r="U176" s="24" t="s">
        <v>142</v>
      </c>
      <c r="V176">
        <v>0.14210000000000006</v>
      </c>
      <c r="W176" s="31" t="s">
        <v>143</v>
      </c>
      <c r="X176" s="38">
        <v>0.129</v>
      </c>
      <c r="Y176" s="38"/>
      <c r="Z176" s="38"/>
      <c r="AA176" s="38"/>
      <c r="AB176" s="38"/>
      <c r="AC176" s="38"/>
      <c r="AD176" s="38"/>
      <c r="AE176" s="38"/>
      <c r="AF176" s="38"/>
      <c r="AG176" s="31" t="s">
        <v>146</v>
      </c>
      <c r="AH176" s="38">
        <v>0.11185000000000013</v>
      </c>
      <c r="AI176" s="31" t="s">
        <v>85</v>
      </c>
      <c r="AJ176" s="27">
        <v>0.1125</v>
      </c>
      <c r="AK176" s="24" t="s">
        <v>153</v>
      </c>
      <c r="AL176" s="27">
        <v>0.11530000000000051</v>
      </c>
      <c r="AM176" s="38"/>
      <c r="AN176" s="38"/>
      <c r="AO176" s="36"/>
      <c r="AP176" s="36"/>
      <c r="AQ176" s="23">
        <v>0.11495000000000051</v>
      </c>
      <c r="AR176" s="33" t="s">
        <v>324</v>
      </c>
      <c r="AS176" s="36"/>
      <c r="AT176" s="36"/>
      <c r="AU176" s="64">
        <v>0.10871</v>
      </c>
      <c r="AV176" s="36"/>
      <c r="AW176" s="36"/>
      <c r="AX176" s="36"/>
      <c r="AY176" s="36"/>
      <c r="AZ176" s="30" t="s">
        <v>152</v>
      </c>
      <c r="BA176" s="23">
        <v>0.11530000000000051</v>
      </c>
      <c r="BB176" s="64">
        <v>0.10624</v>
      </c>
      <c r="BI176" s="23">
        <v>0.11285000000000049</v>
      </c>
      <c r="BJ176" s="23">
        <v>0.11285000000000049</v>
      </c>
    </row>
    <row r="177" spans="1:62" x14ac:dyDescent="0.25">
      <c r="A177" s="69" t="str">
        <f>+'3.1.16'!A165</f>
        <v>2017-05-01</v>
      </c>
      <c r="B177" s="56" t="str">
        <f>+'3.1.16'!B165</f>
        <v>2019-04-30</v>
      </c>
      <c r="C177" s="56">
        <f>+'3.1.16'!C165</f>
        <v>24</v>
      </c>
      <c r="D177" s="56" t="str">
        <f>+'3.1.16'!D165</f>
        <v>PSEG</v>
      </c>
      <c r="E177" s="56" t="s">
        <v>372</v>
      </c>
      <c r="F177" s="80">
        <f>IF($E$11="",'3.1.16'!Y165/1000,Matrix!$E$11+('3.1.16'!Y165/1000))</f>
        <v>0.11023262600329724</v>
      </c>
      <c r="G177" s="59">
        <f>IF($E$11="",'3.1.16'!Z165/1000,Matrix!$E$11+('3.1.16'!Z165/1000))</f>
        <v>0.11269362600329724</v>
      </c>
      <c r="H177" s="62">
        <f>IF($E$11="",'3.1.16'!AA165/1000,Matrix!$E$11+('3.1.16'!AA165/1000))</f>
        <v>0.11290762600329723</v>
      </c>
      <c r="I177" s="56"/>
      <c r="J177" s="74">
        <f t="shared" si="0"/>
        <v>0.11023262600329724</v>
      </c>
      <c r="K177" s="59">
        <f t="shared" si="1"/>
        <v>0.11269362600329724</v>
      </c>
      <c r="L177" s="62">
        <f t="shared" si="2"/>
        <v>0.11290762600329723</v>
      </c>
      <c r="U177" s="24" t="s">
        <v>142</v>
      </c>
      <c r="V177">
        <v>0.14260000000000006</v>
      </c>
      <c r="W177" s="31" t="s">
        <v>143</v>
      </c>
      <c r="X177" s="38">
        <v>0.1295</v>
      </c>
      <c r="Y177" s="38"/>
      <c r="Z177" s="38"/>
      <c r="AA177" s="38"/>
      <c r="AB177" s="38"/>
      <c r="AC177" s="38"/>
      <c r="AD177" s="38"/>
      <c r="AE177" s="38"/>
      <c r="AF177" s="38"/>
      <c r="AG177" s="31" t="s">
        <v>146</v>
      </c>
      <c r="AH177" s="38">
        <v>0.11220000000000013</v>
      </c>
      <c r="AI177" s="31" t="s">
        <v>85</v>
      </c>
      <c r="AJ177" s="27">
        <v>0.11289999999999999</v>
      </c>
      <c r="AK177" s="24" t="s">
        <v>153</v>
      </c>
      <c r="AL177" s="27">
        <v>0.11565000000000052</v>
      </c>
      <c r="AM177" s="38"/>
      <c r="AN177" s="38"/>
      <c r="AO177" s="36"/>
      <c r="AP177" s="36"/>
      <c r="AQ177" s="23">
        <v>0.11530000000000051</v>
      </c>
      <c r="AR177" s="33" t="s">
        <v>325</v>
      </c>
      <c r="AS177" s="36"/>
      <c r="AT177" s="36"/>
      <c r="AU177" s="64">
        <v>0.10899</v>
      </c>
      <c r="AV177" s="36"/>
      <c r="AW177" s="36"/>
      <c r="AX177" s="36"/>
      <c r="AY177" s="36"/>
      <c r="AZ177" s="30" t="s">
        <v>152</v>
      </c>
      <c r="BA177" s="23">
        <v>0.11565000000000052</v>
      </c>
      <c r="BB177" s="64">
        <v>0.10650999999999999</v>
      </c>
      <c r="BI177" s="23">
        <v>0.11320000000000049</v>
      </c>
      <c r="BJ177" s="23">
        <v>0.11320000000000049</v>
      </c>
    </row>
    <row r="178" spans="1:62" x14ac:dyDescent="0.25">
      <c r="A178" s="69" t="str">
        <f>+'3.1.16'!A166</f>
        <v>2017-05-01</v>
      </c>
      <c r="B178" s="56" t="str">
        <f>+'3.1.16'!B166</f>
        <v>2019-10-31</v>
      </c>
      <c r="C178" s="56">
        <f>+'3.1.16'!C166</f>
        <v>30</v>
      </c>
      <c r="D178" s="56" t="str">
        <f>+'3.1.16'!D166</f>
        <v>PSEG</v>
      </c>
      <c r="E178" s="56" t="s">
        <v>372</v>
      </c>
      <c r="F178" s="80">
        <f>IF($E$11="",'3.1.16'!Y166/1000,Matrix!$E$11+('3.1.16'!Y166/1000))</f>
        <v>0.10645111902911669</v>
      </c>
      <c r="G178" s="59">
        <f>IF($E$11="",'3.1.16'!Z166/1000,Matrix!$E$11+('3.1.16'!Z166/1000))</f>
        <v>0.1089121190291167</v>
      </c>
      <c r="H178" s="62">
        <f>IF($E$11="",'3.1.16'!AA166/1000,Matrix!$E$11+('3.1.16'!AA166/1000))</f>
        <v>0.1091261190291167</v>
      </c>
      <c r="I178" s="56"/>
      <c r="J178" s="74">
        <f t="shared" si="0"/>
        <v>0.10645111902911669</v>
      </c>
      <c r="K178" s="59">
        <f t="shared" si="1"/>
        <v>0.1089121190291167</v>
      </c>
      <c r="L178" s="62">
        <f t="shared" si="2"/>
        <v>0.1091261190291167</v>
      </c>
      <c r="U178" s="24" t="s">
        <v>142</v>
      </c>
      <c r="V178">
        <v>0.14310000000000006</v>
      </c>
      <c r="W178" s="31" t="s">
        <v>143</v>
      </c>
      <c r="X178" s="38">
        <v>0.13</v>
      </c>
      <c r="Y178" s="38"/>
      <c r="Z178" s="38"/>
      <c r="AA178" s="38"/>
      <c r="AB178" s="38"/>
      <c r="AC178" s="38"/>
      <c r="AD178" s="38"/>
      <c r="AE178" s="38"/>
      <c r="AF178" s="38"/>
      <c r="AG178" s="31" t="s">
        <v>146</v>
      </c>
      <c r="AH178" s="38">
        <v>0.11255000000000014</v>
      </c>
      <c r="AI178" s="31" t="s">
        <v>85</v>
      </c>
      <c r="AJ178" s="27">
        <v>0.11349999999999999</v>
      </c>
      <c r="AK178" s="24" t="s">
        <v>153</v>
      </c>
      <c r="AL178" s="27">
        <v>0.11600000000000052</v>
      </c>
      <c r="AM178" s="38"/>
      <c r="AN178" s="38"/>
      <c r="AO178" s="36"/>
      <c r="AP178" s="36"/>
      <c r="AQ178" s="23">
        <v>0.11565000000000052</v>
      </c>
      <c r="AR178" s="33" t="s">
        <v>326</v>
      </c>
      <c r="AS178" s="36"/>
      <c r="AT178" s="36"/>
      <c r="AU178" s="64">
        <v>0.10926</v>
      </c>
      <c r="AV178" s="36"/>
      <c r="AW178" s="36"/>
      <c r="AX178" s="36"/>
      <c r="AY178" s="36"/>
      <c r="AZ178" s="30" t="s">
        <v>152</v>
      </c>
      <c r="BA178" s="23">
        <v>0.11600000000000052</v>
      </c>
      <c r="BB178" s="64">
        <v>0.10679</v>
      </c>
      <c r="BI178" s="23">
        <v>0.1135500000000005</v>
      </c>
      <c r="BJ178" s="23">
        <v>0.1135500000000005</v>
      </c>
    </row>
    <row r="179" spans="1:62" x14ac:dyDescent="0.25">
      <c r="A179" s="70" t="str">
        <f>+'3.1.16'!A167</f>
        <v>2017-05-01</v>
      </c>
      <c r="B179" s="57" t="str">
        <f>+'3.1.16'!B167</f>
        <v>2020-04-30</v>
      </c>
      <c r="C179" s="57">
        <f>+'3.1.16'!C167</f>
        <v>36</v>
      </c>
      <c r="D179" s="57" t="str">
        <f>+'3.1.16'!D167</f>
        <v>PSEG</v>
      </c>
      <c r="E179" s="57" t="s">
        <v>372</v>
      </c>
      <c r="F179" s="82">
        <f>IF($E$11="",'3.1.16'!Y167/1000,Matrix!$E$11+('3.1.16'!Y167/1000))</f>
        <v>0.10634820584290104</v>
      </c>
      <c r="G179" s="60">
        <f>IF($E$11="",'3.1.16'!Z167/1000,Matrix!$E$11+('3.1.16'!Z167/1000))</f>
        <v>0.10880920584290103</v>
      </c>
      <c r="H179" s="63">
        <f>IF($E$11="",'3.1.16'!AA167/1000,Matrix!$E$11+('3.1.16'!AA167/1000))</f>
        <v>0.10902320584290105</v>
      </c>
      <c r="I179" s="56"/>
      <c r="J179" s="75">
        <f t="shared" si="0"/>
        <v>0.10634820584290104</v>
      </c>
      <c r="K179" s="60">
        <f t="shared" si="1"/>
        <v>0.10880920584290103</v>
      </c>
      <c r="L179" s="63">
        <f t="shared" si="2"/>
        <v>0.10902320584290105</v>
      </c>
      <c r="U179" s="24" t="s">
        <v>142</v>
      </c>
      <c r="V179">
        <v>0.14360000000000006</v>
      </c>
      <c r="W179" s="31" t="s">
        <v>143</v>
      </c>
      <c r="X179" s="38">
        <v>0.1305</v>
      </c>
      <c r="Y179" s="38"/>
      <c r="Z179" s="38"/>
      <c r="AA179" s="38"/>
      <c r="AB179" s="38"/>
      <c r="AC179" s="38"/>
      <c r="AD179" s="38"/>
      <c r="AE179" s="38"/>
      <c r="AF179" s="38"/>
      <c r="AG179" s="31" t="s">
        <v>146</v>
      </c>
      <c r="AH179" s="38">
        <v>0.11290000000000014</v>
      </c>
      <c r="AI179" s="31" t="s">
        <v>85</v>
      </c>
      <c r="AJ179" s="27">
        <v>0.1139</v>
      </c>
      <c r="AK179" s="24" t="s">
        <v>153</v>
      </c>
      <c r="AL179" s="27">
        <v>0.11635000000000052</v>
      </c>
      <c r="AM179" s="38"/>
      <c r="AN179" s="38"/>
      <c r="AO179" s="36"/>
      <c r="AP179" s="36"/>
      <c r="AQ179" s="23">
        <v>0.11600000000000052</v>
      </c>
      <c r="AR179" s="33" t="s">
        <v>327</v>
      </c>
      <c r="AS179" s="36"/>
      <c r="AT179" s="36"/>
      <c r="AU179" s="64">
        <v>0.10954</v>
      </c>
      <c r="AV179" s="36"/>
      <c r="AW179" s="36"/>
      <c r="AX179" s="36"/>
      <c r="AY179" s="36"/>
      <c r="AZ179" s="30" t="s">
        <v>152</v>
      </c>
      <c r="BA179" s="23">
        <v>0.11635000000000052</v>
      </c>
      <c r="BB179" s="64">
        <v>0.10706</v>
      </c>
      <c r="BI179" s="23">
        <v>0.1139000000000005</v>
      </c>
      <c r="BJ179" s="23">
        <v>0.1139000000000005</v>
      </c>
    </row>
    <row r="180" spans="1:62" x14ac:dyDescent="0.25">
      <c r="A180" s="68" t="str">
        <f>+'3.1.16'!A168</f>
        <v>2017-06-01</v>
      </c>
      <c r="B180" s="55" t="str">
        <f>+'3.1.16'!B168</f>
        <v>2018-05-31</v>
      </c>
      <c r="C180" s="55">
        <f>+'3.1.16'!C168</f>
        <v>12</v>
      </c>
      <c r="D180" s="55" t="str">
        <f>+'3.1.16'!D168</f>
        <v>PSEG</v>
      </c>
      <c r="E180" s="55" t="s">
        <v>372</v>
      </c>
      <c r="F180" s="81">
        <f>IF($E$11="",'3.1.16'!Y168/1000,Matrix!$E$11+('3.1.16'!Y168/1000))</f>
        <v>0.10986594029476321</v>
      </c>
      <c r="G180" s="58">
        <f>IF($E$11="",'3.1.16'!Z168/1000,Matrix!$E$11+('3.1.16'!Z168/1000))</f>
        <v>0.1123269402947632</v>
      </c>
      <c r="H180" s="61">
        <f>IF($E$11="",'3.1.16'!AA168/1000,Matrix!$E$11+('3.1.16'!AA168/1000))</f>
        <v>0.11254094029476321</v>
      </c>
      <c r="I180" s="55"/>
      <c r="J180" s="73">
        <f t="shared" si="0"/>
        <v>0.10986594029476321</v>
      </c>
      <c r="K180" s="58">
        <f t="shared" si="1"/>
        <v>0.1123269402947632</v>
      </c>
      <c r="L180" s="61">
        <f t="shared" si="2"/>
        <v>0.11254094029476321</v>
      </c>
      <c r="U180" s="24" t="s">
        <v>142</v>
      </c>
      <c r="V180">
        <v>0.14410000000000006</v>
      </c>
      <c r="W180" s="31" t="s">
        <v>143</v>
      </c>
      <c r="X180" s="38">
        <v>0.13100000000000001</v>
      </c>
      <c r="Y180" s="38"/>
      <c r="Z180" s="38"/>
      <c r="AA180" s="38"/>
      <c r="AB180" s="38"/>
      <c r="AC180" s="38"/>
      <c r="AD180" s="38"/>
      <c r="AE180" s="38"/>
      <c r="AF180" s="38"/>
      <c r="AG180" s="31" t="s">
        <v>146</v>
      </c>
      <c r="AH180" s="38">
        <v>0.11325000000000014</v>
      </c>
      <c r="AI180" s="31" t="s">
        <v>85</v>
      </c>
      <c r="AJ180" s="27">
        <v>0.11449999999999999</v>
      </c>
      <c r="AK180" s="24" t="s">
        <v>153</v>
      </c>
      <c r="AL180" s="27">
        <v>0.11670000000000053</v>
      </c>
      <c r="AM180" s="38"/>
      <c r="AN180" s="38"/>
      <c r="AO180" s="36"/>
      <c r="AP180" s="36"/>
      <c r="AQ180" s="23">
        <v>0.11635000000000052</v>
      </c>
      <c r="AR180" s="33" t="s">
        <v>328</v>
      </c>
      <c r="AS180" s="36"/>
      <c r="AT180" s="36"/>
      <c r="AU180" s="64">
        <v>0.10981</v>
      </c>
      <c r="AV180" s="36"/>
      <c r="AW180" s="36"/>
      <c r="AX180" s="36"/>
      <c r="AY180" s="36"/>
      <c r="AZ180" s="30" t="s">
        <v>152</v>
      </c>
      <c r="BA180" s="23">
        <v>0.11670000000000053</v>
      </c>
      <c r="BB180" s="64">
        <v>0.10734</v>
      </c>
      <c r="BI180" s="23">
        <v>0.1142500000000005</v>
      </c>
      <c r="BJ180" s="23">
        <v>0.1142500000000005</v>
      </c>
    </row>
    <row r="181" spans="1:62" x14ac:dyDescent="0.25">
      <c r="A181" s="69" t="str">
        <f>+'3.1.16'!A169</f>
        <v>2017-06-01</v>
      </c>
      <c r="B181" s="56" t="str">
        <f>+'3.1.16'!B169</f>
        <v>2018-11-30</v>
      </c>
      <c r="C181" s="56">
        <f>+'3.1.16'!C169</f>
        <v>18</v>
      </c>
      <c r="D181" s="56" t="str">
        <f>+'3.1.16'!D169</f>
        <v>PSEG</v>
      </c>
      <c r="E181" s="56" t="s">
        <v>372</v>
      </c>
      <c r="F181" s="80">
        <f>IF($E$11="",'3.1.16'!Y169/1000,Matrix!$E$11+('3.1.16'!Y169/1000))</f>
        <v>0.10742721155908651</v>
      </c>
      <c r="G181" s="59">
        <f>IF($E$11="",'3.1.16'!Z169/1000,Matrix!$E$11+('3.1.16'!Z169/1000))</f>
        <v>0.1098882115590865</v>
      </c>
      <c r="H181" s="62">
        <f>IF($E$11="",'3.1.16'!AA169/1000,Matrix!$E$11+('3.1.16'!AA169/1000))</f>
        <v>0.1101022115590865</v>
      </c>
      <c r="I181" s="56"/>
      <c r="J181" s="74">
        <f t="shared" si="0"/>
        <v>0.10742721155908651</v>
      </c>
      <c r="K181" s="59">
        <f t="shared" si="1"/>
        <v>0.1098882115590865</v>
      </c>
      <c r="L181" s="62">
        <f t="shared" si="2"/>
        <v>0.1101022115590865</v>
      </c>
      <c r="U181" s="24" t="s">
        <v>142</v>
      </c>
      <c r="V181">
        <v>0.14460000000000006</v>
      </c>
      <c r="W181" s="31" t="s">
        <v>143</v>
      </c>
      <c r="X181" s="38">
        <v>0.13150000000000001</v>
      </c>
      <c r="Y181" s="38"/>
      <c r="Z181" s="38"/>
      <c r="AA181" s="38"/>
      <c r="AB181" s="38"/>
      <c r="AC181" s="38"/>
      <c r="AD181" s="38"/>
      <c r="AE181" s="38"/>
      <c r="AF181" s="38"/>
      <c r="AG181" s="31" t="s">
        <v>146</v>
      </c>
      <c r="AH181" s="38">
        <v>0.11360000000000015</v>
      </c>
      <c r="AI181" s="31" t="s">
        <v>85</v>
      </c>
      <c r="AJ181" s="27">
        <v>0.1149</v>
      </c>
      <c r="AK181" s="24" t="s">
        <v>153</v>
      </c>
      <c r="AL181" s="27">
        <v>0.11705000000000053</v>
      </c>
      <c r="AM181" s="38"/>
      <c r="AN181" s="38"/>
      <c r="AO181" s="36"/>
      <c r="AP181" s="36"/>
      <c r="AQ181" s="23">
        <v>0.11670000000000053</v>
      </c>
      <c r="AR181" s="33" t="s">
        <v>329</v>
      </c>
      <c r="AS181" s="36"/>
      <c r="AT181" s="36"/>
      <c r="AU181" s="64">
        <v>0.11008999999999999</v>
      </c>
      <c r="AV181" s="36"/>
      <c r="AW181" s="36"/>
      <c r="AX181" s="36"/>
      <c r="AY181" s="36"/>
      <c r="AZ181" s="30" t="s">
        <v>152</v>
      </c>
      <c r="BA181" s="23">
        <v>0.11705000000000053</v>
      </c>
      <c r="BB181" s="64">
        <v>0.10761</v>
      </c>
      <c r="BI181" s="23">
        <v>0.11460000000000051</v>
      </c>
      <c r="BJ181" s="23">
        <v>0.11460000000000051</v>
      </c>
    </row>
    <row r="182" spans="1:62" x14ac:dyDescent="0.25">
      <c r="A182" s="69" t="str">
        <f>+'3.1.16'!A170</f>
        <v>2017-06-01</v>
      </c>
      <c r="B182" s="56" t="str">
        <f>+'3.1.16'!B170</f>
        <v>2019-05-31</v>
      </c>
      <c r="C182" s="56">
        <f>+'3.1.16'!C170</f>
        <v>24</v>
      </c>
      <c r="D182" s="56" t="str">
        <f>+'3.1.16'!D170</f>
        <v>PSEG</v>
      </c>
      <c r="E182" s="56" t="s">
        <v>372</v>
      </c>
      <c r="F182" s="80">
        <f>IF($E$11="",'3.1.16'!Y170/1000,Matrix!$E$11+('3.1.16'!Y170/1000))</f>
        <v>0.11011274596938379</v>
      </c>
      <c r="G182" s="59">
        <f>IF($E$11="",'3.1.16'!Z170/1000,Matrix!$E$11+('3.1.16'!Z170/1000))</f>
        <v>0.1125737459693838</v>
      </c>
      <c r="H182" s="62">
        <f>IF($E$11="",'3.1.16'!AA170/1000,Matrix!$E$11+('3.1.16'!AA170/1000))</f>
        <v>0.11278774596938379</v>
      </c>
      <c r="I182" s="56"/>
      <c r="J182" s="74">
        <f t="shared" si="0"/>
        <v>0.11011274596938379</v>
      </c>
      <c r="K182" s="59">
        <f t="shared" si="1"/>
        <v>0.1125737459693838</v>
      </c>
      <c r="L182" s="62">
        <f t="shared" si="2"/>
        <v>0.11278774596938379</v>
      </c>
      <c r="U182" s="24" t="s">
        <v>142</v>
      </c>
      <c r="V182">
        <v>0.14510000000000006</v>
      </c>
      <c r="W182" s="31" t="s">
        <v>143</v>
      </c>
      <c r="X182" s="38">
        <v>0.13200000000000001</v>
      </c>
      <c r="Y182" s="38"/>
      <c r="Z182" s="38"/>
      <c r="AA182" s="38"/>
      <c r="AB182" s="38"/>
      <c r="AC182" s="38"/>
      <c r="AD182" s="38"/>
      <c r="AE182" s="38"/>
      <c r="AF182" s="38"/>
      <c r="AG182" s="31" t="s">
        <v>146</v>
      </c>
      <c r="AH182" s="38">
        <v>0.11395000000000015</v>
      </c>
      <c r="AI182" s="31" t="s">
        <v>85</v>
      </c>
      <c r="AJ182" s="27">
        <v>0.11550000000000001</v>
      </c>
      <c r="AK182" s="24" t="s">
        <v>153</v>
      </c>
      <c r="AL182" s="27">
        <v>0.11740000000000053</v>
      </c>
      <c r="AM182" s="38"/>
      <c r="AN182" s="38"/>
      <c r="AO182" s="36"/>
      <c r="AP182" s="36"/>
      <c r="AQ182" s="23">
        <v>0.11705000000000053</v>
      </c>
      <c r="AR182" s="33" t="s">
        <v>330</v>
      </c>
      <c r="AS182" s="36"/>
      <c r="AT182" s="36"/>
      <c r="AU182" s="64">
        <v>0.11036</v>
      </c>
      <c r="AV182" s="36"/>
      <c r="AW182" s="36"/>
      <c r="AX182" s="36"/>
      <c r="AY182" s="36"/>
      <c r="AZ182" s="30" t="s">
        <v>152</v>
      </c>
      <c r="BA182" s="23">
        <v>0.11740000000000053</v>
      </c>
      <c r="BB182" s="64">
        <v>0.10789</v>
      </c>
      <c r="BI182" s="23">
        <v>0.11495000000000051</v>
      </c>
      <c r="BJ182" s="23">
        <v>0.11495000000000051</v>
      </c>
    </row>
    <row r="183" spans="1:62" x14ac:dyDescent="0.25">
      <c r="A183" s="69" t="str">
        <f>+'3.1.16'!A171</f>
        <v>2017-06-01</v>
      </c>
      <c r="B183" s="56" t="str">
        <f>+'3.1.16'!B171</f>
        <v>2019-11-30</v>
      </c>
      <c r="C183" s="56">
        <f>+'3.1.16'!C171</f>
        <v>30</v>
      </c>
      <c r="D183" s="56" t="str">
        <f>+'3.1.16'!D171</f>
        <v>PSEG</v>
      </c>
      <c r="E183" s="56" t="s">
        <v>372</v>
      </c>
      <c r="F183" s="80">
        <f>IF($E$11="",'3.1.16'!Y171/1000,Matrix!$E$11+('3.1.16'!Y171/1000))</f>
        <v>0.10608261583707572</v>
      </c>
      <c r="G183" s="59">
        <f>IF($E$11="",'3.1.16'!Z171/1000,Matrix!$E$11+('3.1.16'!Z171/1000))</f>
        <v>0.10854361583707572</v>
      </c>
      <c r="H183" s="62">
        <f>IF($E$11="",'3.1.16'!AA171/1000,Matrix!$E$11+('3.1.16'!AA171/1000))</f>
        <v>0.10875761583707572</v>
      </c>
      <c r="I183" s="56"/>
      <c r="J183" s="74">
        <f t="shared" si="0"/>
        <v>0.10608261583707572</v>
      </c>
      <c r="K183" s="59">
        <f t="shared" si="1"/>
        <v>0.10854361583707572</v>
      </c>
      <c r="L183" s="62">
        <f t="shared" si="2"/>
        <v>0.10875761583707572</v>
      </c>
      <c r="U183" s="24" t="s">
        <v>142</v>
      </c>
      <c r="V183">
        <v>0.14560000000000006</v>
      </c>
      <c r="W183" s="31" t="s">
        <v>143</v>
      </c>
      <c r="X183" s="38">
        <v>0.13250000000000001</v>
      </c>
      <c r="Y183" s="38"/>
      <c r="Z183" s="38"/>
      <c r="AA183" s="38"/>
      <c r="AB183" s="38"/>
      <c r="AC183" s="38"/>
      <c r="AD183" s="38"/>
      <c r="AE183" s="38"/>
      <c r="AF183" s="38"/>
      <c r="AG183" s="31" t="s">
        <v>146</v>
      </c>
      <c r="AH183" s="38">
        <v>0.11430000000000015</v>
      </c>
      <c r="AI183" s="31" t="s">
        <v>85</v>
      </c>
      <c r="AJ183" s="27">
        <v>0.1159</v>
      </c>
      <c r="AK183" s="24" t="s">
        <v>153</v>
      </c>
      <c r="AL183" s="27">
        <v>0.11775000000000053</v>
      </c>
      <c r="AM183" s="38"/>
      <c r="AN183" s="38"/>
      <c r="AO183" s="36"/>
      <c r="AP183" s="36"/>
      <c r="AQ183" s="23">
        <v>0.11740000000000053</v>
      </c>
      <c r="AR183" s="33" t="s">
        <v>331</v>
      </c>
      <c r="AS183" s="36"/>
      <c r="AT183" s="36"/>
      <c r="AU183" s="64">
        <v>0.11064</v>
      </c>
      <c r="AV183" s="36"/>
      <c r="AW183" s="36"/>
      <c r="AX183" s="36"/>
      <c r="AY183" s="36"/>
      <c r="AZ183" s="30" t="s">
        <v>152</v>
      </c>
      <c r="BA183" s="23">
        <v>0.11775000000000053</v>
      </c>
      <c r="BB183" s="64">
        <v>0.10816000000000001</v>
      </c>
      <c r="BI183" s="23">
        <v>0.11530000000000051</v>
      </c>
      <c r="BJ183" s="23">
        <v>0.11530000000000051</v>
      </c>
    </row>
    <row r="184" spans="1:62" x14ac:dyDescent="0.25">
      <c r="A184" s="70" t="str">
        <f>+'3.1.16'!A172</f>
        <v>2017-06-01</v>
      </c>
      <c r="B184" s="57" t="str">
        <f>+'3.1.16'!B172</f>
        <v>2020-05-31</v>
      </c>
      <c r="C184" s="57">
        <f>+'3.1.16'!C172</f>
        <v>36</v>
      </c>
      <c r="D184" s="57" t="str">
        <f>+'3.1.16'!D172</f>
        <v>PSEG</v>
      </c>
      <c r="E184" s="57" t="s">
        <v>372</v>
      </c>
      <c r="F184" s="82">
        <f>IF($E$11="",'3.1.16'!Y172/1000,Matrix!$E$11+('3.1.16'!Y172/1000))</f>
        <v>0.10592959254347548</v>
      </c>
      <c r="G184" s="60">
        <f>IF($E$11="",'3.1.16'!Z172/1000,Matrix!$E$11+('3.1.16'!Z172/1000))</f>
        <v>0.10839059254347548</v>
      </c>
      <c r="H184" s="63">
        <f>IF($E$11="",'3.1.16'!AA172/1000,Matrix!$E$11+('3.1.16'!AA172/1000))</f>
        <v>0.10860459254347549</v>
      </c>
      <c r="I184" s="56"/>
      <c r="J184" s="75">
        <f t="shared" si="0"/>
        <v>0.10592959254347548</v>
      </c>
      <c r="K184" s="60">
        <f t="shared" si="1"/>
        <v>0.10839059254347548</v>
      </c>
      <c r="L184" s="63">
        <f t="shared" si="2"/>
        <v>0.10860459254347549</v>
      </c>
      <c r="U184" s="24" t="s">
        <v>142</v>
      </c>
      <c r="V184">
        <v>0.14610000000000006</v>
      </c>
      <c r="W184" s="31" t="s">
        <v>143</v>
      </c>
      <c r="X184" s="38">
        <v>0.13300000000000001</v>
      </c>
      <c r="Y184" s="38"/>
      <c r="Z184" s="38"/>
      <c r="AA184" s="38"/>
      <c r="AB184" s="38"/>
      <c r="AC184" s="38"/>
      <c r="AD184" s="38"/>
      <c r="AE184" s="38"/>
      <c r="AF184" s="38"/>
      <c r="AG184" s="31" t="s">
        <v>146</v>
      </c>
      <c r="AH184" s="38">
        <v>0.11465000000000015</v>
      </c>
      <c r="AI184" s="31" t="s">
        <v>85</v>
      </c>
      <c r="AJ184" s="27">
        <v>0.11650000000000001</v>
      </c>
      <c r="AK184" s="24" t="s">
        <v>153</v>
      </c>
      <c r="AL184" s="27">
        <v>0.11810000000000054</v>
      </c>
      <c r="AM184" s="38"/>
      <c r="AN184" s="38"/>
      <c r="AO184" s="36"/>
      <c r="AP184" s="36"/>
      <c r="AQ184" s="23">
        <v>0.11775000000000053</v>
      </c>
      <c r="AR184" s="33" t="s">
        <v>332</v>
      </c>
      <c r="AS184" s="36"/>
      <c r="AT184" s="36"/>
      <c r="AU184" s="64">
        <v>0.11090999999999999</v>
      </c>
      <c r="AV184" s="36"/>
      <c r="AW184" s="36"/>
      <c r="AX184" s="36"/>
      <c r="AY184" s="36"/>
      <c r="AZ184" s="30" t="s">
        <v>152</v>
      </c>
      <c r="BA184" s="23">
        <v>0.11810000000000054</v>
      </c>
      <c r="BB184" s="64">
        <v>0.10843999999999999</v>
      </c>
      <c r="BI184" s="23">
        <v>0.11565000000000052</v>
      </c>
      <c r="BJ184" s="23">
        <v>0.11565000000000052</v>
      </c>
    </row>
    <row r="185" spans="1:62" x14ac:dyDescent="0.25">
      <c r="A185" s="68" t="str">
        <f>+'3.1.16'!A173</f>
        <v>2017-07-01</v>
      </c>
      <c r="B185" s="55" t="str">
        <f>+'3.1.16'!B173</f>
        <v>2018-06-30</v>
      </c>
      <c r="C185" s="55">
        <f>+'3.1.16'!C173</f>
        <v>12</v>
      </c>
      <c r="D185" s="55" t="str">
        <f>+'3.1.16'!D173</f>
        <v>PSEG</v>
      </c>
      <c r="E185" s="55" t="s">
        <v>372</v>
      </c>
      <c r="F185" s="81">
        <f>IF($E$11="",'3.1.16'!Y173/1000,Matrix!$E$11+('3.1.16'!Y173/1000))</f>
        <v>0.10990140821743986</v>
      </c>
      <c r="G185" s="58">
        <f>IF($E$11="",'3.1.16'!Z173/1000,Matrix!$E$11+('3.1.16'!Z173/1000))</f>
        <v>0.11236240821743987</v>
      </c>
      <c r="H185" s="61">
        <f>IF($E$11="",'3.1.16'!AA173/1000,Matrix!$E$11+('3.1.16'!AA173/1000))</f>
        <v>0.11257640821743987</v>
      </c>
      <c r="I185" s="55"/>
      <c r="J185" s="73">
        <f t="shared" si="0"/>
        <v>0.10990140821743986</v>
      </c>
      <c r="K185" s="58">
        <f t="shared" si="1"/>
        <v>0.11236240821743987</v>
      </c>
      <c r="L185" s="61">
        <f t="shared" si="2"/>
        <v>0.11257640821743987</v>
      </c>
      <c r="U185" s="24" t="s">
        <v>142</v>
      </c>
      <c r="V185">
        <v>0.14660000000000006</v>
      </c>
      <c r="W185" s="31" t="s">
        <v>143</v>
      </c>
      <c r="X185" s="38">
        <v>0.13350000000000001</v>
      </c>
      <c r="Y185" s="38"/>
      <c r="Z185" s="38"/>
      <c r="AA185" s="38"/>
      <c r="AB185" s="38"/>
      <c r="AC185" s="38"/>
      <c r="AD185" s="38"/>
      <c r="AE185" s="38"/>
      <c r="AF185" s="38"/>
      <c r="AG185" s="31" t="s">
        <v>146</v>
      </c>
      <c r="AH185" s="38">
        <v>0.11500000000000016</v>
      </c>
      <c r="AI185" s="31" t="s">
        <v>85</v>
      </c>
      <c r="AJ185" s="27">
        <v>0.11689999999999999</v>
      </c>
      <c r="AK185" s="24" t="s">
        <v>153</v>
      </c>
      <c r="AL185" s="27">
        <v>0.11845000000000054</v>
      </c>
      <c r="AM185" s="38"/>
      <c r="AN185" s="38"/>
      <c r="AO185" s="36"/>
      <c r="AP185" s="36"/>
      <c r="AQ185" s="23">
        <v>0.11810000000000054</v>
      </c>
      <c r="AR185" s="33" t="s">
        <v>333</v>
      </c>
      <c r="AS185" s="36"/>
      <c r="AT185" s="36"/>
      <c r="AU185" s="64">
        <v>0.11119</v>
      </c>
      <c r="AV185" s="36"/>
      <c r="AW185" s="36"/>
      <c r="AX185" s="36"/>
      <c r="AY185" s="36"/>
      <c r="AZ185" s="30" t="s">
        <v>152</v>
      </c>
      <c r="BA185" s="23">
        <v>0.11845000000000054</v>
      </c>
      <c r="BB185" s="64">
        <v>0.10871</v>
      </c>
      <c r="BI185" s="23">
        <v>0.11600000000000052</v>
      </c>
      <c r="BJ185" s="23">
        <v>0.11600000000000052</v>
      </c>
    </row>
    <row r="186" spans="1:62" x14ac:dyDescent="0.25">
      <c r="A186" s="69" t="str">
        <f>+'3.1.16'!A174</f>
        <v>2017-07-01</v>
      </c>
      <c r="B186" s="56" t="str">
        <f>+'3.1.16'!B174</f>
        <v>2018-12-31</v>
      </c>
      <c r="C186" s="56">
        <f>+'3.1.16'!C174</f>
        <v>18</v>
      </c>
      <c r="D186" s="56" t="str">
        <f>+'3.1.16'!D174</f>
        <v>PSEG</v>
      </c>
      <c r="E186" s="56" t="s">
        <v>372</v>
      </c>
      <c r="F186" s="80">
        <f>IF($E$11="",'3.1.16'!Y174/1000,Matrix!$E$11+('3.1.16'!Y174/1000))</f>
        <v>0.10842987909370795</v>
      </c>
      <c r="G186" s="59">
        <f>IF($E$11="",'3.1.16'!Z174/1000,Matrix!$E$11+('3.1.16'!Z174/1000))</f>
        <v>0.11089087909370796</v>
      </c>
      <c r="H186" s="62">
        <f>IF($E$11="",'3.1.16'!AA174/1000,Matrix!$E$11+('3.1.16'!AA174/1000))</f>
        <v>0.11110487909370796</v>
      </c>
      <c r="I186" s="56"/>
      <c r="J186" s="74">
        <f t="shared" si="0"/>
        <v>0.10842987909370795</v>
      </c>
      <c r="K186" s="59">
        <f t="shared" si="1"/>
        <v>0.11089087909370796</v>
      </c>
      <c r="L186" s="62">
        <f t="shared" si="2"/>
        <v>0.11110487909370796</v>
      </c>
      <c r="U186" s="24" t="s">
        <v>142</v>
      </c>
      <c r="V186">
        <v>0.14710000000000006</v>
      </c>
      <c r="W186" s="31" t="s">
        <v>143</v>
      </c>
      <c r="X186" s="38">
        <v>0.13400000000000001</v>
      </c>
      <c r="Y186" s="38"/>
      <c r="Z186" s="38"/>
      <c r="AA186" s="38"/>
      <c r="AB186" s="38"/>
      <c r="AC186" s="38"/>
      <c r="AD186" s="38"/>
      <c r="AE186" s="38"/>
      <c r="AF186" s="38"/>
      <c r="AG186" s="31" t="s">
        <v>146</v>
      </c>
      <c r="AH186" s="38">
        <v>0.11535000000000016</v>
      </c>
      <c r="AI186" s="31" t="s">
        <v>85</v>
      </c>
      <c r="AJ186" s="27">
        <v>0.11749999999999999</v>
      </c>
      <c r="AK186" s="24" t="s">
        <v>153</v>
      </c>
      <c r="AL186" s="27">
        <v>0.11880000000000054</v>
      </c>
      <c r="AM186" s="38"/>
      <c r="AN186" s="38"/>
      <c r="AO186" s="36"/>
      <c r="AP186" s="36"/>
      <c r="AQ186" s="23">
        <v>0.11845000000000054</v>
      </c>
      <c r="AR186" s="33" t="s">
        <v>334</v>
      </c>
      <c r="AS186" s="36"/>
      <c r="AT186" s="36"/>
      <c r="AU186" s="64">
        <v>0.11146</v>
      </c>
      <c r="AV186" s="36"/>
      <c r="AW186" s="36"/>
      <c r="AX186" s="36"/>
      <c r="AY186" s="36"/>
      <c r="AZ186" s="30" t="s">
        <v>152</v>
      </c>
      <c r="BA186" s="23">
        <v>0.11880000000000054</v>
      </c>
      <c r="BB186" s="64">
        <v>0.10899</v>
      </c>
      <c r="BI186" s="23">
        <v>0.11635000000000052</v>
      </c>
      <c r="BJ186" s="23">
        <v>0.11635000000000052</v>
      </c>
    </row>
    <row r="187" spans="1:62" x14ac:dyDescent="0.25">
      <c r="A187" s="69" t="str">
        <f>+'3.1.16'!A175</f>
        <v>2017-07-01</v>
      </c>
      <c r="B187" s="56" t="str">
        <f>+'3.1.16'!B175</f>
        <v>2019-06-30</v>
      </c>
      <c r="C187" s="56">
        <f>+'3.1.16'!C175</f>
        <v>24</v>
      </c>
      <c r="D187" s="56" t="str">
        <f>+'3.1.16'!D175</f>
        <v>PSEG</v>
      </c>
      <c r="E187" s="56" t="s">
        <v>372</v>
      </c>
      <c r="F187" s="80">
        <f>IF($E$11="",'3.1.16'!Y175/1000,Matrix!$E$11+('3.1.16'!Y175/1000))</f>
        <v>0.10960186721172695</v>
      </c>
      <c r="G187" s="59">
        <f>IF($E$11="",'3.1.16'!Z175/1000,Matrix!$E$11+('3.1.16'!Z175/1000))</f>
        <v>0.11206286721172694</v>
      </c>
      <c r="H187" s="62">
        <f>IF($E$11="",'3.1.16'!AA175/1000,Matrix!$E$11+('3.1.16'!AA175/1000))</f>
        <v>0.11227686721172694</v>
      </c>
      <c r="I187" s="56"/>
      <c r="J187" s="74">
        <f t="shared" si="0"/>
        <v>0.10960186721172695</v>
      </c>
      <c r="K187" s="59">
        <f t="shared" si="1"/>
        <v>0.11206286721172694</v>
      </c>
      <c r="L187" s="62">
        <f t="shared" si="2"/>
        <v>0.11227686721172694</v>
      </c>
      <c r="U187" s="24" t="s">
        <v>142</v>
      </c>
      <c r="V187">
        <v>0.14760000000000006</v>
      </c>
      <c r="W187" s="31" t="s">
        <v>143</v>
      </c>
      <c r="X187" s="38">
        <v>0.13450000000000001</v>
      </c>
      <c r="Y187" s="38"/>
      <c r="Z187" s="38"/>
      <c r="AA187" s="38"/>
      <c r="AB187" s="38"/>
      <c r="AC187" s="38"/>
      <c r="AD187" s="38"/>
      <c r="AE187" s="38"/>
      <c r="AF187" s="38"/>
      <c r="AG187" s="31" t="s">
        <v>146</v>
      </c>
      <c r="AH187" s="38">
        <v>0.11570000000000016</v>
      </c>
      <c r="AI187" s="31" t="s">
        <v>85</v>
      </c>
      <c r="AJ187" s="27">
        <v>0.11789999999999999</v>
      </c>
      <c r="AK187" s="24" t="s">
        <v>153</v>
      </c>
      <c r="AL187" s="27">
        <v>0.11915000000000055</v>
      </c>
      <c r="AM187" s="38"/>
      <c r="AN187" s="38"/>
      <c r="AO187" s="36"/>
      <c r="AP187" s="36"/>
      <c r="AQ187" s="23">
        <v>0.11880000000000054</v>
      </c>
      <c r="AR187" s="33" t="s">
        <v>335</v>
      </c>
      <c r="AS187" s="36"/>
      <c r="AT187" s="36"/>
      <c r="AU187" s="64">
        <v>0.11174000000000001</v>
      </c>
      <c r="AV187" s="36"/>
      <c r="AW187" s="36"/>
      <c r="AX187" s="36"/>
      <c r="AY187" s="36"/>
      <c r="AZ187" s="30" t="s">
        <v>152</v>
      </c>
      <c r="BA187" s="23">
        <v>0.11915000000000055</v>
      </c>
      <c r="BB187" s="64">
        <v>0.10926</v>
      </c>
      <c r="BI187" s="23">
        <v>0.11670000000000053</v>
      </c>
      <c r="BJ187" s="23">
        <v>0.11670000000000053</v>
      </c>
    </row>
    <row r="188" spans="1:62" x14ac:dyDescent="0.25">
      <c r="A188" s="69" t="str">
        <f>+'3.1.16'!A176</f>
        <v>2017-07-01</v>
      </c>
      <c r="B188" s="56" t="str">
        <f>+'3.1.16'!B176</f>
        <v>2019-12-31</v>
      </c>
      <c r="C188" s="56">
        <f>+'3.1.16'!C176</f>
        <v>30</v>
      </c>
      <c r="D188" s="56" t="str">
        <f>+'3.1.16'!D176</f>
        <v>PSEG</v>
      </c>
      <c r="E188" s="56" t="s">
        <v>372</v>
      </c>
      <c r="F188" s="80">
        <f>IF($E$11="",'3.1.16'!Y176/1000,Matrix!$E$11+('3.1.16'!Y176/1000))</f>
        <v>0.10622042226322674</v>
      </c>
      <c r="G188" s="59">
        <f>IF($E$11="",'3.1.16'!Z176/1000,Matrix!$E$11+('3.1.16'!Z176/1000))</f>
        <v>0.10868142226322673</v>
      </c>
      <c r="H188" s="62">
        <f>IF($E$11="",'3.1.16'!AA176/1000,Matrix!$E$11+('3.1.16'!AA176/1000))</f>
        <v>0.10889542226322674</v>
      </c>
      <c r="I188" s="56"/>
      <c r="J188" s="74">
        <f t="shared" si="0"/>
        <v>0.10622042226322674</v>
      </c>
      <c r="K188" s="59">
        <f t="shared" si="1"/>
        <v>0.10868142226322673</v>
      </c>
      <c r="L188" s="62">
        <f t="shared" si="2"/>
        <v>0.10889542226322674</v>
      </c>
      <c r="U188" s="24" t="s">
        <v>142</v>
      </c>
      <c r="V188">
        <v>0.14810000000000006</v>
      </c>
      <c r="W188" s="31" t="s">
        <v>143</v>
      </c>
      <c r="X188" s="38">
        <v>0.13500000000000001</v>
      </c>
      <c r="Y188" s="38"/>
      <c r="Z188" s="38"/>
      <c r="AA188" s="38"/>
      <c r="AB188" s="38"/>
      <c r="AC188" s="38"/>
      <c r="AD188" s="38"/>
      <c r="AE188" s="38"/>
      <c r="AF188" s="38"/>
      <c r="AG188" s="31" t="s">
        <v>146</v>
      </c>
      <c r="AH188" s="38">
        <v>0.11605000000000017</v>
      </c>
      <c r="AI188" s="31" t="s">
        <v>85</v>
      </c>
      <c r="AJ188" s="27">
        <v>0.11849999999999999</v>
      </c>
      <c r="AK188" s="24" t="s">
        <v>153</v>
      </c>
      <c r="AL188" s="27">
        <v>0.11950000000000055</v>
      </c>
      <c r="AM188" s="38"/>
      <c r="AN188" s="38"/>
      <c r="AO188" s="36"/>
      <c r="AP188" s="36"/>
      <c r="AQ188" s="23">
        <v>0.11915000000000055</v>
      </c>
      <c r="AR188" s="33" t="s">
        <v>336</v>
      </c>
      <c r="AS188" s="36"/>
      <c r="AT188" s="36"/>
      <c r="AU188" s="64">
        <v>0.11201</v>
      </c>
      <c r="AV188" s="36"/>
      <c r="AW188" s="36"/>
      <c r="AX188" s="36"/>
      <c r="AY188" s="36"/>
      <c r="AZ188" s="30" t="s">
        <v>152</v>
      </c>
      <c r="BA188" s="23">
        <v>0.11950000000000055</v>
      </c>
      <c r="BB188" s="64">
        <v>0.10954</v>
      </c>
      <c r="BI188" s="23">
        <v>0.11705000000000053</v>
      </c>
      <c r="BJ188" s="23">
        <v>0.11705000000000053</v>
      </c>
    </row>
    <row r="189" spans="1:62" x14ac:dyDescent="0.25">
      <c r="A189" s="70" t="str">
        <f>+'3.1.16'!A177</f>
        <v>2017-07-01</v>
      </c>
      <c r="B189" s="57" t="str">
        <f>+'3.1.16'!B177</f>
        <v>2020-06-30</v>
      </c>
      <c r="C189" s="57">
        <f>+'3.1.16'!C177</f>
        <v>36</v>
      </c>
      <c r="D189" s="57" t="str">
        <f>+'3.1.16'!D177</f>
        <v>PSEG</v>
      </c>
      <c r="E189" s="57" t="s">
        <v>372</v>
      </c>
      <c r="F189" s="82">
        <f>IF($E$11="",'3.1.16'!Y177/1000,Matrix!$E$11+('3.1.16'!Y177/1000))</f>
        <v>0.10558351059454517</v>
      </c>
      <c r="G189" s="60">
        <f>IF($E$11="",'3.1.16'!Z177/1000,Matrix!$E$11+('3.1.16'!Z177/1000))</f>
        <v>0.10804451059454517</v>
      </c>
      <c r="H189" s="63">
        <f>IF($E$11="",'3.1.16'!AA177/1000,Matrix!$E$11+('3.1.16'!AA177/1000))</f>
        <v>0.10825851059454517</v>
      </c>
      <c r="I189" s="56"/>
      <c r="J189" s="75">
        <f t="shared" si="0"/>
        <v>0.10558351059454517</v>
      </c>
      <c r="K189" s="60">
        <f t="shared" si="1"/>
        <v>0.10804451059454517</v>
      </c>
      <c r="L189" s="63">
        <f t="shared" si="2"/>
        <v>0.10825851059454517</v>
      </c>
      <c r="U189" s="24" t="s">
        <v>142</v>
      </c>
      <c r="V189">
        <v>0.14860000000000007</v>
      </c>
      <c r="W189" s="31" t="s">
        <v>143</v>
      </c>
      <c r="X189" s="38">
        <v>0.13550000000000001</v>
      </c>
      <c r="Y189" s="38"/>
      <c r="Z189" s="38"/>
      <c r="AA189" s="38"/>
      <c r="AB189" s="38"/>
      <c r="AC189" s="38"/>
      <c r="AD189" s="38"/>
      <c r="AE189" s="38"/>
      <c r="AF189" s="38"/>
      <c r="AG189" s="31" t="s">
        <v>146</v>
      </c>
      <c r="AH189" s="38">
        <v>0.11640000000000017</v>
      </c>
      <c r="AI189" s="31" t="s">
        <v>85</v>
      </c>
      <c r="AJ189" s="27">
        <v>0.11890000000000001</v>
      </c>
      <c r="AK189" s="24" t="s">
        <v>153</v>
      </c>
      <c r="AL189" s="27">
        <v>0.11985000000000055</v>
      </c>
      <c r="AM189" s="38"/>
      <c r="AN189" s="38"/>
      <c r="AO189" s="36"/>
      <c r="AP189" s="36"/>
      <c r="AQ189" s="23">
        <v>0.11950000000000055</v>
      </c>
      <c r="AR189" s="33" t="s">
        <v>337</v>
      </c>
      <c r="AS189" s="36"/>
      <c r="AT189" s="36"/>
      <c r="AU189" s="64">
        <v>0.11229</v>
      </c>
      <c r="AV189" s="36"/>
      <c r="AW189" s="36"/>
      <c r="AX189" s="36"/>
      <c r="AY189" s="36"/>
      <c r="AZ189" s="30" t="s">
        <v>152</v>
      </c>
      <c r="BA189" s="23">
        <v>0.11985000000000055</v>
      </c>
      <c r="BB189" s="64">
        <v>0.10981</v>
      </c>
      <c r="BI189" s="23">
        <v>0.11740000000000053</v>
      </c>
      <c r="BJ189" s="23">
        <v>0.11740000000000053</v>
      </c>
    </row>
    <row r="190" spans="1:62" x14ac:dyDescent="0.25">
      <c r="A190" s="68" t="str">
        <f>+'3.1.16'!A178</f>
        <v>2017-08-01</v>
      </c>
      <c r="B190" s="55" t="str">
        <f>+'3.1.16'!B178</f>
        <v>2018-07-31</v>
      </c>
      <c r="C190" s="55">
        <f>+'3.1.16'!C178</f>
        <v>12</v>
      </c>
      <c r="D190" s="55" t="str">
        <f>+'3.1.16'!D178</f>
        <v>PSEG</v>
      </c>
      <c r="E190" s="55" t="s">
        <v>372</v>
      </c>
      <c r="F190" s="81">
        <f>IF($E$11="",'3.1.16'!Y178/1000,Matrix!$E$11+('3.1.16'!Y178/1000))</f>
        <v>0.10995427928795186</v>
      </c>
      <c r="G190" s="58">
        <f>IF($E$11="",'3.1.16'!Z178/1000,Matrix!$E$11+('3.1.16'!Z178/1000))</f>
        <v>0.11241527928795186</v>
      </c>
      <c r="H190" s="61">
        <f>IF($E$11="",'3.1.16'!AA178/1000,Matrix!$E$11+('3.1.16'!AA178/1000))</f>
        <v>0.11262927928795187</v>
      </c>
      <c r="I190" s="55"/>
      <c r="J190" s="73">
        <f t="shared" si="0"/>
        <v>0.10995427928795186</v>
      </c>
      <c r="K190" s="58">
        <f t="shared" si="1"/>
        <v>0.11241527928795186</v>
      </c>
      <c r="L190" s="61">
        <f t="shared" si="2"/>
        <v>0.11262927928795187</v>
      </c>
      <c r="U190" s="24" t="s">
        <v>142</v>
      </c>
      <c r="V190">
        <v>0.14910000000000007</v>
      </c>
      <c r="W190" s="31" t="s">
        <v>143</v>
      </c>
      <c r="X190" s="38">
        <v>0.13600000000000001</v>
      </c>
      <c r="Y190" s="38"/>
      <c r="Z190" s="38"/>
      <c r="AA190" s="38"/>
      <c r="AB190" s="38"/>
      <c r="AC190" s="38"/>
      <c r="AD190" s="38"/>
      <c r="AE190" s="38"/>
      <c r="AF190" s="38"/>
      <c r="AG190" s="31" t="s">
        <v>146</v>
      </c>
      <c r="AH190" s="38">
        <v>0.11675000000000017</v>
      </c>
      <c r="AI190" s="31" t="s">
        <v>85</v>
      </c>
      <c r="AJ190" s="27">
        <v>0.1195</v>
      </c>
      <c r="AK190" s="24" t="s">
        <v>153</v>
      </c>
      <c r="AL190" s="27">
        <v>0.12020000000000056</v>
      </c>
      <c r="AM190" s="38"/>
      <c r="AN190" s="38"/>
      <c r="AO190" s="36"/>
      <c r="AP190" s="36"/>
      <c r="AQ190" s="23">
        <v>0.11985000000000055</v>
      </c>
      <c r="AR190" s="33" t="s">
        <v>338</v>
      </c>
      <c r="AS190" s="36"/>
      <c r="AT190" s="36"/>
      <c r="AU190" s="64">
        <v>0.11255999999999999</v>
      </c>
      <c r="AV190" s="36"/>
      <c r="AW190" s="36"/>
      <c r="AX190" s="36"/>
      <c r="AY190" s="36"/>
      <c r="AZ190" s="30" t="s">
        <v>152</v>
      </c>
      <c r="BA190" s="23">
        <v>0.12020000000000056</v>
      </c>
      <c r="BB190" s="64">
        <v>0.11008999999999999</v>
      </c>
      <c r="BI190" s="23">
        <v>0.11775000000000053</v>
      </c>
      <c r="BJ190" s="23">
        <v>0.11775000000000053</v>
      </c>
    </row>
    <row r="191" spans="1:62" x14ac:dyDescent="0.25">
      <c r="A191" s="69" t="str">
        <f>+'3.1.16'!A179</f>
        <v>2017-08-01</v>
      </c>
      <c r="B191" s="56" t="str">
        <f>+'3.1.16'!B179</f>
        <v>2019-01-31</v>
      </c>
      <c r="C191" s="56">
        <f>+'3.1.16'!C179</f>
        <v>18</v>
      </c>
      <c r="D191" s="56" t="str">
        <f>+'3.1.16'!D179</f>
        <v>PSEG</v>
      </c>
      <c r="E191" s="56" t="s">
        <v>372</v>
      </c>
      <c r="F191" s="80">
        <f>IF($E$11="",'3.1.16'!Y179/1000,Matrix!$E$11+('3.1.16'!Y179/1000))</f>
        <v>0.11047977443431659</v>
      </c>
      <c r="G191" s="59">
        <f>IF($E$11="",'3.1.16'!Z179/1000,Matrix!$E$11+('3.1.16'!Z179/1000))</f>
        <v>0.11294077443431658</v>
      </c>
      <c r="H191" s="62">
        <f>IF($E$11="",'3.1.16'!AA179/1000,Matrix!$E$11+('3.1.16'!AA179/1000))</f>
        <v>0.11315477443431658</v>
      </c>
      <c r="I191" s="56"/>
      <c r="J191" s="74">
        <f t="shared" si="0"/>
        <v>0.11047977443431659</v>
      </c>
      <c r="K191" s="59">
        <f t="shared" si="1"/>
        <v>0.11294077443431658</v>
      </c>
      <c r="L191" s="62">
        <f t="shared" si="2"/>
        <v>0.11315477443431658</v>
      </c>
      <c r="U191" s="24" t="s">
        <v>142</v>
      </c>
      <c r="V191">
        <v>0.14960000000000007</v>
      </c>
      <c r="W191" s="31" t="s">
        <v>143</v>
      </c>
      <c r="X191" s="38">
        <v>0.13650000000000001</v>
      </c>
      <c r="Y191" s="38"/>
      <c r="Z191" s="38"/>
      <c r="AA191" s="38"/>
      <c r="AB191" s="38"/>
      <c r="AC191" s="38"/>
      <c r="AD191" s="38"/>
      <c r="AE191" s="38"/>
      <c r="AF191" s="38"/>
      <c r="AG191" s="31" t="s">
        <v>146</v>
      </c>
      <c r="AH191" s="38">
        <v>0.11710000000000018</v>
      </c>
      <c r="AI191" s="31" t="s">
        <v>85</v>
      </c>
      <c r="AJ191" s="27">
        <v>0.11990000000000001</v>
      </c>
      <c r="AK191" s="24" t="s">
        <v>153</v>
      </c>
      <c r="AL191" s="27">
        <v>0.12055000000000056</v>
      </c>
      <c r="AM191" s="38"/>
      <c r="AN191" s="38"/>
      <c r="AO191" s="36"/>
      <c r="AP191" s="36"/>
      <c r="AQ191" s="23">
        <v>0.12020000000000056</v>
      </c>
      <c r="AR191" s="33" t="s">
        <v>339</v>
      </c>
      <c r="AS191" s="36"/>
      <c r="AT191" s="36"/>
      <c r="AU191" s="64">
        <v>0.11284</v>
      </c>
      <c r="AV191" s="36"/>
      <c r="AW191" s="36"/>
      <c r="AX191" s="36"/>
      <c r="AY191" s="36"/>
      <c r="AZ191" s="30" t="s">
        <v>152</v>
      </c>
      <c r="BA191" s="23">
        <v>0.12055000000000056</v>
      </c>
      <c r="BB191" s="64">
        <v>0.11036</v>
      </c>
      <c r="BI191" s="23">
        <v>0.11810000000000054</v>
      </c>
      <c r="BJ191" s="23">
        <v>0.11810000000000054</v>
      </c>
    </row>
    <row r="192" spans="1:62" x14ac:dyDescent="0.25">
      <c r="A192" s="69" t="str">
        <f>+'3.1.16'!A180</f>
        <v>2017-08-01</v>
      </c>
      <c r="B192" s="56" t="str">
        <f>+'3.1.16'!B180</f>
        <v>2019-07-31</v>
      </c>
      <c r="C192" s="56">
        <f>+'3.1.16'!C180</f>
        <v>24</v>
      </c>
      <c r="D192" s="56" t="str">
        <f>+'3.1.16'!D180</f>
        <v>PSEG</v>
      </c>
      <c r="E192" s="56" t="s">
        <v>372</v>
      </c>
      <c r="F192" s="80">
        <f>IF($E$11="",'3.1.16'!Y180/1000,Matrix!$E$11+('3.1.16'!Y180/1000))</f>
        <v>0.1091370450583271</v>
      </c>
      <c r="G192" s="59">
        <f>IF($E$11="",'3.1.16'!Z180/1000,Matrix!$E$11+('3.1.16'!Z180/1000))</f>
        <v>0.11159804505832709</v>
      </c>
      <c r="H192" s="62">
        <f>IF($E$11="",'3.1.16'!AA180/1000,Matrix!$E$11+('3.1.16'!AA180/1000))</f>
        <v>0.11181204505832709</v>
      </c>
      <c r="I192" s="56"/>
      <c r="J192" s="74">
        <f t="shared" si="0"/>
        <v>0.1091370450583271</v>
      </c>
      <c r="K192" s="59">
        <f t="shared" si="1"/>
        <v>0.11159804505832709</v>
      </c>
      <c r="L192" s="62">
        <f t="shared" si="2"/>
        <v>0.11181204505832709</v>
      </c>
      <c r="U192" s="24" t="s">
        <v>142</v>
      </c>
      <c r="V192">
        <v>0.15010000000000007</v>
      </c>
      <c r="W192" s="31" t="s">
        <v>143</v>
      </c>
      <c r="X192" s="38">
        <v>0.13700000000000001</v>
      </c>
      <c r="Y192" s="38"/>
      <c r="Z192" s="38"/>
      <c r="AA192" s="38"/>
      <c r="AB192" s="38"/>
      <c r="AC192" s="38"/>
      <c r="AD192" s="38"/>
      <c r="AE192" s="38"/>
      <c r="AF192" s="38"/>
      <c r="AG192" s="31" t="s">
        <v>146</v>
      </c>
      <c r="AH192" s="38">
        <v>0.11745000000000018</v>
      </c>
      <c r="AI192" s="31" t="s">
        <v>85</v>
      </c>
      <c r="AJ192" s="27">
        <v>0.12050000000000001</v>
      </c>
      <c r="AK192" s="24" t="s">
        <v>153</v>
      </c>
      <c r="AL192" s="27">
        <v>0.12090000000000056</v>
      </c>
      <c r="AM192" s="38"/>
      <c r="AN192" s="38"/>
      <c r="AO192" s="36"/>
      <c r="AP192" s="36"/>
      <c r="AQ192" s="23">
        <v>0.12055000000000056</v>
      </c>
      <c r="AR192" s="33" t="s">
        <v>340</v>
      </c>
      <c r="AS192" s="36"/>
      <c r="AT192" s="36"/>
      <c r="AU192" s="64">
        <v>0.11311</v>
      </c>
      <c r="AV192" s="36"/>
      <c r="AW192" s="36"/>
      <c r="AX192" s="36"/>
      <c r="AY192" s="36"/>
      <c r="AZ192" s="30" t="s">
        <v>152</v>
      </c>
      <c r="BA192" s="23">
        <v>0.12090000000000056</v>
      </c>
      <c r="BB192" s="64">
        <v>0.11064</v>
      </c>
      <c r="BI192" s="23">
        <v>0.11845000000000054</v>
      </c>
      <c r="BJ192" s="23">
        <v>0.11845000000000054</v>
      </c>
    </row>
    <row r="193" spans="1:62" x14ac:dyDescent="0.25">
      <c r="A193" s="69" t="str">
        <f>+'3.1.16'!A181</f>
        <v>2017-08-01</v>
      </c>
      <c r="B193" s="56" t="str">
        <f>+'3.1.16'!B181</f>
        <v>2020-01-31</v>
      </c>
      <c r="C193" s="56">
        <f>+'3.1.16'!C181</f>
        <v>30</v>
      </c>
      <c r="D193" s="56" t="str">
        <f>+'3.1.16'!D181</f>
        <v>PSEG</v>
      </c>
      <c r="E193" s="56" t="s">
        <v>372</v>
      </c>
      <c r="F193" s="80">
        <f>IF($E$11="",'3.1.16'!Y181/1000,Matrix!$E$11+('3.1.16'!Y181/1000))</f>
        <v>0.10698338671217818</v>
      </c>
      <c r="G193" s="59">
        <f>IF($E$11="",'3.1.16'!Z181/1000,Matrix!$E$11+('3.1.16'!Z181/1000))</f>
        <v>0.10944438671217817</v>
      </c>
      <c r="H193" s="62">
        <f>IF($E$11="",'3.1.16'!AA181/1000,Matrix!$E$11+('3.1.16'!AA181/1000))</f>
        <v>0.10965838671217817</v>
      </c>
      <c r="I193" s="56"/>
      <c r="J193" s="74">
        <f t="shared" si="0"/>
        <v>0.10698338671217818</v>
      </c>
      <c r="K193" s="59">
        <f t="shared" si="1"/>
        <v>0.10944438671217817</v>
      </c>
      <c r="L193" s="62">
        <f t="shared" si="2"/>
        <v>0.10965838671217817</v>
      </c>
      <c r="U193" s="24" t="s">
        <v>142</v>
      </c>
      <c r="V193">
        <v>0.15060000000000007</v>
      </c>
      <c r="W193" s="31" t="s">
        <v>143</v>
      </c>
      <c r="X193" s="38">
        <v>0.13750000000000001</v>
      </c>
      <c r="Y193" s="38"/>
      <c r="Z193" s="38"/>
      <c r="AA193" s="38"/>
      <c r="AB193" s="38"/>
      <c r="AC193" s="38"/>
      <c r="AD193" s="38"/>
      <c r="AE193" s="38"/>
      <c r="AF193" s="38"/>
      <c r="AG193" s="31" t="s">
        <v>146</v>
      </c>
      <c r="AH193" s="38">
        <v>0.11780000000000018</v>
      </c>
      <c r="AI193" s="31" t="s">
        <v>85</v>
      </c>
      <c r="AJ193" s="27">
        <v>0.12089999999999999</v>
      </c>
      <c r="AK193" s="24" t="s">
        <v>153</v>
      </c>
      <c r="AL193" s="27">
        <v>0.12125000000000057</v>
      </c>
      <c r="AM193" s="38"/>
      <c r="AN193" s="38"/>
      <c r="AO193" s="36"/>
      <c r="AP193" s="36"/>
      <c r="AQ193" s="23">
        <v>0.12090000000000056</v>
      </c>
      <c r="AR193" s="33" t="s">
        <v>341</v>
      </c>
      <c r="AS193" s="36"/>
      <c r="AT193" s="36"/>
      <c r="AU193" s="64">
        <v>0.11339</v>
      </c>
      <c r="AV193" s="36"/>
      <c r="AW193" s="36"/>
      <c r="AX193" s="36"/>
      <c r="AY193" s="36"/>
      <c r="AZ193" s="30" t="s">
        <v>152</v>
      </c>
      <c r="BA193" s="23">
        <v>0.12125000000000057</v>
      </c>
      <c r="BB193" s="64">
        <v>0.11090999999999999</v>
      </c>
      <c r="BI193" s="23">
        <v>0.11880000000000054</v>
      </c>
      <c r="BJ193" s="23">
        <v>0.11880000000000054</v>
      </c>
    </row>
    <row r="194" spans="1:62" x14ac:dyDescent="0.25">
      <c r="A194" s="70" t="str">
        <f>+'3.1.16'!A182</f>
        <v>2017-08-01</v>
      </c>
      <c r="B194" s="57" t="str">
        <f>+'3.1.16'!B182</f>
        <v>2020-07-31</v>
      </c>
      <c r="C194" s="57">
        <f>+'3.1.16'!C182</f>
        <v>36</v>
      </c>
      <c r="D194" s="57" t="str">
        <f>+'3.1.16'!D182</f>
        <v>PSEG</v>
      </c>
      <c r="E194" s="57" t="s">
        <v>372</v>
      </c>
      <c r="F194" s="82">
        <f>IF($E$11="",'3.1.16'!Y182/1000,Matrix!$E$11+('3.1.16'!Y182/1000))</f>
        <v>0.10572613604155995</v>
      </c>
      <c r="G194" s="60">
        <f>IF($E$11="",'3.1.16'!Z182/1000,Matrix!$E$11+('3.1.16'!Z182/1000))</f>
        <v>0.10818713604155995</v>
      </c>
      <c r="H194" s="63">
        <f>IF($E$11="",'3.1.16'!AA182/1000,Matrix!$E$11+('3.1.16'!AA182/1000))</f>
        <v>0.10840113604155995</v>
      </c>
      <c r="I194" s="56"/>
      <c r="J194" s="75">
        <f t="shared" si="0"/>
        <v>0.10572613604155995</v>
      </c>
      <c r="K194" s="60">
        <f t="shared" si="1"/>
        <v>0.10818713604155995</v>
      </c>
      <c r="L194" s="63">
        <f t="shared" si="2"/>
        <v>0.10840113604155995</v>
      </c>
      <c r="U194" s="24" t="s">
        <v>142</v>
      </c>
      <c r="V194">
        <v>0.15110000000000007</v>
      </c>
      <c r="W194" s="31" t="s">
        <v>143</v>
      </c>
      <c r="X194" s="38">
        <v>0.13800000000000001</v>
      </c>
      <c r="Y194" s="38"/>
      <c r="Z194" s="38"/>
      <c r="AA194" s="38"/>
      <c r="AB194" s="38"/>
      <c r="AC194" s="38"/>
      <c r="AD194" s="38"/>
      <c r="AE194" s="38"/>
      <c r="AF194" s="38"/>
      <c r="AG194" s="31" t="s">
        <v>146</v>
      </c>
      <c r="AH194" s="38">
        <v>0.11815000000000019</v>
      </c>
      <c r="AI194" s="31" t="s">
        <v>85</v>
      </c>
      <c r="AJ194" s="27">
        <v>0.1215</v>
      </c>
      <c r="AK194" s="24" t="s">
        <v>153</v>
      </c>
      <c r="AL194" s="27">
        <v>0.12160000000000057</v>
      </c>
      <c r="AM194" s="38"/>
      <c r="AN194" s="38"/>
      <c r="AO194" s="36"/>
      <c r="AP194" s="36"/>
      <c r="AQ194" s="23">
        <v>0.12125000000000057</v>
      </c>
      <c r="AR194" s="33" t="s">
        <v>342</v>
      </c>
      <c r="AS194" s="36"/>
      <c r="AT194" s="36"/>
      <c r="AU194" s="64">
        <v>0.11366</v>
      </c>
      <c r="AV194" s="36"/>
      <c r="AW194" s="36"/>
      <c r="AX194" s="36"/>
      <c r="AY194" s="36"/>
      <c r="AZ194" s="30" t="s">
        <v>152</v>
      </c>
      <c r="BA194" s="23">
        <v>0.12160000000000057</v>
      </c>
      <c r="BB194" s="64">
        <v>0.11119</v>
      </c>
      <c r="BI194" s="23">
        <v>0.11915000000000055</v>
      </c>
      <c r="BJ194" s="23">
        <v>0.11915000000000055</v>
      </c>
    </row>
    <row r="195" spans="1:62" x14ac:dyDescent="0.25">
      <c r="A195" s="68" t="str">
        <f>+'3.1.16'!A183</f>
        <v>2016-09-01</v>
      </c>
      <c r="B195" s="55" t="str">
        <f>+'3.1.16'!B183</f>
        <v>2017-08-31</v>
      </c>
      <c r="C195" s="55">
        <f>+'3.1.16'!C183</f>
        <v>12</v>
      </c>
      <c r="D195" s="55" t="str">
        <f>+'3.1.16'!D183</f>
        <v>PENNPOWER</v>
      </c>
      <c r="E195" s="55" t="s">
        <v>372</v>
      </c>
      <c r="F195" s="81">
        <f>IF($E$11="",'3.1.16'!Y183/1000,Matrix!$E$11+('3.1.16'!Y183/1000))</f>
        <v>6.9991173156026265E-2</v>
      </c>
      <c r="G195" s="58">
        <f>IF($E$11="",'3.1.16'!Z183/1000,Matrix!$E$11+('3.1.16'!Z183/1000))</f>
        <v>7.2435383156026267E-2</v>
      </c>
      <c r="H195" s="61">
        <f>IF($E$11="",'3.1.16'!AA183/1000,Matrix!$E$11+('3.1.16'!AA183/1000))</f>
        <v>7.2647923156026264E-2</v>
      </c>
      <c r="I195" s="55"/>
      <c r="J195" s="73">
        <f>+F195</f>
        <v>6.9991173156026265E-2</v>
      </c>
      <c r="K195" s="58">
        <f>+G195</f>
        <v>7.2435383156026267E-2</v>
      </c>
      <c r="L195" s="61">
        <f>+H195</f>
        <v>7.2647923156026264E-2</v>
      </c>
      <c r="U195" s="24" t="s">
        <v>142</v>
      </c>
      <c r="V195">
        <v>0.15160000000000007</v>
      </c>
      <c r="W195" s="31" t="s">
        <v>143</v>
      </c>
      <c r="X195" s="38">
        <v>0.13850000000000001</v>
      </c>
      <c r="Y195" s="38"/>
      <c r="Z195" s="38"/>
      <c r="AA195" s="38"/>
      <c r="AB195" s="38"/>
      <c r="AC195" s="38"/>
      <c r="AD195" s="38"/>
      <c r="AE195" s="38"/>
      <c r="AF195" s="38"/>
      <c r="AG195" s="31" t="s">
        <v>146</v>
      </c>
      <c r="AH195" s="38">
        <v>0.11850000000000019</v>
      </c>
      <c r="AI195" s="31" t="s">
        <v>85</v>
      </c>
      <c r="AJ195" s="27">
        <v>0.12189999999999999</v>
      </c>
      <c r="AK195" s="24" t="s">
        <v>153</v>
      </c>
      <c r="AL195" s="27">
        <v>0.12195000000000057</v>
      </c>
      <c r="AM195" s="38"/>
      <c r="AN195" s="38"/>
      <c r="AO195" s="36"/>
      <c r="AP195" s="36"/>
      <c r="AQ195" s="23">
        <v>0.12160000000000057</v>
      </c>
      <c r="AR195" s="33" t="s">
        <v>343</v>
      </c>
      <c r="AS195" s="36"/>
      <c r="AT195" s="36"/>
      <c r="AU195" s="64">
        <v>0.11394</v>
      </c>
      <c r="AV195" s="36"/>
      <c r="AW195" s="36"/>
      <c r="AX195" s="36"/>
      <c r="AY195" s="36"/>
      <c r="AZ195" s="30" t="s">
        <v>152</v>
      </c>
      <c r="BA195" s="23">
        <v>0.12195000000000057</v>
      </c>
      <c r="BB195" s="64">
        <v>0.11146</v>
      </c>
      <c r="BI195" s="23">
        <v>0.11950000000000055</v>
      </c>
      <c r="BJ195" s="23">
        <v>0.11950000000000055</v>
      </c>
    </row>
    <row r="196" spans="1:62" x14ac:dyDescent="0.25">
      <c r="A196" s="69" t="str">
        <f>+'3.1.16'!A184</f>
        <v>2016-09-01</v>
      </c>
      <c r="B196" s="56" t="str">
        <f>+'3.1.16'!B184</f>
        <v>2018-02-28</v>
      </c>
      <c r="C196" s="56">
        <f>+'3.1.16'!C184</f>
        <v>18</v>
      </c>
      <c r="D196" s="56" t="str">
        <f>+'3.1.16'!D184</f>
        <v>PENNPOWER</v>
      </c>
      <c r="E196" s="56" t="s">
        <v>372</v>
      </c>
      <c r="F196" s="80">
        <f>IF($E$11="",'3.1.16'!Y184/1000,Matrix!$E$11+('3.1.16'!Y184/1000))</f>
        <v>7.0953482282248473E-2</v>
      </c>
      <c r="G196" s="59">
        <f>IF($E$11="",'3.1.16'!Z184/1000,Matrix!$E$11+('3.1.16'!Z184/1000))</f>
        <v>7.3397692282248475E-2</v>
      </c>
      <c r="H196" s="62">
        <f>IF($E$11="",'3.1.16'!AA184/1000,Matrix!$E$11+('3.1.16'!AA184/1000))</f>
        <v>7.3610232282248472E-2</v>
      </c>
      <c r="I196" s="56"/>
      <c r="J196" s="74">
        <f t="shared" ref="J196:J259" si="3">+F196</f>
        <v>7.0953482282248473E-2</v>
      </c>
      <c r="K196" s="59">
        <f t="shared" ref="K196:K259" si="4">+G196</f>
        <v>7.3397692282248475E-2</v>
      </c>
      <c r="L196" s="62">
        <f t="shared" ref="L196:L259" si="5">+H196</f>
        <v>7.3610232282248472E-2</v>
      </c>
      <c r="U196" s="24" t="s">
        <v>142</v>
      </c>
      <c r="V196">
        <v>0.15210000000000007</v>
      </c>
      <c r="W196" s="31" t="s">
        <v>143</v>
      </c>
      <c r="X196" s="38">
        <v>0.13900000000000001</v>
      </c>
      <c r="Y196" s="38"/>
      <c r="Z196" s="38"/>
      <c r="AA196" s="38"/>
      <c r="AB196" s="38"/>
      <c r="AC196" s="38"/>
      <c r="AD196" s="38"/>
      <c r="AE196" s="38"/>
      <c r="AF196" s="38"/>
      <c r="AG196" s="31" t="s">
        <v>146</v>
      </c>
      <c r="AH196" s="38">
        <v>0.11885000000000019</v>
      </c>
      <c r="AI196" s="31" t="s">
        <v>85</v>
      </c>
      <c r="AJ196" s="27">
        <v>0.1225</v>
      </c>
      <c r="AK196" s="24" t="s">
        <v>153</v>
      </c>
      <c r="AL196" s="27">
        <v>0.12230000000000057</v>
      </c>
      <c r="AM196" s="38"/>
      <c r="AN196" s="38"/>
      <c r="AO196" s="36"/>
      <c r="AP196" s="36"/>
      <c r="AQ196" s="23">
        <v>0.12195000000000057</v>
      </c>
      <c r="AR196" s="33" t="s">
        <v>344</v>
      </c>
      <c r="AS196" s="36"/>
      <c r="AT196" s="36"/>
      <c r="AU196" s="64">
        <v>0.11421000000000001</v>
      </c>
      <c r="AV196" s="36"/>
      <c r="AW196" s="36"/>
      <c r="AX196" s="36"/>
      <c r="AY196" s="36"/>
      <c r="AZ196" s="30" t="s">
        <v>152</v>
      </c>
      <c r="BA196" s="23">
        <v>0.12230000000000057</v>
      </c>
      <c r="BB196" s="64">
        <v>0.11174000000000001</v>
      </c>
      <c r="BI196" s="23">
        <v>0.11985000000000055</v>
      </c>
      <c r="BJ196" s="23">
        <v>0.11985000000000055</v>
      </c>
    </row>
    <row r="197" spans="1:62" x14ac:dyDescent="0.25">
      <c r="A197" s="69" t="str">
        <f>+'3.1.16'!A185</f>
        <v>2016-09-01</v>
      </c>
      <c r="B197" s="56" t="str">
        <f>+'3.1.16'!B185</f>
        <v>2018-08-31</v>
      </c>
      <c r="C197" s="56">
        <f>+'3.1.16'!C185</f>
        <v>24</v>
      </c>
      <c r="D197" s="56" t="str">
        <f>+'3.1.16'!D185</f>
        <v>PENNPOWER</v>
      </c>
      <c r="E197" s="56" t="s">
        <v>372</v>
      </c>
      <c r="F197" s="80">
        <f>IF($E$11="",'3.1.16'!Y185/1000,Matrix!$E$11+('3.1.16'!Y185/1000))</f>
        <v>7.0397942128322441E-2</v>
      </c>
      <c r="G197" s="59">
        <f>IF($E$11="",'3.1.16'!Z185/1000,Matrix!$E$11+('3.1.16'!Z185/1000))</f>
        <v>7.2842152128322429E-2</v>
      </c>
      <c r="H197" s="62">
        <f>IF($E$11="",'3.1.16'!AA185/1000,Matrix!$E$11+('3.1.16'!AA185/1000))</f>
        <v>7.3054692128322427E-2</v>
      </c>
      <c r="I197" s="56"/>
      <c r="J197" s="74">
        <f t="shared" si="3"/>
        <v>7.0397942128322441E-2</v>
      </c>
      <c r="K197" s="59">
        <f t="shared" si="4"/>
        <v>7.2842152128322429E-2</v>
      </c>
      <c r="L197" s="62">
        <f t="shared" si="5"/>
        <v>7.3054692128322427E-2</v>
      </c>
      <c r="U197" s="24" t="s">
        <v>142</v>
      </c>
      <c r="V197">
        <v>0.15260000000000007</v>
      </c>
      <c r="W197" s="31" t="s">
        <v>143</v>
      </c>
      <c r="X197" s="38">
        <v>0.13950000000000001</v>
      </c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1" t="s">
        <v>85</v>
      </c>
      <c r="AJ197" s="27">
        <v>0.1229</v>
      </c>
      <c r="AK197" s="24" t="s">
        <v>153</v>
      </c>
      <c r="AL197" s="27">
        <v>0.12265000000000058</v>
      </c>
      <c r="AM197" s="38"/>
      <c r="AN197" s="38"/>
      <c r="AO197" s="36"/>
      <c r="AP197" s="36"/>
      <c r="AQ197" s="23">
        <v>0.12230000000000057</v>
      </c>
      <c r="AR197" s="33" t="s">
        <v>345</v>
      </c>
      <c r="AS197" s="36"/>
      <c r="AT197" s="36"/>
      <c r="AU197" s="64">
        <v>0.11448999999999999</v>
      </c>
      <c r="AV197" s="36"/>
      <c r="AW197" s="36"/>
      <c r="AX197" s="36"/>
      <c r="AY197" s="36"/>
      <c r="AZ197" s="30" t="s">
        <v>152</v>
      </c>
      <c r="BA197" s="23">
        <v>0.12265000000000058</v>
      </c>
      <c r="BB197" s="64">
        <v>0.11201</v>
      </c>
      <c r="BI197" s="23">
        <v>0.12020000000000056</v>
      </c>
      <c r="BJ197" s="23">
        <v>0.12020000000000056</v>
      </c>
    </row>
    <row r="198" spans="1:62" x14ac:dyDescent="0.25">
      <c r="A198" s="69" t="str">
        <f>+'3.1.16'!A186</f>
        <v>2016-09-01</v>
      </c>
      <c r="B198" s="56" t="str">
        <f>+'3.1.16'!B186</f>
        <v>2019-02-28</v>
      </c>
      <c r="C198" s="56">
        <f>+'3.1.16'!C186</f>
        <v>30</v>
      </c>
      <c r="D198" s="56" t="str">
        <f>+'3.1.16'!D186</f>
        <v>PENNPOWER</v>
      </c>
      <c r="E198" s="56" t="s">
        <v>372</v>
      </c>
      <c r="F198" s="80">
        <f>IF($E$11="",'3.1.16'!Y186/1000,Matrix!$E$11+('3.1.16'!Y186/1000))</f>
        <v>7.0963730979466191E-2</v>
      </c>
      <c r="G198" s="59">
        <f>IF($E$11="",'3.1.16'!Z186/1000,Matrix!$E$11+('3.1.16'!Z186/1000))</f>
        <v>7.3407940979466194E-2</v>
      </c>
      <c r="H198" s="62">
        <f>IF($E$11="",'3.1.16'!AA186/1000,Matrix!$E$11+('3.1.16'!AA186/1000))</f>
        <v>7.3620480979466177E-2</v>
      </c>
      <c r="I198" s="56"/>
      <c r="J198" s="74">
        <f t="shared" si="3"/>
        <v>7.0963730979466191E-2</v>
      </c>
      <c r="K198" s="59">
        <f t="shared" si="4"/>
        <v>7.3407940979466194E-2</v>
      </c>
      <c r="L198" s="62">
        <f t="shared" si="5"/>
        <v>7.3620480979466177E-2</v>
      </c>
      <c r="U198" s="24" t="s">
        <v>142</v>
      </c>
      <c r="V198">
        <v>0.15310000000000007</v>
      </c>
      <c r="W198" s="31" t="s">
        <v>143</v>
      </c>
      <c r="X198" s="38">
        <v>0.14000000000000001</v>
      </c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1" t="s">
        <v>85</v>
      </c>
      <c r="AJ198" s="27">
        <v>0.1235</v>
      </c>
      <c r="AK198" s="24" t="s">
        <v>153</v>
      </c>
      <c r="AL198" s="27">
        <v>0.12300000000000058</v>
      </c>
      <c r="AM198" s="38"/>
      <c r="AN198" s="38"/>
      <c r="AO198" s="36"/>
      <c r="AP198" s="36"/>
      <c r="AQ198" s="23">
        <v>0.12265000000000058</v>
      </c>
      <c r="AR198" s="33" t="s">
        <v>346</v>
      </c>
      <c r="AS198" s="36"/>
      <c r="AT198" s="36"/>
      <c r="AU198" s="64">
        <v>0.11476</v>
      </c>
      <c r="AV198" s="36"/>
      <c r="AW198" s="36"/>
      <c r="AX198" s="36"/>
      <c r="AY198" s="36"/>
      <c r="AZ198" s="30" t="s">
        <v>152</v>
      </c>
      <c r="BA198" s="23">
        <v>0.12300000000000058</v>
      </c>
      <c r="BB198" s="64">
        <v>0.11229</v>
      </c>
      <c r="BI198" s="23">
        <v>0.12055000000000056</v>
      </c>
      <c r="BJ198" s="23">
        <v>0.12055000000000056</v>
      </c>
    </row>
    <row r="199" spans="1:62" x14ac:dyDescent="0.25">
      <c r="A199" s="70" t="str">
        <f>+'3.1.16'!A187</f>
        <v>2016-09-01</v>
      </c>
      <c r="B199" s="57" t="str">
        <f>+'3.1.16'!B187</f>
        <v>2019-08-31</v>
      </c>
      <c r="C199" s="57">
        <f>+'3.1.16'!C187</f>
        <v>36</v>
      </c>
      <c r="D199" s="57" t="str">
        <f>+'3.1.16'!D187</f>
        <v>PENNPOWER</v>
      </c>
      <c r="E199" s="57" t="s">
        <v>372</v>
      </c>
      <c r="F199" s="82">
        <f>IF($E$11="",'3.1.16'!Y187/1000,Matrix!$E$11+('3.1.16'!Y187/1000))</f>
        <v>7.0150487966582534E-2</v>
      </c>
      <c r="G199" s="60">
        <f>IF($E$11="",'3.1.16'!Z187/1000,Matrix!$E$11+('3.1.16'!Z187/1000))</f>
        <v>7.2594697966582536E-2</v>
      </c>
      <c r="H199" s="63">
        <f>IF($E$11="",'3.1.16'!AA187/1000,Matrix!$E$11+('3.1.16'!AA187/1000))</f>
        <v>7.2807237966582533E-2</v>
      </c>
      <c r="I199" s="56"/>
      <c r="J199" s="75">
        <f t="shared" si="3"/>
        <v>7.0150487966582534E-2</v>
      </c>
      <c r="K199" s="60">
        <f t="shared" si="4"/>
        <v>7.2594697966582536E-2</v>
      </c>
      <c r="L199" s="63">
        <f t="shared" si="5"/>
        <v>7.2807237966582533E-2</v>
      </c>
      <c r="U199" s="24" t="s">
        <v>142</v>
      </c>
      <c r="V199">
        <v>0.15360000000000007</v>
      </c>
      <c r="W199" s="31" t="s">
        <v>143</v>
      </c>
      <c r="X199" s="38">
        <v>0.14050000000000001</v>
      </c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1" t="s">
        <v>85</v>
      </c>
      <c r="AJ199" s="27">
        <v>0.12390000000000001</v>
      </c>
      <c r="AK199" s="24" t="s">
        <v>153</v>
      </c>
      <c r="AL199" s="27">
        <v>0.12335000000000058</v>
      </c>
      <c r="AM199" s="38"/>
      <c r="AN199" s="38"/>
      <c r="AO199" s="36"/>
      <c r="AP199" s="36"/>
      <c r="AQ199" s="23">
        <v>0.12300000000000058</v>
      </c>
      <c r="AR199" s="33" t="s">
        <v>347</v>
      </c>
      <c r="AS199" s="36"/>
      <c r="AT199" s="36"/>
      <c r="AU199" s="64">
        <v>0.11504</v>
      </c>
      <c r="AV199" s="36"/>
      <c r="AW199" s="36"/>
      <c r="AX199" s="36"/>
      <c r="AY199" s="36"/>
      <c r="AZ199" s="30" t="s">
        <v>152</v>
      </c>
      <c r="BA199" s="23">
        <v>0.12335000000000058</v>
      </c>
      <c r="BB199" s="64">
        <v>0.11255999999999999</v>
      </c>
      <c r="BI199" s="23">
        <v>0.12090000000000056</v>
      </c>
      <c r="BJ199" s="23">
        <v>0.12090000000000056</v>
      </c>
    </row>
    <row r="200" spans="1:62" x14ac:dyDescent="0.25">
      <c r="A200" s="68" t="str">
        <f>+'3.1.16'!A188</f>
        <v>2016-10-01</v>
      </c>
      <c r="B200" s="55" t="str">
        <f>+'3.1.16'!B188</f>
        <v>2017-09-30</v>
      </c>
      <c r="C200" s="55">
        <f>+'3.1.16'!C188</f>
        <v>12</v>
      </c>
      <c r="D200" s="55" t="str">
        <f>+'3.1.16'!D188</f>
        <v>PENNPOWER</v>
      </c>
      <c r="E200" s="55" t="s">
        <v>372</v>
      </c>
      <c r="F200" s="81">
        <f>IF($E$11="",'3.1.16'!Y188/1000,Matrix!$E$11+('3.1.16'!Y188/1000))</f>
        <v>7.0129275235124758E-2</v>
      </c>
      <c r="G200" s="58">
        <f>IF($E$11="",'3.1.16'!Z188/1000,Matrix!$E$11+('3.1.16'!Z188/1000))</f>
        <v>7.2573485235124746E-2</v>
      </c>
      <c r="H200" s="61">
        <f>IF($E$11="",'3.1.16'!AA188/1000,Matrix!$E$11+('3.1.16'!AA188/1000))</f>
        <v>7.2786025235124757E-2</v>
      </c>
      <c r="I200" s="55"/>
      <c r="J200" s="73">
        <f t="shared" si="3"/>
        <v>7.0129275235124758E-2</v>
      </c>
      <c r="K200" s="58">
        <f t="shared" si="4"/>
        <v>7.2573485235124746E-2</v>
      </c>
      <c r="L200" s="61">
        <f t="shared" si="5"/>
        <v>7.2786025235124757E-2</v>
      </c>
      <c r="U200" s="24" t="s">
        <v>142</v>
      </c>
      <c r="V200">
        <v>0.15410000000000007</v>
      </c>
      <c r="W200" s="31" t="s">
        <v>143</v>
      </c>
      <c r="X200" s="38">
        <v>0.14100000000000001</v>
      </c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1" t="s">
        <v>85</v>
      </c>
      <c r="AJ200" s="27">
        <v>0.1245</v>
      </c>
      <c r="AK200" s="24" t="s">
        <v>153</v>
      </c>
      <c r="AL200" s="27">
        <v>0.12370000000000059</v>
      </c>
      <c r="AM200" s="38"/>
      <c r="AN200" s="38"/>
      <c r="AO200" s="36"/>
      <c r="AP200" s="36"/>
      <c r="AQ200" s="23">
        <v>0.12335000000000058</v>
      </c>
      <c r="AR200" s="33" t="s">
        <v>348</v>
      </c>
      <c r="AS200" s="36"/>
      <c r="AT200" s="36"/>
      <c r="AU200" s="64">
        <v>0.11531</v>
      </c>
      <c r="AV200" s="36"/>
      <c r="AW200" s="36"/>
      <c r="AX200" s="36"/>
      <c r="AY200" s="36"/>
      <c r="AZ200" s="30" t="s">
        <v>152</v>
      </c>
      <c r="BA200" s="23">
        <v>0.12370000000000059</v>
      </c>
      <c r="BB200" s="64">
        <v>0.11284</v>
      </c>
      <c r="BI200" s="23">
        <v>0.12125000000000057</v>
      </c>
      <c r="BJ200" s="23">
        <v>0.12125000000000057</v>
      </c>
    </row>
    <row r="201" spans="1:62" x14ac:dyDescent="0.25">
      <c r="A201" s="69" t="str">
        <f>+'3.1.16'!A189</f>
        <v>2016-10-01</v>
      </c>
      <c r="B201" s="56" t="str">
        <f>+'3.1.16'!B189</f>
        <v>2018-03-31</v>
      </c>
      <c r="C201" s="56">
        <f>+'3.1.16'!C189</f>
        <v>18</v>
      </c>
      <c r="D201" s="56" t="str">
        <f>+'3.1.16'!D189</f>
        <v>PENNPOWER</v>
      </c>
      <c r="E201" s="56" t="s">
        <v>372</v>
      </c>
      <c r="F201" s="80">
        <f>IF($E$11="",'3.1.16'!Y189/1000,Matrix!$E$11+('3.1.16'!Y189/1000))</f>
        <v>7.1233500448104212E-2</v>
      </c>
      <c r="G201" s="59">
        <f>IF($E$11="",'3.1.16'!Z189/1000,Matrix!$E$11+('3.1.16'!Z189/1000))</f>
        <v>7.36777104481042E-2</v>
      </c>
      <c r="H201" s="62">
        <f>IF($E$11="",'3.1.16'!AA189/1000,Matrix!$E$11+('3.1.16'!AA189/1000))</f>
        <v>7.3890250448104197E-2</v>
      </c>
      <c r="I201" s="56"/>
      <c r="J201" s="74">
        <f t="shared" si="3"/>
        <v>7.1233500448104212E-2</v>
      </c>
      <c r="K201" s="59">
        <f t="shared" si="4"/>
        <v>7.36777104481042E-2</v>
      </c>
      <c r="L201" s="62">
        <f t="shared" si="5"/>
        <v>7.3890250448104197E-2</v>
      </c>
      <c r="U201" s="24" t="s">
        <v>142</v>
      </c>
      <c r="V201">
        <v>0.15460000000000007</v>
      </c>
      <c r="W201" s="31" t="s">
        <v>143</v>
      </c>
      <c r="X201" s="38">
        <v>0.14150000000000001</v>
      </c>
      <c r="Y201" s="38"/>
      <c r="Z201" s="38"/>
      <c r="AA201" s="38"/>
      <c r="AB201" s="38"/>
      <c r="AC201" s="38"/>
      <c r="AD201" s="38"/>
      <c r="AE201" s="38"/>
      <c r="AF201" s="38"/>
      <c r="AG201" s="38"/>
      <c r="AH201" s="38"/>
      <c r="AI201" s="31" t="s">
        <v>85</v>
      </c>
      <c r="AJ201" s="27">
        <v>0.1249</v>
      </c>
      <c r="AK201" s="24" t="s">
        <v>153</v>
      </c>
      <c r="AL201" s="27">
        <v>0.12405000000000059</v>
      </c>
      <c r="AM201" s="38"/>
      <c r="AN201" s="38"/>
      <c r="AO201" s="36"/>
      <c r="AP201" s="36"/>
      <c r="AQ201" s="23">
        <v>0.12370000000000059</v>
      </c>
      <c r="AR201" s="33" t="s">
        <v>349</v>
      </c>
      <c r="AS201" s="36"/>
      <c r="AT201" s="36"/>
      <c r="AU201" s="64">
        <v>0.11559</v>
      </c>
      <c r="AV201" s="36"/>
      <c r="AW201" s="36"/>
      <c r="AX201" s="36"/>
      <c r="AY201" s="36"/>
      <c r="AZ201" s="30" t="s">
        <v>152</v>
      </c>
      <c r="BA201" s="23">
        <v>0.12405000000000059</v>
      </c>
      <c r="BB201" s="64">
        <v>0.11311</v>
      </c>
      <c r="BI201" s="23">
        <v>0.12160000000000057</v>
      </c>
      <c r="BJ201" s="23">
        <v>0.12160000000000057</v>
      </c>
    </row>
    <row r="202" spans="1:62" x14ac:dyDescent="0.25">
      <c r="A202" s="69" t="str">
        <f>+'3.1.16'!A190</f>
        <v>2016-10-01</v>
      </c>
      <c r="B202" s="56" t="str">
        <f>+'3.1.16'!B190</f>
        <v>2018-09-30</v>
      </c>
      <c r="C202" s="56">
        <f>+'3.1.16'!C190</f>
        <v>24</v>
      </c>
      <c r="D202" s="56" t="str">
        <f>+'3.1.16'!D190</f>
        <v>PENNPOWER</v>
      </c>
      <c r="E202" s="56" t="s">
        <v>372</v>
      </c>
      <c r="F202" s="80">
        <f>IF($E$11="",'3.1.16'!Y190/1000,Matrix!$E$11+('3.1.16'!Y190/1000))</f>
        <v>7.0464495955914641E-2</v>
      </c>
      <c r="G202" s="59">
        <f>IF($E$11="",'3.1.16'!Z190/1000,Matrix!$E$11+('3.1.16'!Z190/1000))</f>
        <v>7.2908705955914643E-2</v>
      </c>
      <c r="H202" s="62">
        <f>IF($E$11="",'3.1.16'!AA190/1000,Matrix!$E$11+('3.1.16'!AA190/1000))</f>
        <v>7.312124595591464E-2</v>
      </c>
      <c r="I202" s="56"/>
      <c r="J202" s="74">
        <f t="shared" si="3"/>
        <v>7.0464495955914641E-2</v>
      </c>
      <c r="K202" s="59">
        <f t="shared" si="4"/>
        <v>7.2908705955914643E-2</v>
      </c>
      <c r="L202" s="62">
        <f t="shared" si="5"/>
        <v>7.312124595591464E-2</v>
      </c>
      <c r="U202" s="24" t="s">
        <v>142</v>
      </c>
      <c r="V202">
        <v>0.15510000000000007</v>
      </c>
      <c r="W202" s="31" t="s">
        <v>143</v>
      </c>
      <c r="X202" s="38">
        <v>0.14200000000000002</v>
      </c>
      <c r="Y202" s="38"/>
      <c r="Z202" s="38"/>
      <c r="AA202" s="38"/>
      <c r="AB202" s="38"/>
      <c r="AC202" s="38"/>
      <c r="AD202" s="38"/>
      <c r="AE202" s="38"/>
      <c r="AF202" s="38"/>
      <c r="AG202" s="38"/>
      <c r="AH202" s="38"/>
      <c r="AI202" s="31" t="s">
        <v>85</v>
      </c>
      <c r="AJ202" s="27">
        <v>0.1255</v>
      </c>
      <c r="AK202" s="24" t="s">
        <v>153</v>
      </c>
      <c r="AL202" s="27">
        <v>0.12440000000000059</v>
      </c>
      <c r="AM202" s="38"/>
      <c r="AN202" s="38"/>
      <c r="AO202" s="36"/>
      <c r="AP202" s="36"/>
      <c r="AQ202" s="23">
        <v>0.12405000000000059</v>
      </c>
      <c r="AR202" s="33" t="s">
        <v>350</v>
      </c>
      <c r="AS202" s="36"/>
      <c r="AT202" s="36"/>
      <c r="AU202" s="64">
        <v>0.11586</v>
      </c>
      <c r="AV202" s="36"/>
      <c r="AW202" s="36"/>
      <c r="AX202" s="36"/>
      <c r="AY202" s="36"/>
      <c r="AZ202" s="30" t="s">
        <v>152</v>
      </c>
      <c r="BA202" s="23">
        <v>0.12440000000000059</v>
      </c>
      <c r="BB202" s="64">
        <v>0.11339</v>
      </c>
      <c r="BI202" s="23">
        <v>0.12195000000000057</v>
      </c>
      <c r="BJ202" s="23">
        <v>0.12195000000000057</v>
      </c>
    </row>
    <row r="203" spans="1:62" x14ac:dyDescent="0.25">
      <c r="A203" s="69" t="str">
        <f>+'3.1.16'!A191</f>
        <v>2016-10-01</v>
      </c>
      <c r="B203" s="56" t="str">
        <f>+'3.1.16'!B191</f>
        <v>2019-03-31</v>
      </c>
      <c r="C203" s="56">
        <f>+'3.1.16'!C191</f>
        <v>30</v>
      </c>
      <c r="D203" s="56" t="str">
        <f>+'3.1.16'!D191</f>
        <v>PENNPOWER</v>
      </c>
      <c r="E203" s="56" t="s">
        <v>372</v>
      </c>
      <c r="F203" s="80">
        <f>IF($E$11="",'3.1.16'!Y191/1000,Matrix!$E$11+('3.1.16'!Y191/1000))</f>
        <v>7.1156716137074638E-2</v>
      </c>
      <c r="G203" s="59">
        <f>IF($E$11="",'3.1.16'!Z191/1000,Matrix!$E$11+('3.1.16'!Z191/1000))</f>
        <v>7.360092613707464E-2</v>
      </c>
      <c r="H203" s="62">
        <f>IF($E$11="",'3.1.16'!AA191/1000,Matrix!$E$11+('3.1.16'!AA191/1000))</f>
        <v>7.3813466137074638E-2</v>
      </c>
      <c r="I203" s="56"/>
      <c r="J203" s="74">
        <f t="shared" si="3"/>
        <v>7.1156716137074638E-2</v>
      </c>
      <c r="K203" s="59">
        <f t="shared" si="4"/>
        <v>7.360092613707464E-2</v>
      </c>
      <c r="L203" s="62">
        <f t="shared" si="5"/>
        <v>7.3813466137074638E-2</v>
      </c>
      <c r="U203" s="24" t="s">
        <v>142</v>
      </c>
      <c r="V203">
        <v>0.15560000000000007</v>
      </c>
      <c r="W203" s="31" t="s">
        <v>143</v>
      </c>
      <c r="X203" s="38">
        <v>0.14250000000000002</v>
      </c>
      <c r="Y203" s="38"/>
      <c r="Z203" s="38"/>
      <c r="AA203" s="38"/>
      <c r="AB203" s="38"/>
      <c r="AC203" s="38"/>
      <c r="AD203" s="38"/>
      <c r="AE203" s="38"/>
      <c r="AF203" s="38"/>
      <c r="AG203" s="38"/>
      <c r="AH203" s="38"/>
      <c r="AI203" s="31" t="s">
        <v>85</v>
      </c>
      <c r="AJ203" s="27">
        <v>0.12590000000000001</v>
      </c>
      <c r="AK203" s="24" t="s">
        <v>153</v>
      </c>
      <c r="AL203" s="27">
        <v>0.1247500000000006</v>
      </c>
      <c r="AM203" s="38"/>
      <c r="AN203" s="38"/>
      <c r="AO203" s="36"/>
      <c r="AP203" s="36"/>
      <c r="AQ203" s="23">
        <v>0.12440000000000059</v>
      </c>
      <c r="AR203" s="33" t="s">
        <v>351</v>
      </c>
      <c r="AS203" s="36"/>
      <c r="AT203" s="36"/>
      <c r="AU203" s="64">
        <v>0.11613999999999999</v>
      </c>
      <c r="AV203" s="36"/>
      <c r="AW203" s="36"/>
      <c r="AX203" s="36"/>
      <c r="AY203" s="36"/>
      <c r="AZ203" s="30" t="s">
        <v>152</v>
      </c>
      <c r="BA203" s="23">
        <v>0.1247500000000006</v>
      </c>
      <c r="BB203" s="64">
        <v>0.11366</v>
      </c>
      <c r="BI203" s="23">
        <v>0.12230000000000057</v>
      </c>
      <c r="BJ203" s="23">
        <v>0.12230000000000057</v>
      </c>
    </row>
    <row r="204" spans="1:62" x14ac:dyDescent="0.25">
      <c r="A204" s="70" t="str">
        <f>+'3.1.16'!A192</f>
        <v>2016-10-01</v>
      </c>
      <c r="B204" s="57" t="str">
        <f>+'3.1.16'!B192</f>
        <v>2019-09-30</v>
      </c>
      <c r="C204" s="57">
        <f>+'3.1.16'!C192</f>
        <v>36</v>
      </c>
      <c r="D204" s="57" t="str">
        <f>+'3.1.16'!D192</f>
        <v>PENNPOWER</v>
      </c>
      <c r="E204" s="57" t="s">
        <v>372</v>
      </c>
      <c r="F204" s="82">
        <f>IF($E$11="",'3.1.16'!Y192/1000,Matrix!$E$11+('3.1.16'!Y192/1000))</f>
        <v>7.0026606910232714E-2</v>
      </c>
      <c r="G204" s="60">
        <f>IF($E$11="",'3.1.16'!Z192/1000,Matrix!$E$11+('3.1.16'!Z192/1000))</f>
        <v>7.2470816910232716E-2</v>
      </c>
      <c r="H204" s="63">
        <f>IF($E$11="",'3.1.16'!AA192/1000,Matrix!$E$11+('3.1.16'!AA192/1000))</f>
        <v>7.2683356910232713E-2</v>
      </c>
      <c r="I204" s="56"/>
      <c r="J204" s="75">
        <f t="shared" si="3"/>
        <v>7.0026606910232714E-2</v>
      </c>
      <c r="K204" s="60">
        <f t="shared" si="4"/>
        <v>7.2470816910232716E-2</v>
      </c>
      <c r="L204" s="63">
        <f t="shared" si="5"/>
        <v>7.2683356910232713E-2</v>
      </c>
      <c r="U204" s="24" t="s">
        <v>142</v>
      </c>
      <c r="V204">
        <v>0.15610000000000007</v>
      </c>
      <c r="W204" s="31" t="s">
        <v>143</v>
      </c>
      <c r="X204" s="38">
        <v>0.14300000000000002</v>
      </c>
      <c r="Y204" s="38"/>
      <c r="Z204" s="38"/>
      <c r="AA204" s="38"/>
      <c r="AB204" s="38"/>
      <c r="AC204" s="38"/>
      <c r="AD204" s="38"/>
      <c r="AE204" s="38"/>
      <c r="AF204" s="38"/>
      <c r="AG204" s="38"/>
      <c r="AH204" s="38"/>
      <c r="AI204" s="31" t="s">
        <v>85</v>
      </c>
      <c r="AJ204" s="27">
        <v>0.1265</v>
      </c>
      <c r="AK204" s="24" t="s">
        <v>153</v>
      </c>
      <c r="AL204" s="27">
        <v>0.1251000000000006</v>
      </c>
      <c r="AM204" s="38"/>
      <c r="AN204" s="38"/>
      <c r="AO204" s="36"/>
      <c r="AP204" s="36"/>
      <c r="AQ204" s="23">
        <v>0.1247500000000006</v>
      </c>
      <c r="AR204" s="33" t="s">
        <v>352</v>
      </c>
      <c r="AS204" s="36"/>
      <c r="AT204" s="36"/>
      <c r="AU204" s="64">
        <v>0.11641</v>
      </c>
      <c r="AV204" s="36"/>
      <c r="AW204" s="36"/>
      <c r="AX204" s="36"/>
      <c r="AY204" s="36"/>
      <c r="AZ204" s="30" t="s">
        <v>152</v>
      </c>
      <c r="BA204" s="23">
        <v>0.1251000000000006</v>
      </c>
      <c r="BB204" s="64">
        <v>0.11394</v>
      </c>
      <c r="BI204" s="23">
        <v>0.12265000000000058</v>
      </c>
      <c r="BJ204" s="23">
        <v>0.12265000000000058</v>
      </c>
    </row>
    <row r="205" spans="1:62" x14ac:dyDescent="0.25">
      <c r="A205" s="68" t="str">
        <f>+'3.1.16'!A193</f>
        <v>2016-11-01</v>
      </c>
      <c r="B205" s="55" t="str">
        <f>+'3.1.16'!B193</f>
        <v>2017-10-31</v>
      </c>
      <c r="C205" s="55">
        <f>+'3.1.16'!C193</f>
        <v>12</v>
      </c>
      <c r="D205" s="55" t="str">
        <f>+'3.1.16'!D193</f>
        <v>PENNPOWER</v>
      </c>
      <c r="E205" s="55" t="s">
        <v>372</v>
      </c>
      <c r="F205" s="81">
        <f>IF($E$11="",'3.1.16'!Y193/1000,Matrix!$E$11+('3.1.16'!Y193/1000))</f>
        <v>7.0286920159732216E-2</v>
      </c>
      <c r="G205" s="58">
        <f>IF($E$11="",'3.1.16'!Z193/1000,Matrix!$E$11+('3.1.16'!Z193/1000))</f>
        <v>7.2731130159732219E-2</v>
      </c>
      <c r="H205" s="61">
        <f>IF($E$11="",'3.1.16'!AA193/1000,Matrix!$E$11+('3.1.16'!AA193/1000))</f>
        <v>7.2943670159732216E-2</v>
      </c>
      <c r="I205" s="55"/>
      <c r="J205" s="73">
        <f t="shared" si="3"/>
        <v>7.0286920159732216E-2</v>
      </c>
      <c r="K205" s="58">
        <f t="shared" si="4"/>
        <v>7.2731130159732219E-2</v>
      </c>
      <c r="L205" s="61">
        <f t="shared" si="5"/>
        <v>7.2943670159732216E-2</v>
      </c>
      <c r="U205" s="24" t="s">
        <v>142</v>
      </c>
      <c r="V205">
        <v>0.15660000000000007</v>
      </c>
      <c r="W205" s="31" t="s">
        <v>143</v>
      </c>
      <c r="X205" s="38">
        <v>0.14350000000000002</v>
      </c>
      <c r="Y205" s="38"/>
      <c r="Z205" s="38"/>
      <c r="AA205" s="38"/>
      <c r="AB205" s="38"/>
      <c r="AC205" s="38"/>
      <c r="AD205" s="38"/>
      <c r="AE205" s="38"/>
      <c r="AF205" s="38"/>
      <c r="AG205" s="38"/>
      <c r="AH205" s="38"/>
      <c r="AI205" s="31" t="s">
        <v>85</v>
      </c>
      <c r="AJ205" s="27">
        <v>0.12689999999999999</v>
      </c>
      <c r="AK205" s="24" t="s">
        <v>153</v>
      </c>
      <c r="AL205" s="27">
        <v>0.12545000000000059</v>
      </c>
      <c r="AM205" s="38"/>
      <c r="AN205" s="38"/>
      <c r="AO205" s="36"/>
      <c r="AP205" s="36"/>
      <c r="AQ205" s="23">
        <v>0.1251000000000006</v>
      </c>
      <c r="AR205" s="33" t="s">
        <v>353</v>
      </c>
      <c r="AS205" s="36"/>
      <c r="AT205" s="36"/>
      <c r="AU205" s="64">
        <v>0.11669</v>
      </c>
      <c r="AV205" s="36"/>
      <c r="AW205" s="36"/>
      <c r="AX205" s="36"/>
      <c r="AY205" s="36"/>
      <c r="AZ205" s="30" t="s">
        <v>152</v>
      </c>
      <c r="BA205" s="23">
        <v>0.12545000000000059</v>
      </c>
      <c r="BB205" s="64">
        <v>0.11421000000000001</v>
      </c>
      <c r="BI205" s="23">
        <v>0.12300000000000058</v>
      </c>
      <c r="BJ205" s="23">
        <v>0.12300000000000058</v>
      </c>
    </row>
    <row r="206" spans="1:62" x14ac:dyDescent="0.25">
      <c r="A206" s="69" t="str">
        <f>+'3.1.16'!A194</f>
        <v>2016-11-01</v>
      </c>
      <c r="B206" s="56" t="str">
        <f>+'3.1.16'!B194</f>
        <v>2018-04-30</v>
      </c>
      <c r="C206" s="56">
        <f>+'3.1.16'!C194</f>
        <v>18</v>
      </c>
      <c r="D206" s="56" t="str">
        <f>+'3.1.16'!D194</f>
        <v>PENNPOWER</v>
      </c>
      <c r="E206" s="56" t="s">
        <v>372</v>
      </c>
      <c r="F206" s="80">
        <f>IF($E$11="",'3.1.16'!Y194/1000,Matrix!$E$11+('3.1.16'!Y194/1000))</f>
        <v>7.1285507816464103E-2</v>
      </c>
      <c r="G206" s="59">
        <f>IF($E$11="",'3.1.16'!Z194/1000,Matrix!$E$11+('3.1.16'!Z194/1000))</f>
        <v>7.3729717816464091E-2</v>
      </c>
      <c r="H206" s="62">
        <f>IF($E$11="",'3.1.16'!AA194/1000,Matrix!$E$11+('3.1.16'!AA194/1000))</f>
        <v>7.3942257816464088E-2</v>
      </c>
      <c r="I206" s="56"/>
      <c r="J206" s="74">
        <f t="shared" si="3"/>
        <v>7.1285507816464103E-2</v>
      </c>
      <c r="K206" s="59">
        <f t="shared" si="4"/>
        <v>7.3729717816464091E-2</v>
      </c>
      <c r="L206" s="62">
        <f t="shared" si="5"/>
        <v>7.3942257816464088E-2</v>
      </c>
      <c r="U206" s="24" t="s">
        <v>142</v>
      </c>
      <c r="V206">
        <v>0.15710000000000007</v>
      </c>
      <c r="W206" s="31" t="s">
        <v>143</v>
      </c>
      <c r="X206" s="38">
        <v>0.14400000000000002</v>
      </c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1" t="s">
        <v>85</v>
      </c>
      <c r="AJ206" s="27">
        <v>0.1275</v>
      </c>
      <c r="AK206" s="24" t="s">
        <v>153</v>
      </c>
      <c r="AL206" s="27">
        <v>0.12580000000000058</v>
      </c>
      <c r="AM206" s="38"/>
      <c r="AN206" s="38"/>
      <c r="AO206" s="36"/>
      <c r="AP206" s="36"/>
      <c r="AQ206" s="23">
        <v>0.12545000000000059</v>
      </c>
      <c r="AR206" s="33" t="s">
        <v>354</v>
      </c>
      <c r="AS206" s="36"/>
      <c r="AT206" s="36"/>
      <c r="AU206" s="64">
        <v>0.11695999999999999</v>
      </c>
      <c r="AV206" s="36"/>
      <c r="AW206" s="36"/>
      <c r="AX206" s="36"/>
      <c r="AY206" s="36"/>
      <c r="AZ206" s="30" t="s">
        <v>152</v>
      </c>
      <c r="BA206" s="23">
        <v>0.12580000000000058</v>
      </c>
      <c r="BB206" s="64">
        <v>0.11448999999999999</v>
      </c>
      <c r="BI206" s="23">
        <v>0.12335000000000058</v>
      </c>
      <c r="BJ206" s="23">
        <v>0.12335000000000058</v>
      </c>
    </row>
    <row r="207" spans="1:62" ht="15.75" thickBot="1" x14ac:dyDescent="0.3">
      <c r="A207" s="69" t="str">
        <f>+'3.1.16'!A195</f>
        <v>2016-11-01</v>
      </c>
      <c r="B207" s="56" t="str">
        <f>+'3.1.16'!B195</f>
        <v>2018-10-31</v>
      </c>
      <c r="C207" s="56">
        <f>+'3.1.16'!C195</f>
        <v>24</v>
      </c>
      <c r="D207" s="56" t="str">
        <f>+'3.1.16'!D195</f>
        <v>PENNPOWER</v>
      </c>
      <c r="E207" s="56" t="s">
        <v>372</v>
      </c>
      <c r="F207" s="80">
        <f>IF($E$11="",'3.1.16'!Y195/1000,Matrix!$E$11+('3.1.16'!Y195/1000))</f>
        <v>7.0555899129788949E-2</v>
      </c>
      <c r="G207" s="59">
        <f>IF($E$11="",'3.1.16'!Z195/1000,Matrix!$E$11+('3.1.16'!Z195/1000))</f>
        <v>7.3000109129788951E-2</v>
      </c>
      <c r="H207" s="62">
        <f>IF($E$11="",'3.1.16'!AA195/1000,Matrix!$E$11+('3.1.16'!AA195/1000))</f>
        <v>7.3212649129788962E-2</v>
      </c>
      <c r="I207" s="56"/>
      <c r="J207" s="74">
        <f t="shared" si="3"/>
        <v>7.0555899129788949E-2</v>
      </c>
      <c r="K207" s="59">
        <f t="shared" si="4"/>
        <v>7.3000109129788951E-2</v>
      </c>
      <c r="L207" s="62">
        <f t="shared" si="5"/>
        <v>7.3212649129788962E-2</v>
      </c>
      <c r="U207" s="24" t="s">
        <v>142</v>
      </c>
      <c r="V207">
        <v>0.15760000000000007</v>
      </c>
      <c r="W207" s="31" t="s">
        <v>143</v>
      </c>
      <c r="X207" s="38">
        <v>0.14450000000000002</v>
      </c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41" t="s">
        <v>85</v>
      </c>
      <c r="AJ207" s="40">
        <v>0.12789999999999999</v>
      </c>
      <c r="AK207" s="43" t="s">
        <v>153</v>
      </c>
      <c r="AL207" s="40">
        <v>0.12615000000000057</v>
      </c>
      <c r="AM207" s="38"/>
      <c r="AN207" s="38"/>
      <c r="AO207" s="36"/>
      <c r="AP207" s="36"/>
      <c r="AQ207" s="23">
        <v>0.12580000000000058</v>
      </c>
      <c r="AR207" s="33" t="s">
        <v>355</v>
      </c>
      <c r="AS207" s="36"/>
      <c r="AT207" s="36"/>
      <c r="AU207" s="64">
        <v>0.11724</v>
      </c>
      <c r="AV207" s="36"/>
      <c r="AW207" s="36"/>
      <c r="AX207" s="36"/>
      <c r="AY207" s="36"/>
      <c r="AZ207" s="30" t="s">
        <v>152</v>
      </c>
      <c r="BA207" s="23">
        <v>0.12615000000000057</v>
      </c>
      <c r="BB207" s="64">
        <v>0.11476</v>
      </c>
      <c r="BI207" s="23">
        <v>0.12370000000000059</v>
      </c>
      <c r="BJ207" s="23">
        <v>0.12370000000000059</v>
      </c>
    </row>
    <row r="208" spans="1:62" x14ac:dyDescent="0.25">
      <c r="A208" s="69" t="str">
        <f>+'3.1.16'!A196</f>
        <v>2016-11-01</v>
      </c>
      <c r="B208" s="56" t="str">
        <f>+'3.1.16'!B196</f>
        <v>2019-04-30</v>
      </c>
      <c r="C208" s="56">
        <f>+'3.1.16'!C196</f>
        <v>30</v>
      </c>
      <c r="D208" s="56" t="str">
        <f>+'3.1.16'!D196</f>
        <v>PENNPOWER</v>
      </c>
      <c r="E208" s="56" t="s">
        <v>372</v>
      </c>
      <c r="F208" s="80">
        <f>IF($E$11="",'3.1.16'!Y196/1000,Matrix!$E$11+('3.1.16'!Y196/1000))</f>
        <v>7.1225239614043423E-2</v>
      </c>
      <c r="G208" s="59">
        <f>IF($E$11="",'3.1.16'!Z196/1000,Matrix!$E$11+('3.1.16'!Z196/1000))</f>
        <v>7.3669449614043411E-2</v>
      </c>
      <c r="H208" s="62">
        <f>IF($E$11="",'3.1.16'!AA196/1000,Matrix!$E$11+('3.1.16'!AA196/1000))</f>
        <v>7.3881989614043422E-2</v>
      </c>
      <c r="I208" s="56"/>
      <c r="J208" s="74">
        <f t="shared" si="3"/>
        <v>7.1225239614043423E-2</v>
      </c>
      <c r="K208" s="59">
        <f t="shared" si="4"/>
        <v>7.3669449614043411E-2</v>
      </c>
      <c r="L208" s="62">
        <f t="shared" si="5"/>
        <v>7.3881989614043422E-2</v>
      </c>
      <c r="BB208" s="64">
        <v>0.11504</v>
      </c>
      <c r="BI208" s="23">
        <v>0.12405000000000059</v>
      </c>
      <c r="BJ208" s="23">
        <v>0.12405000000000059</v>
      </c>
    </row>
    <row r="209" spans="1:62" x14ac:dyDescent="0.25">
      <c r="A209" s="70" t="str">
        <f>+'3.1.16'!A197</f>
        <v>2016-11-01</v>
      </c>
      <c r="B209" s="57" t="str">
        <f>+'3.1.16'!B197</f>
        <v>2019-10-31</v>
      </c>
      <c r="C209" s="57">
        <f>+'3.1.16'!C197</f>
        <v>36</v>
      </c>
      <c r="D209" s="57" t="str">
        <f>+'3.1.16'!D197</f>
        <v>PENNPOWER</v>
      </c>
      <c r="E209" s="57" t="s">
        <v>372</v>
      </c>
      <c r="F209" s="82">
        <f>IF($E$11="",'3.1.16'!Y197/1000,Matrix!$E$11+('3.1.16'!Y197/1000))</f>
        <v>6.989566145833713E-2</v>
      </c>
      <c r="G209" s="60">
        <f>IF($E$11="",'3.1.16'!Z197/1000,Matrix!$E$11+('3.1.16'!Z197/1000))</f>
        <v>7.2339871458337132E-2</v>
      </c>
      <c r="H209" s="63">
        <f>IF($E$11="",'3.1.16'!AA197/1000,Matrix!$E$11+('3.1.16'!AA197/1000))</f>
        <v>7.2552411458337129E-2</v>
      </c>
      <c r="I209" s="56"/>
      <c r="J209" s="75">
        <f t="shared" si="3"/>
        <v>6.989566145833713E-2</v>
      </c>
      <c r="K209" s="60">
        <f t="shared" si="4"/>
        <v>7.2339871458337132E-2</v>
      </c>
      <c r="L209" s="63">
        <f t="shared" si="5"/>
        <v>7.2552411458337129E-2</v>
      </c>
      <c r="BB209" s="64">
        <v>0.11531</v>
      </c>
      <c r="BI209" s="23">
        <v>0.12440000000000059</v>
      </c>
      <c r="BJ209" s="23">
        <v>0.12440000000000059</v>
      </c>
    </row>
    <row r="210" spans="1:62" x14ac:dyDescent="0.25">
      <c r="A210" s="68" t="str">
        <f>+'3.1.16'!A198</f>
        <v>2016-12-01</v>
      </c>
      <c r="B210" s="55" t="str">
        <f>+'3.1.16'!B198</f>
        <v>2017-11-30</v>
      </c>
      <c r="C210" s="55">
        <f>+'3.1.16'!C198</f>
        <v>12</v>
      </c>
      <c r="D210" s="55" t="str">
        <f>+'3.1.16'!D198</f>
        <v>PENNPOWER</v>
      </c>
      <c r="E210" s="55" t="s">
        <v>372</v>
      </c>
      <c r="F210" s="81">
        <f>IF($E$11="",'3.1.16'!Y198/1000,Matrix!$E$11+('3.1.16'!Y198/1000))</f>
        <v>7.0424340097276578E-2</v>
      </c>
      <c r="G210" s="58">
        <f>IF($E$11="",'3.1.16'!Z198/1000,Matrix!$E$11+('3.1.16'!Z198/1000))</f>
        <v>7.286855009727658E-2</v>
      </c>
      <c r="H210" s="61">
        <f>IF($E$11="",'3.1.16'!AA198/1000,Matrix!$E$11+('3.1.16'!AA198/1000))</f>
        <v>7.3081090097276591E-2</v>
      </c>
      <c r="I210" s="55"/>
      <c r="J210" s="73">
        <f t="shared" si="3"/>
        <v>7.0424340097276578E-2</v>
      </c>
      <c r="K210" s="58">
        <f t="shared" si="4"/>
        <v>7.286855009727658E-2</v>
      </c>
      <c r="L210" s="61">
        <f t="shared" si="5"/>
        <v>7.3081090097276591E-2</v>
      </c>
      <c r="BB210" s="64">
        <v>0.11559</v>
      </c>
      <c r="BI210" s="23">
        <v>0.1247500000000006</v>
      </c>
      <c r="BJ210" s="23">
        <v>0.1247500000000006</v>
      </c>
    </row>
    <row r="211" spans="1:62" x14ac:dyDescent="0.25">
      <c r="A211" s="69" t="str">
        <f>+'3.1.16'!A199</f>
        <v>2016-12-01</v>
      </c>
      <c r="B211" s="56" t="str">
        <f>+'3.1.16'!B199</f>
        <v>2018-05-31</v>
      </c>
      <c r="C211" s="56">
        <f>+'3.1.16'!C199</f>
        <v>18</v>
      </c>
      <c r="D211" s="56" t="str">
        <f>+'3.1.16'!D199</f>
        <v>PENNPOWER</v>
      </c>
      <c r="E211" s="56" t="s">
        <v>372</v>
      </c>
      <c r="F211" s="80">
        <f>IF($E$11="",'3.1.16'!Y199/1000,Matrix!$E$11+('3.1.16'!Y199/1000))</f>
        <v>7.1216849937116702E-2</v>
      </c>
      <c r="G211" s="59">
        <f>IF($E$11="",'3.1.16'!Z199/1000,Matrix!$E$11+('3.1.16'!Z199/1000))</f>
        <v>7.3661059937116705E-2</v>
      </c>
      <c r="H211" s="62">
        <f>IF($E$11="",'3.1.16'!AA199/1000,Matrix!$E$11+('3.1.16'!AA199/1000))</f>
        <v>7.3873599937116702E-2</v>
      </c>
      <c r="I211" s="56"/>
      <c r="J211" s="74">
        <f t="shared" si="3"/>
        <v>7.1216849937116702E-2</v>
      </c>
      <c r="K211" s="59">
        <f t="shared" si="4"/>
        <v>7.3661059937116705E-2</v>
      </c>
      <c r="L211" s="62">
        <f t="shared" si="5"/>
        <v>7.3873599937116702E-2</v>
      </c>
      <c r="BB211" s="64">
        <v>0.11586</v>
      </c>
      <c r="BI211" s="23">
        <v>0.1251000000000006</v>
      </c>
      <c r="BJ211" s="23">
        <v>0.1251000000000006</v>
      </c>
    </row>
    <row r="212" spans="1:62" x14ac:dyDescent="0.25">
      <c r="A212" s="69" t="str">
        <f>+'3.1.16'!A200</f>
        <v>2016-12-01</v>
      </c>
      <c r="B212" s="56" t="str">
        <f>+'3.1.16'!B200</f>
        <v>2018-11-30</v>
      </c>
      <c r="C212" s="56">
        <f>+'3.1.16'!C200</f>
        <v>24</v>
      </c>
      <c r="D212" s="56" t="str">
        <f>+'3.1.16'!D200</f>
        <v>PENNPOWER</v>
      </c>
      <c r="E212" s="56" t="s">
        <v>372</v>
      </c>
      <c r="F212" s="80">
        <f>IF($E$11="",'3.1.16'!Y200/1000,Matrix!$E$11+('3.1.16'!Y200/1000))</f>
        <v>7.0637112392021167E-2</v>
      </c>
      <c r="G212" s="59">
        <f>IF($E$11="",'3.1.16'!Z200/1000,Matrix!$E$11+('3.1.16'!Z200/1000))</f>
        <v>7.308132239202117E-2</v>
      </c>
      <c r="H212" s="62">
        <f>IF($E$11="",'3.1.16'!AA200/1000,Matrix!$E$11+('3.1.16'!AA200/1000))</f>
        <v>7.3293862392021167E-2</v>
      </c>
      <c r="I212" s="56"/>
      <c r="J212" s="74">
        <f t="shared" si="3"/>
        <v>7.0637112392021167E-2</v>
      </c>
      <c r="K212" s="59">
        <f t="shared" si="4"/>
        <v>7.308132239202117E-2</v>
      </c>
      <c r="L212" s="62">
        <f t="shared" si="5"/>
        <v>7.3293862392021167E-2</v>
      </c>
      <c r="BB212" s="64">
        <v>0.11613999999999999</v>
      </c>
      <c r="BI212" s="23">
        <v>0.12545000000000059</v>
      </c>
      <c r="BJ212" s="23">
        <v>0.12545000000000059</v>
      </c>
    </row>
    <row r="213" spans="1:62" x14ac:dyDescent="0.25">
      <c r="A213" s="69" t="str">
        <f>+'3.1.16'!A201</f>
        <v>2016-12-01</v>
      </c>
      <c r="B213" s="56" t="str">
        <f>+'3.1.16'!B201</f>
        <v>2019-05-31</v>
      </c>
      <c r="C213" s="56">
        <f>+'3.1.16'!C201</f>
        <v>30</v>
      </c>
      <c r="D213" s="56" t="str">
        <f>+'3.1.16'!D201</f>
        <v>PENNPOWER</v>
      </c>
      <c r="E213" s="56" t="s">
        <v>372</v>
      </c>
      <c r="F213" s="80">
        <f>IF($E$11="",'3.1.16'!Y201/1000,Matrix!$E$11+('3.1.16'!Y201/1000))</f>
        <v>7.1181296566008259E-2</v>
      </c>
      <c r="G213" s="59">
        <f>IF($E$11="",'3.1.16'!Z201/1000,Matrix!$E$11+('3.1.16'!Z201/1000))</f>
        <v>7.3625506566008261E-2</v>
      </c>
      <c r="H213" s="62">
        <f>IF($E$11="",'3.1.16'!AA201/1000,Matrix!$E$11+('3.1.16'!AA201/1000))</f>
        <v>7.3838046566008259E-2</v>
      </c>
      <c r="I213" s="56"/>
      <c r="J213" s="74">
        <f t="shared" si="3"/>
        <v>7.1181296566008259E-2</v>
      </c>
      <c r="K213" s="59">
        <f t="shared" si="4"/>
        <v>7.3625506566008261E-2</v>
      </c>
      <c r="L213" s="62">
        <f t="shared" si="5"/>
        <v>7.3838046566008259E-2</v>
      </c>
      <c r="BB213" s="64">
        <v>0.11641</v>
      </c>
      <c r="BI213" s="23">
        <v>0.12580000000000058</v>
      </c>
      <c r="BJ213" s="23">
        <v>0.12580000000000058</v>
      </c>
    </row>
    <row r="214" spans="1:62" x14ac:dyDescent="0.25">
      <c r="A214" s="70" t="str">
        <f>+'3.1.16'!A202</f>
        <v>2016-12-01</v>
      </c>
      <c r="B214" s="57" t="str">
        <f>+'3.1.16'!B202</f>
        <v>2019-11-30</v>
      </c>
      <c r="C214" s="57">
        <f>+'3.1.16'!C202</f>
        <v>36</v>
      </c>
      <c r="D214" s="57" t="str">
        <f>+'3.1.16'!D202</f>
        <v>PENNPOWER</v>
      </c>
      <c r="E214" s="57" t="s">
        <v>372</v>
      </c>
      <c r="F214" s="82">
        <f>IF($E$11="",'3.1.16'!Y202/1000,Matrix!$E$11+('3.1.16'!Y202/1000))</f>
        <v>6.9766262702407128E-2</v>
      </c>
      <c r="G214" s="60">
        <f>IF($E$11="",'3.1.16'!Z202/1000,Matrix!$E$11+('3.1.16'!Z202/1000))</f>
        <v>7.2210472702407116E-2</v>
      </c>
      <c r="H214" s="63">
        <f>IF($E$11="",'3.1.16'!AA202/1000,Matrix!$E$11+('3.1.16'!AA202/1000))</f>
        <v>7.2423012702407127E-2</v>
      </c>
      <c r="I214" s="56"/>
      <c r="J214" s="75">
        <f t="shared" si="3"/>
        <v>6.9766262702407128E-2</v>
      </c>
      <c r="K214" s="60">
        <f t="shared" si="4"/>
        <v>7.2210472702407116E-2</v>
      </c>
      <c r="L214" s="63">
        <f t="shared" si="5"/>
        <v>7.2423012702407127E-2</v>
      </c>
      <c r="BB214" s="64">
        <v>0.11669</v>
      </c>
      <c r="BI214" s="23">
        <v>0.12615000000000057</v>
      </c>
      <c r="BJ214" s="23">
        <v>0.12615000000000057</v>
      </c>
    </row>
    <row r="215" spans="1:62" x14ac:dyDescent="0.25">
      <c r="A215" s="68" t="str">
        <f>+'3.1.16'!A203</f>
        <v>2017-01-01</v>
      </c>
      <c r="B215" s="55" t="str">
        <f>+'3.1.16'!B203</f>
        <v>2017-12-31</v>
      </c>
      <c r="C215" s="55">
        <f>+'3.1.16'!C203</f>
        <v>12</v>
      </c>
      <c r="D215" s="55" t="str">
        <f>+'3.1.16'!D203</f>
        <v>PENNPOWER</v>
      </c>
      <c r="E215" s="55" t="s">
        <v>372</v>
      </c>
      <c r="F215" s="81">
        <f>IF($E$11="",'3.1.16'!Y203/1000,Matrix!$E$11+('3.1.16'!Y203/1000))</f>
        <v>7.0528474157346852E-2</v>
      </c>
      <c r="G215" s="58">
        <f>IF($E$11="",'3.1.16'!Z203/1000,Matrix!$E$11+('3.1.16'!Z203/1000))</f>
        <v>7.2972684157346854E-2</v>
      </c>
      <c r="H215" s="61">
        <f>IF($E$11="",'3.1.16'!AA203/1000,Matrix!$E$11+('3.1.16'!AA203/1000))</f>
        <v>7.3185224157346851E-2</v>
      </c>
      <c r="I215" s="55"/>
      <c r="J215" s="73">
        <f t="shared" si="3"/>
        <v>7.0528474157346852E-2</v>
      </c>
      <c r="K215" s="58">
        <f t="shared" si="4"/>
        <v>7.2972684157346854E-2</v>
      </c>
      <c r="L215" s="61">
        <f t="shared" si="5"/>
        <v>7.3185224157346851E-2</v>
      </c>
      <c r="BB215" s="64">
        <v>0.11695999999999999</v>
      </c>
      <c r="BI215" s="87">
        <v>0.12964999999999999</v>
      </c>
    </row>
    <row r="216" spans="1:62" x14ac:dyDescent="0.25">
      <c r="A216" s="69" t="str">
        <f>+'3.1.16'!A204</f>
        <v>2017-01-01</v>
      </c>
      <c r="B216" s="56" t="str">
        <f>+'3.1.16'!B204</f>
        <v>2018-06-30</v>
      </c>
      <c r="C216" s="56">
        <f>+'3.1.16'!C204</f>
        <v>18</v>
      </c>
      <c r="D216" s="56" t="str">
        <f>+'3.1.16'!D204</f>
        <v>PENNPOWER</v>
      </c>
      <c r="E216" s="56" t="s">
        <v>372</v>
      </c>
      <c r="F216" s="80">
        <f>IF($E$11="",'3.1.16'!Y204/1000,Matrix!$E$11+('3.1.16'!Y204/1000))</f>
        <v>7.1088994865947816E-2</v>
      </c>
      <c r="G216" s="59">
        <f>IF($E$11="",'3.1.16'!Z204/1000,Matrix!$E$11+('3.1.16'!Z204/1000))</f>
        <v>7.3533204865947804E-2</v>
      </c>
      <c r="H216" s="62">
        <f>IF($E$11="",'3.1.16'!AA204/1000,Matrix!$E$11+('3.1.16'!AA204/1000))</f>
        <v>7.3745744865947815E-2</v>
      </c>
      <c r="I216" s="56"/>
      <c r="J216" s="74">
        <f t="shared" si="3"/>
        <v>7.1088994865947816E-2</v>
      </c>
      <c r="K216" s="59">
        <f t="shared" si="4"/>
        <v>7.3533204865947804E-2</v>
      </c>
      <c r="L216" s="62">
        <f t="shared" si="5"/>
        <v>7.3745744865947815E-2</v>
      </c>
      <c r="BB216" s="64">
        <v>0.11724</v>
      </c>
      <c r="BI216" s="87">
        <v>0.13314999999999999</v>
      </c>
    </row>
    <row r="217" spans="1:62" x14ac:dyDescent="0.25">
      <c r="A217" s="69" t="str">
        <f>+'3.1.16'!A205</f>
        <v>2017-01-01</v>
      </c>
      <c r="B217" s="56" t="str">
        <f>+'3.1.16'!B205</f>
        <v>2018-12-31</v>
      </c>
      <c r="C217" s="56">
        <f>+'3.1.16'!C205</f>
        <v>24</v>
      </c>
      <c r="D217" s="56" t="str">
        <f>+'3.1.16'!D205</f>
        <v>PENNPOWER</v>
      </c>
      <c r="E217" s="56" t="s">
        <v>372</v>
      </c>
      <c r="F217" s="80">
        <f>IF($E$11="",'3.1.16'!Y205/1000,Matrix!$E$11+('3.1.16'!Y205/1000))</f>
        <v>7.0614637139476855E-2</v>
      </c>
      <c r="G217" s="59">
        <f>IF($E$11="",'3.1.16'!Z205/1000,Matrix!$E$11+('3.1.16'!Z205/1000))</f>
        <v>7.3058847139476857E-2</v>
      </c>
      <c r="H217" s="62">
        <f>IF($E$11="",'3.1.16'!AA205/1000,Matrix!$E$11+('3.1.16'!AA205/1000))</f>
        <v>7.3271387139476854E-2</v>
      </c>
      <c r="I217" s="56"/>
      <c r="J217" s="74">
        <f t="shared" si="3"/>
        <v>7.0614637139476855E-2</v>
      </c>
      <c r="K217" s="59">
        <f t="shared" si="4"/>
        <v>7.3058847139476857E-2</v>
      </c>
      <c r="L217" s="62">
        <f t="shared" si="5"/>
        <v>7.3271387139476854E-2</v>
      </c>
      <c r="BI217" s="87">
        <v>0.13664999999999999</v>
      </c>
    </row>
    <row r="218" spans="1:62" x14ac:dyDescent="0.25">
      <c r="A218" s="69" t="str">
        <f>+'3.1.16'!A206</f>
        <v>2017-01-01</v>
      </c>
      <c r="B218" s="56" t="str">
        <f>+'3.1.16'!B206</f>
        <v>2019-06-30</v>
      </c>
      <c r="C218" s="56">
        <f>+'3.1.16'!C206</f>
        <v>30</v>
      </c>
      <c r="D218" s="56" t="str">
        <f>+'3.1.16'!D206</f>
        <v>PENNPOWER</v>
      </c>
      <c r="E218" s="56" t="s">
        <v>372</v>
      </c>
      <c r="F218" s="80">
        <f>IF($E$11="",'3.1.16'!Y206/1000,Matrix!$E$11+('3.1.16'!Y206/1000))</f>
        <v>7.0885263451045885E-2</v>
      </c>
      <c r="G218" s="59">
        <f>IF($E$11="",'3.1.16'!Z206/1000,Matrix!$E$11+('3.1.16'!Z206/1000))</f>
        <v>7.3329473451045887E-2</v>
      </c>
      <c r="H218" s="62">
        <f>IF($E$11="",'3.1.16'!AA206/1000,Matrix!$E$11+('3.1.16'!AA206/1000))</f>
        <v>7.3542013451045884E-2</v>
      </c>
      <c r="I218" s="56"/>
      <c r="J218" s="74">
        <f t="shared" si="3"/>
        <v>7.0885263451045885E-2</v>
      </c>
      <c r="K218" s="59">
        <f t="shared" si="4"/>
        <v>7.3329473451045887E-2</v>
      </c>
      <c r="L218" s="62">
        <f t="shared" si="5"/>
        <v>7.3542013451045884E-2</v>
      </c>
      <c r="BI218" s="87">
        <v>0.14015</v>
      </c>
    </row>
    <row r="219" spans="1:62" x14ac:dyDescent="0.25">
      <c r="A219" s="70" t="str">
        <f>+'3.1.16'!A207</f>
        <v>2017-01-01</v>
      </c>
      <c r="B219" s="57" t="str">
        <f>+'3.1.16'!B207</f>
        <v>2019-12-31</v>
      </c>
      <c r="C219" s="57">
        <f>+'3.1.16'!C207</f>
        <v>36</v>
      </c>
      <c r="D219" s="57" t="str">
        <f>+'3.1.16'!D207</f>
        <v>PENNPOWER</v>
      </c>
      <c r="E219" s="57" t="s">
        <v>372</v>
      </c>
      <c r="F219" s="82">
        <f>IF($E$11="",'3.1.16'!Y207/1000,Matrix!$E$11+('3.1.16'!Y207/1000))</f>
        <v>6.9563863550237096E-2</v>
      </c>
      <c r="G219" s="60">
        <f>IF($E$11="",'3.1.16'!Z207/1000,Matrix!$E$11+('3.1.16'!Z207/1000))</f>
        <v>7.2008073550237098E-2</v>
      </c>
      <c r="H219" s="63">
        <f>IF($E$11="",'3.1.16'!AA207/1000,Matrix!$E$11+('3.1.16'!AA207/1000))</f>
        <v>7.2220613550237095E-2</v>
      </c>
      <c r="I219" s="56"/>
      <c r="J219" s="75">
        <f t="shared" si="3"/>
        <v>6.9563863550237096E-2</v>
      </c>
      <c r="K219" s="60">
        <f t="shared" si="4"/>
        <v>7.2008073550237098E-2</v>
      </c>
      <c r="L219" s="63">
        <f t="shared" si="5"/>
        <v>7.2220613550237095E-2</v>
      </c>
      <c r="BI219" s="87">
        <v>0.14365</v>
      </c>
    </row>
    <row r="220" spans="1:62" x14ac:dyDescent="0.25">
      <c r="A220" s="68" t="str">
        <f>+'3.1.16'!A208</f>
        <v>2017-02-01</v>
      </c>
      <c r="B220" s="55" t="str">
        <f>+'3.1.16'!B208</f>
        <v>2018-01-31</v>
      </c>
      <c r="C220" s="55">
        <f>+'3.1.16'!C208</f>
        <v>12</v>
      </c>
      <c r="D220" s="55" t="str">
        <f>+'3.1.16'!D208</f>
        <v>PENNPOWER</v>
      </c>
      <c r="E220" s="55" t="s">
        <v>372</v>
      </c>
      <c r="F220" s="81">
        <f>IF($E$11="",'3.1.16'!Y208/1000,Matrix!$E$11+('3.1.16'!Y208/1000))</f>
        <v>7.0972154475502452E-2</v>
      </c>
      <c r="G220" s="58">
        <f>IF($E$11="",'3.1.16'!Z208/1000,Matrix!$E$11+('3.1.16'!Z208/1000))</f>
        <v>7.3416364475502455E-2</v>
      </c>
      <c r="H220" s="61">
        <f>IF($E$11="",'3.1.16'!AA208/1000,Matrix!$E$11+('3.1.16'!AA208/1000))</f>
        <v>7.3628904475502452E-2</v>
      </c>
      <c r="I220" s="55"/>
      <c r="J220" s="73">
        <f t="shared" si="3"/>
        <v>7.0972154475502452E-2</v>
      </c>
      <c r="K220" s="58">
        <f t="shared" si="4"/>
        <v>7.3416364475502455E-2</v>
      </c>
      <c r="L220" s="61">
        <f t="shared" si="5"/>
        <v>7.3628904475502452E-2</v>
      </c>
      <c r="BI220" s="87">
        <v>0.14715</v>
      </c>
    </row>
    <row r="221" spans="1:62" x14ac:dyDescent="0.25">
      <c r="A221" s="69" t="str">
        <f>+'3.1.16'!A209</f>
        <v>2017-02-01</v>
      </c>
      <c r="B221" s="56" t="str">
        <f>+'3.1.16'!B209</f>
        <v>2018-07-31</v>
      </c>
      <c r="C221" s="56">
        <f>+'3.1.16'!C209</f>
        <v>18</v>
      </c>
      <c r="D221" s="56" t="str">
        <f>+'3.1.16'!D209</f>
        <v>PENNPOWER</v>
      </c>
      <c r="E221" s="56" t="s">
        <v>372</v>
      </c>
      <c r="F221" s="80">
        <f>IF($E$11="",'3.1.16'!Y209/1000,Matrix!$E$11+('3.1.16'!Y209/1000))</f>
        <v>7.0759709622622929E-2</v>
      </c>
      <c r="G221" s="59">
        <f>IF($E$11="",'3.1.16'!Z209/1000,Matrix!$E$11+('3.1.16'!Z209/1000))</f>
        <v>7.3203919622622932E-2</v>
      </c>
      <c r="H221" s="62">
        <f>IF($E$11="",'3.1.16'!AA209/1000,Matrix!$E$11+('3.1.16'!AA209/1000))</f>
        <v>7.3416459622622943E-2</v>
      </c>
      <c r="I221" s="56"/>
      <c r="J221" s="74">
        <f t="shared" si="3"/>
        <v>7.0759709622622929E-2</v>
      </c>
      <c r="K221" s="59">
        <f t="shared" si="4"/>
        <v>7.3203919622622932E-2</v>
      </c>
      <c r="L221" s="62">
        <f t="shared" si="5"/>
        <v>7.3416459622622943E-2</v>
      </c>
      <c r="BI221" s="87">
        <v>0.15065000000000001</v>
      </c>
    </row>
    <row r="222" spans="1:62" x14ac:dyDescent="0.25">
      <c r="A222" s="69" t="str">
        <f>+'3.1.16'!A210</f>
        <v>2017-02-01</v>
      </c>
      <c r="B222" s="56" t="str">
        <f>+'3.1.16'!B210</f>
        <v>2019-01-31</v>
      </c>
      <c r="C222" s="56">
        <f>+'3.1.16'!C210</f>
        <v>24</v>
      </c>
      <c r="D222" s="56" t="str">
        <f>+'3.1.16'!D210</f>
        <v>PENNPOWER</v>
      </c>
      <c r="E222" s="56" t="s">
        <v>372</v>
      </c>
      <c r="F222" s="80">
        <f>IF($E$11="",'3.1.16'!Y210/1000,Matrix!$E$11+('3.1.16'!Y210/1000))</f>
        <v>7.090769749911624E-2</v>
      </c>
      <c r="G222" s="59">
        <f>IF($E$11="",'3.1.16'!Z210/1000,Matrix!$E$11+('3.1.16'!Z210/1000))</f>
        <v>7.3351907499116242E-2</v>
      </c>
      <c r="H222" s="62">
        <f>IF($E$11="",'3.1.16'!AA210/1000,Matrix!$E$11+('3.1.16'!AA210/1000))</f>
        <v>7.3564447499116239E-2</v>
      </c>
      <c r="I222" s="56"/>
      <c r="J222" s="74">
        <f t="shared" si="3"/>
        <v>7.090769749911624E-2</v>
      </c>
      <c r="K222" s="59">
        <f t="shared" si="4"/>
        <v>7.3351907499116242E-2</v>
      </c>
      <c r="L222" s="62">
        <f t="shared" si="5"/>
        <v>7.3564447499116239E-2</v>
      </c>
      <c r="BI222" s="87">
        <v>0.15415000000000001</v>
      </c>
    </row>
    <row r="223" spans="1:62" x14ac:dyDescent="0.25">
      <c r="A223" s="69" t="str">
        <f>+'3.1.16'!A211</f>
        <v>2017-02-01</v>
      </c>
      <c r="B223" s="56" t="str">
        <f>+'3.1.16'!B211</f>
        <v>2019-07-31</v>
      </c>
      <c r="C223" s="56">
        <f>+'3.1.16'!C211</f>
        <v>30</v>
      </c>
      <c r="D223" s="56" t="str">
        <f>+'3.1.16'!D211</f>
        <v>PENNPOWER</v>
      </c>
      <c r="E223" s="56" t="s">
        <v>372</v>
      </c>
      <c r="F223" s="80">
        <f>IF($E$11="",'3.1.16'!Y211/1000,Matrix!$E$11+('3.1.16'!Y211/1000))</f>
        <v>7.0505485647064561E-2</v>
      </c>
      <c r="G223" s="59">
        <f>IF($E$11="",'3.1.16'!Z211/1000,Matrix!$E$11+('3.1.16'!Z211/1000))</f>
        <v>7.2949695647064564E-2</v>
      </c>
      <c r="H223" s="62">
        <f>IF($E$11="",'3.1.16'!AA211/1000,Matrix!$E$11+('3.1.16'!AA211/1000))</f>
        <v>7.3162235647064561E-2</v>
      </c>
      <c r="I223" s="56"/>
      <c r="J223" s="74">
        <f t="shared" si="3"/>
        <v>7.0505485647064561E-2</v>
      </c>
      <c r="K223" s="59">
        <f t="shared" si="4"/>
        <v>7.2949695647064564E-2</v>
      </c>
      <c r="L223" s="62">
        <f t="shared" si="5"/>
        <v>7.3162235647064561E-2</v>
      </c>
      <c r="BI223" s="87">
        <v>0.15765000000000001</v>
      </c>
    </row>
    <row r="224" spans="1:62" x14ac:dyDescent="0.25">
      <c r="A224" s="70" t="str">
        <f>+'3.1.16'!A212</f>
        <v>2017-02-01</v>
      </c>
      <c r="B224" s="57" t="str">
        <f>+'3.1.16'!B212</f>
        <v>2020-01-31</v>
      </c>
      <c r="C224" s="57">
        <f>+'3.1.16'!C212</f>
        <v>36</v>
      </c>
      <c r="D224" s="57" t="str">
        <f>+'3.1.16'!D212</f>
        <v>PENNPOWER</v>
      </c>
      <c r="E224" s="57" t="s">
        <v>372</v>
      </c>
      <c r="F224" s="82">
        <f>IF($E$11="",'3.1.16'!Y212/1000,Matrix!$E$11+('3.1.16'!Y212/1000))</f>
        <v>6.9524904688587172E-2</v>
      </c>
      <c r="G224" s="60">
        <f>IF($E$11="",'3.1.16'!Z212/1000,Matrix!$E$11+('3.1.16'!Z212/1000))</f>
        <v>7.1969114688587174E-2</v>
      </c>
      <c r="H224" s="63">
        <f>IF($E$11="",'3.1.16'!AA212/1000,Matrix!$E$11+('3.1.16'!AA212/1000))</f>
        <v>7.2181654688587171E-2</v>
      </c>
      <c r="I224" s="56"/>
      <c r="J224" s="75">
        <f t="shared" si="3"/>
        <v>6.9524904688587172E-2</v>
      </c>
      <c r="K224" s="60">
        <f t="shared" si="4"/>
        <v>7.1969114688587174E-2</v>
      </c>
      <c r="L224" s="63">
        <f t="shared" si="5"/>
        <v>7.2181654688587171E-2</v>
      </c>
      <c r="BI224" s="87">
        <v>0.16114999999999999</v>
      </c>
    </row>
    <row r="225" spans="1:61" x14ac:dyDescent="0.25">
      <c r="A225" s="68" t="str">
        <f>+'3.1.16'!A213</f>
        <v>2017-03-01</v>
      </c>
      <c r="B225" s="55" t="str">
        <f>+'3.1.16'!B213</f>
        <v>2018-02-28</v>
      </c>
      <c r="C225" s="55">
        <f>+'3.1.16'!C213</f>
        <v>12</v>
      </c>
      <c r="D225" s="55" t="str">
        <f>+'3.1.16'!D213</f>
        <v>PENNPOWER</v>
      </c>
      <c r="E225" s="55" t="s">
        <v>372</v>
      </c>
      <c r="F225" s="81">
        <f>IF($E$11="",'3.1.16'!Y213/1000,Matrix!$E$11+('3.1.16'!Y213/1000))</f>
        <v>7.1120945301634153E-2</v>
      </c>
      <c r="G225" s="58">
        <f>IF($E$11="",'3.1.16'!Z213/1000,Matrix!$E$11+('3.1.16'!Z213/1000))</f>
        <v>7.3565155301634155E-2</v>
      </c>
      <c r="H225" s="61">
        <f>IF($E$11="",'3.1.16'!AA213/1000,Matrix!$E$11+('3.1.16'!AA213/1000))</f>
        <v>7.3777695301634152E-2</v>
      </c>
      <c r="I225" s="55"/>
      <c r="J225" s="73">
        <f t="shared" si="3"/>
        <v>7.1120945301634153E-2</v>
      </c>
      <c r="K225" s="58">
        <f t="shared" si="4"/>
        <v>7.3565155301634155E-2</v>
      </c>
      <c r="L225" s="61">
        <f t="shared" si="5"/>
        <v>7.3777695301634152E-2</v>
      </c>
      <c r="BI225" s="87">
        <v>0.16464999999999999</v>
      </c>
    </row>
    <row r="226" spans="1:61" x14ac:dyDescent="0.25">
      <c r="A226" s="69" t="str">
        <f>+'3.1.16'!A214</f>
        <v>2017-03-01</v>
      </c>
      <c r="B226" s="56" t="str">
        <f>+'3.1.16'!B214</f>
        <v>2018-08-31</v>
      </c>
      <c r="C226" s="56">
        <f>+'3.1.16'!C214</f>
        <v>18</v>
      </c>
      <c r="D226" s="56" t="str">
        <f>+'3.1.16'!D214</f>
        <v>PENNPOWER</v>
      </c>
      <c r="E226" s="56" t="s">
        <v>372</v>
      </c>
      <c r="F226" s="80">
        <f>IF($E$11="",'3.1.16'!Y214/1000,Matrix!$E$11+('3.1.16'!Y214/1000))</f>
        <v>7.0328271609164383E-2</v>
      </c>
      <c r="G226" s="59">
        <f>IF($E$11="",'3.1.16'!Z214/1000,Matrix!$E$11+('3.1.16'!Z214/1000))</f>
        <v>7.2772481609164386E-2</v>
      </c>
      <c r="H226" s="62">
        <f>IF($E$11="",'3.1.16'!AA214/1000,Matrix!$E$11+('3.1.16'!AA214/1000))</f>
        <v>7.2985021609164397E-2</v>
      </c>
      <c r="I226" s="56"/>
      <c r="J226" s="74">
        <f t="shared" si="3"/>
        <v>7.0328271609164383E-2</v>
      </c>
      <c r="K226" s="59">
        <f t="shared" si="4"/>
        <v>7.2772481609164386E-2</v>
      </c>
      <c r="L226" s="62">
        <f t="shared" si="5"/>
        <v>7.2985021609164397E-2</v>
      </c>
      <c r="BI226" s="87">
        <v>0.16814999999999999</v>
      </c>
    </row>
    <row r="227" spans="1:61" x14ac:dyDescent="0.25">
      <c r="A227" s="69" t="str">
        <f>+'3.1.16'!A215</f>
        <v>2017-03-01</v>
      </c>
      <c r="B227" s="56" t="str">
        <f>+'3.1.16'!B215</f>
        <v>2019-02-28</v>
      </c>
      <c r="C227" s="56">
        <f>+'3.1.16'!C215</f>
        <v>24</v>
      </c>
      <c r="D227" s="56" t="str">
        <f>+'3.1.16'!D215</f>
        <v>PENNPOWER</v>
      </c>
      <c r="E227" s="56" t="s">
        <v>372</v>
      </c>
      <c r="F227" s="80">
        <f>IF($E$11="",'3.1.16'!Y215/1000,Matrix!$E$11+('3.1.16'!Y215/1000))</f>
        <v>7.1049977115050678E-2</v>
      </c>
      <c r="G227" s="59">
        <f>IF($E$11="",'3.1.16'!Z215/1000,Matrix!$E$11+('3.1.16'!Z215/1000))</f>
        <v>7.3494187115050666E-2</v>
      </c>
      <c r="H227" s="62">
        <f>IF($E$11="",'3.1.16'!AA215/1000,Matrix!$E$11+('3.1.16'!AA215/1000))</f>
        <v>7.3706727115050663E-2</v>
      </c>
      <c r="I227" s="56"/>
      <c r="J227" s="74">
        <f t="shared" si="3"/>
        <v>7.1049977115050678E-2</v>
      </c>
      <c r="K227" s="59">
        <f t="shared" si="4"/>
        <v>7.3494187115050666E-2</v>
      </c>
      <c r="L227" s="62">
        <f t="shared" si="5"/>
        <v>7.3706727115050663E-2</v>
      </c>
      <c r="BI227" s="87">
        <v>0.17165</v>
      </c>
    </row>
    <row r="228" spans="1:61" x14ac:dyDescent="0.25">
      <c r="A228" s="69" t="str">
        <f>+'3.1.16'!A216</f>
        <v>2017-03-01</v>
      </c>
      <c r="B228" s="56" t="str">
        <f>+'3.1.16'!B216</f>
        <v>2019-08-31</v>
      </c>
      <c r="C228" s="56">
        <f>+'3.1.16'!C216</f>
        <v>30</v>
      </c>
      <c r="D228" s="56" t="str">
        <f>+'3.1.16'!D216</f>
        <v>PENNPOWER</v>
      </c>
      <c r="E228" s="56" t="s">
        <v>372</v>
      </c>
      <c r="F228" s="80">
        <f>IF($E$11="",'3.1.16'!Y216/1000,Matrix!$E$11+('3.1.16'!Y216/1000))</f>
        <v>7.0060189826338423E-2</v>
      </c>
      <c r="G228" s="59">
        <f>IF($E$11="",'3.1.16'!Z216/1000,Matrix!$E$11+('3.1.16'!Z216/1000))</f>
        <v>7.2504399826338425E-2</v>
      </c>
      <c r="H228" s="62">
        <f>IF($E$11="",'3.1.16'!AA216/1000,Matrix!$E$11+('3.1.16'!AA216/1000))</f>
        <v>7.2716939826338436E-2</v>
      </c>
      <c r="I228" s="56"/>
      <c r="J228" s="74">
        <f t="shared" si="3"/>
        <v>7.0060189826338423E-2</v>
      </c>
      <c r="K228" s="59">
        <f t="shared" si="4"/>
        <v>7.2504399826338425E-2</v>
      </c>
      <c r="L228" s="62">
        <f t="shared" si="5"/>
        <v>7.2716939826338436E-2</v>
      </c>
      <c r="BI228" s="87">
        <v>0.17515</v>
      </c>
    </row>
    <row r="229" spans="1:61" x14ac:dyDescent="0.25">
      <c r="A229" s="70" t="str">
        <f>+'3.1.16'!A217</f>
        <v>2017-03-01</v>
      </c>
      <c r="B229" s="57" t="str">
        <f>+'3.1.16'!B217</f>
        <v>2020-02-29</v>
      </c>
      <c r="C229" s="57">
        <f>+'3.1.16'!C217</f>
        <v>36</v>
      </c>
      <c r="D229" s="57" t="str">
        <f>+'3.1.16'!D217</f>
        <v>PENNPOWER</v>
      </c>
      <c r="E229" s="57" t="s">
        <v>372</v>
      </c>
      <c r="F229" s="82">
        <f>IF($E$11="",'3.1.16'!Y217/1000,Matrix!$E$11+('3.1.16'!Y217/1000))</f>
        <v>6.9303964958182418E-2</v>
      </c>
      <c r="G229" s="60">
        <f>IF($E$11="",'3.1.16'!Z217/1000,Matrix!$E$11+('3.1.16'!Z217/1000))</f>
        <v>7.174817495818242E-2</v>
      </c>
      <c r="H229" s="63">
        <f>IF($E$11="",'3.1.16'!AA217/1000,Matrix!$E$11+('3.1.16'!AA217/1000))</f>
        <v>7.1960714958182417E-2</v>
      </c>
      <c r="I229" s="56"/>
      <c r="J229" s="75">
        <f t="shared" si="3"/>
        <v>6.9303964958182418E-2</v>
      </c>
      <c r="K229" s="60">
        <f t="shared" si="4"/>
        <v>7.174817495818242E-2</v>
      </c>
      <c r="L229" s="63">
        <f t="shared" si="5"/>
        <v>7.1960714958182417E-2</v>
      </c>
      <c r="BI229" s="87">
        <v>0.17865</v>
      </c>
    </row>
    <row r="230" spans="1:61" x14ac:dyDescent="0.25">
      <c r="A230" s="68" t="str">
        <f>+'3.1.16'!A218</f>
        <v>2017-04-01</v>
      </c>
      <c r="B230" s="55" t="str">
        <f>+'3.1.16'!B218</f>
        <v>2018-03-31</v>
      </c>
      <c r="C230" s="55">
        <f>+'3.1.16'!C218</f>
        <v>12</v>
      </c>
      <c r="D230" s="55" t="str">
        <f>+'3.1.16'!D218</f>
        <v>PENNPOWER</v>
      </c>
      <c r="E230" s="55" t="s">
        <v>372</v>
      </c>
      <c r="F230" s="81">
        <f>IF($E$11="",'3.1.16'!Y218/1000,Matrix!$E$11+('3.1.16'!Y218/1000))</f>
        <v>7.1190941770924498E-2</v>
      </c>
      <c r="G230" s="58">
        <f>IF($E$11="",'3.1.16'!Z218/1000,Matrix!$E$11+('3.1.16'!Z218/1000))</f>
        <v>7.3635151770924501E-2</v>
      </c>
      <c r="H230" s="61">
        <f>IF($E$11="",'3.1.16'!AA218/1000,Matrix!$E$11+('3.1.16'!AA218/1000))</f>
        <v>7.3847691770924498E-2</v>
      </c>
      <c r="I230" s="55"/>
      <c r="J230" s="73">
        <f t="shared" si="3"/>
        <v>7.1190941770924498E-2</v>
      </c>
      <c r="K230" s="58">
        <f t="shared" si="4"/>
        <v>7.3635151770924501E-2</v>
      </c>
      <c r="L230" s="61">
        <f t="shared" si="5"/>
        <v>7.3847691770924498E-2</v>
      </c>
    </row>
    <row r="231" spans="1:61" x14ac:dyDescent="0.25">
      <c r="A231" s="69" t="str">
        <f>+'3.1.16'!A219</f>
        <v>2017-04-01</v>
      </c>
      <c r="B231" s="56" t="str">
        <f>+'3.1.16'!B219</f>
        <v>2018-09-30</v>
      </c>
      <c r="C231" s="56">
        <f>+'3.1.16'!C219</f>
        <v>18</v>
      </c>
      <c r="D231" s="56" t="str">
        <f>+'3.1.16'!D219</f>
        <v>PENNPOWER</v>
      </c>
      <c r="E231" s="56" t="s">
        <v>372</v>
      </c>
      <c r="F231" s="80">
        <f>IF($E$11="",'3.1.16'!Y219/1000,Matrix!$E$11+('3.1.16'!Y219/1000))</f>
        <v>7.0209546294650121E-2</v>
      </c>
      <c r="G231" s="59">
        <f>IF($E$11="",'3.1.16'!Z219/1000,Matrix!$E$11+('3.1.16'!Z219/1000))</f>
        <v>7.2653756294650124E-2</v>
      </c>
      <c r="H231" s="62">
        <f>IF($E$11="",'3.1.16'!AA219/1000,Matrix!$E$11+('3.1.16'!AA219/1000))</f>
        <v>7.2866296294650121E-2</v>
      </c>
      <c r="I231" s="56"/>
      <c r="J231" s="74">
        <f t="shared" si="3"/>
        <v>7.0209546294650121E-2</v>
      </c>
      <c r="K231" s="59">
        <f t="shared" si="4"/>
        <v>7.2653756294650124E-2</v>
      </c>
      <c r="L231" s="62">
        <f t="shared" si="5"/>
        <v>7.2866296294650121E-2</v>
      </c>
    </row>
    <row r="232" spans="1:61" x14ac:dyDescent="0.25">
      <c r="A232" s="69" t="str">
        <f>+'3.1.16'!A220</f>
        <v>2017-04-01</v>
      </c>
      <c r="B232" s="56" t="str">
        <f>+'3.1.16'!B220</f>
        <v>2019-03-31</v>
      </c>
      <c r="C232" s="56">
        <f>+'3.1.16'!C220</f>
        <v>24</v>
      </c>
      <c r="D232" s="56" t="str">
        <f>+'3.1.16'!D220</f>
        <v>PENNPOWER</v>
      </c>
      <c r="E232" s="56" t="s">
        <v>372</v>
      </c>
      <c r="F232" s="80">
        <f>IF($E$11="",'3.1.16'!Y220/1000,Matrix!$E$11+('3.1.16'!Y220/1000))</f>
        <v>7.115880184859262E-2</v>
      </c>
      <c r="G232" s="59">
        <f>IF($E$11="",'3.1.16'!Z220/1000,Matrix!$E$11+('3.1.16'!Z220/1000))</f>
        <v>7.3603011848592609E-2</v>
      </c>
      <c r="H232" s="62">
        <f>IF($E$11="",'3.1.16'!AA220/1000,Matrix!$E$11+('3.1.16'!AA220/1000))</f>
        <v>7.381555184859262E-2</v>
      </c>
      <c r="I232" s="56"/>
      <c r="J232" s="74">
        <f t="shared" si="3"/>
        <v>7.115880184859262E-2</v>
      </c>
      <c r="K232" s="59">
        <f t="shared" si="4"/>
        <v>7.3603011848592609E-2</v>
      </c>
      <c r="L232" s="62">
        <f t="shared" si="5"/>
        <v>7.381555184859262E-2</v>
      </c>
    </row>
    <row r="233" spans="1:61" x14ac:dyDescent="0.25">
      <c r="A233" s="69" t="str">
        <f>+'3.1.16'!A221</f>
        <v>2017-04-01</v>
      </c>
      <c r="B233" s="56" t="str">
        <f>+'3.1.16'!B221</f>
        <v>2019-09-30</v>
      </c>
      <c r="C233" s="56">
        <f>+'3.1.16'!C221</f>
        <v>30</v>
      </c>
      <c r="D233" s="56" t="str">
        <f>+'3.1.16'!D221</f>
        <v>PENNPOWER</v>
      </c>
      <c r="E233" s="56" t="s">
        <v>372</v>
      </c>
      <c r="F233" s="80">
        <f>IF($E$11="",'3.1.16'!Y221/1000,Matrix!$E$11+('3.1.16'!Y221/1000))</f>
        <v>6.9823606079277331E-2</v>
      </c>
      <c r="G233" s="59">
        <f>IF($E$11="",'3.1.16'!Z221/1000,Matrix!$E$11+('3.1.16'!Z221/1000))</f>
        <v>7.2267816079277319E-2</v>
      </c>
      <c r="H233" s="62">
        <f>IF($E$11="",'3.1.16'!AA221/1000,Matrix!$E$11+('3.1.16'!AA221/1000))</f>
        <v>7.248035607927733E-2</v>
      </c>
      <c r="I233" s="56"/>
      <c r="J233" s="74">
        <f t="shared" si="3"/>
        <v>6.9823606079277331E-2</v>
      </c>
      <c r="K233" s="59">
        <f t="shared" si="4"/>
        <v>7.2267816079277319E-2</v>
      </c>
      <c r="L233" s="62">
        <f t="shared" si="5"/>
        <v>7.248035607927733E-2</v>
      </c>
    </row>
    <row r="234" spans="1:61" x14ac:dyDescent="0.25">
      <c r="A234" s="70" t="str">
        <f>+'3.1.16'!A222</f>
        <v>2017-04-01</v>
      </c>
      <c r="B234" s="57" t="str">
        <f>+'3.1.16'!B222</f>
        <v>2020-03-31</v>
      </c>
      <c r="C234" s="57">
        <f>+'3.1.16'!C222</f>
        <v>36</v>
      </c>
      <c r="D234" s="57" t="str">
        <f>+'3.1.16'!D222</f>
        <v>PENNPOWER</v>
      </c>
      <c r="E234" s="57" t="s">
        <v>372</v>
      </c>
      <c r="F234" s="82">
        <f>IF($E$11="",'3.1.16'!Y222/1000,Matrix!$E$11+('3.1.16'!Y222/1000))</f>
        <v>6.9337779280884609E-2</v>
      </c>
      <c r="G234" s="60">
        <f>IF($E$11="",'3.1.16'!Z222/1000,Matrix!$E$11+('3.1.16'!Z222/1000))</f>
        <v>7.1781989280884598E-2</v>
      </c>
      <c r="H234" s="63">
        <f>IF($E$11="",'3.1.16'!AA222/1000,Matrix!$E$11+('3.1.16'!AA222/1000))</f>
        <v>7.1994529280884609E-2</v>
      </c>
      <c r="I234" s="56"/>
      <c r="J234" s="75">
        <f t="shared" si="3"/>
        <v>6.9337779280884609E-2</v>
      </c>
      <c r="K234" s="60">
        <f t="shared" si="4"/>
        <v>7.1781989280884598E-2</v>
      </c>
      <c r="L234" s="63">
        <f t="shared" si="5"/>
        <v>7.1994529280884609E-2</v>
      </c>
    </row>
    <row r="235" spans="1:61" x14ac:dyDescent="0.25">
      <c r="A235" s="68" t="str">
        <f>+'3.1.16'!A223</f>
        <v>2017-05-01</v>
      </c>
      <c r="B235" s="55" t="str">
        <f>+'3.1.16'!B223</f>
        <v>2018-04-30</v>
      </c>
      <c r="C235" s="55">
        <f>+'3.1.16'!C223</f>
        <v>12</v>
      </c>
      <c r="D235" s="55" t="str">
        <f>+'3.1.16'!D223</f>
        <v>PENNPOWER</v>
      </c>
      <c r="E235" s="55" t="s">
        <v>372</v>
      </c>
      <c r="F235" s="81">
        <f>IF($E$11="",'3.1.16'!Y223/1000,Matrix!$E$11+('3.1.16'!Y223/1000))</f>
        <v>7.1095115505251383E-2</v>
      </c>
      <c r="G235" s="58">
        <f>IF($E$11="",'3.1.16'!Z223/1000,Matrix!$E$11+('3.1.16'!Z223/1000))</f>
        <v>7.3539325505251385E-2</v>
      </c>
      <c r="H235" s="61">
        <f>IF($E$11="",'3.1.16'!AA223/1000,Matrix!$E$11+('3.1.16'!AA223/1000))</f>
        <v>7.3751865505251382E-2</v>
      </c>
      <c r="I235" s="55"/>
      <c r="J235" s="73">
        <f t="shared" si="3"/>
        <v>7.1095115505251383E-2</v>
      </c>
      <c r="K235" s="58">
        <f t="shared" si="4"/>
        <v>7.3539325505251385E-2</v>
      </c>
      <c r="L235" s="61">
        <f t="shared" si="5"/>
        <v>7.3751865505251382E-2</v>
      </c>
    </row>
    <row r="236" spans="1:61" x14ac:dyDescent="0.25">
      <c r="A236" s="69" t="str">
        <f>+'3.1.16'!A224</f>
        <v>2017-05-01</v>
      </c>
      <c r="B236" s="56" t="str">
        <f>+'3.1.16'!B224</f>
        <v>2018-10-31</v>
      </c>
      <c r="C236" s="56">
        <f>+'3.1.16'!C224</f>
        <v>18</v>
      </c>
      <c r="D236" s="56" t="str">
        <f>+'3.1.16'!D224</f>
        <v>PENNPOWER</v>
      </c>
      <c r="E236" s="56" t="s">
        <v>372</v>
      </c>
      <c r="F236" s="80">
        <f>IF($E$11="",'3.1.16'!Y224/1000,Matrix!$E$11+('3.1.16'!Y224/1000))</f>
        <v>7.0218392185314962E-2</v>
      </c>
      <c r="G236" s="59">
        <f>IF($E$11="",'3.1.16'!Z224/1000,Matrix!$E$11+('3.1.16'!Z224/1000))</f>
        <v>7.2662602185314965E-2</v>
      </c>
      <c r="H236" s="62">
        <f>IF($E$11="",'3.1.16'!AA224/1000,Matrix!$E$11+('3.1.16'!AA224/1000))</f>
        <v>7.2875142185314976E-2</v>
      </c>
      <c r="I236" s="56"/>
      <c r="J236" s="74">
        <f t="shared" si="3"/>
        <v>7.0218392185314962E-2</v>
      </c>
      <c r="K236" s="59">
        <f t="shared" si="4"/>
        <v>7.2662602185314965E-2</v>
      </c>
      <c r="L236" s="62">
        <f t="shared" si="5"/>
        <v>7.2875142185314976E-2</v>
      </c>
    </row>
    <row r="237" spans="1:61" x14ac:dyDescent="0.25">
      <c r="A237" s="69" t="str">
        <f>+'3.1.16'!A225</f>
        <v>2017-05-01</v>
      </c>
      <c r="B237" s="56" t="str">
        <f>+'3.1.16'!B225</f>
        <v>2019-04-30</v>
      </c>
      <c r="C237" s="56">
        <f>+'3.1.16'!C225</f>
        <v>24</v>
      </c>
      <c r="D237" s="56" t="str">
        <f>+'3.1.16'!D225</f>
        <v>PENNPOWER</v>
      </c>
      <c r="E237" s="56" t="s">
        <v>372</v>
      </c>
      <c r="F237" s="80">
        <f>IF($E$11="",'3.1.16'!Y225/1000,Matrix!$E$11+('3.1.16'!Y225/1000))</f>
        <v>7.1158073334780719E-2</v>
      </c>
      <c r="G237" s="59">
        <f>IF($E$11="",'3.1.16'!Z225/1000,Matrix!$E$11+('3.1.16'!Z225/1000))</f>
        <v>7.3602283334780721E-2</v>
      </c>
      <c r="H237" s="62">
        <f>IF($E$11="",'3.1.16'!AA225/1000,Matrix!$E$11+('3.1.16'!AA225/1000))</f>
        <v>7.3814823334780733E-2</v>
      </c>
      <c r="I237" s="56"/>
      <c r="J237" s="74">
        <f t="shared" si="3"/>
        <v>7.1158073334780719E-2</v>
      </c>
      <c r="K237" s="59">
        <f t="shared" si="4"/>
        <v>7.3602283334780721E-2</v>
      </c>
      <c r="L237" s="62">
        <f t="shared" si="5"/>
        <v>7.3814823334780733E-2</v>
      </c>
    </row>
    <row r="238" spans="1:61" x14ac:dyDescent="0.25">
      <c r="A238" s="69" t="str">
        <f>+'3.1.16'!A226</f>
        <v>2017-05-01</v>
      </c>
      <c r="B238" s="56" t="str">
        <f>+'3.1.16'!B226</f>
        <v>2019-10-31</v>
      </c>
      <c r="C238" s="56">
        <f>+'3.1.16'!C226</f>
        <v>30</v>
      </c>
      <c r="D238" s="56" t="str">
        <f>+'3.1.16'!D226</f>
        <v>PENNPOWER</v>
      </c>
      <c r="E238" s="56" t="s">
        <v>372</v>
      </c>
      <c r="F238" s="80">
        <f>IF($E$11="",'3.1.16'!Y226/1000,Matrix!$E$11+('3.1.16'!Y226/1000))</f>
        <v>6.960018797427138E-2</v>
      </c>
      <c r="G238" s="59">
        <f>IF($E$11="",'3.1.16'!Z226/1000,Matrix!$E$11+('3.1.16'!Z226/1000))</f>
        <v>7.2044397974271382E-2</v>
      </c>
      <c r="H238" s="62">
        <f>IF($E$11="",'3.1.16'!AA226/1000,Matrix!$E$11+('3.1.16'!AA226/1000))</f>
        <v>7.2256937974271379E-2</v>
      </c>
      <c r="I238" s="56"/>
      <c r="J238" s="74">
        <f t="shared" si="3"/>
        <v>6.960018797427138E-2</v>
      </c>
      <c r="K238" s="59">
        <f t="shared" si="4"/>
        <v>7.2044397974271382E-2</v>
      </c>
      <c r="L238" s="62">
        <f t="shared" si="5"/>
        <v>7.2256937974271379E-2</v>
      </c>
    </row>
    <row r="239" spans="1:61" x14ac:dyDescent="0.25">
      <c r="A239" s="70" t="str">
        <f>+'3.1.16'!A227</f>
        <v>2017-05-01</v>
      </c>
      <c r="B239" s="57" t="str">
        <f>+'3.1.16'!B227</f>
        <v>2020-04-30</v>
      </c>
      <c r="C239" s="57">
        <f>+'3.1.16'!C227</f>
        <v>36</v>
      </c>
      <c r="D239" s="57" t="str">
        <f>+'3.1.16'!D227</f>
        <v>PENNPOWER</v>
      </c>
      <c r="E239" s="57" t="s">
        <v>372</v>
      </c>
      <c r="F239" s="82">
        <f>IF($E$11="",'3.1.16'!Y227/1000,Matrix!$E$11+('3.1.16'!Y227/1000))</f>
        <v>6.9120624100916878E-2</v>
      </c>
      <c r="G239" s="60">
        <f>IF($E$11="",'3.1.16'!Z227/1000,Matrix!$E$11+('3.1.16'!Z227/1000))</f>
        <v>7.1564834100916866E-2</v>
      </c>
      <c r="H239" s="63">
        <f>IF($E$11="",'3.1.16'!AA227/1000,Matrix!$E$11+('3.1.16'!AA227/1000))</f>
        <v>7.1777374100916877E-2</v>
      </c>
      <c r="I239" s="56"/>
      <c r="J239" s="75">
        <f t="shared" si="3"/>
        <v>6.9120624100916878E-2</v>
      </c>
      <c r="K239" s="60">
        <f t="shared" si="4"/>
        <v>7.1564834100916866E-2</v>
      </c>
      <c r="L239" s="63">
        <f t="shared" si="5"/>
        <v>7.1777374100916877E-2</v>
      </c>
    </row>
    <row r="240" spans="1:61" x14ac:dyDescent="0.25">
      <c r="A240" s="68" t="str">
        <f>+'3.1.16'!A228</f>
        <v>2017-06-01</v>
      </c>
      <c r="B240" s="55" t="str">
        <f>+'3.1.16'!B228</f>
        <v>2018-05-31</v>
      </c>
      <c r="C240" s="55">
        <f>+'3.1.16'!C228</f>
        <v>12</v>
      </c>
      <c r="D240" s="55" t="str">
        <f>+'3.1.16'!D228</f>
        <v>PENNPOWER</v>
      </c>
      <c r="E240" s="55" t="s">
        <v>372</v>
      </c>
      <c r="F240" s="81">
        <f>IF($E$11="",'3.1.16'!Y228/1000,Matrix!$E$11+('3.1.16'!Y228/1000))</f>
        <v>7.1065001909373676E-2</v>
      </c>
      <c r="G240" s="58">
        <f>IF($E$11="",'3.1.16'!Z228/1000,Matrix!$E$11+('3.1.16'!Z228/1000))</f>
        <v>7.3509211909373678E-2</v>
      </c>
      <c r="H240" s="61">
        <f>IF($E$11="",'3.1.16'!AA228/1000,Matrix!$E$11+('3.1.16'!AA228/1000))</f>
        <v>7.3721751909373676E-2</v>
      </c>
      <c r="I240" s="55"/>
      <c r="J240" s="73">
        <f t="shared" si="3"/>
        <v>7.1065001909373676E-2</v>
      </c>
      <c r="K240" s="58">
        <f t="shared" si="4"/>
        <v>7.3509211909373678E-2</v>
      </c>
      <c r="L240" s="61">
        <f t="shared" si="5"/>
        <v>7.3721751909373676E-2</v>
      </c>
    </row>
    <row r="241" spans="1:13" x14ac:dyDescent="0.25">
      <c r="A241" s="69" t="str">
        <f>+'3.1.16'!A229</f>
        <v>2017-06-01</v>
      </c>
      <c r="B241" s="56" t="str">
        <f>+'3.1.16'!B229</f>
        <v>2018-11-30</v>
      </c>
      <c r="C241" s="56">
        <f>+'3.1.16'!C229</f>
        <v>18</v>
      </c>
      <c r="D241" s="56" t="str">
        <f>+'3.1.16'!D229</f>
        <v>PENNPOWER</v>
      </c>
      <c r="E241" s="56" t="s">
        <v>372</v>
      </c>
      <c r="F241" s="80">
        <f>IF($E$11="",'3.1.16'!Y229/1000,Matrix!$E$11+('3.1.16'!Y229/1000))</f>
        <v>7.0371546613631403E-2</v>
      </c>
      <c r="G241" s="59">
        <f>IF($E$11="",'3.1.16'!Z229/1000,Matrix!$E$11+('3.1.16'!Z229/1000))</f>
        <v>7.2815756613631405E-2</v>
      </c>
      <c r="H241" s="62">
        <f>IF($E$11="",'3.1.16'!AA229/1000,Matrix!$E$11+('3.1.16'!AA229/1000))</f>
        <v>7.3028296613631416E-2</v>
      </c>
      <c r="I241" s="56"/>
      <c r="J241" s="74">
        <f t="shared" si="3"/>
        <v>7.0371546613631403E-2</v>
      </c>
      <c r="K241" s="59">
        <f t="shared" si="4"/>
        <v>7.2815756613631405E-2</v>
      </c>
      <c r="L241" s="62">
        <f t="shared" si="5"/>
        <v>7.3028296613631416E-2</v>
      </c>
    </row>
    <row r="242" spans="1:13" x14ac:dyDescent="0.25">
      <c r="A242" s="69" t="str">
        <f>+'3.1.16'!A230</f>
        <v>2017-06-01</v>
      </c>
      <c r="B242" s="56" t="str">
        <f>+'3.1.16'!B230</f>
        <v>2019-05-31</v>
      </c>
      <c r="C242" s="56">
        <f>+'3.1.16'!C230</f>
        <v>24</v>
      </c>
      <c r="D242" s="56" t="str">
        <f>+'3.1.16'!D230</f>
        <v>PENNPOWER</v>
      </c>
      <c r="E242" s="56" t="s">
        <v>372</v>
      </c>
      <c r="F242" s="80">
        <f>IF($E$11="",'3.1.16'!Y230/1000,Matrix!$E$11+('3.1.16'!Y230/1000))</f>
        <v>7.1139738744370046E-2</v>
      </c>
      <c r="G242" s="59">
        <f>IF($E$11="",'3.1.16'!Z230/1000,Matrix!$E$11+('3.1.16'!Z230/1000))</f>
        <v>7.3583948744370048E-2</v>
      </c>
      <c r="H242" s="62">
        <f>IF($E$11="",'3.1.16'!AA230/1000,Matrix!$E$11+('3.1.16'!AA230/1000))</f>
        <v>7.3796488744370045E-2</v>
      </c>
      <c r="I242" s="56"/>
      <c r="J242" s="74">
        <f t="shared" si="3"/>
        <v>7.1139738744370046E-2</v>
      </c>
      <c r="K242" s="59">
        <f t="shared" si="4"/>
        <v>7.3583948744370048E-2</v>
      </c>
      <c r="L242" s="62">
        <f t="shared" si="5"/>
        <v>7.3796488744370045E-2</v>
      </c>
    </row>
    <row r="243" spans="1:13" x14ac:dyDescent="0.25">
      <c r="A243" s="69" t="str">
        <f>+'3.1.16'!A231</f>
        <v>2017-06-01</v>
      </c>
      <c r="B243" s="56" t="str">
        <f>+'3.1.16'!B231</f>
        <v>2019-11-30</v>
      </c>
      <c r="C243" s="56">
        <f>+'3.1.16'!C231</f>
        <v>30</v>
      </c>
      <c r="D243" s="56" t="str">
        <f>+'3.1.16'!D231</f>
        <v>PENNPOWER</v>
      </c>
      <c r="E243" s="56" t="s">
        <v>372</v>
      </c>
      <c r="F243" s="80">
        <f>IF($E$11="",'3.1.16'!Y231/1000,Matrix!$E$11+('3.1.16'!Y231/1000))</f>
        <v>6.9471267401279957E-2</v>
      </c>
      <c r="G243" s="59">
        <f>IF($E$11="",'3.1.16'!Z231/1000,Matrix!$E$11+('3.1.16'!Z231/1000))</f>
        <v>7.1915477401279959E-2</v>
      </c>
      <c r="H243" s="62">
        <f>IF($E$11="",'3.1.16'!AA231/1000,Matrix!$E$11+('3.1.16'!AA231/1000))</f>
        <v>7.2128017401279942E-2</v>
      </c>
      <c r="I243" s="56"/>
      <c r="J243" s="74">
        <f t="shared" si="3"/>
        <v>6.9471267401279957E-2</v>
      </c>
      <c r="K243" s="59">
        <f t="shared" si="4"/>
        <v>7.1915477401279959E-2</v>
      </c>
      <c r="L243" s="62">
        <f t="shared" si="5"/>
        <v>7.2128017401279942E-2</v>
      </c>
      <c r="M243"/>
    </row>
    <row r="244" spans="1:13" x14ac:dyDescent="0.25">
      <c r="A244" s="70" t="str">
        <f>+'3.1.16'!A232</f>
        <v>2017-06-01</v>
      </c>
      <c r="B244" s="57" t="str">
        <f>+'3.1.16'!B232</f>
        <v>2020-05-31</v>
      </c>
      <c r="C244" s="57">
        <f>+'3.1.16'!C232</f>
        <v>36</v>
      </c>
      <c r="D244" s="57" t="str">
        <f>+'3.1.16'!D232</f>
        <v>PENNPOWER</v>
      </c>
      <c r="E244" s="57" t="s">
        <v>372</v>
      </c>
      <c r="F244" s="82">
        <f>IF($E$11="",'3.1.16'!Y232/1000,Matrix!$E$11+('3.1.16'!Y232/1000))</f>
        <v>6.8936017454638079E-2</v>
      </c>
      <c r="G244" s="60">
        <f>IF($E$11="",'3.1.16'!Z232/1000,Matrix!$E$11+('3.1.16'!Z232/1000))</f>
        <v>7.1380227454638068E-2</v>
      </c>
      <c r="H244" s="63">
        <f>IF($E$11="",'3.1.16'!AA232/1000,Matrix!$E$11+('3.1.16'!AA232/1000))</f>
        <v>7.1592767454638065E-2</v>
      </c>
      <c r="I244" s="56"/>
      <c r="J244" s="75">
        <f t="shared" si="3"/>
        <v>6.8936017454638079E-2</v>
      </c>
      <c r="K244" s="60">
        <f t="shared" si="4"/>
        <v>7.1380227454638068E-2</v>
      </c>
      <c r="L244" s="63">
        <f t="shared" si="5"/>
        <v>7.1592767454638065E-2</v>
      </c>
      <c r="M244"/>
    </row>
    <row r="245" spans="1:13" x14ac:dyDescent="0.25">
      <c r="A245" s="68" t="str">
        <f>+'3.1.16'!A233</f>
        <v>2017-07-01</v>
      </c>
      <c r="B245" s="55" t="str">
        <f>+'3.1.16'!B233</f>
        <v>2018-06-30</v>
      </c>
      <c r="C245" s="55">
        <f>+'3.1.16'!C233</f>
        <v>12</v>
      </c>
      <c r="D245" s="55" t="str">
        <f>+'3.1.16'!D233</f>
        <v>PENNPOWER</v>
      </c>
      <c r="E245" s="55" t="s">
        <v>372</v>
      </c>
      <c r="F245" s="81">
        <f>IF($E$11="",'3.1.16'!Y233/1000,Matrix!$E$11+('3.1.16'!Y233/1000))</f>
        <v>7.1060805736227001E-2</v>
      </c>
      <c r="G245" s="58">
        <f>IF($E$11="",'3.1.16'!Z233/1000,Matrix!$E$11+('3.1.16'!Z233/1000))</f>
        <v>7.3505015736226989E-2</v>
      </c>
      <c r="H245" s="61">
        <f>IF($E$11="",'3.1.16'!AA233/1000,Matrix!$E$11+('3.1.16'!AA233/1000))</f>
        <v>7.3717555736227E-2</v>
      </c>
      <c r="I245" s="55"/>
      <c r="J245" s="73">
        <f t="shared" si="3"/>
        <v>7.1060805736227001E-2</v>
      </c>
      <c r="K245" s="58">
        <f t="shared" si="4"/>
        <v>7.3505015736226989E-2</v>
      </c>
      <c r="L245" s="61">
        <f t="shared" si="5"/>
        <v>7.3717555736227E-2</v>
      </c>
      <c r="M245"/>
    </row>
    <row r="246" spans="1:13" x14ac:dyDescent="0.25">
      <c r="A246" s="69" t="str">
        <f>+'3.1.16'!A234</f>
        <v>2017-07-01</v>
      </c>
      <c r="B246" s="56" t="str">
        <f>+'3.1.16'!B234</f>
        <v>2018-12-31</v>
      </c>
      <c r="C246" s="56">
        <f>+'3.1.16'!C234</f>
        <v>18</v>
      </c>
      <c r="D246" s="56" t="str">
        <f>+'3.1.16'!D234</f>
        <v>PENNPOWER</v>
      </c>
      <c r="E246" s="56" t="s">
        <v>372</v>
      </c>
      <c r="F246" s="80">
        <f>IF($E$11="",'3.1.16'!Y234/1000,Matrix!$E$11+('3.1.16'!Y234/1000))</f>
        <v>7.0468351638235727E-2</v>
      </c>
      <c r="G246" s="59">
        <f>IF($E$11="",'3.1.16'!Z234/1000,Matrix!$E$11+('3.1.16'!Z234/1000))</f>
        <v>7.2912561638235729E-2</v>
      </c>
      <c r="H246" s="62">
        <f>IF($E$11="",'3.1.16'!AA234/1000,Matrix!$E$11+('3.1.16'!AA234/1000))</f>
        <v>7.312510163823574E-2</v>
      </c>
      <c r="I246" s="56"/>
      <c r="J246" s="74">
        <f t="shared" si="3"/>
        <v>7.0468351638235727E-2</v>
      </c>
      <c r="K246" s="59">
        <f t="shared" si="4"/>
        <v>7.2912561638235729E-2</v>
      </c>
      <c r="L246" s="62">
        <f t="shared" si="5"/>
        <v>7.312510163823574E-2</v>
      </c>
      <c r="M246"/>
    </row>
    <row r="247" spans="1:13" x14ac:dyDescent="0.25">
      <c r="A247" s="69" t="str">
        <f>+'3.1.16'!A235</f>
        <v>2017-07-01</v>
      </c>
      <c r="B247" s="56" t="str">
        <f>+'3.1.16'!B235</f>
        <v>2019-06-30</v>
      </c>
      <c r="C247" s="56">
        <f>+'3.1.16'!C235</f>
        <v>24</v>
      </c>
      <c r="D247" s="56" t="str">
        <f>+'3.1.16'!D235</f>
        <v>PENNPOWER</v>
      </c>
      <c r="E247" s="56" t="s">
        <v>372</v>
      </c>
      <c r="F247" s="80">
        <f>IF($E$11="",'3.1.16'!Y235/1000,Matrix!$E$11+('3.1.16'!Y235/1000))</f>
        <v>7.086443195223438E-2</v>
      </c>
      <c r="G247" s="59">
        <f>IF($E$11="",'3.1.16'!Z235/1000,Matrix!$E$11+('3.1.16'!Z235/1000))</f>
        <v>7.3308641952234369E-2</v>
      </c>
      <c r="H247" s="62">
        <f>IF($E$11="",'3.1.16'!AA235/1000,Matrix!$E$11+('3.1.16'!AA235/1000))</f>
        <v>7.3521181952234366E-2</v>
      </c>
      <c r="I247" s="56"/>
      <c r="J247" s="74">
        <f t="shared" si="3"/>
        <v>7.086443195223438E-2</v>
      </c>
      <c r="K247" s="59">
        <f t="shared" si="4"/>
        <v>7.3308641952234369E-2</v>
      </c>
      <c r="L247" s="62">
        <f t="shared" si="5"/>
        <v>7.3521181952234366E-2</v>
      </c>
      <c r="M247"/>
    </row>
    <row r="248" spans="1:13" x14ac:dyDescent="0.25">
      <c r="A248" s="69" t="str">
        <f>+'3.1.16'!A236</f>
        <v>2017-07-01</v>
      </c>
      <c r="B248" s="56" t="str">
        <f>+'3.1.16'!B236</f>
        <v>2019-12-31</v>
      </c>
      <c r="C248" s="56">
        <f>+'3.1.16'!C236</f>
        <v>30</v>
      </c>
      <c r="D248" s="56" t="str">
        <f>+'3.1.16'!D236</f>
        <v>PENNPOWER</v>
      </c>
      <c r="E248" s="56" t="s">
        <v>372</v>
      </c>
      <c r="F248" s="80">
        <f>IF($E$11="",'3.1.16'!Y236/1000,Matrix!$E$11+('3.1.16'!Y236/1000))</f>
        <v>6.9306259723569255E-2</v>
      </c>
      <c r="G248" s="59">
        <f>IF($E$11="",'3.1.16'!Z236/1000,Matrix!$E$11+('3.1.16'!Z236/1000))</f>
        <v>7.1750469723569257E-2</v>
      </c>
      <c r="H248" s="62">
        <f>IF($E$11="",'3.1.16'!AA236/1000,Matrix!$E$11+('3.1.16'!AA236/1000))</f>
        <v>7.1963009723569241E-2</v>
      </c>
      <c r="I248" s="56"/>
      <c r="J248" s="74">
        <f t="shared" si="3"/>
        <v>6.9306259723569255E-2</v>
      </c>
      <c r="K248" s="59">
        <f t="shared" si="4"/>
        <v>7.1750469723569257E-2</v>
      </c>
      <c r="L248" s="62">
        <f t="shared" si="5"/>
        <v>7.1963009723569241E-2</v>
      </c>
      <c r="M248"/>
    </row>
    <row r="249" spans="1:13" x14ac:dyDescent="0.25">
      <c r="A249" s="70" t="str">
        <f>+'3.1.16'!A237</f>
        <v>2017-07-01</v>
      </c>
      <c r="B249" s="57" t="str">
        <f>+'3.1.16'!B237</f>
        <v>2020-06-30</v>
      </c>
      <c r="C249" s="57">
        <f>+'3.1.16'!C237</f>
        <v>36</v>
      </c>
      <c r="D249" s="57" t="str">
        <f>+'3.1.16'!D237</f>
        <v>PENNPOWER</v>
      </c>
      <c r="E249" s="57" t="s">
        <v>372</v>
      </c>
      <c r="F249" s="82">
        <f>IF($E$11="",'3.1.16'!Y237/1000,Matrix!$E$11+('3.1.16'!Y237/1000))</f>
        <v>6.8679426819838102E-2</v>
      </c>
      <c r="G249" s="60">
        <f>IF($E$11="",'3.1.16'!Z237/1000,Matrix!$E$11+('3.1.16'!Z237/1000))</f>
        <v>7.1123636819838104E-2</v>
      </c>
      <c r="H249" s="63">
        <f>IF($E$11="",'3.1.16'!AA237/1000,Matrix!$E$11+('3.1.16'!AA237/1000))</f>
        <v>7.1336176819838101E-2</v>
      </c>
      <c r="I249" s="56"/>
      <c r="J249" s="75">
        <f t="shared" si="3"/>
        <v>6.8679426819838102E-2</v>
      </c>
      <c r="K249" s="60">
        <f t="shared" si="4"/>
        <v>7.1123636819838104E-2</v>
      </c>
      <c r="L249" s="63">
        <f t="shared" si="5"/>
        <v>7.1336176819838101E-2</v>
      </c>
      <c r="M249"/>
    </row>
    <row r="250" spans="1:13" x14ac:dyDescent="0.25">
      <c r="A250" s="68" t="str">
        <f>+'3.1.16'!A238</f>
        <v>2017-08-01</v>
      </c>
      <c r="B250" s="55" t="str">
        <f>+'3.1.16'!B238</f>
        <v>2018-07-31</v>
      </c>
      <c r="C250" s="55">
        <f>+'3.1.16'!C238</f>
        <v>12</v>
      </c>
      <c r="D250" s="55" t="str">
        <f>+'3.1.16'!D238</f>
        <v>PENNPOWER</v>
      </c>
      <c r="E250" s="55" t="s">
        <v>372</v>
      </c>
      <c r="F250" s="81">
        <f>IF($E$11="",'3.1.16'!Y238/1000,Matrix!$E$11+('3.1.16'!Y238/1000))</f>
        <v>7.1004152870029397E-2</v>
      </c>
      <c r="G250" s="58">
        <f>IF($E$11="",'3.1.16'!Z238/1000,Matrix!$E$11+('3.1.16'!Z238/1000))</f>
        <v>7.3448362870029399E-2</v>
      </c>
      <c r="H250" s="61">
        <f>IF($E$11="",'3.1.16'!AA238/1000,Matrix!$E$11+('3.1.16'!AA238/1000))</f>
        <v>7.366090287002941E-2</v>
      </c>
      <c r="I250" s="55"/>
      <c r="J250" s="73">
        <f t="shared" si="3"/>
        <v>7.1004152870029397E-2</v>
      </c>
      <c r="K250" s="58">
        <f t="shared" si="4"/>
        <v>7.3448362870029399E-2</v>
      </c>
      <c r="L250" s="61">
        <f t="shared" si="5"/>
        <v>7.366090287002941E-2</v>
      </c>
      <c r="M250"/>
    </row>
    <row r="251" spans="1:13" x14ac:dyDescent="0.25">
      <c r="A251" s="69" t="str">
        <f>+'3.1.16'!A239</f>
        <v>2017-08-01</v>
      </c>
      <c r="B251" s="56" t="str">
        <f>+'3.1.16'!B239</f>
        <v>2019-01-31</v>
      </c>
      <c r="C251" s="56">
        <f>+'3.1.16'!C239</f>
        <v>18</v>
      </c>
      <c r="D251" s="56" t="str">
        <f>+'3.1.16'!D239</f>
        <v>PENNPOWER</v>
      </c>
      <c r="E251" s="56" t="s">
        <v>372</v>
      </c>
      <c r="F251" s="80">
        <f>IF($E$11="",'3.1.16'!Y239/1000,Matrix!$E$11+('3.1.16'!Y239/1000))</f>
        <v>7.1149002446993972E-2</v>
      </c>
      <c r="G251" s="59">
        <f>IF($E$11="",'3.1.16'!Z239/1000,Matrix!$E$11+('3.1.16'!Z239/1000))</f>
        <v>7.3593212446993975E-2</v>
      </c>
      <c r="H251" s="62">
        <f>IF($E$11="",'3.1.16'!AA239/1000,Matrix!$E$11+('3.1.16'!AA239/1000))</f>
        <v>7.3805752446993972E-2</v>
      </c>
      <c r="I251" s="56"/>
      <c r="J251" s="74">
        <f t="shared" si="3"/>
        <v>7.1149002446993972E-2</v>
      </c>
      <c r="K251" s="59">
        <f t="shared" si="4"/>
        <v>7.3593212446993975E-2</v>
      </c>
      <c r="L251" s="62">
        <f t="shared" si="5"/>
        <v>7.3805752446993972E-2</v>
      </c>
      <c r="M251"/>
    </row>
    <row r="252" spans="1:13" x14ac:dyDescent="0.25">
      <c r="A252" s="69" t="str">
        <f>+'3.1.16'!A240</f>
        <v>2017-08-01</v>
      </c>
      <c r="B252" s="56" t="str">
        <f>+'3.1.16'!B240</f>
        <v>2019-07-31</v>
      </c>
      <c r="C252" s="56">
        <f>+'3.1.16'!C240</f>
        <v>24</v>
      </c>
      <c r="D252" s="56" t="str">
        <f>+'3.1.16'!D240</f>
        <v>PENNPOWER</v>
      </c>
      <c r="E252" s="56" t="s">
        <v>372</v>
      </c>
      <c r="F252" s="80">
        <f>IF($E$11="",'3.1.16'!Y240/1000,Matrix!$E$11+('3.1.16'!Y240/1000))</f>
        <v>7.0608968765882144E-2</v>
      </c>
      <c r="G252" s="59">
        <f>IF($E$11="",'3.1.16'!Z240/1000,Matrix!$E$11+('3.1.16'!Z240/1000))</f>
        <v>7.3053178765882132E-2</v>
      </c>
      <c r="H252" s="62">
        <f>IF($E$11="",'3.1.16'!AA240/1000,Matrix!$E$11+('3.1.16'!AA240/1000))</f>
        <v>7.3265718765882143E-2</v>
      </c>
      <c r="I252" s="56"/>
      <c r="J252" s="74">
        <f t="shared" si="3"/>
        <v>7.0608968765882144E-2</v>
      </c>
      <c r="K252" s="59">
        <f t="shared" si="4"/>
        <v>7.3053178765882132E-2</v>
      </c>
      <c r="L252" s="62">
        <f t="shared" si="5"/>
        <v>7.3265718765882143E-2</v>
      </c>
      <c r="M252"/>
    </row>
    <row r="253" spans="1:13" x14ac:dyDescent="0.25">
      <c r="A253" s="69" t="str">
        <f>+'3.1.16'!A241</f>
        <v>2017-08-01</v>
      </c>
      <c r="B253" s="56" t="str">
        <f>+'3.1.16'!B241</f>
        <v>2020-01-31</v>
      </c>
      <c r="C253" s="56">
        <f>+'3.1.16'!C241</f>
        <v>30</v>
      </c>
      <c r="D253" s="56" t="str">
        <f>+'3.1.16'!D241</f>
        <v>PENNPOWER</v>
      </c>
      <c r="E253" s="56" t="s">
        <v>372</v>
      </c>
      <c r="F253" s="80">
        <f>IF($E$11="",'3.1.16'!Y241/1000,Matrix!$E$11+('3.1.16'!Y241/1000))</f>
        <v>6.9432461303998494E-2</v>
      </c>
      <c r="G253" s="59">
        <f>IF($E$11="",'3.1.16'!Z241/1000,Matrix!$E$11+('3.1.16'!Z241/1000))</f>
        <v>7.1876671303998496E-2</v>
      </c>
      <c r="H253" s="62">
        <f>IF($E$11="",'3.1.16'!AA241/1000,Matrix!$E$11+('3.1.16'!AA241/1000))</f>
        <v>7.2089211303998493E-2</v>
      </c>
      <c r="I253" s="56"/>
      <c r="J253" s="74">
        <f t="shared" si="3"/>
        <v>6.9432461303998494E-2</v>
      </c>
      <c r="K253" s="59">
        <f t="shared" si="4"/>
        <v>7.1876671303998496E-2</v>
      </c>
      <c r="L253" s="62">
        <f t="shared" si="5"/>
        <v>7.2089211303998493E-2</v>
      </c>
      <c r="M253"/>
    </row>
    <row r="254" spans="1:13" x14ac:dyDescent="0.25">
      <c r="A254" s="70" t="str">
        <f>+'3.1.16'!A242</f>
        <v>2017-08-01</v>
      </c>
      <c r="B254" s="57" t="str">
        <f>+'3.1.16'!B242</f>
        <v>2020-07-31</v>
      </c>
      <c r="C254" s="57">
        <f>+'3.1.16'!C242</f>
        <v>36</v>
      </c>
      <c r="D254" s="57" t="str">
        <f>+'3.1.16'!D242</f>
        <v>PENNPOWER</v>
      </c>
      <c r="E254" s="57" t="s">
        <v>372</v>
      </c>
      <c r="F254" s="82">
        <f>IF($E$11="",'3.1.16'!Y242/1000,Matrix!$E$11+('3.1.16'!Y242/1000))</f>
        <v>6.8473809478805672E-2</v>
      </c>
      <c r="G254" s="60">
        <f>IF($E$11="",'3.1.16'!Z242/1000,Matrix!$E$11+('3.1.16'!Z242/1000))</f>
        <v>7.0918019478805674E-2</v>
      </c>
      <c r="H254" s="63">
        <f>IF($E$11="",'3.1.16'!AA242/1000,Matrix!$E$11+('3.1.16'!AA242/1000))</f>
        <v>7.1130559478805686E-2</v>
      </c>
      <c r="I254" s="56"/>
      <c r="J254" s="75">
        <f t="shared" si="3"/>
        <v>6.8473809478805672E-2</v>
      </c>
      <c r="K254" s="60">
        <f t="shared" si="4"/>
        <v>7.0918019478805674E-2</v>
      </c>
      <c r="L254" s="63">
        <f t="shared" si="5"/>
        <v>7.1130559478805686E-2</v>
      </c>
    </row>
    <row r="255" spans="1:13" x14ac:dyDescent="0.25">
      <c r="A255" s="68" t="str">
        <f>+'3.1.16'!A243</f>
        <v>2016-09-01</v>
      </c>
      <c r="B255" s="55" t="str">
        <f>+'3.1.16'!B243</f>
        <v>2017-08-31</v>
      </c>
      <c r="C255" s="55">
        <f>+'3.1.16'!C243</f>
        <v>12</v>
      </c>
      <c r="D255" s="55" t="str">
        <f>+'3.1.16'!D243</f>
        <v>WEST PENNPOWER</v>
      </c>
      <c r="E255" s="55" t="s">
        <v>372</v>
      </c>
      <c r="F255" s="81">
        <f>IF($E$11="",'3.1.16'!Y243/1000,Matrix!$E$11+('3.1.16'!Y243/1000))</f>
        <v>6.6052442844756587E-2</v>
      </c>
      <c r="G255" s="58">
        <f>IF($E$11="",'3.1.16'!Z243/1000,Matrix!$E$11+('3.1.16'!Z243/1000))</f>
        <v>6.8496652844756575E-2</v>
      </c>
      <c r="H255" s="61">
        <f>IF($E$11="",'3.1.16'!AA243/1000,Matrix!$E$11+('3.1.16'!AA243/1000))</f>
        <v>6.8709192844756573E-2</v>
      </c>
      <c r="I255" s="55"/>
      <c r="J255" s="73">
        <f t="shared" si="3"/>
        <v>6.6052442844756587E-2</v>
      </c>
      <c r="K255" s="58">
        <f t="shared" si="4"/>
        <v>6.8496652844756575E-2</v>
      </c>
      <c r="L255" s="61">
        <f t="shared" si="5"/>
        <v>6.8709192844756573E-2</v>
      </c>
    </row>
    <row r="256" spans="1:13" x14ac:dyDescent="0.25">
      <c r="A256" s="69" t="str">
        <f>+'3.1.16'!A244</f>
        <v>2016-09-01</v>
      </c>
      <c r="B256" s="56" t="str">
        <f>+'3.1.16'!B244</f>
        <v>2018-02-28</v>
      </c>
      <c r="C256" s="56">
        <f>+'3.1.16'!C244</f>
        <v>18</v>
      </c>
      <c r="D256" s="56" t="str">
        <f>+'3.1.16'!D244</f>
        <v>WEST PENNPOWER</v>
      </c>
      <c r="E256" s="56" t="s">
        <v>372</v>
      </c>
      <c r="F256" s="80">
        <f>IF($E$11="",'3.1.16'!Y244/1000,Matrix!$E$11+('3.1.16'!Y244/1000))</f>
        <v>6.6754871990146514E-2</v>
      </c>
      <c r="G256" s="59">
        <f>IF($E$11="",'3.1.16'!Z244/1000,Matrix!$E$11+('3.1.16'!Z244/1000))</f>
        <v>6.9199081990146516E-2</v>
      </c>
      <c r="H256" s="62">
        <f>IF($E$11="",'3.1.16'!AA244/1000,Matrix!$E$11+('3.1.16'!AA244/1000))</f>
        <v>6.9411621990146513E-2</v>
      </c>
      <c r="I256" s="56"/>
      <c r="J256" s="74">
        <f t="shared" si="3"/>
        <v>6.6754871990146514E-2</v>
      </c>
      <c r="K256" s="59">
        <f t="shared" si="4"/>
        <v>6.9199081990146516E-2</v>
      </c>
      <c r="L256" s="62">
        <f t="shared" si="5"/>
        <v>6.9411621990146513E-2</v>
      </c>
    </row>
    <row r="257" spans="1:12" x14ac:dyDescent="0.25">
      <c r="A257" s="69" t="str">
        <f>+'3.1.16'!A245</f>
        <v>2016-09-01</v>
      </c>
      <c r="B257" s="56" t="str">
        <f>+'3.1.16'!B245</f>
        <v>2018-08-31</v>
      </c>
      <c r="C257" s="56">
        <f>+'3.1.16'!C245</f>
        <v>24</v>
      </c>
      <c r="D257" s="56" t="str">
        <f>+'3.1.16'!D245</f>
        <v>WEST PENNPOWER</v>
      </c>
      <c r="E257" s="56" t="s">
        <v>372</v>
      </c>
      <c r="F257" s="80">
        <f>IF($E$11="",'3.1.16'!Y245/1000,Matrix!$E$11+('3.1.16'!Y245/1000))</f>
        <v>6.7113972955943388E-2</v>
      </c>
      <c r="G257" s="59">
        <f>IF($E$11="",'3.1.16'!Z245/1000,Matrix!$E$11+('3.1.16'!Z245/1000))</f>
        <v>6.9558182955943376E-2</v>
      </c>
      <c r="H257" s="62">
        <f>IF($E$11="",'3.1.16'!AA245/1000,Matrix!$E$11+('3.1.16'!AA245/1000))</f>
        <v>6.9770722955943373E-2</v>
      </c>
      <c r="I257" s="56"/>
      <c r="J257" s="74">
        <f t="shared" si="3"/>
        <v>6.7113972955943388E-2</v>
      </c>
      <c r="K257" s="59">
        <f t="shared" si="4"/>
        <v>6.9558182955943376E-2</v>
      </c>
      <c r="L257" s="62">
        <f t="shared" si="5"/>
        <v>6.9770722955943373E-2</v>
      </c>
    </row>
    <row r="258" spans="1:12" x14ac:dyDescent="0.25">
      <c r="A258" s="69" t="str">
        <f>+'3.1.16'!A246</f>
        <v>2016-09-01</v>
      </c>
      <c r="B258" s="56" t="str">
        <f>+'3.1.16'!B246</f>
        <v>2019-02-28</v>
      </c>
      <c r="C258" s="56">
        <f>+'3.1.16'!C246</f>
        <v>30</v>
      </c>
      <c r="D258" s="56" t="str">
        <f>+'3.1.16'!D246</f>
        <v>WEST PENNPOWER</v>
      </c>
      <c r="E258" s="56" t="s">
        <v>372</v>
      </c>
      <c r="F258" s="80">
        <f>IF($E$11="",'3.1.16'!Y246/1000,Matrix!$E$11+('3.1.16'!Y246/1000))</f>
        <v>6.7185975537511072E-2</v>
      </c>
      <c r="G258" s="59">
        <f>IF($E$11="",'3.1.16'!Z246/1000,Matrix!$E$11+('3.1.16'!Z246/1000))</f>
        <v>6.9630185537511075E-2</v>
      </c>
      <c r="H258" s="62">
        <f>IF($E$11="",'3.1.16'!AA246/1000,Matrix!$E$11+('3.1.16'!AA246/1000))</f>
        <v>6.9842725537511072E-2</v>
      </c>
      <c r="I258" s="56"/>
      <c r="J258" s="74">
        <f t="shared" si="3"/>
        <v>6.7185975537511072E-2</v>
      </c>
      <c r="K258" s="59">
        <f t="shared" si="4"/>
        <v>6.9630185537511075E-2</v>
      </c>
      <c r="L258" s="62">
        <f t="shared" si="5"/>
        <v>6.9842725537511072E-2</v>
      </c>
    </row>
    <row r="259" spans="1:12" x14ac:dyDescent="0.25">
      <c r="A259" s="70" t="str">
        <f>+'3.1.16'!A247</f>
        <v>2016-09-01</v>
      </c>
      <c r="B259" s="57" t="str">
        <f>+'3.1.16'!B247</f>
        <v>2019-08-31</v>
      </c>
      <c r="C259" s="57">
        <f>+'3.1.16'!C247</f>
        <v>36</v>
      </c>
      <c r="D259" s="57" t="str">
        <f>+'3.1.16'!D247</f>
        <v>WEST PENNPOWER</v>
      </c>
      <c r="E259" s="57" t="s">
        <v>372</v>
      </c>
      <c r="F259" s="82">
        <f>IF($E$11="",'3.1.16'!Y247/1000,Matrix!$E$11+('3.1.16'!Y247/1000))</f>
        <v>6.6887194174369918E-2</v>
      </c>
      <c r="G259" s="60">
        <f>IF($E$11="",'3.1.16'!Z247/1000,Matrix!$E$11+('3.1.16'!Z247/1000))</f>
        <v>6.9331404174369921E-2</v>
      </c>
      <c r="H259" s="63">
        <f>IF($E$11="",'3.1.16'!AA247/1000,Matrix!$E$11+('3.1.16'!AA247/1000))</f>
        <v>6.9543944174369918E-2</v>
      </c>
      <c r="I259" s="56"/>
      <c r="J259" s="75">
        <f t="shared" si="3"/>
        <v>6.6887194174369918E-2</v>
      </c>
      <c r="K259" s="60">
        <f t="shared" si="4"/>
        <v>6.9331404174369921E-2</v>
      </c>
      <c r="L259" s="63">
        <f t="shared" si="5"/>
        <v>6.9543944174369918E-2</v>
      </c>
    </row>
    <row r="260" spans="1:12" x14ac:dyDescent="0.25">
      <c r="A260" s="68" t="str">
        <f>+'3.1.16'!A248</f>
        <v>2016-10-01</v>
      </c>
      <c r="B260" s="55" t="str">
        <f>+'3.1.16'!B248</f>
        <v>2017-09-30</v>
      </c>
      <c r="C260" s="55">
        <f>+'3.1.16'!C248</f>
        <v>12</v>
      </c>
      <c r="D260" s="55" t="str">
        <f>+'3.1.16'!D248</f>
        <v>WEST PENNPOWER</v>
      </c>
      <c r="E260" s="55" t="s">
        <v>372</v>
      </c>
      <c r="F260" s="81">
        <f>IF($E$11="",'3.1.16'!Y248/1000,Matrix!$E$11+('3.1.16'!Y248/1000))</f>
        <v>6.6372789430038451E-2</v>
      </c>
      <c r="G260" s="58">
        <f>IF($E$11="",'3.1.16'!Z248/1000,Matrix!$E$11+('3.1.16'!Z248/1000))</f>
        <v>6.8816999430038453E-2</v>
      </c>
      <c r="H260" s="61">
        <f>IF($E$11="",'3.1.16'!AA248/1000,Matrix!$E$11+('3.1.16'!AA248/1000))</f>
        <v>6.9029539430038436E-2</v>
      </c>
      <c r="I260" s="55"/>
      <c r="J260" s="73">
        <f t="shared" ref="J260:J314" si="6">+F260</f>
        <v>6.6372789430038451E-2</v>
      </c>
      <c r="K260" s="58">
        <f t="shared" ref="K260:K315" si="7">+G260</f>
        <v>6.8816999430038453E-2</v>
      </c>
      <c r="L260" s="61">
        <f t="shared" ref="L260:L315" si="8">+H260</f>
        <v>6.9029539430038436E-2</v>
      </c>
    </row>
    <row r="261" spans="1:12" x14ac:dyDescent="0.25">
      <c r="A261" s="69" t="str">
        <f>+'3.1.16'!A249</f>
        <v>2016-10-01</v>
      </c>
      <c r="B261" s="56" t="str">
        <f>+'3.1.16'!B249</f>
        <v>2018-03-31</v>
      </c>
      <c r="C261" s="56">
        <f>+'3.1.16'!C249</f>
        <v>18</v>
      </c>
      <c r="D261" s="56" t="str">
        <f>+'3.1.16'!D249</f>
        <v>WEST PENNPOWER</v>
      </c>
      <c r="E261" s="56" t="s">
        <v>372</v>
      </c>
      <c r="F261" s="80">
        <f>IF($E$11="",'3.1.16'!Y249/1000,Matrix!$E$11+('3.1.16'!Y249/1000))</f>
        <v>6.6693951592052422E-2</v>
      </c>
      <c r="G261" s="59">
        <f>IF($E$11="",'3.1.16'!Z249/1000,Matrix!$E$11+('3.1.16'!Z249/1000))</f>
        <v>6.9138161592052425E-2</v>
      </c>
      <c r="H261" s="62">
        <f>IF($E$11="",'3.1.16'!AA249/1000,Matrix!$E$11+('3.1.16'!AA249/1000))</f>
        <v>6.9350701592052436E-2</v>
      </c>
      <c r="I261" s="56"/>
      <c r="J261" s="74">
        <f t="shared" si="6"/>
        <v>6.6693951592052422E-2</v>
      </c>
      <c r="K261" s="59">
        <f t="shared" si="7"/>
        <v>6.9138161592052425E-2</v>
      </c>
      <c r="L261" s="62">
        <f t="shared" si="8"/>
        <v>6.9350701592052436E-2</v>
      </c>
    </row>
    <row r="262" spans="1:12" x14ac:dyDescent="0.25">
      <c r="A262" s="69" t="str">
        <f>+'3.1.16'!A250</f>
        <v>2016-10-01</v>
      </c>
      <c r="B262" s="56" t="str">
        <f>+'3.1.16'!B250</f>
        <v>2018-09-30</v>
      </c>
      <c r="C262" s="56">
        <f>+'3.1.16'!C250</f>
        <v>24</v>
      </c>
      <c r="D262" s="56" t="str">
        <f>+'3.1.16'!D250</f>
        <v>WEST PENNPOWER</v>
      </c>
      <c r="E262" s="56" t="s">
        <v>372</v>
      </c>
      <c r="F262" s="80">
        <f>IF($E$11="",'3.1.16'!Y250/1000,Matrix!$E$11+('3.1.16'!Y250/1000))</f>
        <v>6.7266210858425185E-2</v>
      </c>
      <c r="G262" s="59">
        <f>IF($E$11="",'3.1.16'!Z250/1000,Matrix!$E$11+('3.1.16'!Z250/1000))</f>
        <v>6.9710420858425187E-2</v>
      </c>
      <c r="H262" s="62">
        <f>IF($E$11="",'3.1.16'!AA250/1000,Matrix!$E$11+('3.1.16'!AA250/1000))</f>
        <v>6.9922960858425184E-2</v>
      </c>
      <c r="I262" s="56"/>
      <c r="J262" s="74">
        <f t="shared" si="6"/>
        <v>6.7266210858425185E-2</v>
      </c>
      <c r="K262" s="59">
        <f t="shared" si="7"/>
        <v>6.9710420858425187E-2</v>
      </c>
      <c r="L262" s="62">
        <f t="shared" si="8"/>
        <v>6.9922960858425184E-2</v>
      </c>
    </row>
    <row r="263" spans="1:12" x14ac:dyDescent="0.25">
      <c r="A263" s="69" t="str">
        <f>+'3.1.16'!A251</f>
        <v>2016-10-01</v>
      </c>
      <c r="B263" s="56" t="str">
        <f>+'3.1.16'!B251</f>
        <v>2019-03-31</v>
      </c>
      <c r="C263" s="56">
        <f>+'3.1.16'!C251</f>
        <v>30</v>
      </c>
      <c r="D263" s="56" t="str">
        <f>+'3.1.16'!D251</f>
        <v>WEST PENNPOWER</v>
      </c>
      <c r="E263" s="56" t="s">
        <v>372</v>
      </c>
      <c r="F263" s="80">
        <f>IF($E$11="",'3.1.16'!Y251/1000,Matrix!$E$11+('3.1.16'!Y251/1000))</f>
        <v>6.7148099075957257E-2</v>
      </c>
      <c r="G263" s="59">
        <f>IF($E$11="",'3.1.16'!Z251/1000,Matrix!$E$11+('3.1.16'!Z251/1000))</f>
        <v>6.9592309075957259E-2</v>
      </c>
      <c r="H263" s="62">
        <f>IF($E$11="",'3.1.16'!AA251/1000,Matrix!$E$11+('3.1.16'!AA251/1000))</f>
        <v>6.980484907595727E-2</v>
      </c>
      <c r="I263" s="56"/>
      <c r="J263" s="74">
        <f t="shared" si="6"/>
        <v>6.7148099075957257E-2</v>
      </c>
      <c r="K263" s="59">
        <f t="shared" si="7"/>
        <v>6.9592309075957259E-2</v>
      </c>
      <c r="L263" s="62">
        <f t="shared" si="8"/>
        <v>6.980484907595727E-2</v>
      </c>
    </row>
    <row r="264" spans="1:12" x14ac:dyDescent="0.25">
      <c r="A264" s="70" t="str">
        <f>+'3.1.16'!A252</f>
        <v>2016-10-01</v>
      </c>
      <c r="B264" s="57" t="str">
        <f>+'3.1.16'!B252</f>
        <v>2019-09-30</v>
      </c>
      <c r="C264" s="57">
        <f>+'3.1.16'!C252</f>
        <v>36</v>
      </c>
      <c r="D264" s="57" t="str">
        <f>+'3.1.16'!D252</f>
        <v>WEST PENNPOWER</v>
      </c>
      <c r="E264" s="57" t="s">
        <v>372</v>
      </c>
      <c r="F264" s="82">
        <f>IF($E$11="",'3.1.16'!Y252/1000,Matrix!$E$11+('3.1.16'!Y252/1000))</f>
        <v>6.6807014981454846E-2</v>
      </c>
      <c r="G264" s="60">
        <f>IF($E$11="",'3.1.16'!Z252/1000,Matrix!$E$11+('3.1.16'!Z252/1000))</f>
        <v>6.9251224981454834E-2</v>
      </c>
      <c r="H264" s="63">
        <f>IF($E$11="",'3.1.16'!AA252/1000,Matrix!$E$11+('3.1.16'!AA252/1000))</f>
        <v>6.9463764981454845E-2</v>
      </c>
      <c r="I264" s="56"/>
      <c r="J264" s="75">
        <f t="shared" si="6"/>
        <v>6.6807014981454846E-2</v>
      </c>
      <c r="K264" s="60">
        <f t="shared" si="7"/>
        <v>6.9251224981454834E-2</v>
      </c>
      <c r="L264" s="63">
        <f t="shared" si="8"/>
        <v>6.9463764981454845E-2</v>
      </c>
    </row>
    <row r="265" spans="1:12" x14ac:dyDescent="0.25">
      <c r="A265" s="68" t="str">
        <f>+'3.1.16'!A253</f>
        <v>2016-11-01</v>
      </c>
      <c r="B265" s="55" t="str">
        <f>+'3.1.16'!B253</f>
        <v>2017-10-31</v>
      </c>
      <c r="C265" s="55">
        <f>+'3.1.16'!C253</f>
        <v>12</v>
      </c>
      <c r="D265" s="55" t="str">
        <f>+'3.1.16'!D253</f>
        <v>WEST PENNPOWER</v>
      </c>
      <c r="E265" s="55" t="s">
        <v>372</v>
      </c>
      <c r="F265" s="81">
        <f>IF($E$11="",'3.1.16'!Y253/1000,Matrix!$E$11+('3.1.16'!Y253/1000))</f>
        <v>6.665445302136945E-2</v>
      </c>
      <c r="G265" s="58">
        <f>IF($E$11="",'3.1.16'!Z253/1000,Matrix!$E$11+('3.1.16'!Z253/1000))</f>
        <v>6.9098663021369452E-2</v>
      </c>
      <c r="H265" s="61">
        <f>IF($E$11="",'3.1.16'!AA253/1000,Matrix!$E$11+('3.1.16'!AA253/1000))</f>
        <v>6.931120302136945E-2</v>
      </c>
      <c r="I265" s="55"/>
      <c r="J265" s="73">
        <f t="shared" si="6"/>
        <v>6.665445302136945E-2</v>
      </c>
      <c r="K265" s="58">
        <f t="shared" si="7"/>
        <v>6.9098663021369452E-2</v>
      </c>
      <c r="L265" s="61">
        <f t="shared" si="8"/>
        <v>6.931120302136945E-2</v>
      </c>
    </row>
    <row r="266" spans="1:12" x14ac:dyDescent="0.25">
      <c r="A266" s="69" t="str">
        <f>+'3.1.16'!A254</f>
        <v>2016-11-01</v>
      </c>
      <c r="B266" s="56" t="str">
        <f>+'3.1.16'!B254</f>
        <v>2018-04-30</v>
      </c>
      <c r="C266" s="56">
        <f>+'3.1.16'!C254</f>
        <v>18</v>
      </c>
      <c r="D266" s="56" t="str">
        <f>+'3.1.16'!D254</f>
        <v>WEST PENNPOWER</v>
      </c>
      <c r="E266" s="56" t="s">
        <v>372</v>
      </c>
      <c r="F266" s="80">
        <f>IF($E$11="",'3.1.16'!Y254/1000,Matrix!$E$11+('3.1.16'!Y254/1000))</f>
        <v>6.699510619446454E-2</v>
      </c>
      <c r="G266" s="59">
        <f>IF($E$11="",'3.1.16'!Z254/1000,Matrix!$E$11+('3.1.16'!Z254/1000))</f>
        <v>6.9439316194464543E-2</v>
      </c>
      <c r="H266" s="62">
        <f>IF($E$11="",'3.1.16'!AA254/1000,Matrix!$E$11+('3.1.16'!AA254/1000))</f>
        <v>6.965185619446454E-2</v>
      </c>
      <c r="I266" s="56"/>
      <c r="J266" s="74">
        <f t="shared" si="6"/>
        <v>6.699510619446454E-2</v>
      </c>
      <c r="K266" s="59">
        <f t="shared" si="7"/>
        <v>6.9439316194464543E-2</v>
      </c>
      <c r="L266" s="62">
        <f t="shared" si="8"/>
        <v>6.965185619446454E-2</v>
      </c>
    </row>
    <row r="267" spans="1:12" x14ac:dyDescent="0.25">
      <c r="A267" s="69" t="str">
        <f>+'3.1.16'!A255</f>
        <v>2016-11-01</v>
      </c>
      <c r="B267" s="56" t="str">
        <f>+'3.1.16'!B255</f>
        <v>2018-10-31</v>
      </c>
      <c r="C267" s="56">
        <f>+'3.1.16'!C255</f>
        <v>24</v>
      </c>
      <c r="D267" s="56" t="str">
        <f>+'3.1.16'!D255</f>
        <v>WEST PENNPOWER</v>
      </c>
      <c r="E267" s="56" t="s">
        <v>372</v>
      </c>
      <c r="F267" s="80">
        <f>IF($E$11="",'3.1.16'!Y255/1000,Matrix!$E$11+('3.1.16'!Y255/1000))</f>
        <v>6.7395047821645349E-2</v>
      </c>
      <c r="G267" s="59">
        <f>IF($E$11="",'3.1.16'!Z255/1000,Matrix!$E$11+('3.1.16'!Z255/1000))</f>
        <v>6.9839257821645351E-2</v>
      </c>
      <c r="H267" s="62">
        <f>IF($E$11="",'3.1.16'!AA255/1000,Matrix!$E$11+('3.1.16'!AA255/1000))</f>
        <v>7.0051797821645348E-2</v>
      </c>
      <c r="I267" s="56"/>
      <c r="J267" s="74">
        <f t="shared" si="6"/>
        <v>6.7395047821645349E-2</v>
      </c>
      <c r="K267" s="59">
        <f t="shared" si="7"/>
        <v>6.9839257821645351E-2</v>
      </c>
      <c r="L267" s="62">
        <f t="shared" si="8"/>
        <v>7.0051797821645348E-2</v>
      </c>
    </row>
    <row r="268" spans="1:12" x14ac:dyDescent="0.25">
      <c r="A268" s="69" t="str">
        <f>+'3.1.16'!A256</f>
        <v>2016-11-01</v>
      </c>
      <c r="B268" s="56" t="str">
        <f>+'3.1.16'!B256</f>
        <v>2019-04-30</v>
      </c>
      <c r="C268" s="56">
        <f>+'3.1.16'!C256</f>
        <v>30</v>
      </c>
      <c r="D268" s="56" t="str">
        <f>+'3.1.16'!D256</f>
        <v>WEST PENNPOWER</v>
      </c>
      <c r="E268" s="56" t="s">
        <v>372</v>
      </c>
      <c r="F268" s="80">
        <f>IF($E$11="",'3.1.16'!Y256/1000,Matrix!$E$11+('3.1.16'!Y256/1000))</f>
        <v>6.7348086156527473E-2</v>
      </c>
      <c r="G268" s="59">
        <f>IF($E$11="",'3.1.16'!Z256/1000,Matrix!$E$11+('3.1.16'!Z256/1000))</f>
        <v>6.9792296156527475E-2</v>
      </c>
      <c r="H268" s="62">
        <f>IF($E$11="",'3.1.16'!AA256/1000,Matrix!$E$11+('3.1.16'!AA256/1000))</f>
        <v>7.0004836156527472E-2</v>
      </c>
      <c r="I268" s="56"/>
      <c r="J268" s="74">
        <f t="shared" si="6"/>
        <v>6.7348086156527473E-2</v>
      </c>
      <c r="K268" s="59">
        <f t="shared" si="7"/>
        <v>6.9792296156527475E-2</v>
      </c>
      <c r="L268" s="62">
        <f t="shared" si="8"/>
        <v>7.0004836156527472E-2</v>
      </c>
    </row>
    <row r="269" spans="1:12" x14ac:dyDescent="0.25">
      <c r="A269" s="70" t="str">
        <f>+'3.1.16'!A257</f>
        <v>2016-11-01</v>
      </c>
      <c r="B269" s="57" t="str">
        <f>+'3.1.16'!B257</f>
        <v>2019-10-31</v>
      </c>
      <c r="C269" s="57">
        <f>+'3.1.16'!C257</f>
        <v>36</v>
      </c>
      <c r="D269" s="57" t="str">
        <f>+'3.1.16'!D257</f>
        <v>WEST PENNPOWER</v>
      </c>
      <c r="E269" s="57" t="s">
        <v>372</v>
      </c>
      <c r="F269" s="82">
        <f>IF($E$11="",'3.1.16'!Y257/1000,Matrix!$E$11+('3.1.16'!Y257/1000))</f>
        <v>6.6694034123115961E-2</v>
      </c>
      <c r="G269" s="60">
        <f>IF($E$11="",'3.1.16'!Z257/1000,Matrix!$E$11+('3.1.16'!Z257/1000))</f>
        <v>6.9138244123115949E-2</v>
      </c>
      <c r="H269" s="63">
        <f>IF($E$11="",'3.1.16'!AA257/1000,Matrix!$E$11+('3.1.16'!AA257/1000))</f>
        <v>6.9350784123115961E-2</v>
      </c>
      <c r="I269" s="56"/>
      <c r="J269" s="75">
        <f t="shared" si="6"/>
        <v>6.6694034123115961E-2</v>
      </c>
      <c r="K269" s="60">
        <f t="shared" si="7"/>
        <v>6.9138244123115949E-2</v>
      </c>
      <c r="L269" s="63">
        <f t="shared" si="8"/>
        <v>6.9350784123115961E-2</v>
      </c>
    </row>
    <row r="270" spans="1:12" x14ac:dyDescent="0.25">
      <c r="A270" s="68" t="str">
        <f>+'3.1.16'!A258</f>
        <v>2016-12-01</v>
      </c>
      <c r="B270" s="55" t="str">
        <f>+'3.1.16'!B258</f>
        <v>2017-11-30</v>
      </c>
      <c r="C270" s="55">
        <f>+'3.1.16'!C258</f>
        <v>12</v>
      </c>
      <c r="D270" s="55" t="str">
        <f>+'3.1.16'!D258</f>
        <v>WEST PENNPOWER</v>
      </c>
      <c r="E270" s="55" t="s">
        <v>372</v>
      </c>
      <c r="F270" s="81">
        <f>IF($E$11="",'3.1.16'!Y258/1000,Matrix!$E$11+('3.1.16'!Y258/1000))</f>
        <v>6.6902819959172452E-2</v>
      </c>
      <c r="G270" s="58">
        <f>IF($E$11="",'3.1.16'!Z258/1000,Matrix!$E$11+('3.1.16'!Z258/1000))</f>
        <v>6.934702995917244E-2</v>
      </c>
      <c r="H270" s="61">
        <f>IF($E$11="",'3.1.16'!AA258/1000,Matrix!$E$11+('3.1.16'!AA258/1000))</f>
        <v>6.9559569959172451E-2</v>
      </c>
      <c r="I270" s="55"/>
      <c r="J270" s="73">
        <f t="shared" si="6"/>
        <v>6.6902819959172452E-2</v>
      </c>
      <c r="K270" s="58">
        <f t="shared" si="7"/>
        <v>6.934702995917244E-2</v>
      </c>
      <c r="L270" s="61">
        <f t="shared" si="8"/>
        <v>6.9559569959172451E-2</v>
      </c>
    </row>
    <row r="271" spans="1:12" x14ac:dyDescent="0.25">
      <c r="A271" s="69" t="str">
        <f>+'3.1.16'!A259</f>
        <v>2016-12-01</v>
      </c>
      <c r="B271" s="56" t="str">
        <f>+'3.1.16'!B259</f>
        <v>2018-05-31</v>
      </c>
      <c r="C271" s="56">
        <f>+'3.1.16'!C259</f>
        <v>18</v>
      </c>
      <c r="D271" s="56" t="str">
        <f>+'3.1.16'!D259</f>
        <v>WEST PENNPOWER</v>
      </c>
      <c r="E271" s="56" t="s">
        <v>372</v>
      </c>
      <c r="F271" s="80">
        <f>IF($E$11="",'3.1.16'!Y259/1000,Matrix!$E$11+('3.1.16'!Y259/1000))</f>
        <v>6.7556013570437543E-2</v>
      </c>
      <c r="G271" s="59">
        <f>IF($E$11="",'3.1.16'!Z259/1000,Matrix!$E$11+('3.1.16'!Z259/1000))</f>
        <v>7.0000223570437545E-2</v>
      </c>
      <c r="H271" s="62">
        <f>IF($E$11="",'3.1.16'!AA259/1000,Matrix!$E$11+('3.1.16'!AA259/1000))</f>
        <v>7.0212763570437542E-2</v>
      </c>
      <c r="I271" s="56"/>
      <c r="J271" s="74">
        <f t="shared" si="6"/>
        <v>6.7556013570437543E-2</v>
      </c>
      <c r="K271" s="59">
        <f t="shared" si="7"/>
        <v>7.0000223570437545E-2</v>
      </c>
      <c r="L271" s="62">
        <f t="shared" si="8"/>
        <v>7.0212763570437542E-2</v>
      </c>
    </row>
    <row r="272" spans="1:12" x14ac:dyDescent="0.25">
      <c r="A272" s="69" t="str">
        <f>+'3.1.16'!A260</f>
        <v>2016-12-01</v>
      </c>
      <c r="B272" s="56" t="str">
        <f>+'3.1.16'!B260</f>
        <v>2018-11-30</v>
      </c>
      <c r="C272" s="56">
        <f>+'3.1.16'!C260</f>
        <v>24</v>
      </c>
      <c r="D272" s="56" t="str">
        <f>+'3.1.16'!D260</f>
        <v>WEST PENNPOWER</v>
      </c>
      <c r="E272" s="56" t="s">
        <v>372</v>
      </c>
      <c r="F272" s="80">
        <f>IF($E$11="",'3.1.16'!Y260/1000,Matrix!$E$11+('3.1.16'!Y260/1000))</f>
        <v>6.7490446914973204E-2</v>
      </c>
      <c r="G272" s="59">
        <f>IF($E$11="",'3.1.16'!Z260/1000,Matrix!$E$11+('3.1.16'!Z260/1000))</f>
        <v>6.9934656914973206E-2</v>
      </c>
      <c r="H272" s="62">
        <f>IF($E$11="",'3.1.16'!AA260/1000,Matrix!$E$11+('3.1.16'!AA260/1000))</f>
        <v>7.0147196914973203E-2</v>
      </c>
      <c r="I272" s="56"/>
      <c r="J272" s="74">
        <f t="shared" si="6"/>
        <v>6.7490446914973204E-2</v>
      </c>
      <c r="K272" s="59">
        <f t="shared" si="7"/>
        <v>6.9934656914973206E-2</v>
      </c>
      <c r="L272" s="62">
        <f t="shared" si="8"/>
        <v>7.0147196914973203E-2</v>
      </c>
    </row>
    <row r="273" spans="1:12" x14ac:dyDescent="0.25">
      <c r="A273" s="69" t="str">
        <f>+'3.1.16'!A261</f>
        <v>2016-12-01</v>
      </c>
      <c r="B273" s="56" t="str">
        <f>+'3.1.16'!B261</f>
        <v>2019-05-31</v>
      </c>
      <c r="C273" s="56">
        <f>+'3.1.16'!C261</f>
        <v>30</v>
      </c>
      <c r="D273" s="56" t="str">
        <f>+'3.1.16'!D261</f>
        <v>WEST PENNPOWER</v>
      </c>
      <c r="E273" s="56" t="s">
        <v>372</v>
      </c>
      <c r="F273" s="80">
        <f>IF($E$11="",'3.1.16'!Y261/1000,Matrix!$E$11+('3.1.16'!Y261/1000))</f>
        <v>6.7706448375723927E-2</v>
      </c>
      <c r="G273" s="59">
        <f>IF($E$11="",'3.1.16'!Z261/1000,Matrix!$E$11+('3.1.16'!Z261/1000))</f>
        <v>7.0150658375723915E-2</v>
      </c>
      <c r="H273" s="62">
        <f>IF($E$11="",'3.1.16'!AA261/1000,Matrix!$E$11+('3.1.16'!AA261/1000))</f>
        <v>7.0363198375723926E-2</v>
      </c>
      <c r="I273" s="56"/>
      <c r="J273" s="74">
        <f t="shared" si="6"/>
        <v>6.7706448375723927E-2</v>
      </c>
      <c r="K273" s="59">
        <f t="shared" si="7"/>
        <v>7.0150658375723915E-2</v>
      </c>
      <c r="L273" s="62">
        <f t="shared" si="8"/>
        <v>7.0363198375723926E-2</v>
      </c>
    </row>
    <row r="274" spans="1:12" x14ac:dyDescent="0.25">
      <c r="A274" s="70" t="str">
        <f>+'3.1.16'!A262</f>
        <v>2016-12-01</v>
      </c>
      <c r="B274" s="57" t="str">
        <f>+'3.1.16'!B262</f>
        <v>2019-11-30</v>
      </c>
      <c r="C274" s="57">
        <f>+'3.1.16'!C262</f>
        <v>36</v>
      </c>
      <c r="D274" s="57" t="str">
        <f>+'3.1.16'!D262</f>
        <v>WEST PENNPOWER</v>
      </c>
      <c r="E274" s="57" t="s">
        <v>372</v>
      </c>
      <c r="F274" s="82">
        <f>IF($E$11="",'3.1.16'!Y262/1000,Matrix!$E$11+('3.1.16'!Y262/1000))</f>
        <v>6.6565306908760752E-2</v>
      </c>
      <c r="G274" s="60">
        <f>IF($E$11="",'3.1.16'!Z262/1000,Matrix!$E$11+('3.1.16'!Z262/1000))</f>
        <v>6.900951690876074E-2</v>
      </c>
      <c r="H274" s="63">
        <f>IF($E$11="",'3.1.16'!AA262/1000,Matrix!$E$11+('3.1.16'!AA262/1000))</f>
        <v>6.9222056908760751E-2</v>
      </c>
      <c r="I274" s="56"/>
      <c r="J274" s="75">
        <f t="shared" si="6"/>
        <v>6.6565306908760752E-2</v>
      </c>
      <c r="K274" s="60">
        <f t="shared" si="7"/>
        <v>6.900951690876074E-2</v>
      </c>
      <c r="L274" s="63">
        <f t="shared" si="8"/>
        <v>6.9222056908760751E-2</v>
      </c>
    </row>
    <row r="275" spans="1:12" x14ac:dyDescent="0.25">
      <c r="A275" s="68" t="str">
        <f>+'3.1.16'!A263</f>
        <v>2017-01-01</v>
      </c>
      <c r="B275" s="55" t="str">
        <f>+'3.1.16'!B263</f>
        <v>2017-12-31</v>
      </c>
      <c r="C275" s="55">
        <f>+'3.1.16'!C263</f>
        <v>12</v>
      </c>
      <c r="D275" s="55" t="str">
        <f>+'3.1.16'!D263</f>
        <v>WEST PENNPOWER</v>
      </c>
      <c r="E275" s="55" t="s">
        <v>372</v>
      </c>
      <c r="F275" s="81">
        <f>IF($E$11="",'3.1.16'!Y263/1000,Matrix!$E$11+('3.1.16'!Y263/1000))</f>
        <v>6.7025304037399161E-2</v>
      </c>
      <c r="G275" s="58">
        <f>IF($E$11="",'3.1.16'!Z263/1000,Matrix!$E$11+('3.1.16'!Z263/1000))</f>
        <v>6.9469514037399177E-2</v>
      </c>
      <c r="H275" s="61">
        <f>IF($E$11="",'3.1.16'!AA263/1000,Matrix!$E$11+('3.1.16'!AA263/1000))</f>
        <v>6.9682054037399188E-2</v>
      </c>
      <c r="I275" s="55"/>
      <c r="J275" s="73">
        <f t="shared" si="6"/>
        <v>6.7025304037399161E-2</v>
      </c>
      <c r="K275" s="58">
        <f t="shared" si="7"/>
        <v>6.9469514037399177E-2</v>
      </c>
      <c r="L275" s="61">
        <f t="shared" si="8"/>
        <v>6.9682054037399188E-2</v>
      </c>
    </row>
    <row r="276" spans="1:12" x14ac:dyDescent="0.25">
      <c r="A276" s="69" t="str">
        <f>+'3.1.16'!A264</f>
        <v>2017-01-01</v>
      </c>
      <c r="B276" s="56" t="str">
        <f>+'3.1.16'!B264</f>
        <v>2018-06-30</v>
      </c>
      <c r="C276" s="56">
        <f>+'3.1.16'!C264</f>
        <v>18</v>
      </c>
      <c r="D276" s="56" t="str">
        <f>+'3.1.16'!D264</f>
        <v>WEST PENNPOWER</v>
      </c>
      <c r="E276" s="56" t="s">
        <v>372</v>
      </c>
      <c r="F276" s="80">
        <f>IF($E$11="",'3.1.16'!Y264/1000,Matrix!$E$11+('3.1.16'!Y264/1000))</f>
        <v>6.8173299512155228E-2</v>
      </c>
      <c r="G276" s="59">
        <f>IF($E$11="",'3.1.16'!Z264/1000,Matrix!$E$11+('3.1.16'!Z264/1000))</f>
        <v>7.061750951215523E-2</v>
      </c>
      <c r="H276" s="62">
        <f>IF($E$11="",'3.1.16'!AA264/1000,Matrix!$E$11+('3.1.16'!AA264/1000))</f>
        <v>7.0830049512155227E-2</v>
      </c>
      <c r="I276" s="56"/>
      <c r="J276" s="74">
        <f t="shared" si="6"/>
        <v>6.8173299512155228E-2</v>
      </c>
      <c r="K276" s="59">
        <f t="shared" si="7"/>
        <v>7.061750951215523E-2</v>
      </c>
      <c r="L276" s="62">
        <f t="shared" si="8"/>
        <v>7.0830049512155227E-2</v>
      </c>
    </row>
    <row r="277" spans="1:12" x14ac:dyDescent="0.25">
      <c r="A277" s="69" t="str">
        <f>+'3.1.16'!A265</f>
        <v>2017-01-01</v>
      </c>
      <c r="B277" s="56" t="str">
        <f>+'3.1.16'!B265</f>
        <v>2018-12-31</v>
      </c>
      <c r="C277" s="56">
        <f>+'3.1.16'!C265</f>
        <v>24</v>
      </c>
      <c r="D277" s="56" t="str">
        <f>+'3.1.16'!D265</f>
        <v>WEST PENNPOWER</v>
      </c>
      <c r="E277" s="56" t="s">
        <v>372</v>
      </c>
      <c r="F277" s="80">
        <f>IF($E$11="",'3.1.16'!Y265/1000,Matrix!$E$11+('3.1.16'!Y265/1000))</f>
        <v>6.737241681433051E-2</v>
      </c>
      <c r="G277" s="59">
        <f>IF($E$11="",'3.1.16'!Z265/1000,Matrix!$E$11+('3.1.16'!Z265/1000))</f>
        <v>6.9816626814330499E-2</v>
      </c>
      <c r="H277" s="62">
        <f>IF($E$11="",'3.1.16'!AA265/1000,Matrix!$E$11+('3.1.16'!AA265/1000))</f>
        <v>7.002916681433051E-2</v>
      </c>
      <c r="I277" s="56"/>
      <c r="J277" s="74">
        <f t="shared" si="6"/>
        <v>6.737241681433051E-2</v>
      </c>
      <c r="K277" s="59">
        <f t="shared" si="7"/>
        <v>6.9816626814330499E-2</v>
      </c>
      <c r="L277" s="62">
        <f t="shared" si="8"/>
        <v>7.002916681433051E-2</v>
      </c>
    </row>
    <row r="278" spans="1:12" x14ac:dyDescent="0.25">
      <c r="A278" s="69" t="str">
        <f>+'3.1.16'!A266</f>
        <v>2017-01-01</v>
      </c>
      <c r="B278" s="56" t="str">
        <f>+'3.1.16'!B266</f>
        <v>2019-06-30</v>
      </c>
      <c r="C278" s="56">
        <f>+'3.1.16'!C266</f>
        <v>30</v>
      </c>
      <c r="D278" s="56" t="str">
        <f>+'3.1.16'!D266</f>
        <v>WEST PENNPOWER</v>
      </c>
      <c r="E278" s="56" t="s">
        <v>372</v>
      </c>
      <c r="F278" s="80">
        <f>IF($E$11="",'3.1.16'!Y266/1000,Matrix!$E$11+('3.1.16'!Y266/1000))</f>
        <v>6.7872296635074394E-2</v>
      </c>
      <c r="G278" s="59">
        <f>IF($E$11="",'3.1.16'!Z266/1000,Matrix!$E$11+('3.1.16'!Z266/1000))</f>
        <v>7.0316506635074397E-2</v>
      </c>
      <c r="H278" s="62">
        <f>IF($E$11="",'3.1.16'!AA266/1000,Matrix!$E$11+('3.1.16'!AA266/1000))</f>
        <v>7.0529046635074394E-2</v>
      </c>
      <c r="I278" s="56"/>
      <c r="J278" s="74">
        <f t="shared" si="6"/>
        <v>6.7872296635074394E-2</v>
      </c>
      <c r="K278" s="59">
        <f t="shared" si="7"/>
        <v>7.0316506635074397E-2</v>
      </c>
      <c r="L278" s="62">
        <f t="shared" si="8"/>
        <v>7.0529046635074394E-2</v>
      </c>
    </row>
    <row r="279" spans="1:12" x14ac:dyDescent="0.25">
      <c r="A279" s="70" t="str">
        <f>+'3.1.16'!A267</f>
        <v>2017-01-01</v>
      </c>
      <c r="B279" s="57" t="str">
        <f>+'3.1.16'!B267</f>
        <v>2019-12-31</v>
      </c>
      <c r="C279" s="57">
        <f>+'3.1.16'!C267</f>
        <v>36</v>
      </c>
      <c r="D279" s="57" t="str">
        <f>+'3.1.16'!D267</f>
        <v>WEST PENNPOWER</v>
      </c>
      <c r="E279" s="57" t="s">
        <v>372</v>
      </c>
      <c r="F279" s="82">
        <f>IF($E$11="",'3.1.16'!Y267/1000,Matrix!$E$11+('3.1.16'!Y267/1000))</f>
        <v>6.6264467710863709E-2</v>
      </c>
      <c r="G279" s="60">
        <f>IF($E$11="",'3.1.16'!Z267/1000,Matrix!$E$11+('3.1.16'!Z267/1000))</f>
        <v>6.8708677710863697E-2</v>
      </c>
      <c r="H279" s="63">
        <f>IF($E$11="",'3.1.16'!AA267/1000,Matrix!$E$11+('3.1.16'!AA267/1000))</f>
        <v>6.8921217710863694E-2</v>
      </c>
      <c r="I279" s="56"/>
      <c r="J279" s="75">
        <f t="shared" si="6"/>
        <v>6.6264467710863709E-2</v>
      </c>
      <c r="K279" s="60">
        <f t="shared" si="7"/>
        <v>6.8708677710863697E-2</v>
      </c>
      <c r="L279" s="63">
        <f t="shared" si="8"/>
        <v>6.8921217710863694E-2</v>
      </c>
    </row>
    <row r="280" spans="1:12" x14ac:dyDescent="0.25">
      <c r="A280" s="68" t="str">
        <f>+'3.1.16'!A268</f>
        <v>2017-02-01</v>
      </c>
      <c r="B280" s="55" t="str">
        <f>+'3.1.16'!B268</f>
        <v>2018-01-31</v>
      </c>
      <c r="C280" s="55">
        <f>+'3.1.16'!C268</f>
        <v>12</v>
      </c>
      <c r="D280" s="55" t="str">
        <f>+'3.1.16'!D268</f>
        <v>WEST PENNPOWER</v>
      </c>
      <c r="E280" s="55" t="s">
        <v>372</v>
      </c>
      <c r="F280" s="81">
        <f>IF($E$11="",'3.1.16'!Y268/1000,Matrix!$E$11+('3.1.16'!Y268/1000))</f>
        <v>6.7268855052389789E-2</v>
      </c>
      <c r="G280" s="58">
        <f>IF($E$11="",'3.1.16'!Z268/1000,Matrix!$E$11+('3.1.16'!Z268/1000))</f>
        <v>6.9713065052389792E-2</v>
      </c>
      <c r="H280" s="61">
        <f>IF($E$11="",'3.1.16'!AA268/1000,Matrix!$E$11+('3.1.16'!AA268/1000))</f>
        <v>6.9925605052389803E-2</v>
      </c>
      <c r="I280" s="55"/>
      <c r="J280" s="73">
        <f t="shared" si="6"/>
        <v>6.7268855052389789E-2</v>
      </c>
      <c r="K280" s="58">
        <f t="shared" si="7"/>
        <v>6.9713065052389792E-2</v>
      </c>
      <c r="L280" s="61">
        <f t="shared" si="8"/>
        <v>6.9925605052389803E-2</v>
      </c>
    </row>
    <row r="281" spans="1:12" x14ac:dyDescent="0.25">
      <c r="A281" s="69" t="str">
        <f>+'3.1.16'!A269</f>
        <v>2017-02-01</v>
      </c>
      <c r="B281" s="56" t="str">
        <f>+'3.1.16'!B269</f>
        <v>2018-07-31</v>
      </c>
      <c r="C281" s="56">
        <f>+'3.1.16'!C269</f>
        <v>18</v>
      </c>
      <c r="D281" s="56" t="str">
        <f>+'3.1.16'!D269</f>
        <v>WEST PENNPOWER</v>
      </c>
      <c r="E281" s="56" t="s">
        <v>372</v>
      </c>
      <c r="F281" s="80">
        <f>IF($E$11="",'3.1.16'!Y269/1000,Matrix!$E$11+('3.1.16'!Y269/1000))</f>
        <v>6.7868562395869303E-2</v>
      </c>
      <c r="G281" s="59">
        <f>IF($E$11="",'3.1.16'!Z269/1000,Matrix!$E$11+('3.1.16'!Z269/1000))</f>
        <v>7.0312772395869305E-2</v>
      </c>
      <c r="H281" s="62">
        <f>IF($E$11="",'3.1.16'!AA269/1000,Matrix!$E$11+('3.1.16'!AA269/1000))</f>
        <v>7.0525312395869302E-2</v>
      </c>
      <c r="I281" s="56"/>
      <c r="J281" s="74">
        <f t="shared" si="6"/>
        <v>6.7868562395869303E-2</v>
      </c>
      <c r="K281" s="59">
        <f t="shared" si="7"/>
        <v>7.0312772395869305E-2</v>
      </c>
      <c r="L281" s="62">
        <f t="shared" si="8"/>
        <v>7.0525312395869302E-2</v>
      </c>
    </row>
    <row r="282" spans="1:12" x14ac:dyDescent="0.25">
      <c r="A282" s="69" t="str">
        <f>+'3.1.16'!A270</f>
        <v>2017-02-01</v>
      </c>
      <c r="B282" s="56" t="str">
        <f>+'3.1.16'!B270</f>
        <v>2019-01-31</v>
      </c>
      <c r="C282" s="56">
        <f>+'3.1.16'!C270</f>
        <v>24</v>
      </c>
      <c r="D282" s="56" t="str">
        <f>+'3.1.16'!D270</f>
        <v>WEST PENNPOWER</v>
      </c>
      <c r="E282" s="56" t="s">
        <v>372</v>
      </c>
      <c r="F282" s="80">
        <f>IF($E$11="",'3.1.16'!Y270/1000,Matrix!$E$11+('3.1.16'!Y270/1000))</f>
        <v>6.7522186815500387E-2</v>
      </c>
      <c r="G282" s="59">
        <f>IF($E$11="",'3.1.16'!Z270/1000,Matrix!$E$11+('3.1.16'!Z270/1000))</f>
        <v>6.996639681550039E-2</v>
      </c>
      <c r="H282" s="62">
        <f>IF($E$11="",'3.1.16'!AA270/1000,Matrix!$E$11+('3.1.16'!AA270/1000))</f>
        <v>7.0178936815500387E-2</v>
      </c>
      <c r="I282" s="56"/>
      <c r="J282" s="74">
        <f t="shared" si="6"/>
        <v>6.7522186815500387E-2</v>
      </c>
      <c r="K282" s="59">
        <f t="shared" si="7"/>
        <v>6.996639681550039E-2</v>
      </c>
      <c r="L282" s="62">
        <f t="shared" si="8"/>
        <v>7.0178936815500387E-2</v>
      </c>
    </row>
    <row r="283" spans="1:12" x14ac:dyDescent="0.25">
      <c r="A283" s="69" t="str">
        <f>+'3.1.16'!A271</f>
        <v>2017-02-01</v>
      </c>
      <c r="B283" s="56" t="str">
        <f>+'3.1.16'!B271</f>
        <v>2019-07-31</v>
      </c>
      <c r="C283" s="56">
        <f>+'3.1.16'!C271</f>
        <v>30</v>
      </c>
      <c r="D283" s="56" t="str">
        <f>+'3.1.16'!D271</f>
        <v>WEST PENNPOWER</v>
      </c>
      <c r="E283" s="56" t="s">
        <v>372</v>
      </c>
      <c r="F283" s="80">
        <f>IF($E$11="",'3.1.16'!Y271/1000,Matrix!$E$11+('3.1.16'!Y271/1000))</f>
        <v>6.7486361928182706E-2</v>
      </c>
      <c r="G283" s="59">
        <f>IF($E$11="",'3.1.16'!Z271/1000,Matrix!$E$11+('3.1.16'!Z271/1000))</f>
        <v>6.9930571928182694E-2</v>
      </c>
      <c r="H283" s="62">
        <f>IF($E$11="",'3.1.16'!AA271/1000,Matrix!$E$11+('3.1.16'!AA271/1000))</f>
        <v>7.0143111928182705E-2</v>
      </c>
      <c r="I283" s="56"/>
      <c r="J283" s="74">
        <f t="shared" si="6"/>
        <v>6.7486361928182706E-2</v>
      </c>
      <c r="K283" s="59">
        <f t="shared" si="7"/>
        <v>6.9930571928182694E-2</v>
      </c>
      <c r="L283" s="62">
        <f t="shared" si="8"/>
        <v>7.0143111928182705E-2</v>
      </c>
    </row>
    <row r="284" spans="1:12" x14ac:dyDescent="0.25">
      <c r="A284" s="70" t="str">
        <f>+'3.1.16'!A272</f>
        <v>2017-02-01</v>
      </c>
      <c r="B284" s="57" t="str">
        <f>+'3.1.16'!B272</f>
        <v>2020-01-31</v>
      </c>
      <c r="C284" s="57">
        <f>+'3.1.16'!C272</f>
        <v>36</v>
      </c>
      <c r="D284" s="57" t="str">
        <f>+'3.1.16'!D272</f>
        <v>WEST PENNPOWER</v>
      </c>
      <c r="E284" s="57" t="s">
        <v>372</v>
      </c>
      <c r="F284" s="82">
        <f>IF($E$11="",'3.1.16'!Y272/1000,Matrix!$E$11+('3.1.16'!Y272/1000))</f>
        <v>6.6156394725166864E-2</v>
      </c>
      <c r="G284" s="60">
        <f>IF($E$11="",'3.1.16'!Z272/1000,Matrix!$E$11+('3.1.16'!Z272/1000))</f>
        <v>6.860060472516688E-2</v>
      </c>
      <c r="H284" s="63">
        <f>IF($E$11="",'3.1.16'!AA272/1000,Matrix!$E$11+('3.1.16'!AA272/1000))</f>
        <v>6.881314472516685E-2</v>
      </c>
      <c r="I284" s="56"/>
      <c r="J284" s="75">
        <f t="shared" si="6"/>
        <v>6.6156394725166864E-2</v>
      </c>
      <c r="K284" s="60">
        <f t="shared" si="7"/>
        <v>6.860060472516688E-2</v>
      </c>
      <c r="L284" s="63">
        <f t="shared" si="8"/>
        <v>6.881314472516685E-2</v>
      </c>
    </row>
    <row r="285" spans="1:12" x14ac:dyDescent="0.25">
      <c r="A285" s="68" t="str">
        <f>+'3.1.16'!A273</f>
        <v>2017-03-01</v>
      </c>
      <c r="B285" s="55" t="str">
        <f>+'3.1.16'!B273</f>
        <v>2018-02-28</v>
      </c>
      <c r="C285" s="55">
        <f>+'3.1.16'!C273</f>
        <v>12</v>
      </c>
      <c r="D285" s="55" t="str">
        <f>+'3.1.16'!D273</f>
        <v>WEST PENNPOWER</v>
      </c>
      <c r="E285" s="55" t="s">
        <v>372</v>
      </c>
      <c r="F285" s="81">
        <f>IF($E$11="",'3.1.16'!Y273/1000,Matrix!$E$11+('3.1.16'!Y273/1000))</f>
        <v>6.7398237659518301E-2</v>
      </c>
      <c r="G285" s="58">
        <f>IF($E$11="",'3.1.16'!Z273/1000,Matrix!$E$11+('3.1.16'!Z273/1000))</f>
        <v>6.9842447659518303E-2</v>
      </c>
      <c r="H285" s="61">
        <f>IF($E$11="",'3.1.16'!AA273/1000,Matrix!$E$11+('3.1.16'!AA273/1000))</f>
        <v>7.0054987659518286E-2</v>
      </c>
      <c r="I285" s="55"/>
      <c r="J285" s="73">
        <f t="shared" si="6"/>
        <v>6.7398237659518301E-2</v>
      </c>
      <c r="K285" s="58">
        <f t="shared" si="7"/>
        <v>6.9842447659518303E-2</v>
      </c>
      <c r="L285" s="61">
        <f t="shared" si="8"/>
        <v>7.0054987659518286E-2</v>
      </c>
    </row>
    <row r="286" spans="1:12" x14ac:dyDescent="0.25">
      <c r="A286" s="69" t="str">
        <f>+'3.1.16'!A274</f>
        <v>2017-03-01</v>
      </c>
      <c r="B286" s="56" t="str">
        <f>+'3.1.16'!B274</f>
        <v>2018-08-31</v>
      </c>
      <c r="C286" s="56">
        <f>+'3.1.16'!C274</f>
        <v>18</v>
      </c>
      <c r="D286" s="56" t="str">
        <f>+'3.1.16'!D274</f>
        <v>WEST PENNPOWER</v>
      </c>
      <c r="E286" s="56" t="s">
        <v>372</v>
      </c>
      <c r="F286" s="80">
        <f>IF($E$11="",'3.1.16'!Y274/1000,Matrix!$E$11+('3.1.16'!Y274/1000))</f>
        <v>6.7711944817396674E-2</v>
      </c>
      <c r="G286" s="59">
        <f>IF($E$11="",'3.1.16'!Z274/1000,Matrix!$E$11+('3.1.16'!Z274/1000))</f>
        <v>7.0156154817396663E-2</v>
      </c>
      <c r="H286" s="62">
        <f>IF($E$11="",'3.1.16'!AA274/1000,Matrix!$E$11+('3.1.16'!AA274/1000))</f>
        <v>7.0368694817396674E-2</v>
      </c>
      <c r="I286" s="56"/>
      <c r="J286" s="74">
        <f t="shared" si="6"/>
        <v>6.7711944817396674E-2</v>
      </c>
      <c r="K286" s="59">
        <f t="shared" si="7"/>
        <v>7.0156154817396663E-2</v>
      </c>
      <c r="L286" s="62">
        <f t="shared" si="8"/>
        <v>7.0368694817396674E-2</v>
      </c>
    </row>
    <row r="287" spans="1:12" x14ac:dyDescent="0.25">
      <c r="A287" s="69" t="str">
        <f>+'3.1.16'!A275</f>
        <v>2017-03-01</v>
      </c>
      <c r="B287" s="56" t="str">
        <f>+'3.1.16'!B275</f>
        <v>2019-02-28</v>
      </c>
      <c r="C287" s="56">
        <f>+'3.1.16'!C275</f>
        <v>24</v>
      </c>
      <c r="D287" s="56" t="str">
        <f>+'3.1.16'!D275</f>
        <v>WEST PENNPOWER</v>
      </c>
      <c r="E287" s="56" t="s">
        <v>372</v>
      </c>
      <c r="F287" s="80">
        <f>IF($E$11="",'3.1.16'!Y275/1000,Matrix!$E$11+('3.1.16'!Y275/1000))</f>
        <v>6.7632109904145227E-2</v>
      </c>
      <c r="G287" s="59">
        <f>IF($E$11="",'3.1.16'!Z275/1000,Matrix!$E$11+('3.1.16'!Z275/1000))</f>
        <v>7.0076319904145229E-2</v>
      </c>
      <c r="H287" s="62">
        <f>IF($E$11="",'3.1.16'!AA275/1000,Matrix!$E$11+('3.1.16'!AA275/1000))</f>
        <v>7.0288859904145226E-2</v>
      </c>
      <c r="I287" s="56"/>
      <c r="J287" s="74">
        <f t="shared" si="6"/>
        <v>6.7632109904145227E-2</v>
      </c>
      <c r="K287" s="59">
        <f t="shared" si="7"/>
        <v>7.0076319904145229E-2</v>
      </c>
      <c r="L287" s="62">
        <f t="shared" si="8"/>
        <v>7.0288859904145226E-2</v>
      </c>
    </row>
    <row r="288" spans="1:12" x14ac:dyDescent="0.25">
      <c r="A288" s="69" t="str">
        <f>+'3.1.16'!A276</f>
        <v>2017-03-01</v>
      </c>
      <c r="B288" s="56" t="str">
        <f>+'3.1.16'!B276</f>
        <v>2019-08-31</v>
      </c>
      <c r="C288" s="56">
        <f>+'3.1.16'!C276</f>
        <v>30</v>
      </c>
      <c r="D288" s="56" t="str">
        <f>+'3.1.16'!D276</f>
        <v>WEST PENNPOWER</v>
      </c>
      <c r="E288" s="56" t="s">
        <v>372</v>
      </c>
      <c r="F288" s="80">
        <f>IF($E$11="",'3.1.16'!Y276/1000,Matrix!$E$11+('3.1.16'!Y276/1000))</f>
        <v>6.7184293339361656E-2</v>
      </c>
      <c r="G288" s="59">
        <f>IF($E$11="",'3.1.16'!Z276/1000,Matrix!$E$11+('3.1.16'!Z276/1000))</f>
        <v>6.9628503339361658E-2</v>
      </c>
      <c r="H288" s="62">
        <f>IF($E$11="",'3.1.16'!AA276/1000,Matrix!$E$11+('3.1.16'!AA276/1000))</f>
        <v>6.9841043339361655E-2</v>
      </c>
      <c r="I288" s="56"/>
      <c r="J288" s="74">
        <f t="shared" si="6"/>
        <v>6.7184293339361656E-2</v>
      </c>
      <c r="K288" s="59">
        <f t="shared" si="7"/>
        <v>6.9628503339361658E-2</v>
      </c>
      <c r="L288" s="62">
        <f t="shared" si="8"/>
        <v>6.9841043339361655E-2</v>
      </c>
    </row>
    <row r="289" spans="1:12" x14ac:dyDescent="0.25">
      <c r="A289" s="70" t="str">
        <f>+'3.1.16'!A277</f>
        <v>2017-03-01</v>
      </c>
      <c r="B289" s="57" t="str">
        <f>+'3.1.16'!B277</f>
        <v>2020-02-29</v>
      </c>
      <c r="C289" s="57">
        <f>+'3.1.16'!C277</f>
        <v>36</v>
      </c>
      <c r="D289" s="57" t="str">
        <f>+'3.1.16'!D277</f>
        <v>WEST PENNPOWER</v>
      </c>
      <c r="E289" s="57" t="s">
        <v>372</v>
      </c>
      <c r="F289" s="82">
        <f>IF($E$11="",'3.1.16'!Y277/1000,Matrix!$E$11+('3.1.16'!Y277/1000))</f>
        <v>6.5925249118504517E-2</v>
      </c>
      <c r="G289" s="60">
        <f>IF($E$11="",'3.1.16'!Z277/1000,Matrix!$E$11+('3.1.16'!Z277/1000))</f>
        <v>6.8369459118504505E-2</v>
      </c>
      <c r="H289" s="63">
        <f>IF($E$11="",'3.1.16'!AA277/1000,Matrix!$E$11+('3.1.16'!AA277/1000))</f>
        <v>6.8581999118504516E-2</v>
      </c>
      <c r="I289" s="56"/>
      <c r="J289" s="75">
        <f t="shared" si="6"/>
        <v>6.5925249118504517E-2</v>
      </c>
      <c r="K289" s="60">
        <f t="shared" si="7"/>
        <v>6.8369459118504505E-2</v>
      </c>
      <c r="L289" s="63">
        <f t="shared" si="8"/>
        <v>6.8581999118504516E-2</v>
      </c>
    </row>
    <row r="290" spans="1:12" x14ac:dyDescent="0.25">
      <c r="A290" s="68" t="str">
        <f>+'3.1.16'!A278</f>
        <v>2017-04-01</v>
      </c>
      <c r="B290" s="55" t="str">
        <f>+'3.1.16'!B278</f>
        <v>2018-03-31</v>
      </c>
      <c r="C290" s="55">
        <f>+'3.1.16'!C278</f>
        <v>12</v>
      </c>
      <c r="D290" s="55" t="str">
        <f>+'3.1.16'!D278</f>
        <v>WEST PENNPOWER</v>
      </c>
      <c r="E290" s="55" t="s">
        <v>372</v>
      </c>
      <c r="F290" s="81">
        <f>IF($E$11="",'3.1.16'!Y278/1000,Matrix!$E$11+('3.1.16'!Y278/1000))</f>
        <v>6.7586703686622368E-2</v>
      </c>
      <c r="G290" s="58">
        <f>IF($E$11="",'3.1.16'!Z278/1000,Matrix!$E$11+('3.1.16'!Z278/1000))</f>
        <v>7.003091368662237E-2</v>
      </c>
      <c r="H290" s="61">
        <f>IF($E$11="",'3.1.16'!AA278/1000,Matrix!$E$11+('3.1.16'!AA278/1000))</f>
        <v>7.0243453686622367E-2</v>
      </c>
      <c r="I290" s="55"/>
      <c r="J290" s="73">
        <f t="shared" si="6"/>
        <v>6.7586703686622368E-2</v>
      </c>
      <c r="K290" s="58">
        <f t="shared" si="7"/>
        <v>7.003091368662237E-2</v>
      </c>
      <c r="L290" s="61">
        <f t="shared" si="8"/>
        <v>7.0243453686622367E-2</v>
      </c>
    </row>
    <row r="291" spans="1:12" x14ac:dyDescent="0.25">
      <c r="A291" s="69" t="str">
        <f>+'3.1.16'!A279</f>
        <v>2017-04-01</v>
      </c>
      <c r="B291" s="56" t="str">
        <f>+'3.1.16'!B279</f>
        <v>2018-09-30</v>
      </c>
      <c r="C291" s="56">
        <f>+'3.1.16'!C279</f>
        <v>18</v>
      </c>
      <c r="D291" s="56" t="str">
        <f>+'3.1.16'!D279</f>
        <v>WEST PENNPOWER</v>
      </c>
      <c r="E291" s="56" t="s">
        <v>372</v>
      </c>
      <c r="F291" s="80">
        <f>IF($E$11="",'3.1.16'!Y279/1000,Matrix!$E$11+('3.1.16'!Y279/1000))</f>
        <v>6.818569682008549E-2</v>
      </c>
      <c r="G291" s="59">
        <f>IF($E$11="",'3.1.16'!Z279/1000,Matrix!$E$11+('3.1.16'!Z279/1000))</f>
        <v>7.0629906820085492E-2</v>
      </c>
      <c r="H291" s="62">
        <f>IF($E$11="",'3.1.16'!AA279/1000,Matrix!$E$11+('3.1.16'!AA279/1000))</f>
        <v>7.0842446820085503E-2</v>
      </c>
      <c r="I291" s="56"/>
      <c r="J291" s="74">
        <f t="shared" si="6"/>
        <v>6.818569682008549E-2</v>
      </c>
      <c r="K291" s="59">
        <f t="shared" si="7"/>
        <v>7.0629906820085492E-2</v>
      </c>
      <c r="L291" s="62">
        <f t="shared" si="8"/>
        <v>7.0842446820085503E-2</v>
      </c>
    </row>
    <row r="292" spans="1:12" x14ac:dyDescent="0.25">
      <c r="A292" s="69" t="str">
        <f>+'3.1.16'!A280</f>
        <v>2017-04-01</v>
      </c>
      <c r="B292" s="56" t="str">
        <f>+'3.1.16'!B280</f>
        <v>2019-03-31</v>
      </c>
      <c r="C292" s="56">
        <f>+'3.1.16'!C280</f>
        <v>24</v>
      </c>
      <c r="D292" s="56" t="str">
        <f>+'3.1.16'!D280</f>
        <v>WEST PENNPOWER</v>
      </c>
      <c r="E292" s="56" t="s">
        <v>372</v>
      </c>
      <c r="F292" s="80">
        <f>IF($E$11="",'3.1.16'!Y280/1000,Matrix!$E$11+('3.1.16'!Y280/1000))</f>
        <v>6.7773816327699452E-2</v>
      </c>
      <c r="G292" s="59">
        <f>IF($E$11="",'3.1.16'!Z280/1000,Matrix!$E$11+('3.1.16'!Z280/1000))</f>
        <v>7.0218026327699454E-2</v>
      </c>
      <c r="H292" s="62">
        <f>IF($E$11="",'3.1.16'!AA280/1000,Matrix!$E$11+('3.1.16'!AA280/1000))</f>
        <v>7.0430566327699451E-2</v>
      </c>
      <c r="I292" s="56"/>
      <c r="J292" s="74">
        <f t="shared" si="6"/>
        <v>6.7773816327699452E-2</v>
      </c>
      <c r="K292" s="59">
        <f t="shared" si="7"/>
        <v>7.0218026327699454E-2</v>
      </c>
      <c r="L292" s="62">
        <f t="shared" si="8"/>
        <v>7.0430566327699451E-2</v>
      </c>
    </row>
    <row r="293" spans="1:12" x14ac:dyDescent="0.25">
      <c r="A293" s="69" t="str">
        <f>+'3.1.16'!A281</f>
        <v>2017-04-01</v>
      </c>
      <c r="B293" s="56" t="str">
        <f>+'3.1.16'!B281</f>
        <v>2019-09-30</v>
      </c>
      <c r="C293" s="56">
        <f>+'3.1.16'!C281</f>
        <v>30</v>
      </c>
      <c r="D293" s="56" t="str">
        <f>+'3.1.16'!D281</f>
        <v>WEST PENNPOWER</v>
      </c>
      <c r="E293" s="56" t="s">
        <v>372</v>
      </c>
      <c r="F293" s="80">
        <f>IF($E$11="",'3.1.16'!Y281/1000,Matrix!$E$11+('3.1.16'!Y281/1000))</f>
        <v>6.7256747496238348E-2</v>
      </c>
      <c r="G293" s="59">
        <f>IF($E$11="",'3.1.16'!Z281/1000,Matrix!$E$11+('3.1.16'!Z281/1000))</f>
        <v>6.970095749623835E-2</v>
      </c>
      <c r="H293" s="62">
        <f>IF($E$11="",'3.1.16'!AA281/1000,Matrix!$E$11+('3.1.16'!AA281/1000))</f>
        <v>6.9913497496238333E-2</v>
      </c>
      <c r="I293" s="56"/>
      <c r="J293" s="74">
        <f t="shared" si="6"/>
        <v>6.7256747496238348E-2</v>
      </c>
      <c r="K293" s="59">
        <f t="shared" si="7"/>
        <v>6.970095749623835E-2</v>
      </c>
      <c r="L293" s="62">
        <f t="shared" si="8"/>
        <v>6.9913497496238333E-2</v>
      </c>
    </row>
    <row r="294" spans="1:12" x14ac:dyDescent="0.25">
      <c r="A294" s="70" t="str">
        <f>+'3.1.16'!A282</f>
        <v>2017-04-01</v>
      </c>
      <c r="B294" s="57" t="str">
        <f>+'3.1.16'!B282</f>
        <v>2020-03-31</v>
      </c>
      <c r="C294" s="57">
        <f>+'3.1.16'!C282</f>
        <v>36</v>
      </c>
      <c r="D294" s="57" t="str">
        <f>+'3.1.16'!D282</f>
        <v>WEST PENNPOWER</v>
      </c>
      <c r="E294" s="57" t="s">
        <v>372</v>
      </c>
      <c r="F294" s="82">
        <f>IF($E$11="",'3.1.16'!Y282/1000,Matrix!$E$11+('3.1.16'!Y282/1000))</f>
        <v>6.5965482025745648E-2</v>
      </c>
      <c r="G294" s="60">
        <f>IF($E$11="",'3.1.16'!Z282/1000,Matrix!$E$11+('3.1.16'!Z282/1000))</f>
        <v>6.8409692025745622E-2</v>
      </c>
      <c r="H294" s="63">
        <f>IF($E$11="",'3.1.16'!AA282/1000,Matrix!$E$11+('3.1.16'!AA282/1000))</f>
        <v>6.8622232025745633E-2</v>
      </c>
      <c r="I294" s="56"/>
      <c r="J294" s="75">
        <f t="shared" si="6"/>
        <v>6.5965482025745648E-2</v>
      </c>
      <c r="K294" s="60">
        <f t="shared" si="7"/>
        <v>6.8409692025745622E-2</v>
      </c>
      <c r="L294" s="63">
        <f t="shared" si="8"/>
        <v>6.8622232025745633E-2</v>
      </c>
    </row>
    <row r="295" spans="1:12" x14ac:dyDescent="0.25">
      <c r="A295" s="68" t="str">
        <f>+'3.1.16'!A283</f>
        <v>2017-05-01</v>
      </c>
      <c r="B295" s="55" t="str">
        <f>+'3.1.16'!B283</f>
        <v>2018-04-30</v>
      </c>
      <c r="C295" s="55">
        <f>+'3.1.16'!C283</f>
        <v>12</v>
      </c>
      <c r="D295" s="55" t="str">
        <f>+'3.1.16'!D283</f>
        <v>WEST PENNPOWER</v>
      </c>
      <c r="E295" s="55" t="s">
        <v>372</v>
      </c>
      <c r="F295" s="81">
        <f>IF($E$11="",'3.1.16'!Y283/1000,Matrix!$E$11+('3.1.16'!Y283/1000))</f>
        <v>6.7874405169269E-2</v>
      </c>
      <c r="G295" s="58">
        <f>IF($E$11="",'3.1.16'!Z283/1000,Matrix!$E$11+('3.1.16'!Z283/1000))</f>
        <v>7.0318615169268989E-2</v>
      </c>
      <c r="H295" s="61">
        <f>IF($E$11="",'3.1.16'!AA283/1000,Matrix!$E$11+('3.1.16'!AA283/1000))</f>
        <v>7.0531155169269E-2</v>
      </c>
      <c r="I295" s="55"/>
      <c r="J295" s="73">
        <f t="shared" si="6"/>
        <v>6.7874405169269E-2</v>
      </c>
      <c r="K295" s="58">
        <f t="shared" si="7"/>
        <v>7.0318615169268989E-2</v>
      </c>
      <c r="L295" s="61">
        <f t="shared" si="8"/>
        <v>7.0531155169269E-2</v>
      </c>
    </row>
    <row r="296" spans="1:12" x14ac:dyDescent="0.25">
      <c r="A296" s="69" t="str">
        <f>+'3.1.16'!A284</f>
        <v>2017-05-01</v>
      </c>
      <c r="B296" s="56" t="str">
        <f>+'3.1.16'!B284</f>
        <v>2018-10-31</v>
      </c>
      <c r="C296" s="56">
        <f>+'3.1.16'!C284</f>
        <v>18</v>
      </c>
      <c r="D296" s="56" t="str">
        <f>+'3.1.16'!D284</f>
        <v>WEST PENNPOWER</v>
      </c>
      <c r="E296" s="56" t="s">
        <v>372</v>
      </c>
      <c r="F296" s="80">
        <f>IF($E$11="",'3.1.16'!Y284/1000,Matrix!$E$11+('3.1.16'!Y284/1000))</f>
        <v>6.8220123534537644E-2</v>
      </c>
      <c r="G296" s="59">
        <f>IF($E$11="",'3.1.16'!Z284/1000,Matrix!$E$11+('3.1.16'!Z284/1000))</f>
        <v>7.0664333534537646E-2</v>
      </c>
      <c r="H296" s="62">
        <f>IF($E$11="",'3.1.16'!AA284/1000,Matrix!$E$11+('3.1.16'!AA284/1000))</f>
        <v>7.0876873534537657E-2</v>
      </c>
      <c r="I296" s="56"/>
      <c r="J296" s="74">
        <f t="shared" si="6"/>
        <v>6.8220123534537644E-2</v>
      </c>
      <c r="K296" s="59">
        <f t="shared" si="7"/>
        <v>7.0664333534537646E-2</v>
      </c>
      <c r="L296" s="62">
        <f t="shared" si="8"/>
        <v>7.0876873534537657E-2</v>
      </c>
    </row>
    <row r="297" spans="1:12" x14ac:dyDescent="0.25">
      <c r="A297" s="69" t="str">
        <f>+'3.1.16'!A285</f>
        <v>2017-05-01</v>
      </c>
      <c r="B297" s="56" t="str">
        <f>+'3.1.16'!B285</f>
        <v>2019-04-30</v>
      </c>
      <c r="C297" s="56">
        <f>+'3.1.16'!C285</f>
        <v>24</v>
      </c>
      <c r="D297" s="56" t="str">
        <f>+'3.1.16'!D285</f>
        <v>WEST PENNPOWER</v>
      </c>
      <c r="E297" s="56" t="s">
        <v>372</v>
      </c>
      <c r="F297" s="80">
        <f>IF($E$11="",'3.1.16'!Y285/1000,Matrix!$E$11+('3.1.16'!Y285/1000))</f>
        <v>6.7934940286963022E-2</v>
      </c>
      <c r="G297" s="59">
        <f>IF($E$11="",'3.1.16'!Z285/1000,Matrix!$E$11+('3.1.16'!Z285/1000))</f>
        <v>7.0379150286963024E-2</v>
      </c>
      <c r="H297" s="62">
        <f>IF($E$11="",'3.1.16'!AA285/1000,Matrix!$E$11+('3.1.16'!AA285/1000))</f>
        <v>7.0591690286963035E-2</v>
      </c>
      <c r="I297" s="56"/>
      <c r="J297" s="74">
        <f t="shared" si="6"/>
        <v>6.7934940286963022E-2</v>
      </c>
      <c r="K297" s="59">
        <f t="shared" si="7"/>
        <v>7.0379150286963024E-2</v>
      </c>
      <c r="L297" s="62">
        <f t="shared" si="8"/>
        <v>7.0591690286963035E-2</v>
      </c>
    </row>
    <row r="298" spans="1:12" x14ac:dyDescent="0.25">
      <c r="A298" s="69" t="str">
        <f>+'3.1.16'!A286</f>
        <v>2017-05-01</v>
      </c>
      <c r="B298" s="56" t="str">
        <f>+'3.1.16'!B286</f>
        <v>2019-10-31</v>
      </c>
      <c r="C298" s="56">
        <f>+'3.1.16'!C286</f>
        <v>30</v>
      </c>
      <c r="D298" s="56" t="str">
        <f>+'3.1.16'!D286</f>
        <v>WEST PENNPOWER</v>
      </c>
      <c r="E298" s="56" t="s">
        <v>372</v>
      </c>
      <c r="F298" s="80">
        <f>IF($E$11="",'3.1.16'!Y286/1000,Matrix!$E$11+('3.1.16'!Y286/1000))</f>
        <v>6.7029395846335368E-2</v>
      </c>
      <c r="G298" s="59">
        <f>IF($E$11="",'3.1.16'!Z286/1000,Matrix!$E$11+('3.1.16'!Z286/1000))</f>
        <v>6.9473605846335371E-2</v>
      </c>
      <c r="H298" s="62">
        <f>IF($E$11="",'3.1.16'!AA286/1000,Matrix!$E$11+('3.1.16'!AA286/1000))</f>
        <v>6.9686145846335368E-2</v>
      </c>
      <c r="I298" s="56"/>
      <c r="J298" s="74">
        <f t="shared" si="6"/>
        <v>6.7029395846335368E-2</v>
      </c>
      <c r="K298" s="59">
        <f t="shared" si="7"/>
        <v>6.9473605846335371E-2</v>
      </c>
      <c r="L298" s="62">
        <f t="shared" si="8"/>
        <v>6.9686145846335368E-2</v>
      </c>
    </row>
    <row r="299" spans="1:12" x14ac:dyDescent="0.25">
      <c r="A299" s="70" t="str">
        <f>+'3.1.16'!A287</f>
        <v>2017-05-01</v>
      </c>
      <c r="B299" s="57" t="str">
        <f>+'3.1.16'!B287</f>
        <v>2020-04-30</v>
      </c>
      <c r="C299" s="57">
        <f>+'3.1.16'!C287</f>
        <v>36</v>
      </c>
      <c r="D299" s="57" t="str">
        <f>+'3.1.16'!D287</f>
        <v>WEST PENNPOWER</v>
      </c>
      <c r="E299" s="57" t="s">
        <v>372</v>
      </c>
      <c r="F299" s="82">
        <f>IF($E$11="",'3.1.16'!Y287/1000,Matrix!$E$11+('3.1.16'!Y287/1000))</f>
        <v>6.5880382754742089E-2</v>
      </c>
      <c r="G299" s="60">
        <f>IF($E$11="",'3.1.16'!Z287/1000,Matrix!$E$11+('3.1.16'!Z287/1000))</f>
        <v>6.8324592754742106E-2</v>
      </c>
      <c r="H299" s="63">
        <f>IF($E$11="",'3.1.16'!AA287/1000,Matrix!$E$11+('3.1.16'!AA287/1000))</f>
        <v>6.8537132754742103E-2</v>
      </c>
      <c r="I299" s="56"/>
      <c r="J299" s="75">
        <f t="shared" si="6"/>
        <v>6.5880382754742089E-2</v>
      </c>
      <c r="K299" s="60">
        <f t="shared" si="7"/>
        <v>6.8324592754742106E-2</v>
      </c>
      <c r="L299" s="63">
        <f t="shared" si="8"/>
        <v>6.8537132754742103E-2</v>
      </c>
    </row>
    <row r="300" spans="1:12" x14ac:dyDescent="0.25">
      <c r="A300" s="68" t="str">
        <f>+'3.1.16'!A288</f>
        <v>2017-06-01</v>
      </c>
      <c r="B300" s="55" t="str">
        <f>+'3.1.16'!B288</f>
        <v>2018-05-31</v>
      </c>
      <c r="C300" s="55">
        <f>+'3.1.16'!C288</f>
        <v>12</v>
      </c>
      <c r="D300" s="55" t="str">
        <f>+'3.1.16'!D288</f>
        <v>WEST PENNPOWER</v>
      </c>
      <c r="E300" s="55" t="s">
        <v>372</v>
      </c>
      <c r="F300" s="81">
        <f>IF($E$11="",'3.1.16'!Y288/1000,Matrix!$E$11+('3.1.16'!Y288/1000))</f>
        <v>6.8166431296578747E-2</v>
      </c>
      <c r="G300" s="58">
        <f>IF($E$11="",'3.1.16'!Z288/1000,Matrix!$E$11+('3.1.16'!Z288/1000))</f>
        <v>7.0610641296578736E-2</v>
      </c>
      <c r="H300" s="61">
        <f>IF($E$11="",'3.1.16'!AA288/1000,Matrix!$E$11+('3.1.16'!AA288/1000))</f>
        <v>7.0823181296578733E-2</v>
      </c>
      <c r="I300" s="55"/>
      <c r="J300" s="73">
        <f t="shared" si="6"/>
        <v>6.8166431296578747E-2</v>
      </c>
      <c r="K300" s="58">
        <f t="shared" si="7"/>
        <v>7.0610641296578736E-2</v>
      </c>
      <c r="L300" s="61">
        <f t="shared" si="8"/>
        <v>7.0823181296578733E-2</v>
      </c>
    </row>
    <row r="301" spans="1:12" x14ac:dyDescent="0.25">
      <c r="A301" s="69" t="str">
        <f>+'3.1.16'!A289</f>
        <v>2017-06-01</v>
      </c>
      <c r="B301" s="56" t="str">
        <f>+'3.1.16'!B289</f>
        <v>2018-11-30</v>
      </c>
      <c r="C301" s="56">
        <f>+'3.1.16'!C289</f>
        <v>18</v>
      </c>
      <c r="D301" s="56" t="str">
        <f>+'3.1.16'!D289</f>
        <v>WEST PENNPOWER</v>
      </c>
      <c r="E301" s="56" t="s">
        <v>372</v>
      </c>
      <c r="F301" s="80">
        <f>IF($E$11="",'3.1.16'!Y289/1000,Matrix!$E$11+('3.1.16'!Y289/1000))</f>
        <v>6.791296613078332E-2</v>
      </c>
      <c r="G301" s="59">
        <f>IF($E$11="",'3.1.16'!Z289/1000,Matrix!$E$11+('3.1.16'!Z289/1000))</f>
        <v>7.0357176130783322E-2</v>
      </c>
      <c r="H301" s="62">
        <f>IF($E$11="",'3.1.16'!AA289/1000,Matrix!$E$11+('3.1.16'!AA289/1000))</f>
        <v>7.0569716130783319E-2</v>
      </c>
      <c r="I301" s="56"/>
      <c r="J301" s="74">
        <f t="shared" si="6"/>
        <v>6.791296613078332E-2</v>
      </c>
      <c r="K301" s="59">
        <f t="shared" si="7"/>
        <v>7.0357176130783322E-2</v>
      </c>
      <c r="L301" s="62">
        <f t="shared" si="8"/>
        <v>7.0569716130783319E-2</v>
      </c>
    </row>
    <row r="302" spans="1:12" x14ac:dyDescent="0.25">
      <c r="A302" s="69" t="str">
        <f>+'3.1.16'!A290</f>
        <v>2017-06-01</v>
      </c>
      <c r="B302" s="56" t="str">
        <f>+'3.1.16'!B290</f>
        <v>2019-05-31</v>
      </c>
      <c r="C302" s="56">
        <f>+'3.1.16'!C290</f>
        <v>24</v>
      </c>
      <c r="D302" s="56" t="str">
        <f>+'3.1.16'!D290</f>
        <v>WEST PENNPOWER</v>
      </c>
      <c r="E302" s="56" t="s">
        <v>372</v>
      </c>
      <c r="F302" s="80">
        <f>IF($E$11="",'3.1.16'!Y290/1000,Matrix!$E$11+('3.1.16'!Y290/1000))</f>
        <v>6.8094875368865812E-2</v>
      </c>
      <c r="G302" s="59">
        <f>IF($E$11="",'3.1.16'!Z290/1000,Matrix!$E$11+('3.1.16'!Z290/1000))</f>
        <v>7.0539085368865814E-2</v>
      </c>
      <c r="H302" s="62">
        <f>IF($E$11="",'3.1.16'!AA290/1000,Matrix!$E$11+('3.1.16'!AA290/1000))</f>
        <v>7.0751625368865811E-2</v>
      </c>
      <c r="I302" s="56"/>
      <c r="J302" s="74">
        <f t="shared" si="6"/>
        <v>6.8094875368865812E-2</v>
      </c>
      <c r="K302" s="59">
        <f t="shared" si="7"/>
        <v>7.0539085368865814E-2</v>
      </c>
      <c r="L302" s="62">
        <f t="shared" si="8"/>
        <v>7.0751625368865811E-2</v>
      </c>
    </row>
    <row r="303" spans="1:12" x14ac:dyDescent="0.25">
      <c r="A303" s="69" t="str">
        <f>+'3.1.16'!A291</f>
        <v>2017-06-01</v>
      </c>
      <c r="B303" s="56" t="str">
        <f>+'3.1.16'!B291</f>
        <v>2019-11-30</v>
      </c>
      <c r="C303" s="56">
        <f>+'3.1.16'!C291</f>
        <v>30</v>
      </c>
      <c r="D303" s="56" t="str">
        <f>+'3.1.16'!D291</f>
        <v>WEST PENNPOWER</v>
      </c>
      <c r="E303" s="56" t="s">
        <v>372</v>
      </c>
      <c r="F303" s="80">
        <f>IF($E$11="",'3.1.16'!Y291/1000,Matrix!$E$11+('3.1.16'!Y291/1000))</f>
        <v>6.6621743458643148E-2</v>
      </c>
      <c r="G303" s="59">
        <f>IF($E$11="",'3.1.16'!Z291/1000,Matrix!$E$11+('3.1.16'!Z291/1000))</f>
        <v>6.9065953458643164E-2</v>
      </c>
      <c r="H303" s="62">
        <f>IF($E$11="",'3.1.16'!AA291/1000,Matrix!$E$11+('3.1.16'!AA291/1000))</f>
        <v>6.9278493458643148E-2</v>
      </c>
      <c r="I303" s="56"/>
      <c r="J303" s="74">
        <f t="shared" si="6"/>
        <v>6.6621743458643148E-2</v>
      </c>
      <c r="K303" s="59">
        <f t="shared" si="7"/>
        <v>6.9065953458643164E-2</v>
      </c>
      <c r="L303" s="62">
        <f t="shared" si="8"/>
        <v>6.9278493458643148E-2</v>
      </c>
    </row>
    <row r="304" spans="1:12" x14ac:dyDescent="0.25">
      <c r="A304" s="70" t="str">
        <f>+'3.1.16'!A292</f>
        <v>2017-06-01</v>
      </c>
      <c r="B304" s="57" t="str">
        <f>+'3.1.16'!B292</f>
        <v>2020-05-31</v>
      </c>
      <c r="C304" s="57">
        <f>+'3.1.16'!C292</f>
        <v>36</v>
      </c>
      <c r="D304" s="57" t="str">
        <f>+'3.1.16'!D292</f>
        <v>WEST PENNPOWER</v>
      </c>
      <c r="E304" s="57" t="s">
        <v>372</v>
      </c>
      <c r="F304" s="82">
        <f>IF($E$11="",'3.1.16'!Y292/1000,Matrix!$E$11+('3.1.16'!Y292/1000))</f>
        <v>6.5831798221521909E-2</v>
      </c>
      <c r="G304" s="60">
        <f>IF($E$11="",'3.1.16'!Z292/1000,Matrix!$E$11+('3.1.16'!Z292/1000))</f>
        <v>6.8276008221521911E-2</v>
      </c>
      <c r="H304" s="63">
        <f>IF($E$11="",'3.1.16'!AA292/1000,Matrix!$E$11+('3.1.16'!AA292/1000))</f>
        <v>6.8488548221521908E-2</v>
      </c>
      <c r="I304" s="56"/>
      <c r="J304" s="75">
        <f t="shared" si="6"/>
        <v>6.5831798221521909E-2</v>
      </c>
      <c r="K304" s="60">
        <f t="shared" si="7"/>
        <v>6.8276008221521911E-2</v>
      </c>
      <c r="L304" s="63">
        <f t="shared" si="8"/>
        <v>6.8488548221521908E-2</v>
      </c>
    </row>
    <row r="305" spans="1:12" x14ac:dyDescent="0.25">
      <c r="A305" s="68" t="str">
        <f>+'3.1.16'!A293</f>
        <v>2017-07-01</v>
      </c>
      <c r="B305" s="55" t="str">
        <f>+'3.1.16'!B293</f>
        <v>2018-06-30</v>
      </c>
      <c r="C305" s="55">
        <f>+'3.1.16'!C293</f>
        <v>12</v>
      </c>
      <c r="D305" s="55" t="str">
        <f>+'3.1.16'!D293</f>
        <v>WEST PENNPOWER</v>
      </c>
      <c r="E305" s="55" t="s">
        <v>372</v>
      </c>
      <c r="F305" s="81">
        <f>IF($E$11="",'3.1.16'!Y293/1000,Matrix!$E$11+('3.1.16'!Y293/1000))</f>
        <v>6.8156120798468584E-2</v>
      </c>
      <c r="G305" s="58">
        <f>IF($E$11="",'3.1.16'!Z293/1000,Matrix!$E$11+('3.1.16'!Z293/1000))</f>
        <v>7.0600330798468572E-2</v>
      </c>
      <c r="H305" s="61">
        <f>IF($E$11="",'3.1.16'!AA293/1000,Matrix!$E$11+('3.1.16'!AA293/1000))</f>
        <v>7.0812870798468583E-2</v>
      </c>
      <c r="I305" s="55"/>
      <c r="J305" s="73">
        <f t="shared" si="6"/>
        <v>6.8156120798468584E-2</v>
      </c>
      <c r="K305" s="58">
        <f t="shared" si="7"/>
        <v>7.0600330798468572E-2</v>
      </c>
      <c r="L305" s="61">
        <f t="shared" si="8"/>
        <v>7.0812870798468583E-2</v>
      </c>
    </row>
    <row r="306" spans="1:12" x14ac:dyDescent="0.25">
      <c r="A306" s="69" t="str">
        <f>+'3.1.16'!A294</f>
        <v>2017-07-01</v>
      </c>
      <c r="B306" s="56" t="str">
        <f>+'3.1.16'!B294</f>
        <v>2018-12-31</v>
      </c>
      <c r="C306" s="56">
        <f>+'3.1.16'!C294</f>
        <v>18</v>
      </c>
      <c r="D306" s="56" t="str">
        <f>+'3.1.16'!D294</f>
        <v>WEST PENNPOWER</v>
      </c>
      <c r="E306" s="56" t="s">
        <v>372</v>
      </c>
      <c r="F306" s="80">
        <f>IF($E$11="",'3.1.16'!Y294/1000,Matrix!$E$11+('3.1.16'!Y294/1000))</f>
        <v>6.7094190818297872E-2</v>
      </c>
      <c r="G306" s="59">
        <f>IF($E$11="",'3.1.16'!Z294/1000,Matrix!$E$11+('3.1.16'!Z294/1000))</f>
        <v>6.9538400818297888E-2</v>
      </c>
      <c r="H306" s="62">
        <f>IF($E$11="",'3.1.16'!AA294/1000,Matrix!$E$11+('3.1.16'!AA294/1000))</f>
        <v>6.9750940818297871E-2</v>
      </c>
      <c r="I306" s="56"/>
      <c r="J306" s="74">
        <f t="shared" si="6"/>
        <v>6.7094190818297872E-2</v>
      </c>
      <c r="K306" s="59">
        <f t="shared" si="7"/>
        <v>6.9538400818297888E-2</v>
      </c>
      <c r="L306" s="62">
        <f t="shared" si="8"/>
        <v>6.9750940818297871E-2</v>
      </c>
    </row>
    <row r="307" spans="1:12" x14ac:dyDescent="0.25">
      <c r="A307" s="69" t="str">
        <f>+'3.1.16'!A295</f>
        <v>2017-07-01</v>
      </c>
      <c r="B307" s="56" t="str">
        <f>+'3.1.16'!B295</f>
        <v>2019-06-30</v>
      </c>
      <c r="C307" s="56">
        <f>+'3.1.16'!C295</f>
        <v>24</v>
      </c>
      <c r="D307" s="56" t="str">
        <f>+'3.1.16'!D295</f>
        <v>WEST PENNPOWER</v>
      </c>
      <c r="E307" s="56" t="s">
        <v>372</v>
      </c>
      <c r="F307" s="80">
        <f>IF($E$11="",'3.1.16'!Y295/1000,Matrix!$E$11+('3.1.16'!Y295/1000))</f>
        <v>6.7823727481680932E-2</v>
      </c>
      <c r="G307" s="59">
        <f>IF($E$11="",'3.1.16'!Z295/1000,Matrix!$E$11+('3.1.16'!Z295/1000))</f>
        <v>7.026793748168092E-2</v>
      </c>
      <c r="H307" s="62">
        <f>IF($E$11="",'3.1.16'!AA295/1000,Matrix!$E$11+('3.1.16'!AA295/1000))</f>
        <v>7.0480477481680917E-2</v>
      </c>
      <c r="I307" s="56"/>
      <c r="J307" s="74">
        <f t="shared" si="6"/>
        <v>6.7823727481680932E-2</v>
      </c>
      <c r="K307" s="59">
        <f t="shared" si="7"/>
        <v>7.026793748168092E-2</v>
      </c>
      <c r="L307" s="62">
        <f t="shared" si="8"/>
        <v>7.0480477481680917E-2</v>
      </c>
    </row>
    <row r="308" spans="1:12" x14ac:dyDescent="0.25">
      <c r="A308" s="69" t="str">
        <f>+'3.1.16'!A296</f>
        <v>2017-07-01</v>
      </c>
      <c r="B308" s="56" t="str">
        <f>+'3.1.16'!B296</f>
        <v>2019-12-31</v>
      </c>
      <c r="C308" s="56">
        <f>+'3.1.16'!C296</f>
        <v>30</v>
      </c>
      <c r="D308" s="56" t="str">
        <f>+'3.1.16'!D296</f>
        <v>WEST PENNPOWER</v>
      </c>
      <c r="E308" s="56" t="s">
        <v>372</v>
      </c>
      <c r="F308" s="80">
        <f>IF($E$11="",'3.1.16'!Y296/1000,Matrix!$E$11+('3.1.16'!Y296/1000))</f>
        <v>6.5893188323328591E-2</v>
      </c>
      <c r="G308" s="59">
        <f>IF($E$11="",'3.1.16'!Z296/1000,Matrix!$E$11+('3.1.16'!Z296/1000))</f>
        <v>6.8337398323328566E-2</v>
      </c>
      <c r="H308" s="62">
        <f>IF($E$11="",'3.1.16'!AA296/1000,Matrix!$E$11+('3.1.16'!AA296/1000))</f>
        <v>6.8549938323328577E-2</v>
      </c>
      <c r="I308" s="56"/>
      <c r="J308" s="74">
        <f t="shared" si="6"/>
        <v>6.5893188323328591E-2</v>
      </c>
      <c r="K308" s="59">
        <f t="shared" si="7"/>
        <v>6.8337398323328566E-2</v>
      </c>
      <c r="L308" s="62">
        <f t="shared" si="8"/>
        <v>6.8549938323328577E-2</v>
      </c>
    </row>
    <row r="309" spans="1:12" x14ac:dyDescent="0.25">
      <c r="A309" s="70" t="str">
        <f>+'3.1.16'!A297</f>
        <v>2017-07-01</v>
      </c>
      <c r="B309" s="57" t="str">
        <f>+'3.1.16'!B297</f>
        <v>2020-06-30</v>
      </c>
      <c r="C309" s="57">
        <f>+'3.1.16'!C297</f>
        <v>36</v>
      </c>
      <c r="D309" s="57" t="str">
        <f>+'3.1.16'!D297</f>
        <v>WEST PENNPOWER</v>
      </c>
      <c r="E309" s="57" t="s">
        <v>372</v>
      </c>
      <c r="F309" s="82">
        <f>IF($E$11="",'3.1.16'!Y297/1000,Matrix!$E$11+('3.1.16'!Y297/1000))</f>
        <v>6.5648209033271815E-2</v>
      </c>
      <c r="G309" s="60">
        <f>IF($E$11="",'3.1.16'!Z297/1000,Matrix!$E$11+('3.1.16'!Z297/1000))</f>
        <v>6.8092419033271817E-2</v>
      </c>
      <c r="H309" s="63">
        <f>IF($E$11="",'3.1.16'!AA297/1000,Matrix!$E$11+('3.1.16'!AA297/1000))</f>
        <v>6.8304959033271828E-2</v>
      </c>
      <c r="I309" s="56"/>
      <c r="J309" s="75">
        <f t="shared" si="6"/>
        <v>6.5648209033271815E-2</v>
      </c>
      <c r="K309" s="60">
        <f t="shared" si="7"/>
        <v>6.8092419033271817E-2</v>
      </c>
      <c r="L309" s="63">
        <f t="shared" si="8"/>
        <v>6.8304959033271828E-2</v>
      </c>
    </row>
    <row r="310" spans="1:12" x14ac:dyDescent="0.25">
      <c r="A310" s="68" t="str">
        <f>+'3.1.16'!A298</f>
        <v>2017-08-01</v>
      </c>
      <c r="B310" s="55" t="str">
        <f>+'3.1.16'!B298</f>
        <v>2018-07-31</v>
      </c>
      <c r="C310" s="55">
        <f>+'3.1.16'!C298</f>
        <v>12</v>
      </c>
      <c r="D310" s="55" t="str">
        <f>+'3.1.16'!D298</f>
        <v>WEST PENNPOWER</v>
      </c>
      <c r="E310" s="55" t="s">
        <v>372</v>
      </c>
      <c r="F310" s="81">
        <f>IF($E$11="",'3.1.16'!Y298/1000,Matrix!$E$11+('3.1.16'!Y298/1000))</f>
        <v>6.8211909120679995E-2</v>
      </c>
      <c r="G310" s="58">
        <f>IF($E$11="",'3.1.16'!Z298/1000,Matrix!$E$11+('3.1.16'!Z298/1000))</f>
        <v>7.0656119120679969E-2</v>
      </c>
      <c r="H310" s="61">
        <f>IF($E$11="",'3.1.16'!AA298/1000,Matrix!$E$11+('3.1.16'!AA298/1000))</f>
        <v>7.086865912067998E-2</v>
      </c>
      <c r="I310" s="55"/>
      <c r="J310" s="73">
        <f t="shared" si="6"/>
        <v>6.8211909120679995E-2</v>
      </c>
      <c r="K310" s="58">
        <f t="shared" si="7"/>
        <v>7.0656119120679969E-2</v>
      </c>
      <c r="L310" s="61">
        <f t="shared" si="8"/>
        <v>7.086865912067998E-2</v>
      </c>
    </row>
    <row r="311" spans="1:12" x14ac:dyDescent="0.25">
      <c r="A311" s="69" t="str">
        <f>+'3.1.16'!A299</f>
        <v>2017-08-01</v>
      </c>
      <c r="B311" s="56" t="str">
        <f>+'3.1.16'!B299</f>
        <v>2019-01-31</v>
      </c>
      <c r="C311" s="56">
        <f>+'3.1.16'!C299</f>
        <v>18</v>
      </c>
      <c r="D311" s="56" t="str">
        <f>+'3.1.16'!D299</f>
        <v>WEST PENNPOWER</v>
      </c>
      <c r="E311" s="56" t="s">
        <v>372</v>
      </c>
      <c r="F311" s="80">
        <f>IF($E$11="",'3.1.16'!Y299/1000,Matrix!$E$11+('3.1.16'!Y299/1000))</f>
        <v>6.7667472418776464E-2</v>
      </c>
      <c r="G311" s="59">
        <f>IF($E$11="",'3.1.16'!Z299/1000,Matrix!$E$11+('3.1.16'!Z299/1000))</f>
        <v>7.0111682418776453E-2</v>
      </c>
      <c r="H311" s="62">
        <f>IF($E$11="",'3.1.16'!AA299/1000,Matrix!$E$11+('3.1.16'!AA299/1000))</f>
        <v>7.0324222418776464E-2</v>
      </c>
      <c r="I311" s="56"/>
      <c r="J311" s="74">
        <f t="shared" si="6"/>
        <v>6.7667472418776464E-2</v>
      </c>
      <c r="K311" s="59">
        <f t="shared" si="7"/>
        <v>7.0111682418776453E-2</v>
      </c>
      <c r="L311" s="62">
        <f t="shared" si="8"/>
        <v>7.0324222418776464E-2</v>
      </c>
    </row>
    <row r="312" spans="1:12" x14ac:dyDescent="0.25">
      <c r="A312" s="69" t="str">
        <f>+'3.1.16'!A300</f>
        <v>2017-08-01</v>
      </c>
      <c r="B312" s="56" t="str">
        <f>+'3.1.16'!B300</f>
        <v>2019-07-31</v>
      </c>
      <c r="C312" s="56">
        <f>+'3.1.16'!C300</f>
        <v>24</v>
      </c>
      <c r="D312" s="56" t="str">
        <f>+'3.1.16'!D300</f>
        <v>WEST PENNPOWER</v>
      </c>
      <c r="E312" s="56" t="s">
        <v>372</v>
      </c>
      <c r="F312" s="80">
        <f>IF($E$11="",'3.1.16'!Y300/1000,Matrix!$E$11+('3.1.16'!Y300/1000))</f>
        <v>6.760891370019767E-2</v>
      </c>
      <c r="G312" s="59">
        <f>IF($E$11="",'3.1.16'!Z300/1000,Matrix!$E$11+('3.1.16'!Z300/1000))</f>
        <v>7.0053123700197673E-2</v>
      </c>
      <c r="H312" s="62">
        <f>IF($E$11="",'3.1.16'!AA300/1000,Matrix!$E$11+('3.1.16'!AA300/1000))</f>
        <v>7.0265663700197684E-2</v>
      </c>
      <c r="I312" s="56"/>
      <c r="J312" s="74">
        <f t="shared" si="6"/>
        <v>6.760891370019767E-2</v>
      </c>
      <c r="K312" s="59">
        <f t="shared" si="7"/>
        <v>7.0053123700197673E-2</v>
      </c>
      <c r="L312" s="62">
        <f t="shared" si="8"/>
        <v>7.0265663700197684E-2</v>
      </c>
    </row>
    <row r="313" spans="1:12" x14ac:dyDescent="0.25">
      <c r="A313" s="69" t="str">
        <f>+'3.1.16'!A301</f>
        <v>2017-08-01</v>
      </c>
      <c r="B313" s="56" t="str">
        <f>+'3.1.16'!B301</f>
        <v>2020-01-31</v>
      </c>
      <c r="C313" s="56">
        <f>+'3.1.16'!C301</f>
        <v>30</v>
      </c>
      <c r="D313" s="56" t="str">
        <f>+'3.1.16'!D301</f>
        <v>WEST PENNPOWER</v>
      </c>
      <c r="E313" s="56" t="s">
        <v>372</v>
      </c>
      <c r="F313" s="80">
        <f>IF($E$11="",'3.1.16'!Y301/1000,Matrix!$E$11+('3.1.16'!Y301/1000))</f>
        <v>6.6023475867722753E-2</v>
      </c>
      <c r="G313" s="59">
        <f>IF($E$11="",'3.1.16'!Z301/1000,Matrix!$E$11+('3.1.16'!Z301/1000))</f>
        <v>6.8467685867722755E-2</v>
      </c>
      <c r="H313" s="62">
        <f>IF($E$11="",'3.1.16'!AA301/1000,Matrix!$E$11+('3.1.16'!AA301/1000))</f>
        <v>6.8680225867722752E-2</v>
      </c>
      <c r="I313" s="56"/>
      <c r="J313" s="74">
        <f t="shared" si="6"/>
        <v>6.6023475867722753E-2</v>
      </c>
      <c r="K313" s="59">
        <f t="shared" si="7"/>
        <v>6.8467685867722755E-2</v>
      </c>
      <c r="L313" s="62">
        <f t="shared" si="8"/>
        <v>6.8680225867722752E-2</v>
      </c>
    </row>
    <row r="314" spans="1:12" x14ac:dyDescent="0.25">
      <c r="A314" s="70" t="str">
        <f>+'3.1.16'!A302</f>
        <v>2017-08-01</v>
      </c>
      <c r="B314" s="57" t="str">
        <f>+'3.1.16'!B302</f>
        <v>2020-07-31</v>
      </c>
      <c r="C314" s="57">
        <f>+'3.1.16'!C302</f>
        <v>36</v>
      </c>
      <c r="D314" s="57" t="str">
        <f>+'3.1.16'!D302</f>
        <v>WEST PENNPOWER</v>
      </c>
      <c r="E314" s="57" t="s">
        <v>372</v>
      </c>
      <c r="F314" s="82">
        <f>IF($E$11="",'3.1.16'!Y302/1000,Matrix!$E$11+('3.1.16'!Y302/1000))</f>
        <v>6.5445341946460497E-2</v>
      </c>
      <c r="G314" s="60">
        <f>IF($E$11="",'3.1.16'!Z302/1000,Matrix!$E$11+('3.1.16'!Z302/1000))</f>
        <v>6.7889551946460486E-2</v>
      </c>
      <c r="H314" s="63">
        <f>IF($E$11="",'3.1.16'!AA302/1000,Matrix!$E$11+('3.1.16'!AA302/1000))</f>
        <v>6.8102091946460497E-2</v>
      </c>
      <c r="I314" s="56"/>
      <c r="J314" s="75">
        <f t="shared" si="6"/>
        <v>6.5445341946460497E-2</v>
      </c>
      <c r="K314" s="60">
        <f t="shared" si="7"/>
        <v>6.7889551946460486E-2</v>
      </c>
      <c r="L314" s="63">
        <f t="shared" si="8"/>
        <v>6.8102091946460497E-2</v>
      </c>
    </row>
    <row r="315" spans="1:12" x14ac:dyDescent="0.25">
      <c r="A315" s="68" t="str">
        <f>+'3.1.16'!A303</f>
        <v>2016-09-01</v>
      </c>
      <c r="B315" s="55" t="str">
        <f>+'3.1.16'!B303</f>
        <v>2017-08-31</v>
      </c>
      <c r="C315" s="55">
        <f>+'3.1.16'!C303</f>
        <v>12</v>
      </c>
      <c r="D315" s="55" t="str">
        <f>+'3.1.16'!D303</f>
        <v>AEP OHIO</v>
      </c>
      <c r="E315" s="55" t="s">
        <v>372</v>
      </c>
      <c r="F315" s="81">
        <f>IF($E$11="",'3.1.16'!Y303/1000,Matrix!$E$11+('3.1.16'!Y303/1000))</f>
        <v>4.8449502095876229E-2</v>
      </c>
      <c r="G315" s="58">
        <f>IF($E$11="",'3.1.16'!Z303/1000,Matrix!$E$11+('3.1.16'!Z303/1000))</f>
        <v>5.0749502095876226E-2</v>
      </c>
      <c r="H315" s="61">
        <f>IF($E$11="",'3.1.16'!AA303/1000,Matrix!$E$11+('3.1.16'!AA303/1000))</f>
        <v>5.0949502095876224E-2</v>
      </c>
      <c r="I315" s="55"/>
      <c r="J315" s="73">
        <f>+F315</f>
        <v>4.8449502095876229E-2</v>
      </c>
      <c r="K315" s="58">
        <f t="shared" si="7"/>
        <v>5.0749502095876226E-2</v>
      </c>
      <c r="L315" s="61">
        <f t="shared" si="8"/>
        <v>5.0949502095876224E-2</v>
      </c>
    </row>
    <row r="316" spans="1:12" x14ac:dyDescent="0.25">
      <c r="A316" s="69" t="str">
        <f>+'3.1.16'!A304</f>
        <v>2016-09-01</v>
      </c>
      <c r="B316" s="56" t="str">
        <f>+'3.1.16'!B304</f>
        <v>2018-02-28</v>
      </c>
      <c r="C316" s="56">
        <f>+'3.1.16'!C304</f>
        <v>18</v>
      </c>
      <c r="D316" s="56" t="str">
        <f>+'3.1.16'!D304</f>
        <v>AEP OHIO</v>
      </c>
      <c r="E316" s="56" t="s">
        <v>372</v>
      </c>
      <c r="F316" s="80">
        <f>IF($E$11="",'3.1.16'!Y304/1000,Matrix!$E$11+('3.1.16'!Y304/1000))</f>
        <v>4.9812231821612797E-2</v>
      </c>
      <c r="G316" s="59">
        <f>IF($E$11="",'3.1.16'!Z304/1000,Matrix!$E$11+('3.1.16'!Z304/1000))</f>
        <v>5.2112231821612794E-2</v>
      </c>
      <c r="H316" s="62">
        <f>IF($E$11="",'3.1.16'!AA304/1000,Matrix!$E$11+('3.1.16'!AA304/1000))</f>
        <v>5.2312231821612799E-2</v>
      </c>
      <c r="I316" s="56"/>
      <c r="J316" s="74">
        <f t="shared" ref="J316:J379" si="9">+F316</f>
        <v>4.9812231821612797E-2</v>
      </c>
      <c r="K316" s="59">
        <f t="shared" ref="K316:K379" si="10">+G316</f>
        <v>5.2112231821612794E-2</v>
      </c>
      <c r="L316" s="62">
        <f t="shared" ref="L316:L379" si="11">+H316</f>
        <v>5.2312231821612799E-2</v>
      </c>
    </row>
    <row r="317" spans="1:12" x14ac:dyDescent="0.25">
      <c r="A317" s="69" t="str">
        <f>+'3.1.16'!A305</f>
        <v>2016-09-01</v>
      </c>
      <c r="B317" s="56" t="str">
        <f>+'3.1.16'!B305</f>
        <v>2018-08-31</v>
      </c>
      <c r="C317" s="56">
        <f>+'3.1.16'!C305</f>
        <v>24</v>
      </c>
      <c r="D317" s="56" t="str">
        <f>+'3.1.16'!D305</f>
        <v>AEP OHIO</v>
      </c>
      <c r="E317" s="56" t="s">
        <v>372</v>
      </c>
      <c r="F317" s="80">
        <f>IF($E$11="",'3.1.16'!Y305/1000,Matrix!$E$11+('3.1.16'!Y305/1000))</f>
        <v>4.9745449142224889E-2</v>
      </c>
      <c r="G317" s="59">
        <f>IF($E$11="",'3.1.16'!Z305/1000,Matrix!$E$11+('3.1.16'!Z305/1000))</f>
        <v>5.2045449142224892E-2</v>
      </c>
      <c r="H317" s="62">
        <f>IF($E$11="",'3.1.16'!AA305/1000,Matrix!$E$11+('3.1.16'!AA305/1000))</f>
        <v>5.2245449142224891E-2</v>
      </c>
      <c r="I317" s="56"/>
      <c r="J317" s="74">
        <f t="shared" si="9"/>
        <v>4.9745449142224889E-2</v>
      </c>
      <c r="K317" s="59">
        <f t="shared" si="10"/>
        <v>5.2045449142224892E-2</v>
      </c>
      <c r="L317" s="62">
        <f t="shared" si="11"/>
        <v>5.2245449142224891E-2</v>
      </c>
    </row>
    <row r="318" spans="1:12" x14ac:dyDescent="0.25">
      <c r="A318" s="69" t="str">
        <f>+'3.1.16'!A306</f>
        <v>2016-09-01</v>
      </c>
      <c r="B318" s="56" t="str">
        <f>+'3.1.16'!B306</f>
        <v>2019-02-28</v>
      </c>
      <c r="C318" s="56">
        <f>+'3.1.16'!C306</f>
        <v>30</v>
      </c>
      <c r="D318" s="56" t="str">
        <f>+'3.1.16'!D306</f>
        <v>AEP OHIO</v>
      </c>
      <c r="E318" s="56" t="s">
        <v>372</v>
      </c>
      <c r="F318" s="80">
        <f>IF($E$11="",'3.1.16'!Y306/1000,Matrix!$E$11+('3.1.16'!Y306/1000))</f>
        <v>5.0382184645933067E-2</v>
      </c>
      <c r="G318" s="59">
        <f>IF($E$11="",'3.1.16'!Z306/1000,Matrix!$E$11+('3.1.16'!Z306/1000))</f>
        <v>5.2682184645933064E-2</v>
      </c>
      <c r="H318" s="62">
        <f>IF($E$11="",'3.1.16'!AA306/1000,Matrix!$E$11+('3.1.16'!AA306/1000))</f>
        <v>5.2882184645933063E-2</v>
      </c>
      <c r="I318" s="56"/>
      <c r="J318" s="74">
        <f t="shared" si="9"/>
        <v>5.0382184645933067E-2</v>
      </c>
      <c r="K318" s="59">
        <f t="shared" si="10"/>
        <v>5.2682184645933064E-2</v>
      </c>
      <c r="L318" s="62">
        <f t="shared" si="11"/>
        <v>5.2882184645933063E-2</v>
      </c>
    </row>
    <row r="319" spans="1:12" x14ac:dyDescent="0.25">
      <c r="A319" s="70" t="str">
        <f>+'3.1.16'!A307</f>
        <v>2016-09-01</v>
      </c>
      <c r="B319" s="57" t="str">
        <f>+'3.1.16'!B307</f>
        <v>2019-08-31</v>
      </c>
      <c r="C319" s="57">
        <f>+'3.1.16'!C307</f>
        <v>36</v>
      </c>
      <c r="D319" s="57" t="str">
        <f>+'3.1.16'!D307</f>
        <v>AEP OHIO</v>
      </c>
      <c r="E319" s="57" t="s">
        <v>372</v>
      </c>
      <c r="F319" s="82">
        <f>IF($E$11="",'3.1.16'!Y307/1000,Matrix!$E$11+('3.1.16'!Y307/1000))</f>
        <v>4.9910473774701827E-2</v>
      </c>
      <c r="G319" s="60">
        <f>IF($E$11="",'3.1.16'!Z307/1000,Matrix!$E$11+('3.1.16'!Z307/1000))</f>
        <v>5.2210473774701824E-2</v>
      </c>
      <c r="H319" s="63">
        <f>IF($E$11="",'3.1.16'!AA307/1000,Matrix!$E$11+('3.1.16'!AA307/1000))</f>
        <v>5.241047377470183E-2</v>
      </c>
      <c r="I319" s="56"/>
      <c r="J319" s="75">
        <f t="shared" si="9"/>
        <v>4.9910473774701827E-2</v>
      </c>
      <c r="K319" s="60">
        <f t="shared" si="10"/>
        <v>5.2210473774701824E-2</v>
      </c>
      <c r="L319" s="63">
        <f t="shared" si="11"/>
        <v>5.241047377470183E-2</v>
      </c>
    </row>
    <row r="320" spans="1:12" x14ac:dyDescent="0.25">
      <c r="A320" s="68" t="str">
        <f>+'3.1.16'!A308</f>
        <v>2016-10-01</v>
      </c>
      <c r="B320" s="55" t="str">
        <f>+'3.1.16'!B308</f>
        <v>2017-09-30</v>
      </c>
      <c r="C320" s="55">
        <f>+'3.1.16'!C308</f>
        <v>12</v>
      </c>
      <c r="D320" s="55" t="str">
        <f>+'3.1.16'!D308</f>
        <v>AEP OHIO</v>
      </c>
      <c r="E320" s="55" t="s">
        <v>372</v>
      </c>
      <c r="F320" s="81">
        <f>IF($E$11="",'3.1.16'!Y308/1000,Matrix!$E$11+('3.1.16'!Y308/1000))</f>
        <v>4.8741149905202209E-2</v>
      </c>
      <c r="G320" s="58">
        <f>IF($E$11="",'3.1.16'!Z308/1000,Matrix!$E$11+('3.1.16'!Z308/1000))</f>
        <v>5.1041149905202206E-2</v>
      </c>
      <c r="H320" s="61">
        <f>IF($E$11="",'3.1.16'!AA308/1000,Matrix!$E$11+('3.1.16'!AA308/1000))</f>
        <v>5.1241149905202205E-2</v>
      </c>
      <c r="I320" s="55"/>
      <c r="J320" s="73">
        <f t="shared" si="9"/>
        <v>4.8741149905202209E-2</v>
      </c>
      <c r="K320" s="58">
        <f t="shared" si="10"/>
        <v>5.1041149905202206E-2</v>
      </c>
      <c r="L320" s="61">
        <f t="shared" si="11"/>
        <v>5.1241149905202205E-2</v>
      </c>
    </row>
    <row r="321" spans="1:12" x14ac:dyDescent="0.25">
      <c r="A321" s="69" t="str">
        <f>+'3.1.16'!A309</f>
        <v>2016-10-01</v>
      </c>
      <c r="B321" s="56" t="str">
        <f>+'3.1.16'!B309</f>
        <v>2018-03-31</v>
      </c>
      <c r="C321" s="56">
        <f>+'3.1.16'!C309</f>
        <v>18</v>
      </c>
      <c r="D321" s="56" t="str">
        <f>+'3.1.16'!D309</f>
        <v>AEP OHIO</v>
      </c>
      <c r="E321" s="56" t="s">
        <v>372</v>
      </c>
      <c r="F321" s="80">
        <f>IF($E$11="",'3.1.16'!Y309/1000,Matrix!$E$11+('3.1.16'!Y309/1000))</f>
        <v>5.0338739222567992E-2</v>
      </c>
      <c r="G321" s="59">
        <f>IF($E$11="",'3.1.16'!Z309/1000,Matrix!$E$11+('3.1.16'!Z309/1000))</f>
        <v>5.2638739222567989E-2</v>
      </c>
      <c r="H321" s="62">
        <f>IF($E$11="",'3.1.16'!AA309/1000,Matrix!$E$11+('3.1.16'!AA309/1000))</f>
        <v>5.2838739222567994E-2</v>
      </c>
      <c r="I321" s="56"/>
      <c r="J321" s="74">
        <f t="shared" si="9"/>
        <v>5.0338739222567992E-2</v>
      </c>
      <c r="K321" s="59">
        <f t="shared" si="10"/>
        <v>5.2638739222567989E-2</v>
      </c>
      <c r="L321" s="62">
        <f t="shared" si="11"/>
        <v>5.2838739222567994E-2</v>
      </c>
    </row>
    <row r="322" spans="1:12" x14ac:dyDescent="0.25">
      <c r="A322" s="69" t="str">
        <f>+'3.1.16'!A310</f>
        <v>2016-10-01</v>
      </c>
      <c r="B322" s="56" t="str">
        <f>+'3.1.16'!B310</f>
        <v>2018-09-30</v>
      </c>
      <c r="C322" s="56">
        <f>+'3.1.16'!C310</f>
        <v>24</v>
      </c>
      <c r="D322" s="56" t="str">
        <f>+'3.1.16'!D310</f>
        <v>AEP OHIO</v>
      </c>
      <c r="E322" s="56" t="s">
        <v>372</v>
      </c>
      <c r="F322" s="80">
        <f>IF($E$11="",'3.1.16'!Y310/1000,Matrix!$E$11+('3.1.16'!Y310/1000))</f>
        <v>4.9902225960254822E-2</v>
      </c>
      <c r="G322" s="59">
        <f>IF($E$11="",'3.1.16'!Z310/1000,Matrix!$E$11+('3.1.16'!Z310/1000))</f>
        <v>5.2202225960254825E-2</v>
      </c>
      <c r="H322" s="62">
        <f>IF($E$11="",'3.1.16'!AA310/1000,Matrix!$E$11+('3.1.16'!AA310/1000))</f>
        <v>5.2402225960254824E-2</v>
      </c>
      <c r="I322" s="56"/>
      <c r="J322" s="74">
        <f t="shared" si="9"/>
        <v>4.9902225960254822E-2</v>
      </c>
      <c r="K322" s="59">
        <f t="shared" si="10"/>
        <v>5.2202225960254825E-2</v>
      </c>
      <c r="L322" s="62">
        <f t="shared" si="11"/>
        <v>5.2402225960254824E-2</v>
      </c>
    </row>
    <row r="323" spans="1:12" x14ac:dyDescent="0.25">
      <c r="A323" s="69" t="str">
        <f>+'3.1.16'!A311</f>
        <v>2016-10-01</v>
      </c>
      <c r="B323" s="56" t="str">
        <f>+'3.1.16'!B311</f>
        <v>2019-03-31</v>
      </c>
      <c r="C323" s="56">
        <f>+'3.1.16'!C311</f>
        <v>30</v>
      </c>
      <c r="D323" s="56" t="str">
        <f>+'3.1.16'!D311</f>
        <v>AEP OHIO</v>
      </c>
      <c r="E323" s="56" t="s">
        <v>372</v>
      </c>
      <c r="F323" s="80">
        <f>IF($E$11="",'3.1.16'!Y311/1000,Matrix!$E$11+('3.1.16'!Y311/1000))</f>
        <v>5.0722652181058259E-2</v>
      </c>
      <c r="G323" s="59">
        <f>IF($E$11="",'3.1.16'!Z311/1000,Matrix!$E$11+('3.1.16'!Z311/1000))</f>
        <v>5.3022652181058255E-2</v>
      </c>
      <c r="H323" s="62">
        <f>IF($E$11="",'3.1.16'!AA311/1000,Matrix!$E$11+('3.1.16'!AA311/1000))</f>
        <v>5.3222652181058261E-2</v>
      </c>
      <c r="I323" s="56"/>
      <c r="J323" s="74">
        <f t="shared" si="9"/>
        <v>5.0722652181058259E-2</v>
      </c>
      <c r="K323" s="59">
        <f t="shared" si="10"/>
        <v>5.3022652181058255E-2</v>
      </c>
      <c r="L323" s="62">
        <f t="shared" si="11"/>
        <v>5.3222652181058261E-2</v>
      </c>
    </row>
    <row r="324" spans="1:12" x14ac:dyDescent="0.25">
      <c r="A324" s="70" t="str">
        <f>+'3.1.16'!A312</f>
        <v>2016-10-01</v>
      </c>
      <c r="B324" s="57" t="str">
        <f>+'3.1.16'!B312</f>
        <v>2019-09-30</v>
      </c>
      <c r="C324" s="57">
        <f>+'3.1.16'!C312</f>
        <v>36</v>
      </c>
      <c r="D324" s="57" t="str">
        <f>+'3.1.16'!D312</f>
        <v>AEP OHIO</v>
      </c>
      <c r="E324" s="57" t="s">
        <v>372</v>
      </c>
      <c r="F324" s="82">
        <f>IF($E$11="",'3.1.16'!Y312/1000,Matrix!$E$11+('3.1.16'!Y312/1000))</f>
        <v>4.987282350471646E-2</v>
      </c>
      <c r="G324" s="60">
        <f>IF($E$11="",'3.1.16'!Z312/1000,Matrix!$E$11+('3.1.16'!Z312/1000))</f>
        <v>5.2172823504716456E-2</v>
      </c>
      <c r="H324" s="63">
        <f>IF($E$11="",'3.1.16'!AA312/1000,Matrix!$E$11+('3.1.16'!AA312/1000))</f>
        <v>5.2372823504716455E-2</v>
      </c>
      <c r="I324" s="56"/>
      <c r="J324" s="75">
        <f t="shared" si="9"/>
        <v>4.987282350471646E-2</v>
      </c>
      <c r="K324" s="60">
        <f t="shared" si="10"/>
        <v>5.2172823504716456E-2</v>
      </c>
      <c r="L324" s="63">
        <f t="shared" si="11"/>
        <v>5.2372823504716455E-2</v>
      </c>
    </row>
    <row r="325" spans="1:12" x14ac:dyDescent="0.25">
      <c r="A325" s="68" t="str">
        <f>+'3.1.16'!A313</f>
        <v>2016-11-01</v>
      </c>
      <c r="B325" s="55" t="str">
        <f>+'3.1.16'!B313</f>
        <v>2017-10-31</v>
      </c>
      <c r="C325" s="55">
        <f>+'3.1.16'!C313</f>
        <v>12</v>
      </c>
      <c r="D325" s="55" t="str">
        <f>+'3.1.16'!D313</f>
        <v>AEP OHIO</v>
      </c>
      <c r="E325" s="55" t="s">
        <v>372</v>
      </c>
      <c r="F325" s="81">
        <f>IF($E$11="",'3.1.16'!Y313/1000,Matrix!$E$11+('3.1.16'!Y313/1000))</f>
        <v>4.8957439575187278E-2</v>
      </c>
      <c r="G325" s="58">
        <f>IF($E$11="",'3.1.16'!Z313/1000,Matrix!$E$11+('3.1.16'!Z313/1000))</f>
        <v>5.1257439575187275E-2</v>
      </c>
      <c r="H325" s="61">
        <f>IF($E$11="",'3.1.16'!AA313/1000,Matrix!$E$11+('3.1.16'!AA313/1000))</f>
        <v>5.145743957518728E-2</v>
      </c>
      <c r="I325" s="55"/>
      <c r="J325" s="73">
        <f t="shared" si="9"/>
        <v>4.8957439575187278E-2</v>
      </c>
      <c r="K325" s="58">
        <f t="shared" si="10"/>
        <v>5.1257439575187275E-2</v>
      </c>
      <c r="L325" s="61">
        <f t="shared" si="11"/>
        <v>5.145743957518728E-2</v>
      </c>
    </row>
    <row r="326" spans="1:12" x14ac:dyDescent="0.25">
      <c r="A326" s="69" t="str">
        <f>+'3.1.16'!A314</f>
        <v>2016-11-01</v>
      </c>
      <c r="B326" s="56" t="str">
        <f>+'3.1.16'!B314</f>
        <v>2018-04-30</v>
      </c>
      <c r="C326" s="56">
        <f>+'3.1.16'!C314</f>
        <v>18</v>
      </c>
      <c r="D326" s="56" t="str">
        <f>+'3.1.16'!D314</f>
        <v>AEP OHIO</v>
      </c>
      <c r="E326" s="56" t="s">
        <v>372</v>
      </c>
      <c r="F326" s="80">
        <f>IF($E$11="",'3.1.16'!Y314/1000,Matrix!$E$11+('3.1.16'!Y314/1000))</f>
        <v>5.0582000376578014E-2</v>
      </c>
      <c r="G326" s="59">
        <f>IF($E$11="",'3.1.16'!Z314/1000,Matrix!$E$11+('3.1.16'!Z314/1000))</f>
        <v>5.288200037657801E-2</v>
      </c>
      <c r="H326" s="62">
        <f>IF($E$11="",'3.1.16'!AA314/1000,Matrix!$E$11+('3.1.16'!AA314/1000))</f>
        <v>5.3082000376578016E-2</v>
      </c>
      <c r="I326" s="56"/>
      <c r="J326" s="74">
        <f t="shared" si="9"/>
        <v>5.0582000376578014E-2</v>
      </c>
      <c r="K326" s="59">
        <f t="shared" si="10"/>
        <v>5.288200037657801E-2</v>
      </c>
      <c r="L326" s="62">
        <f t="shared" si="11"/>
        <v>5.3082000376578016E-2</v>
      </c>
    </row>
    <row r="327" spans="1:12" x14ac:dyDescent="0.25">
      <c r="A327" s="69" t="str">
        <f>+'3.1.16'!A315</f>
        <v>2016-11-01</v>
      </c>
      <c r="B327" s="56" t="str">
        <f>+'3.1.16'!B315</f>
        <v>2018-10-31</v>
      </c>
      <c r="C327" s="56">
        <f>+'3.1.16'!C315</f>
        <v>24</v>
      </c>
      <c r="D327" s="56" t="str">
        <f>+'3.1.16'!D315</f>
        <v>AEP OHIO</v>
      </c>
      <c r="E327" s="56" t="s">
        <v>372</v>
      </c>
      <c r="F327" s="80">
        <f>IF($E$11="",'3.1.16'!Y315/1000,Matrix!$E$11+('3.1.16'!Y315/1000))</f>
        <v>5.0037367641787692E-2</v>
      </c>
      <c r="G327" s="59">
        <f>IF($E$11="",'3.1.16'!Z315/1000,Matrix!$E$11+('3.1.16'!Z315/1000))</f>
        <v>5.2337367641787688E-2</v>
      </c>
      <c r="H327" s="62">
        <f>IF($E$11="",'3.1.16'!AA315/1000,Matrix!$E$11+('3.1.16'!AA315/1000))</f>
        <v>5.2537367641787687E-2</v>
      </c>
      <c r="I327" s="56"/>
      <c r="J327" s="74">
        <f t="shared" si="9"/>
        <v>5.0037367641787692E-2</v>
      </c>
      <c r="K327" s="59">
        <f t="shared" si="10"/>
        <v>5.2337367641787688E-2</v>
      </c>
      <c r="L327" s="62">
        <f t="shared" si="11"/>
        <v>5.2537367641787687E-2</v>
      </c>
    </row>
    <row r="328" spans="1:12" x14ac:dyDescent="0.25">
      <c r="A328" s="69" t="str">
        <f>+'3.1.16'!A316</f>
        <v>2016-11-01</v>
      </c>
      <c r="B328" s="56" t="str">
        <f>+'3.1.16'!B316</f>
        <v>2019-04-30</v>
      </c>
      <c r="C328" s="56">
        <f>+'3.1.16'!C316</f>
        <v>30</v>
      </c>
      <c r="D328" s="56" t="str">
        <f>+'3.1.16'!D316</f>
        <v>AEP OHIO</v>
      </c>
      <c r="E328" s="56" t="s">
        <v>372</v>
      </c>
      <c r="F328" s="80">
        <f>IF($E$11="",'3.1.16'!Y316/1000,Matrix!$E$11+('3.1.16'!Y316/1000))</f>
        <v>5.0914747246720453E-2</v>
      </c>
      <c r="G328" s="59">
        <f>IF($E$11="",'3.1.16'!Z316/1000,Matrix!$E$11+('3.1.16'!Z316/1000))</f>
        <v>5.3214747246720449E-2</v>
      </c>
      <c r="H328" s="62">
        <f>IF($E$11="",'3.1.16'!AA316/1000,Matrix!$E$11+('3.1.16'!AA316/1000))</f>
        <v>5.3414747246720455E-2</v>
      </c>
      <c r="I328" s="56"/>
      <c r="J328" s="74">
        <f t="shared" si="9"/>
        <v>5.0914747246720453E-2</v>
      </c>
      <c r="K328" s="59">
        <f t="shared" si="10"/>
        <v>5.3214747246720449E-2</v>
      </c>
      <c r="L328" s="62">
        <f t="shared" si="11"/>
        <v>5.3414747246720455E-2</v>
      </c>
    </row>
    <row r="329" spans="1:12" x14ac:dyDescent="0.25">
      <c r="A329" s="70" t="str">
        <f>+'3.1.16'!A317</f>
        <v>2016-11-01</v>
      </c>
      <c r="B329" s="57" t="str">
        <f>+'3.1.16'!B317</f>
        <v>2019-10-31</v>
      </c>
      <c r="C329" s="57">
        <f>+'3.1.16'!C317</f>
        <v>36</v>
      </c>
      <c r="D329" s="57" t="str">
        <f>+'3.1.16'!D317</f>
        <v>AEP OHIO</v>
      </c>
      <c r="E329" s="57" t="s">
        <v>372</v>
      </c>
      <c r="F329" s="82">
        <f>IF($E$11="",'3.1.16'!Y317/1000,Matrix!$E$11+('3.1.16'!Y317/1000))</f>
        <v>4.978591804890662E-2</v>
      </c>
      <c r="G329" s="60">
        <f>IF($E$11="",'3.1.16'!Z317/1000,Matrix!$E$11+('3.1.16'!Z317/1000))</f>
        <v>5.2085918048906624E-2</v>
      </c>
      <c r="H329" s="63">
        <f>IF($E$11="",'3.1.16'!AA317/1000,Matrix!$E$11+('3.1.16'!AA317/1000))</f>
        <v>5.2285918048906622E-2</v>
      </c>
      <c r="I329" s="56"/>
      <c r="J329" s="75">
        <f t="shared" si="9"/>
        <v>4.978591804890662E-2</v>
      </c>
      <c r="K329" s="60">
        <f t="shared" si="10"/>
        <v>5.2085918048906624E-2</v>
      </c>
      <c r="L329" s="63">
        <f t="shared" si="11"/>
        <v>5.2285918048906622E-2</v>
      </c>
    </row>
    <row r="330" spans="1:12" x14ac:dyDescent="0.25">
      <c r="A330" s="68" t="str">
        <f>+'3.1.16'!A318</f>
        <v>2016-12-01</v>
      </c>
      <c r="B330" s="55" t="str">
        <f>+'3.1.16'!B318</f>
        <v>2017-11-30</v>
      </c>
      <c r="C330" s="55">
        <f>+'3.1.16'!C318</f>
        <v>12</v>
      </c>
      <c r="D330" s="55" t="str">
        <f>+'3.1.16'!D318</f>
        <v>AEP OHIO</v>
      </c>
      <c r="E330" s="55" t="s">
        <v>372</v>
      </c>
      <c r="F330" s="81">
        <f>IF($E$11="",'3.1.16'!Y318/1000,Matrix!$E$11+('3.1.16'!Y318/1000))</f>
        <v>4.9187084490582067E-2</v>
      </c>
      <c r="G330" s="58">
        <f>IF($E$11="",'3.1.16'!Z318/1000,Matrix!$E$11+('3.1.16'!Z318/1000))</f>
        <v>5.1487084490582063E-2</v>
      </c>
      <c r="H330" s="61">
        <f>IF($E$11="",'3.1.16'!AA318/1000,Matrix!$E$11+('3.1.16'!AA318/1000))</f>
        <v>5.1687084490582069E-2</v>
      </c>
      <c r="I330" s="55"/>
      <c r="J330" s="73">
        <f t="shared" si="9"/>
        <v>4.9187084490582067E-2</v>
      </c>
      <c r="K330" s="58">
        <f t="shared" si="10"/>
        <v>5.1487084490582063E-2</v>
      </c>
      <c r="L330" s="61">
        <f t="shared" si="11"/>
        <v>5.1687084490582069E-2</v>
      </c>
    </row>
    <row r="331" spans="1:12" x14ac:dyDescent="0.25">
      <c r="A331" s="69" t="str">
        <f>+'3.1.16'!A319</f>
        <v>2016-12-01</v>
      </c>
      <c r="B331" s="56" t="str">
        <f>+'3.1.16'!B319</f>
        <v>2018-05-31</v>
      </c>
      <c r="C331" s="56">
        <f>+'3.1.16'!C319</f>
        <v>18</v>
      </c>
      <c r="D331" s="56" t="str">
        <f>+'3.1.16'!D319</f>
        <v>AEP OHIO</v>
      </c>
      <c r="E331" s="56" t="s">
        <v>372</v>
      </c>
      <c r="F331" s="80">
        <f>IF($E$11="",'3.1.16'!Y319/1000,Matrix!$E$11+('3.1.16'!Y319/1000))</f>
        <v>5.0718883300564156E-2</v>
      </c>
      <c r="G331" s="59">
        <f>IF($E$11="",'3.1.16'!Z319/1000,Matrix!$E$11+('3.1.16'!Z319/1000))</f>
        <v>5.3018883300564153E-2</v>
      </c>
      <c r="H331" s="62">
        <f>IF($E$11="",'3.1.16'!AA319/1000,Matrix!$E$11+('3.1.16'!AA319/1000))</f>
        <v>5.3218883300564158E-2</v>
      </c>
      <c r="I331" s="56"/>
      <c r="J331" s="74">
        <f t="shared" si="9"/>
        <v>5.0718883300564156E-2</v>
      </c>
      <c r="K331" s="59">
        <f t="shared" si="10"/>
        <v>5.3018883300564153E-2</v>
      </c>
      <c r="L331" s="62">
        <f t="shared" si="11"/>
        <v>5.3218883300564158E-2</v>
      </c>
    </row>
    <row r="332" spans="1:12" x14ac:dyDescent="0.25">
      <c r="A332" s="69" t="str">
        <f>+'3.1.16'!A320</f>
        <v>2016-12-01</v>
      </c>
      <c r="B332" s="56" t="str">
        <f>+'3.1.16'!B320</f>
        <v>2018-11-30</v>
      </c>
      <c r="C332" s="56">
        <f>+'3.1.16'!C320</f>
        <v>24</v>
      </c>
      <c r="D332" s="56" t="str">
        <f>+'3.1.16'!D320</f>
        <v>AEP OHIO</v>
      </c>
      <c r="E332" s="56" t="s">
        <v>372</v>
      </c>
      <c r="F332" s="80">
        <f>IF($E$11="",'3.1.16'!Y320/1000,Matrix!$E$11+('3.1.16'!Y320/1000))</f>
        <v>5.0174208650976493E-2</v>
      </c>
      <c r="G332" s="59">
        <f>IF($E$11="",'3.1.16'!Z320/1000,Matrix!$E$11+('3.1.16'!Z320/1000))</f>
        <v>5.2474208650976496E-2</v>
      </c>
      <c r="H332" s="62">
        <f>IF($E$11="",'3.1.16'!AA320/1000,Matrix!$E$11+('3.1.16'!AA320/1000))</f>
        <v>5.2674208650976495E-2</v>
      </c>
      <c r="I332" s="56"/>
      <c r="J332" s="74">
        <f t="shared" si="9"/>
        <v>5.0174208650976493E-2</v>
      </c>
      <c r="K332" s="59">
        <f t="shared" si="10"/>
        <v>5.2474208650976496E-2</v>
      </c>
      <c r="L332" s="62">
        <f t="shared" si="11"/>
        <v>5.2674208650976495E-2</v>
      </c>
    </row>
    <row r="333" spans="1:12" x14ac:dyDescent="0.25">
      <c r="A333" s="69" t="str">
        <f>+'3.1.16'!A321</f>
        <v>2016-12-01</v>
      </c>
      <c r="B333" s="56" t="str">
        <f>+'3.1.16'!B321</f>
        <v>2019-05-31</v>
      </c>
      <c r="C333" s="56">
        <f>+'3.1.16'!C321</f>
        <v>30</v>
      </c>
      <c r="D333" s="56" t="str">
        <f>+'3.1.16'!D321</f>
        <v>AEP OHIO</v>
      </c>
      <c r="E333" s="56" t="s">
        <v>372</v>
      </c>
      <c r="F333" s="80">
        <f>IF($E$11="",'3.1.16'!Y321/1000,Matrix!$E$11+('3.1.16'!Y321/1000))</f>
        <v>5.1033583817955946E-2</v>
      </c>
      <c r="G333" s="59">
        <f>IF($E$11="",'3.1.16'!Z321/1000,Matrix!$E$11+('3.1.16'!Z321/1000))</f>
        <v>5.3333583817955943E-2</v>
      </c>
      <c r="H333" s="62">
        <f>IF($E$11="",'3.1.16'!AA321/1000,Matrix!$E$11+('3.1.16'!AA321/1000))</f>
        <v>5.3533583817955942E-2</v>
      </c>
      <c r="I333" s="56"/>
      <c r="J333" s="74">
        <f t="shared" si="9"/>
        <v>5.1033583817955946E-2</v>
      </c>
      <c r="K333" s="59">
        <f t="shared" si="10"/>
        <v>5.3333583817955943E-2</v>
      </c>
      <c r="L333" s="62">
        <f t="shared" si="11"/>
        <v>5.3533583817955942E-2</v>
      </c>
    </row>
    <row r="334" spans="1:12" x14ac:dyDescent="0.25">
      <c r="A334" s="70" t="str">
        <f>+'3.1.16'!A322</f>
        <v>2016-12-01</v>
      </c>
      <c r="B334" s="57" t="str">
        <f>+'3.1.16'!B322</f>
        <v>2019-11-30</v>
      </c>
      <c r="C334" s="57">
        <f>+'3.1.16'!C322</f>
        <v>36</v>
      </c>
      <c r="D334" s="57" t="str">
        <f>+'3.1.16'!D322</f>
        <v>AEP OHIO</v>
      </c>
      <c r="E334" s="57" t="s">
        <v>372</v>
      </c>
      <c r="F334" s="82">
        <f>IF($E$11="",'3.1.16'!Y322/1000,Matrix!$E$11+('3.1.16'!Y322/1000))</f>
        <v>4.97045915722166E-2</v>
      </c>
      <c r="G334" s="60">
        <f>IF($E$11="",'3.1.16'!Z322/1000,Matrix!$E$11+('3.1.16'!Z322/1000))</f>
        <v>5.2004591572216596E-2</v>
      </c>
      <c r="H334" s="63">
        <f>IF($E$11="",'3.1.16'!AA322/1000,Matrix!$E$11+('3.1.16'!AA322/1000))</f>
        <v>5.2204591572216602E-2</v>
      </c>
      <c r="I334" s="56"/>
      <c r="J334" s="75">
        <f t="shared" si="9"/>
        <v>4.97045915722166E-2</v>
      </c>
      <c r="K334" s="60">
        <f t="shared" si="10"/>
        <v>5.2004591572216596E-2</v>
      </c>
      <c r="L334" s="63">
        <f t="shared" si="11"/>
        <v>5.2204591572216602E-2</v>
      </c>
    </row>
    <row r="335" spans="1:12" x14ac:dyDescent="0.25">
      <c r="A335" s="68" t="str">
        <f>+'3.1.16'!A323</f>
        <v>2017-01-01</v>
      </c>
      <c r="B335" s="55" t="str">
        <f>+'3.1.16'!B323</f>
        <v>2017-12-31</v>
      </c>
      <c r="C335" s="55">
        <f>+'3.1.16'!C323</f>
        <v>12</v>
      </c>
      <c r="D335" s="55" t="str">
        <f>+'3.1.16'!D323</f>
        <v>AEP OHIO</v>
      </c>
      <c r="E335" s="55" t="s">
        <v>372</v>
      </c>
      <c r="F335" s="81">
        <f>IF($E$11="",'3.1.16'!Y323/1000,Matrix!$E$11+('3.1.16'!Y323/1000))</f>
        <v>4.9503575325274281E-2</v>
      </c>
      <c r="G335" s="58">
        <f>IF($E$11="",'3.1.16'!Z323/1000,Matrix!$E$11+('3.1.16'!Z323/1000))</f>
        <v>5.1803575325274284E-2</v>
      </c>
      <c r="H335" s="61">
        <f>IF($E$11="",'3.1.16'!AA323/1000,Matrix!$E$11+('3.1.16'!AA323/1000))</f>
        <v>5.2003575325274283E-2</v>
      </c>
      <c r="I335" s="55"/>
      <c r="J335" s="73">
        <f t="shared" si="9"/>
        <v>4.9503575325274281E-2</v>
      </c>
      <c r="K335" s="58">
        <f t="shared" si="10"/>
        <v>5.1803575325274284E-2</v>
      </c>
      <c r="L335" s="61">
        <f t="shared" si="11"/>
        <v>5.2003575325274283E-2</v>
      </c>
    </row>
    <row r="336" spans="1:12" x14ac:dyDescent="0.25">
      <c r="A336" s="69" t="str">
        <f>+'3.1.16'!A324</f>
        <v>2017-01-01</v>
      </c>
      <c r="B336" s="56" t="str">
        <f>+'3.1.16'!B324</f>
        <v>2018-06-30</v>
      </c>
      <c r="C336" s="56">
        <f>+'3.1.16'!C324</f>
        <v>18</v>
      </c>
      <c r="D336" s="56" t="str">
        <f>+'3.1.16'!D324</f>
        <v>AEP OHIO</v>
      </c>
      <c r="E336" s="56" t="s">
        <v>372</v>
      </c>
      <c r="F336" s="80">
        <f>IF($E$11="",'3.1.16'!Y324/1000,Matrix!$E$11+('3.1.16'!Y324/1000))</f>
        <v>5.0847052152653241E-2</v>
      </c>
      <c r="G336" s="59">
        <f>IF($E$11="",'3.1.16'!Z324/1000,Matrix!$E$11+('3.1.16'!Z324/1000))</f>
        <v>5.3147052152653237E-2</v>
      </c>
      <c r="H336" s="62">
        <f>IF($E$11="",'3.1.16'!AA324/1000,Matrix!$E$11+('3.1.16'!AA324/1000))</f>
        <v>5.3347052152653243E-2</v>
      </c>
      <c r="I336" s="56"/>
      <c r="J336" s="74">
        <f t="shared" si="9"/>
        <v>5.0847052152653241E-2</v>
      </c>
      <c r="K336" s="59">
        <f t="shared" si="10"/>
        <v>5.3147052152653237E-2</v>
      </c>
      <c r="L336" s="62">
        <f t="shared" si="11"/>
        <v>5.3347052152653243E-2</v>
      </c>
    </row>
    <row r="337" spans="1:12" x14ac:dyDescent="0.25">
      <c r="A337" s="69" t="str">
        <f>+'3.1.16'!A325</f>
        <v>2017-01-01</v>
      </c>
      <c r="B337" s="56" t="str">
        <f>+'3.1.16'!B325</f>
        <v>2018-12-31</v>
      </c>
      <c r="C337" s="56">
        <f>+'3.1.16'!C325</f>
        <v>24</v>
      </c>
      <c r="D337" s="56" t="str">
        <f>+'3.1.16'!D325</f>
        <v>AEP OHIO</v>
      </c>
      <c r="E337" s="56" t="s">
        <v>372</v>
      </c>
      <c r="F337" s="80">
        <f>IF($E$11="",'3.1.16'!Y325/1000,Matrix!$E$11+('3.1.16'!Y325/1000))</f>
        <v>5.0270428680964256E-2</v>
      </c>
      <c r="G337" s="59">
        <f>IF($E$11="",'3.1.16'!Z325/1000,Matrix!$E$11+('3.1.16'!Z325/1000))</f>
        <v>5.2570428680964253E-2</v>
      </c>
      <c r="H337" s="62">
        <f>IF($E$11="",'3.1.16'!AA325/1000,Matrix!$E$11+('3.1.16'!AA325/1000))</f>
        <v>5.2770428680964258E-2</v>
      </c>
      <c r="I337" s="56"/>
      <c r="J337" s="74">
        <f t="shared" si="9"/>
        <v>5.0270428680964256E-2</v>
      </c>
      <c r="K337" s="59">
        <f t="shared" si="10"/>
        <v>5.2570428680964253E-2</v>
      </c>
      <c r="L337" s="62">
        <f t="shared" si="11"/>
        <v>5.2770428680964258E-2</v>
      </c>
    </row>
    <row r="338" spans="1:12" x14ac:dyDescent="0.25">
      <c r="A338" s="69" t="str">
        <f>+'3.1.16'!A326</f>
        <v>2017-01-01</v>
      </c>
      <c r="B338" s="56" t="str">
        <f>+'3.1.16'!B326</f>
        <v>2019-06-30</v>
      </c>
      <c r="C338" s="56">
        <f>+'3.1.16'!C326</f>
        <v>30</v>
      </c>
      <c r="D338" s="56" t="str">
        <f>+'3.1.16'!D326</f>
        <v>AEP OHIO</v>
      </c>
      <c r="E338" s="56" t="s">
        <v>372</v>
      </c>
      <c r="F338" s="80">
        <f>IF($E$11="",'3.1.16'!Y326/1000,Matrix!$E$11+('3.1.16'!Y326/1000))</f>
        <v>5.0925600853258784E-2</v>
      </c>
      <c r="G338" s="59">
        <f>IF($E$11="",'3.1.16'!Z326/1000,Matrix!$E$11+('3.1.16'!Z326/1000))</f>
        <v>5.3225600853258781E-2</v>
      </c>
      <c r="H338" s="62">
        <f>IF($E$11="",'3.1.16'!AA326/1000,Matrix!$E$11+('3.1.16'!AA326/1000))</f>
        <v>5.3425600853258787E-2</v>
      </c>
      <c r="I338" s="56"/>
      <c r="J338" s="74">
        <f t="shared" si="9"/>
        <v>5.0925600853258784E-2</v>
      </c>
      <c r="K338" s="59">
        <f t="shared" si="10"/>
        <v>5.3225600853258781E-2</v>
      </c>
      <c r="L338" s="62">
        <f t="shared" si="11"/>
        <v>5.3425600853258787E-2</v>
      </c>
    </row>
    <row r="339" spans="1:12" x14ac:dyDescent="0.25">
      <c r="A339" s="70" t="str">
        <f>+'3.1.16'!A327</f>
        <v>2017-01-01</v>
      </c>
      <c r="B339" s="57" t="str">
        <f>+'3.1.16'!B327</f>
        <v>2019-12-31</v>
      </c>
      <c r="C339" s="57">
        <f>+'3.1.16'!C327</f>
        <v>36</v>
      </c>
      <c r="D339" s="57" t="str">
        <f>+'3.1.16'!D327</f>
        <v>AEP OHIO</v>
      </c>
      <c r="E339" s="57" t="s">
        <v>372</v>
      </c>
      <c r="F339" s="82">
        <f>IF($E$11="",'3.1.16'!Y327/1000,Matrix!$E$11+('3.1.16'!Y327/1000))</f>
        <v>4.9586952037858026E-2</v>
      </c>
      <c r="G339" s="60">
        <f>IF($E$11="",'3.1.16'!Z327/1000,Matrix!$E$11+('3.1.16'!Z327/1000))</f>
        <v>5.1886952037858022E-2</v>
      </c>
      <c r="H339" s="63">
        <f>IF($E$11="",'3.1.16'!AA327/1000,Matrix!$E$11+('3.1.16'!AA327/1000))</f>
        <v>5.2086952037858028E-2</v>
      </c>
      <c r="I339" s="56"/>
      <c r="J339" s="75">
        <f t="shared" si="9"/>
        <v>4.9586952037858026E-2</v>
      </c>
      <c r="K339" s="60">
        <f t="shared" si="10"/>
        <v>5.1886952037858022E-2</v>
      </c>
      <c r="L339" s="63">
        <f t="shared" si="11"/>
        <v>5.2086952037858028E-2</v>
      </c>
    </row>
    <row r="340" spans="1:12" x14ac:dyDescent="0.25">
      <c r="A340" s="68" t="str">
        <f>+'3.1.16'!A328</f>
        <v>2017-02-01</v>
      </c>
      <c r="B340" s="55" t="str">
        <f>+'3.1.16'!B328</f>
        <v>2018-01-31</v>
      </c>
      <c r="C340" s="55">
        <f>+'3.1.16'!C328</f>
        <v>12</v>
      </c>
      <c r="D340" s="55" t="str">
        <f>+'3.1.16'!D328</f>
        <v>AEP OHIO</v>
      </c>
      <c r="E340" s="55" t="s">
        <v>372</v>
      </c>
      <c r="F340" s="81">
        <f>IF($E$11="",'3.1.16'!Y328/1000,Matrix!$E$11+('3.1.16'!Y328/1000))</f>
        <v>5.0165372075776413E-2</v>
      </c>
      <c r="G340" s="58">
        <f>IF($E$11="",'3.1.16'!Z328/1000,Matrix!$E$11+('3.1.16'!Z328/1000))</f>
        <v>5.2465372075776409E-2</v>
      </c>
      <c r="H340" s="61">
        <f>IF($E$11="",'3.1.16'!AA328/1000,Matrix!$E$11+('3.1.16'!AA328/1000))</f>
        <v>5.2665372075776408E-2</v>
      </c>
      <c r="I340" s="55"/>
      <c r="J340" s="73">
        <f t="shared" si="9"/>
        <v>5.0165372075776413E-2</v>
      </c>
      <c r="K340" s="58">
        <f t="shared" si="10"/>
        <v>5.2465372075776409E-2</v>
      </c>
      <c r="L340" s="61">
        <f t="shared" si="11"/>
        <v>5.2665372075776408E-2</v>
      </c>
    </row>
    <row r="341" spans="1:12" x14ac:dyDescent="0.25">
      <c r="A341" s="69" t="str">
        <f>+'3.1.16'!A329</f>
        <v>2017-02-01</v>
      </c>
      <c r="B341" s="56" t="str">
        <f>+'3.1.16'!B329</f>
        <v>2018-07-31</v>
      </c>
      <c r="C341" s="56">
        <f>+'3.1.16'!C329</f>
        <v>18</v>
      </c>
      <c r="D341" s="56" t="str">
        <f>+'3.1.16'!D329</f>
        <v>AEP OHIO</v>
      </c>
      <c r="E341" s="56" t="s">
        <v>372</v>
      </c>
      <c r="F341" s="80">
        <f>IF($E$11="",'3.1.16'!Y329/1000,Matrix!$E$11+('3.1.16'!Y329/1000))</f>
        <v>5.0516403191020555E-2</v>
      </c>
      <c r="G341" s="59">
        <f>IF($E$11="",'3.1.16'!Z329/1000,Matrix!$E$11+('3.1.16'!Z329/1000))</f>
        <v>5.2816403191020558E-2</v>
      </c>
      <c r="H341" s="62">
        <f>IF($E$11="",'3.1.16'!AA329/1000,Matrix!$E$11+('3.1.16'!AA329/1000))</f>
        <v>5.3016403191020557E-2</v>
      </c>
      <c r="I341" s="56"/>
      <c r="J341" s="74">
        <f t="shared" si="9"/>
        <v>5.0516403191020555E-2</v>
      </c>
      <c r="K341" s="59">
        <f t="shared" si="10"/>
        <v>5.2816403191020558E-2</v>
      </c>
      <c r="L341" s="62">
        <f t="shared" si="11"/>
        <v>5.3016403191020557E-2</v>
      </c>
    </row>
    <row r="342" spans="1:12" x14ac:dyDescent="0.25">
      <c r="A342" s="69" t="str">
        <f>+'3.1.16'!A330</f>
        <v>2017-02-01</v>
      </c>
      <c r="B342" s="56" t="str">
        <f>+'3.1.16'!B330</f>
        <v>2019-01-31</v>
      </c>
      <c r="C342" s="56">
        <f>+'3.1.16'!C330</f>
        <v>24</v>
      </c>
      <c r="D342" s="56" t="str">
        <f>+'3.1.16'!D330</f>
        <v>AEP OHIO</v>
      </c>
      <c r="E342" s="56" t="s">
        <v>372</v>
      </c>
      <c r="F342" s="80">
        <f>IF($E$11="",'3.1.16'!Y330/1000,Matrix!$E$11+('3.1.16'!Y330/1000))</f>
        <v>5.0651266610445694E-2</v>
      </c>
      <c r="G342" s="59">
        <f>IF($E$11="",'3.1.16'!Z330/1000,Matrix!$E$11+('3.1.16'!Z330/1000))</f>
        <v>5.2951266610445691E-2</v>
      </c>
      <c r="H342" s="62">
        <f>IF($E$11="",'3.1.16'!AA330/1000,Matrix!$E$11+('3.1.16'!AA330/1000))</f>
        <v>5.3151266610445697E-2</v>
      </c>
      <c r="I342" s="56"/>
      <c r="J342" s="74">
        <f t="shared" si="9"/>
        <v>5.0651266610445694E-2</v>
      </c>
      <c r="K342" s="59">
        <f t="shared" si="10"/>
        <v>5.2951266610445691E-2</v>
      </c>
      <c r="L342" s="62">
        <f t="shared" si="11"/>
        <v>5.3151266610445697E-2</v>
      </c>
    </row>
    <row r="343" spans="1:12" x14ac:dyDescent="0.25">
      <c r="A343" s="69" t="str">
        <f>+'3.1.16'!A331</f>
        <v>2017-02-01</v>
      </c>
      <c r="B343" s="56" t="str">
        <f>+'3.1.16'!B331</f>
        <v>2019-07-31</v>
      </c>
      <c r="C343" s="56">
        <f>+'3.1.16'!C331</f>
        <v>30</v>
      </c>
      <c r="D343" s="56" t="str">
        <f>+'3.1.16'!D331</f>
        <v>AEP OHIO</v>
      </c>
      <c r="E343" s="56" t="s">
        <v>372</v>
      </c>
      <c r="F343" s="80">
        <f>IF($E$11="",'3.1.16'!Y331/1000,Matrix!$E$11+('3.1.16'!Y331/1000))</f>
        <v>5.0577903301814726E-2</v>
      </c>
      <c r="G343" s="59">
        <f>IF($E$11="",'3.1.16'!Z331/1000,Matrix!$E$11+('3.1.16'!Z331/1000))</f>
        <v>5.2877903301814723E-2</v>
      </c>
      <c r="H343" s="62">
        <f>IF($E$11="",'3.1.16'!AA331/1000,Matrix!$E$11+('3.1.16'!AA331/1000))</f>
        <v>5.3077903301814729E-2</v>
      </c>
      <c r="I343" s="56"/>
      <c r="J343" s="74">
        <f t="shared" si="9"/>
        <v>5.0577903301814726E-2</v>
      </c>
      <c r="K343" s="59">
        <f t="shared" si="10"/>
        <v>5.2877903301814723E-2</v>
      </c>
      <c r="L343" s="62">
        <f t="shared" si="11"/>
        <v>5.3077903301814729E-2</v>
      </c>
    </row>
    <row r="344" spans="1:12" x14ac:dyDescent="0.25">
      <c r="A344" s="70" t="str">
        <f>+'3.1.16'!A332</f>
        <v>2017-02-01</v>
      </c>
      <c r="B344" s="57" t="str">
        <f>+'3.1.16'!B332</f>
        <v>2020-01-31</v>
      </c>
      <c r="C344" s="57">
        <f>+'3.1.16'!C332</f>
        <v>36</v>
      </c>
      <c r="D344" s="57" t="str">
        <f>+'3.1.16'!D332</f>
        <v>AEP OHIO</v>
      </c>
      <c r="E344" s="57" t="s">
        <v>372</v>
      </c>
      <c r="F344" s="82">
        <f>IF($E$11="",'3.1.16'!Y332/1000,Matrix!$E$11+('3.1.16'!Y332/1000))</f>
        <v>4.9622996506625813E-2</v>
      </c>
      <c r="G344" s="60">
        <f>IF($E$11="",'3.1.16'!Z332/1000,Matrix!$E$11+('3.1.16'!Z332/1000))</f>
        <v>5.192299650662581E-2</v>
      </c>
      <c r="H344" s="63">
        <f>IF($E$11="",'3.1.16'!AA332/1000,Matrix!$E$11+('3.1.16'!AA332/1000))</f>
        <v>5.2122996506625809E-2</v>
      </c>
      <c r="I344" s="56"/>
      <c r="J344" s="75">
        <f t="shared" si="9"/>
        <v>4.9622996506625813E-2</v>
      </c>
      <c r="K344" s="60">
        <f t="shared" si="10"/>
        <v>5.192299650662581E-2</v>
      </c>
      <c r="L344" s="63">
        <f t="shared" si="11"/>
        <v>5.2122996506625809E-2</v>
      </c>
    </row>
    <row r="345" spans="1:12" x14ac:dyDescent="0.25">
      <c r="A345" s="68" t="str">
        <f>+'3.1.16'!A333</f>
        <v>2017-03-01</v>
      </c>
      <c r="B345" s="55" t="str">
        <f>+'3.1.16'!B333</f>
        <v>2018-02-28</v>
      </c>
      <c r="C345" s="55">
        <f>+'3.1.16'!C333</f>
        <v>12</v>
      </c>
      <c r="D345" s="55" t="str">
        <f>+'3.1.16'!D333</f>
        <v>AEP OHIO</v>
      </c>
      <c r="E345" s="55" t="s">
        <v>372</v>
      </c>
      <c r="F345" s="81">
        <f>IF($E$11="",'3.1.16'!Y333/1000,Matrix!$E$11+('3.1.16'!Y333/1000))</f>
        <v>5.057818876278871E-2</v>
      </c>
      <c r="G345" s="58">
        <f>IF($E$11="",'3.1.16'!Z333/1000,Matrix!$E$11+('3.1.16'!Z333/1000))</f>
        <v>5.2878188762788707E-2</v>
      </c>
      <c r="H345" s="61">
        <f>IF($E$11="",'3.1.16'!AA333/1000,Matrix!$E$11+('3.1.16'!AA333/1000))</f>
        <v>5.3078188762788713E-2</v>
      </c>
      <c r="I345" s="55"/>
      <c r="J345" s="73">
        <f t="shared" si="9"/>
        <v>5.057818876278871E-2</v>
      </c>
      <c r="K345" s="58">
        <f t="shared" si="10"/>
        <v>5.2878188762788707E-2</v>
      </c>
      <c r="L345" s="61">
        <f t="shared" si="11"/>
        <v>5.3078188762788713E-2</v>
      </c>
    </row>
    <row r="346" spans="1:12" x14ac:dyDescent="0.25">
      <c r="A346" s="69" t="str">
        <f>+'3.1.16'!A334</f>
        <v>2017-03-01</v>
      </c>
      <c r="B346" s="56" t="str">
        <f>+'3.1.16'!B334</f>
        <v>2018-08-31</v>
      </c>
      <c r="C346" s="56">
        <f>+'3.1.16'!C334</f>
        <v>18</v>
      </c>
      <c r="D346" s="56" t="str">
        <f>+'3.1.16'!D334</f>
        <v>AEP OHIO</v>
      </c>
      <c r="E346" s="56" t="s">
        <v>372</v>
      </c>
      <c r="F346" s="80">
        <f>IF($E$11="",'3.1.16'!Y334/1000,Matrix!$E$11+('3.1.16'!Y334/1000))</f>
        <v>5.025783218391848E-2</v>
      </c>
      <c r="G346" s="59">
        <f>IF($E$11="",'3.1.16'!Z334/1000,Matrix!$E$11+('3.1.16'!Z334/1000))</f>
        <v>5.2557832183918476E-2</v>
      </c>
      <c r="H346" s="62">
        <f>IF($E$11="",'3.1.16'!AA334/1000,Matrix!$E$11+('3.1.16'!AA334/1000))</f>
        <v>5.2757832183918482E-2</v>
      </c>
      <c r="I346" s="56"/>
      <c r="J346" s="74">
        <f t="shared" si="9"/>
        <v>5.025783218391848E-2</v>
      </c>
      <c r="K346" s="59">
        <f t="shared" si="10"/>
        <v>5.2557832183918476E-2</v>
      </c>
      <c r="L346" s="62">
        <f t="shared" si="11"/>
        <v>5.2757832183918482E-2</v>
      </c>
    </row>
    <row r="347" spans="1:12" x14ac:dyDescent="0.25">
      <c r="A347" s="69" t="str">
        <f>+'3.1.16'!A335</f>
        <v>2017-03-01</v>
      </c>
      <c r="B347" s="56" t="str">
        <f>+'3.1.16'!B335</f>
        <v>2019-02-28</v>
      </c>
      <c r="C347" s="56">
        <f>+'3.1.16'!C335</f>
        <v>24</v>
      </c>
      <c r="D347" s="56" t="str">
        <f>+'3.1.16'!D335</f>
        <v>AEP OHIO</v>
      </c>
      <c r="E347" s="56" t="s">
        <v>372</v>
      </c>
      <c r="F347" s="80">
        <f>IF($E$11="",'3.1.16'!Y335/1000,Matrix!$E$11+('3.1.16'!Y335/1000))</f>
        <v>5.091948857974006E-2</v>
      </c>
      <c r="G347" s="59">
        <f>IF($E$11="",'3.1.16'!Z335/1000,Matrix!$E$11+('3.1.16'!Z335/1000))</f>
        <v>5.3219488579740057E-2</v>
      </c>
      <c r="H347" s="62">
        <f>IF($E$11="",'3.1.16'!AA335/1000,Matrix!$E$11+('3.1.16'!AA335/1000))</f>
        <v>5.3419488579740063E-2</v>
      </c>
      <c r="I347" s="56"/>
      <c r="J347" s="74">
        <f t="shared" si="9"/>
        <v>5.091948857974006E-2</v>
      </c>
      <c r="K347" s="59">
        <f t="shared" si="10"/>
        <v>5.3219488579740057E-2</v>
      </c>
      <c r="L347" s="62">
        <f t="shared" si="11"/>
        <v>5.3419488579740063E-2</v>
      </c>
    </row>
    <row r="348" spans="1:12" x14ac:dyDescent="0.25">
      <c r="A348" s="69" t="str">
        <f>+'3.1.16'!A336</f>
        <v>2017-03-01</v>
      </c>
      <c r="B348" s="56" t="str">
        <f>+'3.1.16'!B336</f>
        <v>2019-08-31</v>
      </c>
      <c r="C348" s="56">
        <f>+'3.1.16'!C336</f>
        <v>30</v>
      </c>
      <c r="D348" s="56" t="str">
        <f>+'3.1.16'!D336</f>
        <v>AEP OHIO</v>
      </c>
      <c r="E348" s="56" t="s">
        <v>372</v>
      </c>
      <c r="F348" s="80">
        <f>IF($E$11="",'3.1.16'!Y336/1000,Matrix!$E$11+('3.1.16'!Y336/1000))</f>
        <v>5.0251909439960163E-2</v>
      </c>
      <c r="G348" s="59">
        <f>IF($E$11="",'3.1.16'!Z336/1000,Matrix!$E$11+('3.1.16'!Z336/1000))</f>
        <v>5.2551909439960159E-2</v>
      </c>
      <c r="H348" s="62">
        <f>IF($E$11="",'3.1.16'!AA336/1000,Matrix!$E$11+('3.1.16'!AA336/1000))</f>
        <v>5.2751909439960165E-2</v>
      </c>
      <c r="I348" s="56"/>
      <c r="J348" s="74">
        <f t="shared" si="9"/>
        <v>5.0251909439960163E-2</v>
      </c>
      <c r="K348" s="59">
        <f t="shared" si="10"/>
        <v>5.2551909439960159E-2</v>
      </c>
      <c r="L348" s="62">
        <f t="shared" si="11"/>
        <v>5.2751909439960165E-2</v>
      </c>
    </row>
    <row r="349" spans="1:12" x14ac:dyDescent="0.25">
      <c r="A349" s="70" t="str">
        <f>+'3.1.16'!A337</f>
        <v>2017-03-01</v>
      </c>
      <c r="B349" s="57" t="str">
        <f>+'3.1.16'!B337</f>
        <v>2020-02-29</v>
      </c>
      <c r="C349" s="57">
        <f>+'3.1.16'!C337</f>
        <v>36</v>
      </c>
      <c r="D349" s="57" t="str">
        <f>+'3.1.16'!D337</f>
        <v>AEP OHIO</v>
      </c>
      <c r="E349" s="57" t="s">
        <v>372</v>
      </c>
      <c r="F349" s="82">
        <f>IF($E$11="",'3.1.16'!Y337/1000,Matrix!$E$11+('3.1.16'!Y337/1000))</f>
        <v>4.9676742119541303E-2</v>
      </c>
      <c r="G349" s="60">
        <f>IF($E$11="",'3.1.16'!Z337/1000,Matrix!$E$11+('3.1.16'!Z337/1000))</f>
        <v>5.19767421195413E-2</v>
      </c>
      <c r="H349" s="63">
        <f>IF($E$11="",'3.1.16'!AA337/1000,Matrix!$E$11+('3.1.16'!AA337/1000))</f>
        <v>5.2176742119541306E-2</v>
      </c>
      <c r="I349" s="56"/>
      <c r="J349" s="75">
        <f t="shared" si="9"/>
        <v>4.9676742119541303E-2</v>
      </c>
      <c r="K349" s="60">
        <f t="shared" si="10"/>
        <v>5.19767421195413E-2</v>
      </c>
      <c r="L349" s="63">
        <f t="shared" si="11"/>
        <v>5.2176742119541306E-2</v>
      </c>
    </row>
    <row r="350" spans="1:12" x14ac:dyDescent="0.25">
      <c r="A350" s="68" t="str">
        <f>+'3.1.16'!A338</f>
        <v>2017-04-01</v>
      </c>
      <c r="B350" s="55" t="str">
        <f>+'3.1.16'!B338</f>
        <v>2018-03-31</v>
      </c>
      <c r="C350" s="55">
        <f>+'3.1.16'!C338</f>
        <v>12</v>
      </c>
      <c r="D350" s="55" t="str">
        <f>+'3.1.16'!D338</f>
        <v>AEP OHIO</v>
      </c>
      <c r="E350" s="55" t="s">
        <v>372</v>
      </c>
      <c r="F350" s="81">
        <f>IF($E$11="",'3.1.16'!Y338/1000,Matrix!$E$11+('3.1.16'!Y338/1000))</f>
        <v>5.0841671038547788E-2</v>
      </c>
      <c r="G350" s="58">
        <f>IF($E$11="",'3.1.16'!Z338/1000,Matrix!$E$11+('3.1.16'!Z338/1000))</f>
        <v>5.3141671038547784E-2</v>
      </c>
      <c r="H350" s="61">
        <f>IF($E$11="",'3.1.16'!AA338/1000,Matrix!$E$11+('3.1.16'!AA338/1000))</f>
        <v>5.334167103854779E-2</v>
      </c>
      <c r="I350" s="55"/>
      <c r="J350" s="73">
        <f t="shared" si="9"/>
        <v>5.0841671038547788E-2</v>
      </c>
      <c r="K350" s="58">
        <f t="shared" si="10"/>
        <v>5.3141671038547784E-2</v>
      </c>
      <c r="L350" s="61">
        <f t="shared" si="11"/>
        <v>5.334167103854779E-2</v>
      </c>
    </row>
    <row r="351" spans="1:12" x14ac:dyDescent="0.25">
      <c r="A351" s="69" t="str">
        <f>+'3.1.16'!A339</f>
        <v>2017-04-01</v>
      </c>
      <c r="B351" s="56" t="str">
        <f>+'3.1.16'!B339</f>
        <v>2018-09-30</v>
      </c>
      <c r="C351" s="56">
        <f>+'3.1.16'!C339</f>
        <v>18</v>
      </c>
      <c r="D351" s="56" t="str">
        <f>+'3.1.16'!D339</f>
        <v>AEP OHIO</v>
      </c>
      <c r="E351" s="56" t="s">
        <v>372</v>
      </c>
      <c r="F351" s="80">
        <f>IF($E$11="",'3.1.16'!Y339/1000,Matrix!$E$11+('3.1.16'!Y339/1000))</f>
        <v>5.0143537428645572E-2</v>
      </c>
      <c r="G351" s="59">
        <f>IF($E$11="",'3.1.16'!Z339/1000,Matrix!$E$11+('3.1.16'!Z339/1000))</f>
        <v>5.2443537428645569E-2</v>
      </c>
      <c r="H351" s="62">
        <f>IF($E$11="",'3.1.16'!AA339/1000,Matrix!$E$11+('3.1.16'!AA339/1000))</f>
        <v>5.2643537428645575E-2</v>
      </c>
      <c r="I351" s="56"/>
      <c r="J351" s="74">
        <f t="shared" si="9"/>
        <v>5.0143537428645572E-2</v>
      </c>
      <c r="K351" s="59">
        <f t="shared" si="10"/>
        <v>5.2443537428645569E-2</v>
      </c>
      <c r="L351" s="62">
        <f t="shared" si="11"/>
        <v>5.2643537428645575E-2</v>
      </c>
    </row>
    <row r="352" spans="1:12" x14ac:dyDescent="0.25">
      <c r="A352" s="69" t="str">
        <f>+'3.1.16'!A340</f>
        <v>2017-04-01</v>
      </c>
      <c r="B352" s="56" t="str">
        <f>+'3.1.16'!B340</f>
        <v>2019-03-31</v>
      </c>
      <c r="C352" s="56">
        <f>+'3.1.16'!C340</f>
        <v>24</v>
      </c>
      <c r="D352" s="56" t="str">
        <f>+'3.1.16'!D340</f>
        <v>AEP OHIO</v>
      </c>
      <c r="E352" s="56" t="s">
        <v>372</v>
      </c>
      <c r="F352" s="80">
        <f>IF($E$11="",'3.1.16'!Y340/1000,Matrix!$E$11+('3.1.16'!Y340/1000))</f>
        <v>5.112281556360454E-2</v>
      </c>
      <c r="G352" s="59">
        <f>IF($E$11="",'3.1.16'!Z340/1000,Matrix!$E$11+('3.1.16'!Z340/1000))</f>
        <v>5.3422815563604537E-2</v>
      </c>
      <c r="H352" s="62">
        <f>IF($E$11="",'3.1.16'!AA340/1000,Matrix!$E$11+('3.1.16'!AA340/1000))</f>
        <v>5.3622815563604542E-2</v>
      </c>
      <c r="I352" s="56"/>
      <c r="J352" s="74">
        <f t="shared" si="9"/>
        <v>5.112281556360454E-2</v>
      </c>
      <c r="K352" s="59">
        <f t="shared" si="10"/>
        <v>5.3422815563604537E-2</v>
      </c>
      <c r="L352" s="62">
        <f t="shared" si="11"/>
        <v>5.3622815563604542E-2</v>
      </c>
    </row>
    <row r="353" spans="1:12" x14ac:dyDescent="0.25">
      <c r="A353" s="69" t="str">
        <f>+'3.1.16'!A341</f>
        <v>2017-04-01</v>
      </c>
      <c r="B353" s="56" t="str">
        <f>+'3.1.16'!B341</f>
        <v>2019-09-30</v>
      </c>
      <c r="C353" s="56">
        <f>+'3.1.16'!C341</f>
        <v>30</v>
      </c>
      <c r="D353" s="56" t="str">
        <f>+'3.1.16'!D341</f>
        <v>AEP OHIO</v>
      </c>
      <c r="E353" s="56" t="s">
        <v>372</v>
      </c>
      <c r="F353" s="80">
        <f>IF($E$11="",'3.1.16'!Y341/1000,Matrix!$E$11+('3.1.16'!Y341/1000))</f>
        <v>5.0044724597922578E-2</v>
      </c>
      <c r="G353" s="59">
        <f>IF($E$11="",'3.1.16'!Z341/1000,Matrix!$E$11+('3.1.16'!Z341/1000))</f>
        <v>5.2344724597922582E-2</v>
      </c>
      <c r="H353" s="62">
        <f>IF($E$11="",'3.1.16'!AA341/1000,Matrix!$E$11+('3.1.16'!AA341/1000))</f>
        <v>5.254472459792258E-2</v>
      </c>
      <c r="I353" s="56"/>
      <c r="J353" s="74">
        <f t="shared" si="9"/>
        <v>5.0044724597922578E-2</v>
      </c>
      <c r="K353" s="59">
        <f t="shared" si="10"/>
        <v>5.2344724597922582E-2</v>
      </c>
      <c r="L353" s="62">
        <f t="shared" si="11"/>
        <v>5.254472459792258E-2</v>
      </c>
    </row>
    <row r="354" spans="1:12" x14ac:dyDescent="0.25">
      <c r="A354" s="70" t="str">
        <f>+'3.1.16'!A342</f>
        <v>2017-04-01</v>
      </c>
      <c r="B354" s="57" t="str">
        <f>+'3.1.16'!B342</f>
        <v>2020-03-31</v>
      </c>
      <c r="C354" s="57">
        <f>+'3.1.16'!C342</f>
        <v>36</v>
      </c>
      <c r="D354" s="57" t="str">
        <f>+'3.1.16'!D342</f>
        <v>AEP OHIO</v>
      </c>
      <c r="E354" s="57" t="s">
        <v>372</v>
      </c>
      <c r="F354" s="82">
        <f>IF($E$11="",'3.1.16'!Y342/1000,Matrix!$E$11+('3.1.16'!Y342/1000))</f>
        <v>4.9696902472165266E-2</v>
      </c>
      <c r="G354" s="60">
        <f>IF($E$11="",'3.1.16'!Z342/1000,Matrix!$E$11+('3.1.16'!Z342/1000))</f>
        <v>5.1996902472165263E-2</v>
      </c>
      <c r="H354" s="63">
        <f>IF($E$11="",'3.1.16'!AA342/1000,Matrix!$E$11+('3.1.16'!AA342/1000))</f>
        <v>5.2196902472165262E-2</v>
      </c>
      <c r="I354" s="56"/>
      <c r="J354" s="75">
        <f t="shared" si="9"/>
        <v>4.9696902472165266E-2</v>
      </c>
      <c r="K354" s="60">
        <f t="shared" si="10"/>
        <v>5.1996902472165263E-2</v>
      </c>
      <c r="L354" s="63">
        <f t="shared" si="11"/>
        <v>5.2196902472165262E-2</v>
      </c>
    </row>
    <row r="355" spans="1:12" x14ac:dyDescent="0.25">
      <c r="A355" s="68" t="str">
        <f>+'3.1.16'!A343</f>
        <v>2017-05-01</v>
      </c>
      <c r="B355" s="55" t="str">
        <f>+'3.1.16'!B343</f>
        <v>2018-04-30</v>
      </c>
      <c r="C355" s="55">
        <f>+'3.1.16'!C343</f>
        <v>12</v>
      </c>
      <c r="D355" s="55" t="str">
        <f>+'3.1.16'!D343</f>
        <v>AEP OHIO</v>
      </c>
      <c r="E355" s="55" t="s">
        <v>372</v>
      </c>
      <c r="F355" s="81">
        <f>IF($E$11="",'3.1.16'!Y343/1000,Matrix!$E$11+('3.1.16'!Y343/1000))</f>
        <v>5.1012473698344551E-2</v>
      </c>
      <c r="G355" s="58">
        <f>IF($E$11="",'3.1.16'!Z343/1000,Matrix!$E$11+('3.1.16'!Z343/1000))</f>
        <v>5.3312473698344548E-2</v>
      </c>
      <c r="H355" s="61">
        <f>IF($E$11="",'3.1.16'!AA343/1000,Matrix!$E$11+('3.1.16'!AA343/1000))</f>
        <v>5.3512473698344547E-2</v>
      </c>
      <c r="I355" s="55"/>
      <c r="J355" s="73">
        <f t="shared" si="9"/>
        <v>5.1012473698344551E-2</v>
      </c>
      <c r="K355" s="58">
        <f t="shared" si="10"/>
        <v>5.3312473698344548E-2</v>
      </c>
      <c r="L355" s="61">
        <f t="shared" si="11"/>
        <v>5.3512473698344547E-2</v>
      </c>
    </row>
    <row r="356" spans="1:12" x14ac:dyDescent="0.25">
      <c r="A356" s="69" t="str">
        <f>+'3.1.16'!A344</f>
        <v>2017-05-01</v>
      </c>
      <c r="B356" s="56" t="str">
        <f>+'3.1.16'!B344</f>
        <v>2018-10-31</v>
      </c>
      <c r="C356" s="56">
        <f>+'3.1.16'!C344</f>
        <v>18</v>
      </c>
      <c r="D356" s="56" t="str">
        <f>+'3.1.16'!D344</f>
        <v>AEP OHIO</v>
      </c>
      <c r="E356" s="56" t="s">
        <v>372</v>
      </c>
      <c r="F356" s="80">
        <f>IF($E$11="",'3.1.16'!Y344/1000,Matrix!$E$11+('3.1.16'!Y344/1000))</f>
        <v>5.0187163324049877E-2</v>
      </c>
      <c r="G356" s="59">
        <f>IF($E$11="",'3.1.16'!Z344/1000,Matrix!$E$11+('3.1.16'!Z344/1000))</f>
        <v>5.2487163324049874E-2</v>
      </c>
      <c r="H356" s="62">
        <f>IF($E$11="",'3.1.16'!AA344/1000,Matrix!$E$11+('3.1.16'!AA344/1000))</f>
        <v>5.2687163324049879E-2</v>
      </c>
      <c r="I356" s="56"/>
      <c r="J356" s="74">
        <f t="shared" si="9"/>
        <v>5.0187163324049877E-2</v>
      </c>
      <c r="K356" s="59">
        <f t="shared" si="10"/>
        <v>5.2487163324049874E-2</v>
      </c>
      <c r="L356" s="62">
        <f t="shared" si="11"/>
        <v>5.2687163324049879E-2</v>
      </c>
    </row>
    <row r="357" spans="1:12" x14ac:dyDescent="0.25">
      <c r="A357" s="69" t="str">
        <f>+'3.1.16'!A345</f>
        <v>2017-05-01</v>
      </c>
      <c r="B357" s="56" t="str">
        <f>+'3.1.16'!B345</f>
        <v>2019-04-30</v>
      </c>
      <c r="C357" s="56">
        <f>+'3.1.16'!C345</f>
        <v>24</v>
      </c>
      <c r="D357" s="56" t="str">
        <f>+'3.1.16'!D345</f>
        <v>AEP OHIO</v>
      </c>
      <c r="E357" s="56" t="s">
        <v>372</v>
      </c>
      <c r="F357" s="80">
        <f>IF($E$11="",'3.1.16'!Y345/1000,Matrix!$E$11+('3.1.16'!Y345/1000))</f>
        <v>5.1261640793257623E-2</v>
      </c>
      <c r="G357" s="59">
        <f>IF($E$11="",'3.1.16'!Z345/1000,Matrix!$E$11+('3.1.16'!Z345/1000))</f>
        <v>5.3561640793257627E-2</v>
      </c>
      <c r="H357" s="62">
        <f>IF($E$11="",'3.1.16'!AA345/1000,Matrix!$E$11+('3.1.16'!AA345/1000))</f>
        <v>5.3761640793257626E-2</v>
      </c>
      <c r="I357" s="56"/>
      <c r="J357" s="74">
        <f t="shared" si="9"/>
        <v>5.1261640793257623E-2</v>
      </c>
      <c r="K357" s="59">
        <f t="shared" si="10"/>
        <v>5.3561640793257627E-2</v>
      </c>
      <c r="L357" s="62">
        <f t="shared" si="11"/>
        <v>5.3761640793257626E-2</v>
      </c>
    </row>
    <row r="358" spans="1:12" x14ac:dyDescent="0.25">
      <c r="A358" s="69" t="str">
        <f>+'3.1.16'!A346</f>
        <v>2017-05-01</v>
      </c>
      <c r="B358" s="56" t="str">
        <f>+'3.1.16'!B346</f>
        <v>2019-10-31</v>
      </c>
      <c r="C358" s="56">
        <f>+'3.1.16'!C346</f>
        <v>30</v>
      </c>
      <c r="D358" s="56" t="str">
        <f>+'3.1.16'!D346</f>
        <v>AEP OHIO</v>
      </c>
      <c r="E358" s="56" t="s">
        <v>372</v>
      </c>
      <c r="F358" s="80">
        <f>IF($E$11="",'3.1.16'!Y346/1000,Matrix!$E$11+('3.1.16'!Y346/1000))</f>
        <v>4.985660895022298E-2</v>
      </c>
      <c r="G358" s="59">
        <f>IF($E$11="",'3.1.16'!Z346/1000,Matrix!$E$11+('3.1.16'!Z346/1000))</f>
        <v>5.2156608950222977E-2</v>
      </c>
      <c r="H358" s="62">
        <f>IF($E$11="",'3.1.16'!AA346/1000,Matrix!$E$11+('3.1.16'!AA346/1000))</f>
        <v>5.2356608950222976E-2</v>
      </c>
      <c r="I358" s="56"/>
      <c r="J358" s="74">
        <f t="shared" si="9"/>
        <v>4.985660895022298E-2</v>
      </c>
      <c r="K358" s="59">
        <f t="shared" si="10"/>
        <v>5.2156608950222977E-2</v>
      </c>
      <c r="L358" s="62">
        <f t="shared" si="11"/>
        <v>5.2356608950222976E-2</v>
      </c>
    </row>
    <row r="359" spans="1:12" x14ac:dyDescent="0.25">
      <c r="A359" s="70" t="str">
        <f>+'3.1.16'!A347</f>
        <v>2017-05-01</v>
      </c>
      <c r="B359" s="57" t="str">
        <f>+'3.1.16'!B347</f>
        <v>2020-04-30</v>
      </c>
      <c r="C359" s="57">
        <f>+'3.1.16'!C347</f>
        <v>36</v>
      </c>
      <c r="D359" s="57" t="str">
        <f>+'3.1.16'!D347</f>
        <v>AEP OHIO</v>
      </c>
      <c r="E359" s="57" t="s">
        <v>372</v>
      </c>
      <c r="F359" s="82">
        <f>IF($E$11="",'3.1.16'!Y347/1000,Matrix!$E$11+('3.1.16'!Y347/1000))</f>
        <v>4.9634663771386443E-2</v>
      </c>
      <c r="G359" s="60">
        <f>IF($E$11="",'3.1.16'!Z347/1000,Matrix!$E$11+('3.1.16'!Z347/1000))</f>
        <v>5.193466377138644E-2</v>
      </c>
      <c r="H359" s="63">
        <f>IF($E$11="",'3.1.16'!AA347/1000,Matrix!$E$11+('3.1.16'!AA347/1000))</f>
        <v>5.2134663771386446E-2</v>
      </c>
      <c r="I359" s="56"/>
      <c r="J359" s="75">
        <f t="shared" si="9"/>
        <v>4.9634663771386443E-2</v>
      </c>
      <c r="K359" s="60">
        <f t="shared" si="10"/>
        <v>5.193466377138644E-2</v>
      </c>
      <c r="L359" s="63">
        <f t="shared" si="11"/>
        <v>5.2134663771386446E-2</v>
      </c>
    </row>
    <row r="360" spans="1:12" x14ac:dyDescent="0.25">
      <c r="A360" s="68" t="str">
        <f>+'3.1.16'!A348</f>
        <v>2017-06-01</v>
      </c>
      <c r="B360" s="55" t="str">
        <f>+'3.1.16'!B348</f>
        <v>2018-05-31</v>
      </c>
      <c r="C360" s="55">
        <f>+'3.1.16'!C348</f>
        <v>12</v>
      </c>
      <c r="D360" s="55" t="str">
        <f>+'3.1.16'!D348</f>
        <v>AEP OHIO</v>
      </c>
      <c r="E360" s="55" t="s">
        <v>372</v>
      </c>
      <c r="F360" s="81">
        <f>IF($E$11="",'3.1.16'!Y348/1000,Matrix!$E$11+('3.1.16'!Y348/1000))</f>
        <v>5.1214625629914128E-2</v>
      </c>
      <c r="G360" s="58">
        <f>IF($E$11="",'3.1.16'!Z348/1000,Matrix!$E$11+('3.1.16'!Z348/1000))</f>
        <v>5.3514625629914124E-2</v>
      </c>
      <c r="H360" s="61">
        <f>IF($E$11="",'3.1.16'!AA348/1000,Matrix!$E$11+('3.1.16'!AA348/1000))</f>
        <v>5.3714625629914123E-2</v>
      </c>
      <c r="I360" s="55"/>
      <c r="J360" s="73">
        <f t="shared" si="9"/>
        <v>5.1214625629914128E-2</v>
      </c>
      <c r="K360" s="58">
        <f t="shared" si="10"/>
        <v>5.3514625629914124E-2</v>
      </c>
      <c r="L360" s="61">
        <f t="shared" si="11"/>
        <v>5.3714625629914123E-2</v>
      </c>
    </row>
    <row r="361" spans="1:12" x14ac:dyDescent="0.25">
      <c r="A361" s="69" t="str">
        <f>+'3.1.16'!A349</f>
        <v>2017-06-01</v>
      </c>
      <c r="B361" s="56" t="str">
        <f>+'3.1.16'!B349</f>
        <v>2018-11-30</v>
      </c>
      <c r="C361" s="56">
        <f>+'3.1.16'!C349</f>
        <v>18</v>
      </c>
      <c r="D361" s="56" t="str">
        <f>+'3.1.16'!D349</f>
        <v>AEP OHIO</v>
      </c>
      <c r="E361" s="56" t="s">
        <v>372</v>
      </c>
      <c r="F361" s="80">
        <f>IF($E$11="",'3.1.16'!Y349/1000,Matrix!$E$11+('3.1.16'!Y349/1000))</f>
        <v>5.0357609398348956E-2</v>
      </c>
      <c r="G361" s="59">
        <f>IF($E$11="",'3.1.16'!Z349/1000,Matrix!$E$11+('3.1.16'!Z349/1000))</f>
        <v>5.2657609398348952E-2</v>
      </c>
      <c r="H361" s="62">
        <f>IF($E$11="",'3.1.16'!AA349/1000,Matrix!$E$11+('3.1.16'!AA349/1000))</f>
        <v>5.2857609398348958E-2</v>
      </c>
      <c r="I361" s="56"/>
      <c r="J361" s="74">
        <f t="shared" si="9"/>
        <v>5.0357609398348956E-2</v>
      </c>
      <c r="K361" s="59">
        <f t="shared" si="10"/>
        <v>5.2657609398348952E-2</v>
      </c>
      <c r="L361" s="62">
        <f t="shared" si="11"/>
        <v>5.2857609398348958E-2</v>
      </c>
    </row>
    <row r="362" spans="1:12" x14ac:dyDescent="0.25">
      <c r="A362" s="69" t="str">
        <f>+'3.1.16'!A350</f>
        <v>2017-06-01</v>
      </c>
      <c r="B362" s="56" t="str">
        <f>+'3.1.16'!B350</f>
        <v>2019-05-31</v>
      </c>
      <c r="C362" s="56">
        <f>+'3.1.16'!C350</f>
        <v>24</v>
      </c>
      <c r="D362" s="56" t="str">
        <f>+'3.1.16'!D350</f>
        <v>AEP OHIO</v>
      </c>
      <c r="E362" s="56" t="s">
        <v>372</v>
      </c>
      <c r="F362" s="80">
        <f>IF($E$11="",'3.1.16'!Y350/1000,Matrix!$E$11+('3.1.16'!Y350/1000))</f>
        <v>5.1404959863718278E-2</v>
      </c>
      <c r="G362" s="59">
        <f>IF($E$11="",'3.1.16'!Z350/1000,Matrix!$E$11+('3.1.16'!Z350/1000))</f>
        <v>5.3704959863718274E-2</v>
      </c>
      <c r="H362" s="62">
        <f>IF($E$11="",'3.1.16'!AA350/1000,Matrix!$E$11+('3.1.16'!AA350/1000))</f>
        <v>5.3904959863718273E-2</v>
      </c>
      <c r="I362" s="56"/>
      <c r="J362" s="74">
        <f t="shared" si="9"/>
        <v>5.1404959863718278E-2</v>
      </c>
      <c r="K362" s="59">
        <f t="shared" si="10"/>
        <v>5.3704959863718274E-2</v>
      </c>
      <c r="L362" s="62">
        <f t="shared" si="11"/>
        <v>5.3904959863718273E-2</v>
      </c>
    </row>
    <row r="363" spans="1:12" x14ac:dyDescent="0.25">
      <c r="A363" s="69" t="str">
        <f>+'3.1.16'!A351</f>
        <v>2017-06-01</v>
      </c>
      <c r="B363" s="56" t="str">
        <f>+'3.1.16'!B351</f>
        <v>2019-11-30</v>
      </c>
      <c r="C363" s="56">
        <f>+'3.1.16'!C351</f>
        <v>30</v>
      </c>
      <c r="D363" s="56" t="str">
        <f>+'3.1.16'!D351</f>
        <v>AEP OHIO</v>
      </c>
      <c r="E363" s="56" t="s">
        <v>372</v>
      </c>
      <c r="F363" s="80">
        <f>IF($E$11="",'3.1.16'!Y351/1000,Matrix!$E$11+('3.1.16'!Y351/1000))</f>
        <v>4.9751090591398719E-2</v>
      </c>
      <c r="G363" s="59">
        <f>IF($E$11="",'3.1.16'!Z351/1000,Matrix!$E$11+('3.1.16'!Z351/1000))</f>
        <v>5.2051090591398716E-2</v>
      </c>
      <c r="H363" s="62">
        <f>IF($E$11="",'3.1.16'!AA351/1000,Matrix!$E$11+('3.1.16'!AA351/1000))</f>
        <v>5.2251090591398722E-2</v>
      </c>
      <c r="I363" s="56"/>
      <c r="J363" s="74">
        <f t="shared" si="9"/>
        <v>4.9751090591398719E-2</v>
      </c>
      <c r="K363" s="59">
        <f t="shared" si="10"/>
        <v>5.2051090591398716E-2</v>
      </c>
      <c r="L363" s="62">
        <f t="shared" si="11"/>
        <v>5.2251090591398722E-2</v>
      </c>
    </row>
    <row r="364" spans="1:12" x14ac:dyDescent="0.25">
      <c r="A364" s="70" t="str">
        <f>+'3.1.16'!A352</f>
        <v>2017-06-01</v>
      </c>
      <c r="B364" s="57" t="str">
        <f>+'3.1.16'!B352</f>
        <v>2020-05-31</v>
      </c>
      <c r="C364" s="57">
        <f>+'3.1.16'!C352</f>
        <v>36</v>
      </c>
      <c r="D364" s="57" t="str">
        <f>+'3.1.16'!D352</f>
        <v>AEP OHIO</v>
      </c>
      <c r="E364" s="57" t="s">
        <v>372</v>
      </c>
      <c r="F364" s="82">
        <f>IF($E$11="",'3.1.16'!Y352/1000,Matrix!$E$11+('3.1.16'!Y352/1000))</f>
        <v>4.9597741901565129E-2</v>
      </c>
      <c r="G364" s="60">
        <f>IF($E$11="",'3.1.16'!Z352/1000,Matrix!$E$11+('3.1.16'!Z352/1000))</f>
        <v>5.1897741901565125E-2</v>
      </c>
      <c r="H364" s="63">
        <f>IF($E$11="",'3.1.16'!AA352/1000,Matrix!$E$11+('3.1.16'!AA352/1000))</f>
        <v>5.2097741901565131E-2</v>
      </c>
      <c r="I364" s="56"/>
      <c r="J364" s="75">
        <f t="shared" si="9"/>
        <v>4.9597741901565129E-2</v>
      </c>
      <c r="K364" s="60">
        <f t="shared" si="10"/>
        <v>5.1897741901565125E-2</v>
      </c>
      <c r="L364" s="63">
        <f t="shared" si="11"/>
        <v>5.2097741901565131E-2</v>
      </c>
    </row>
    <row r="365" spans="1:12" x14ac:dyDescent="0.25">
      <c r="A365" s="68" t="str">
        <f>+'3.1.16'!A353</f>
        <v>2017-07-01</v>
      </c>
      <c r="B365" s="55" t="str">
        <f>+'3.1.16'!B353</f>
        <v>2018-06-30</v>
      </c>
      <c r="C365" s="55">
        <f>+'3.1.16'!C353</f>
        <v>12</v>
      </c>
      <c r="D365" s="55" t="str">
        <f>+'3.1.16'!D353</f>
        <v>AEP OHIO</v>
      </c>
      <c r="E365" s="55" t="s">
        <v>372</v>
      </c>
      <c r="F365" s="81">
        <f>IF($E$11="",'3.1.16'!Y353/1000,Matrix!$E$11+('3.1.16'!Y353/1000))</f>
        <v>5.1216485779438096E-2</v>
      </c>
      <c r="G365" s="58">
        <f>IF($E$11="",'3.1.16'!Z353/1000,Matrix!$E$11+('3.1.16'!Z353/1000))</f>
        <v>5.3516485779438093E-2</v>
      </c>
      <c r="H365" s="61">
        <f>IF($E$11="",'3.1.16'!AA353/1000,Matrix!$E$11+('3.1.16'!AA353/1000))</f>
        <v>5.3716485779438092E-2</v>
      </c>
      <c r="I365" s="55"/>
      <c r="J365" s="73">
        <f t="shared" si="9"/>
        <v>5.1216485779438096E-2</v>
      </c>
      <c r="K365" s="58">
        <f t="shared" si="10"/>
        <v>5.3516485779438093E-2</v>
      </c>
      <c r="L365" s="61">
        <f t="shared" si="11"/>
        <v>5.3716485779438092E-2</v>
      </c>
    </row>
    <row r="366" spans="1:12" x14ac:dyDescent="0.25">
      <c r="A366" s="69" t="str">
        <f>+'3.1.16'!A354</f>
        <v>2017-07-01</v>
      </c>
      <c r="B366" s="56" t="str">
        <f>+'3.1.16'!B354</f>
        <v>2018-12-31</v>
      </c>
      <c r="C366" s="56">
        <f>+'3.1.16'!C354</f>
        <v>18</v>
      </c>
      <c r="D366" s="56" t="str">
        <f>+'3.1.16'!D354</f>
        <v>AEP OHIO</v>
      </c>
      <c r="E366" s="56" t="s">
        <v>372</v>
      </c>
      <c r="F366" s="80">
        <f>IF($E$11="",'3.1.16'!Y354/1000,Matrix!$E$11+('3.1.16'!Y354/1000))</f>
        <v>5.0345108955485836E-2</v>
      </c>
      <c r="G366" s="59">
        <f>IF($E$11="",'3.1.16'!Z354/1000,Matrix!$E$11+('3.1.16'!Z354/1000))</f>
        <v>5.2645108955485832E-2</v>
      </c>
      <c r="H366" s="62">
        <f>IF($E$11="",'3.1.16'!AA354/1000,Matrix!$E$11+('3.1.16'!AA354/1000))</f>
        <v>5.2845108955485831E-2</v>
      </c>
      <c r="I366" s="56"/>
      <c r="J366" s="74">
        <f t="shared" si="9"/>
        <v>5.0345108955485836E-2</v>
      </c>
      <c r="K366" s="59">
        <f t="shared" si="10"/>
        <v>5.2645108955485832E-2</v>
      </c>
      <c r="L366" s="62">
        <f t="shared" si="11"/>
        <v>5.2845108955485831E-2</v>
      </c>
    </row>
    <row r="367" spans="1:12" x14ac:dyDescent="0.25">
      <c r="A367" s="69" t="str">
        <f>+'3.1.16'!A355</f>
        <v>2017-07-01</v>
      </c>
      <c r="B367" s="56" t="str">
        <f>+'3.1.16'!B355</f>
        <v>2019-06-30</v>
      </c>
      <c r="C367" s="56">
        <f>+'3.1.16'!C355</f>
        <v>24</v>
      </c>
      <c r="D367" s="56" t="str">
        <f>+'3.1.16'!D355</f>
        <v>AEP OHIO</v>
      </c>
      <c r="E367" s="56" t="s">
        <v>372</v>
      </c>
      <c r="F367" s="80">
        <f>IF($E$11="",'3.1.16'!Y355/1000,Matrix!$E$11+('3.1.16'!Y355/1000))</f>
        <v>5.1168072007285799E-2</v>
      </c>
      <c r="G367" s="59">
        <f>IF($E$11="",'3.1.16'!Z355/1000,Matrix!$E$11+('3.1.16'!Z355/1000))</f>
        <v>5.3468072007285795E-2</v>
      </c>
      <c r="H367" s="62">
        <f>IF($E$11="",'3.1.16'!AA355/1000,Matrix!$E$11+('3.1.16'!AA355/1000))</f>
        <v>5.3668072007285801E-2</v>
      </c>
      <c r="I367" s="56"/>
      <c r="J367" s="74">
        <f t="shared" si="9"/>
        <v>5.1168072007285799E-2</v>
      </c>
      <c r="K367" s="59">
        <f t="shared" si="10"/>
        <v>5.3468072007285795E-2</v>
      </c>
      <c r="L367" s="62">
        <f t="shared" si="11"/>
        <v>5.3668072007285801E-2</v>
      </c>
    </row>
    <row r="368" spans="1:12" x14ac:dyDescent="0.25">
      <c r="A368" s="69" t="str">
        <f>+'3.1.16'!A356</f>
        <v>2017-07-01</v>
      </c>
      <c r="B368" s="56" t="str">
        <f>+'3.1.16'!B356</f>
        <v>2019-12-31</v>
      </c>
      <c r="C368" s="56">
        <f>+'3.1.16'!C356</f>
        <v>30</v>
      </c>
      <c r="D368" s="56" t="str">
        <f>+'3.1.16'!D356</f>
        <v>AEP OHIO</v>
      </c>
      <c r="E368" s="56" t="s">
        <v>372</v>
      </c>
      <c r="F368" s="80">
        <f>IF($E$11="",'3.1.16'!Y356/1000,Matrix!$E$11+('3.1.16'!Y356/1000))</f>
        <v>4.9531780280658376E-2</v>
      </c>
      <c r="G368" s="59">
        <f>IF($E$11="",'3.1.16'!Z356/1000,Matrix!$E$11+('3.1.16'!Z356/1000))</f>
        <v>5.1831780280658372E-2</v>
      </c>
      <c r="H368" s="62">
        <f>IF($E$11="",'3.1.16'!AA356/1000,Matrix!$E$11+('3.1.16'!AA356/1000))</f>
        <v>5.2031780280658371E-2</v>
      </c>
      <c r="I368" s="56"/>
      <c r="J368" s="74">
        <f t="shared" si="9"/>
        <v>4.9531780280658376E-2</v>
      </c>
      <c r="K368" s="59">
        <f t="shared" si="10"/>
        <v>5.1831780280658372E-2</v>
      </c>
      <c r="L368" s="62">
        <f t="shared" si="11"/>
        <v>5.2031780280658371E-2</v>
      </c>
    </row>
    <row r="369" spans="1:12" x14ac:dyDescent="0.25">
      <c r="A369" s="70" t="str">
        <f>+'3.1.16'!A357</f>
        <v>2017-07-01</v>
      </c>
      <c r="B369" s="57" t="str">
        <f>+'3.1.16'!B357</f>
        <v>2020-06-30</v>
      </c>
      <c r="C369" s="57">
        <f>+'3.1.16'!C357</f>
        <v>36</v>
      </c>
      <c r="D369" s="57" t="str">
        <f>+'3.1.16'!D357</f>
        <v>AEP OHIO</v>
      </c>
      <c r="E369" s="57" t="s">
        <v>372</v>
      </c>
      <c r="F369" s="82">
        <f>IF($E$11="",'3.1.16'!Y357/1000,Matrix!$E$11+('3.1.16'!Y357/1000))</f>
        <v>4.9427598741389189E-2</v>
      </c>
      <c r="G369" s="60">
        <f>IF($E$11="",'3.1.16'!Z357/1000,Matrix!$E$11+('3.1.16'!Z357/1000))</f>
        <v>5.1727598741389186E-2</v>
      </c>
      <c r="H369" s="63">
        <f>IF($E$11="",'3.1.16'!AA357/1000,Matrix!$E$11+('3.1.16'!AA357/1000))</f>
        <v>5.1927598741389192E-2</v>
      </c>
      <c r="I369" s="56"/>
      <c r="J369" s="75">
        <f t="shared" si="9"/>
        <v>4.9427598741389189E-2</v>
      </c>
      <c r="K369" s="60">
        <f t="shared" si="10"/>
        <v>5.1727598741389186E-2</v>
      </c>
      <c r="L369" s="63">
        <f t="shared" si="11"/>
        <v>5.1927598741389192E-2</v>
      </c>
    </row>
    <row r="370" spans="1:12" x14ac:dyDescent="0.25">
      <c r="A370" s="68" t="str">
        <f>+'3.1.16'!A358</f>
        <v>2017-08-01</v>
      </c>
      <c r="B370" s="55" t="str">
        <f>+'3.1.16'!B358</f>
        <v>2018-07-31</v>
      </c>
      <c r="C370" s="55">
        <f>+'3.1.16'!C358</f>
        <v>12</v>
      </c>
      <c r="D370" s="55" t="str">
        <f>+'3.1.16'!D358</f>
        <v>AEP OHIO</v>
      </c>
      <c r="E370" s="55" t="s">
        <v>372</v>
      </c>
      <c r="F370" s="81">
        <f>IF($E$11="",'3.1.16'!Y358/1000,Matrix!$E$11+('3.1.16'!Y358/1000))</f>
        <v>5.1172731669139195E-2</v>
      </c>
      <c r="G370" s="58">
        <f>IF($E$11="",'3.1.16'!Z358/1000,Matrix!$E$11+('3.1.16'!Z358/1000))</f>
        <v>5.3472731669139191E-2</v>
      </c>
      <c r="H370" s="61">
        <f>IF($E$11="",'3.1.16'!AA358/1000,Matrix!$E$11+('3.1.16'!AA358/1000))</f>
        <v>5.3672731669139197E-2</v>
      </c>
      <c r="I370" s="55"/>
      <c r="J370" s="73">
        <f t="shared" si="9"/>
        <v>5.1172731669139195E-2</v>
      </c>
      <c r="K370" s="58">
        <f t="shared" si="10"/>
        <v>5.3472731669139191E-2</v>
      </c>
      <c r="L370" s="61">
        <f t="shared" si="11"/>
        <v>5.3672731669139197E-2</v>
      </c>
    </row>
    <row r="371" spans="1:12" x14ac:dyDescent="0.25">
      <c r="A371" s="69" t="str">
        <f>+'3.1.16'!A359</f>
        <v>2017-08-01</v>
      </c>
      <c r="B371" s="56" t="str">
        <f>+'3.1.16'!B359</f>
        <v>2019-01-31</v>
      </c>
      <c r="C371" s="56">
        <f>+'3.1.16'!C359</f>
        <v>18</v>
      </c>
      <c r="D371" s="56" t="str">
        <f>+'3.1.16'!D359</f>
        <v>AEP OHIO</v>
      </c>
      <c r="E371" s="56" t="s">
        <v>372</v>
      </c>
      <c r="F371" s="80">
        <f>IF($E$11="",'3.1.16'!Y359/1000,Matrix!$E$11+('3.1.16'!Y359/1000))</f>
        <v>5.1149660983748846E-2</v>
      </c>
      <c r="G371" s="59">
        <f>IF($E$11="",'3.1.16'!Z359/1000,Matrix!$E$11+('3.1.16'!Z359/1000))</f>
        <v>5.3449660983748842E-2</v>
      </c>
      <c r="H371" s="62">
        <f>IF($E$11="",'3.1.16'!AA359/1000,Matrix!$E$11+('3.1.16'!AA359/1000))</f>
        <v>5.3649660983748848E-2</v>
      </c>
      <c r="I371" s="56"/>
      <c r="J371" s="74">
        <f t="shared" si="9"/>
        <v>5.1149660983748846E-2</v>
      </c>
      <c r="K371" s="59">
        <f t="shared" si="10"/>
        <v>5.3449660983748842E-2</v>
      </c>
      <c r="L371" s="62">
        <f t="shared" si="11"/>
        <v>5.3649660983748848E-2</v>
      </c>
    </row>
    <row r="372" spans="1:12" x14ac:dyDescent="0.25">
      <c r="A372" s="69" t="str">
        <f>+'3.1.16'!A360</f>
        <v>2017-08-01</v>
      </c>
      <c r="B372" s="56" t="str">
        <f>+'3.1.16'!B360</f>
        <v>2019-07-31</v>
      </c>
      <c r="C372" s="56">
        <f>+'3.1.16'!C360</f>
        <v>24</v>
      </c>
      <c r="D372" s="56" t="str">
        <f>+'3.1.16'!D360</f>
        <v>AEP OHIO</v>
      </c>
      <c r="E372" s="56" t="s">
        <v>372</v>
      </c>
      <c r="F372" s="80">
        <f>IF($E$11="",'3.1.16'!Y360/1000,Matrix!$E$11+('3.1.16'!Y360/1000))</f>
        <v>5.0960338802290013E-2</v>
      </c>
      <c r="G372" s="59">
        <f>IF($E$11="",'3.1.16'!Z360/1000,Matrix!$E$11+('3.1.16'!Z360/1000))</f>
        <v>5.326033880229001E-2</v>
      </c>
      <c r="H372" s="62">
        <f>IF($E$11="",'3.1.16'!AA360/1000,Matrix!$E$11+('3.1.16'!AA360/1000))</f>
        <v>5.3460338802290008E-2</v>
      </c>
      <c r="I372" s="56"/>
      <c r="J372" s="74">
        <f t="shared" si="9"/>
        <v>5.0960338802290013E-2</v>
      </c>
      <c r="K372" s="59">
        <f t="shared" si="10"/>
        <v>5.326033880229001E-2</v>
      </c>
      <c r="L372" s="62">
        <f t="shared" si="11"/>
        <v>5.3460338802290008E-2</v>
      </c>
    </row>
    <row r="373" spans="1:12" x14ac:dyDescent="0.25">
      <c r="A373" s="69" t="str">
        <f>+'3.1.16'!A361</f>
        <v>2017-08-01</v>
      </c>
      <c r="B373" s="56" t="str">
        <f>+'3.1.16'!B361</f>
        <v>2020-01-31</v>
      </c>
      <c r="C373" s="56">
        <f>+'3.1.16'!C361</f>
        <v>30</v>
      </c>
      <c r="D373" s="56" t="str">
        <f>+'3.1.16'!D361</f>
        <v>AEP OHIO</v>
      </c>
      <c r="E373" s="56" t="s">
        <v>372</v>
      </c>
      <c r="F373" s="80">
        <f>IF($E$11="",'3.1.16'!Y361/1000,Matrix!$E$11+('3.1.16'!Y361/1000))</f>
        <v>4.9757974139917178E-2</v>
      </c>
      <c r="G373" s="59">
        <f>IF($E$11="",'3.1.16'!Z361/1000,Matrix!$E$11+('3.1.16'!Z361/1000))</f>
        <v>5.2057974139917175E-2</v>
      </c>
      <c r="H373" s="62">
        <f>IF($E$11="",'3.1.16'!AA361/1000,Matrix!$E$11+('3.1.16'!AA361/1000))</f>
        <v>5.2257974139917181E-2</v>
      </c>
      <c r="I373" s="56"/>
      <c r="J373" s="74">
        <f t="shared" si="9"/>
        <v>4.9757974139917178E-2</v>
      </c>
      <c r="K373" s="59">
        <f t="shared" si="10"/>
        <v>5.2057974139917175E-2</v>
      </c>
      <c r="L373" s="62">
        <f t="shared" si="11"/>
        <v>5.2257974139917181E-2</v>
      </c>
    </row>
    <row r="374" spans="1:12" x14ac:dyDescent="0.25">
      <c r="A374" s="70" t="str">
        <f>+'3.1.16'!A362</f>
        <v>2017-08-01</v>
      </c>
      <c r="B374" s="57" t="str">
        <f>+'3.1.16'!B362</f>
        <v>2020-07-31</v>
      </c>
      <c r="C374" s="57">
        <f>+'3.1.16'!C362</f>
        <v>36</v>
      </c>
      <c r="D374" s="57" t="str">
        <f>+'3.1.16'!D362</f>
        <v>AEP OHIO</v>
      </c>
      <c r="E374" s="57" t="s">
        <v>372</v>
      </c>
      <c r="F374" s="82">
        <f>IF($E$11="",'3.1.16'!Y362/1000,Matrix!$E$11+('3.1.16'!Y362/1000))</f>
        <v>4.9090103320596795E-2</v>
      </c>
      <c r="G374" s="60">
        <f>IF($E$11="",'3.1.16'!Z362/1000,Matrix!$E$11+('3.1.16'!Z362/1000))</f>
        <v>5.1390103320596792E-2</v>
      </c>
      <c r="H374" s="63">
        <f>IF($E$11="",'3.1.16'!AA362/1000,Matrix!$E$11+('3.1.16'!AA362/1000))</f>
        <v>5.1590103320596797E-2</v>
      </c>
      <c r="I374" s="56"/>
      <c r="J374" s="75">
        <f t="shared" si="9"/>
        <v>4.9090103320596795E-2</v>
      </c>
      <c r="K374" s="60">
        <f t="shared" si="10"/>
        <v>5.1390103320596792E-2</v>
      </c>
      <c r="L374" s="63">
        <f t="shared" si="11"/>
        <v>5.1590103320596797E-2</v>
      </c>
    </row>
    <row r="375" spans="1:12" x14ac:dyDescent="0.25">
      <c r="A375" s="68" t="str">
        <f>+'3.1.16'!A363</f>
        <v>2016-09-01</v>
      </c>
      <c r="B375" s="55" t="str">
        <f>+'3.1.16'!B363</f>
        <v>2017-08-31</v>
      </c>
      <c r="C375" s="55">
        <f>+'3.1.16'!C363</f>
        <v>12</v>
      </c>
      <c r="D375" s="55" t="str">
        <f>+'3.1.16'!D363</f>
        <v>FE OHIO</v>
      </c>
      <c r="E375" s="55" t="s">
        <v>372</v>
      </c>
      <c r="F375" s="81">
        <f>IF($E$11="",'3.1.16'!Y363/1000,Matrix!$E$11+('3.1.16'!Y363/1000))</f>
        <v>5.2356540993282068E-2</v>
      </c>
      <c r="G375" s="58">
        <f>IF($E$11="",'3.1.16'!Z363/1000,Matrix!$E$11+('3.1.16'!Z363/1000))</f>
        <v>5.4656540993282064E-2</v>
      </c>
      <c r="H375" s="61">
        <f>IF($E$11="",'3.1.16'!AA363/1000,Matrix!$E$11+('3.1.16'!AA363/1000))</f>
        <v>5.485654099328207E-2</v>
      </c>
      <c r="I375" s="55"/>
      <c r="J375" s="73">
        <f t="shared" si="9"/>
        <v>5.2356540993282068E-2</v>
      </c>
      <c r="K375" s="58">
        <f t="shared" si="10"/>
        <v>5.4656540993282064E-2</v>
      </c>
      <c r="L375" s="61">
        <f t="shared" si="11"/>
        <v>5.485654099328207E-2</v>
      </c>
    </row>
    <row r="376" spans="1:12" x14ac:dyDescent="0.25">
      <c r="A376" s="69" t="str">
        <f>+'3.1.16'!A364</f>
        <v>2016-09-01</v>
      </c>
      <c r="B376" s="56" t="str">
        <f>+'3.1.16'!B364</f>
        <v>2018-02-28</v>
      </c>
      <c r="C376" s="56">
        <f>+'3.1.16'!C364</f>
        <v>18</v>
      </c>
      <c r="D376" s="56" t="str">
        <f>+'3.1.16'!D364</f>
        <v>FE OHIO</v>
      </c>
      <c r="E376" s="56" t="s">
        <v>372</v>
      </c>
      <c r="F376" s="80">
        <f>IF($E$11="",'3.1.16'!Y364/1000,Matrix!$E$11+('3.1.16'!Y364/1000))</f>
        <v>5.3151578549100277E-2</v>
      </c>
      <c r="G376" s="59">
        <f>IF($E$11="",'3.1.16'!Z364/1000,Matrix!$E$11+('3.1.16'!Z364/1000))</f>
        <v>5.5451578549100274E-2</v>
      </c>
      <c r="H376" s="62">
        <f>IF($E$11="",'3.1.16'!AA364/1000,Matrix!$E$11+('3.1.16'!AA364/1000))</f>
        <v>5.5651578549100279E-2</v>
      </c>
      <c r="I376" s="56"/>
      <c r="J376" s="74">
        <f t="shared" si="9"/>
        <v>5.3151578549100277E-2</v>
      </c>
      <c r="K376" s="59">
        <f t="shared" si="10"/>
        <v>5.5451578549100274E-2</v>
      </c>
      <c r="L376" s="62">
        <f t="shared" si="11"/>
        <v>5.5651578549100279E-2</v>
      </c>
    </row>
    <row r="377" spans="1:12" x14ac:dyDescent="0.25">
      <c r="A377" s="69" t="str">
        <f>+'3.1.16'!A365</f>
        <v>2016-09-01</v>
      </c>
      <c r="B377" s="56" t="str">
        <f>+'3.1.16'!B365</f>
        <v>2018-08-31</v>
      </c>
      <c r="C377" s="56">
        <f>+'3.1.16'!C365</f>
        <v>24</v>
      </c>
      <c r="D377" s="56" t="str">
        <f>+'3.1.16'!D365</f>
        <v>FE OHIO</v>
      </c>
      <c r="E377" s="56" t="s">
        <v>372</v>
      </c>
      <c r="F377" s="80">
        <f>IF($E$11="",'3.1.16'!Y365/1000,Matrix!$E$11+('3.1.16'!Y365/1000))</f>
        <v>5.2780820234312166E-2</v>
      </c>
      <c r="G377" s="59">
        <f>IF($E$11="",'3.1.16'!Z365/1000,Matrix!$E$11+('3.1.16'!Z365/1000))</f>
        <v>5.5080820234312163E-2</v>
      </c>
      <c r="H377" s="62">
        <f>IF($E$11="",'3.1.16'!AA365/1000,Matrix!$E$11+('3.1.16'!AA365/1000))</f>
        <v>5.5280820234312168E-2</v>
      </c>
      <c r="I377" s="56"/>
      <c r="J377" s="74">
        <f t="shared" si="9"/>
        <v>5.2780820234312166E-2</v>
      </c>
      <c r="K377" s="59">
        <f t="shared" si="10"/>
        <v>5.5080820234312163E-2</v>
      </c>
      <c r="L377" s="62">
        <f t="shared" si="11"/>
        <v>5.5280820234312168E-2</v>
      </c>
    </row>
    <row r="378" spans="1:12" x14ac:dyDescent="0.25">
      <c r="A378" s="69" t="str">
        <f>+'3.1.16'!A366</f>
        <v>2016-09-01</v>
      </c>
      <c r="B378" s="56" t="str">
        <f>+'3.1.16'!B366</f>
        <v>2019-02-28</v>
      </c>
      <c r="C378" s="56">
        <f>+'3.1.16'!C366</f>
        <v>30</v>
      </c>
      <c r="D378" s="56" t="str">
        <f>+'3.1.16'!D366</f>
        <v>FE OHIO</v>
      </c>
      <c r="E378" s="56" t="s">
        <v>372</v>
      </c>
      <c r="F378" s="80">
        <f>IF($E$11="",'3.1.16'!Y366/1000,Matrix!$E$11+('3.1.16'!Y366/1000))</f>
        <v>5.3253826952414374E-2</v>
      </c>
      <c r="G378" s="59">
        <f>IF($E$11="",'3.1.16'!Z366/1000,Matrix!$E$11+('3.1.16'!Z366/1000))</f>
        <v>5.555382695241437E-2</v>
      </c>
      <c r="H378" s="62">
        <f>IF($E$11="",'3.1.16'!AA366/1000,Matrix!$E$11+('3.1.16'!AA366/1000))</f>
        <v>5.5753826952414369E-2</v>
      </c>
      <c r="I378" s="56"/>
      <c r="J378" s="74">
        <f t="shared" si="9"/>
        <v>5.3253826952414374E-2</v>
      </c>
      <c r="K378" s="59">
        <f t="shared" si="10"/>
        <v>5.555382695241437E-2</v>
      </c>
      <c r="L378" s="62">
        <f t="shared" si="11"/>
        <v>5.5753826952414369E-2</v>
      </c>
    </row>
    <row r="379" spans="1:12" x14ac:dyDescent="0.25">
      <c r="A379" s="70" t="str">
        <f>+'3.1.16'!A367</f>
        <v>2016-09-01</v>
      </c>
      <c r="B379" s="57" t="str">
        <f>+'3.1.16'!B367</f>
        <v>2019-08-31</v>
      </c>
      <c r="C379" s="57">
        <f>+'3.1.16'!C367</f>
        <v>36</v>
      </c>
      <c r="D379" s="57" t="str">
        <f>+'3.1.16'!D367</f>
        <v>FE OHIO</v>
      </c>
      <c r="E379" s="57" t="s">
        <v>372</v>
      </c>
      <c r="F379" s="82">
        <f>IF($E$11="",'3.1.16'!Y367/1000,Matrix!$E$11+('3.1.16'!Y367/1000))</f>
        <v>5.2771031037666685E-2</v>
      </c>
      <c r="G379" s="60">
        <f>IF($E$11="",'3.1.16'!Z367/1000,Matrix!$E$11+('3.1.16'!Z367/1000))</f>
        <v>5.5071031037666689E-2</v>
      </c>
      <c r="H379" s="63">
        <f>IF($E$11="",'3.1.16'!AA367/1000,Matrix!$E$11+('3.1.16'!AA367/1000))</f>
        <v>5.5271031037666687E-2</v>
      </c>
      <c r="I379" s="56"/>
      <c r="J379" s="75">
        <f t="shared" si="9"/>
        <v>5.2771031037666685E-2</v>
      </c>
      <c r="K379" s="60">
        <f t="shared" si="10"/>
        <v>5.5071031037666689E-2</v>
      </c>
      <c r="L379" s="63">
        <f t="shared" si="11"/>
        <v>5.5271031037666687E-2</v>
      </c>
    </row>
    <row r="380" spans="1:12" x14ac:dyDescent="0.25">
      <c r="A380" s="68" t="str">
        <f>+'3.1.16'!A368</f>
        <v>2016-10-01</v>
      </c>
      <c r="B380" s="55" t="str">
        <f>+'3.1.16'!B368</f>
        <v>2017-09-30</v>
      </c>
      <c r="C380" s="55">
        <f>+'3.1.16'!C368</f>
        <v>12</v>
      </c>
      <c r="D380" s="55" t="str">
        <f>+'3.1.16'!D368</f>
        <v>FE OHIO</v>
      </c>
      <c r="E380" s="55" t="s">
        <v>372</v>
      </c>
      <c r="F380" s="81">
        <f>IF($E$11="",'3.1.16'!Y368/1000,Matrix!$E$11+('3.1.16'!Y368/1000))</f>
        <v>5.2404566749054152E-2</v>
      </c>
      <c r="G380" s="58">
        <f>IF($E$11="",'3.1.16'!Z368/1000,Matrix!$E$11+('3.1.16'!Z368/1000))</f>
        <v>5.4704566749054155E-2</v>
      </c>
      <c r="H380" s="61">
        <f>IF($E$11="",'3.1.16'!AA368/1000,Matrix!$E$11+('3.1.16'!AA368/1000))</f>
        <v>5.4904566749054154E-2</v>
      </c>
      <c r="I380" s="55"/>
      <c r="J380" s="73">
        <f t="shared" ref="J380:J434" si="12">+F380</f>
        <v>5.2404566749054152E-2</v>
      </c>
      <c r="K380" s="58">
        <f t="shared" ref="K380:K434" si="13">+G380</f>
        <v>5.4704566749054155E-2</v>
      </c>
      <c r="L380" s="61">
        <f t="shared" ref="L380:L434" si="14">+H380</f>
        <v>5.4904566749054154E-2</v>
      </c>
    </row>
    <row r="381" spans="1:12" x14ac:dyDescent="0.25">
      <c r="A381" s="69" t="str">
        <f>+'3.1.16'!A369</f>
        <v>2016-10-01</v>
      </c>
      <c r="B381" s="56" t="str">
        <f>+'3.1.16'!B369</f>
        <v>2018-03-31</v>
      </c>
      <c r="C381" s="56">
        <f>+'3.1.16'!C369</f>
        <v>18</v>
      </c>
      <c r="D381" s="56" t="str">
        <f>+'3.1.16'!D369</f>
        <v>FE OHIO</v>
      </c>
      <c r="E381" s="56" t="s">
        <v>372</v>
      </c>
      <c r="F381" s="80">
        <f>IF($E$11="",'3.1.16'!Y369/1000,Matrix!$E$11+('3.1.16'!Y369/1000))</f>
        <v>5.3537142165058997E-2</v>
      </c>
      <c r="G381" s="59">
        <f>IF($E$11="",'3.1.16'!Z369/1000,Matrix!$E$11+('3.1.16'!Z369/1000))</f>
        <v>5.5837142165058994E-2</v>
      </c>
      <c r="H381" s="62">
        <f>IF($E$11="",'3.1.16'!AA369/1000,Matrix!$E$11+('3.1.16'!AA369/1000))</f>
        <v>5.6037142165058992E-2</v>
      </c>
      <c r="I381" s="56"/>
      <c r="J381" s="74">
        <f t="shared" si="12"/>
        <v>5.3537142165058997E-2</v>
      </c>
      <c r="K381" s="59">
        <f t="shared" si="13"/>
        <v>5.5837142165058994E-2</v>
      </c>
      <c r="L381" s="62">
        <f t="shared" si="14"/>
        <v>5.6037142165058992E-2</v>
      </c>
    </row>
    <row r="382" spans="1:12" x14ac:dyDescent="0.25">
      <c r="A382" s="69" t="str">
        <f>+'3.1.16'!A370</f>
        <v>2016-10-01</v>
      </c>
      <c r="B382" s="56" t="str">
        <f>+'3.1.16'!B370</f>
        <v>2018-09-30</v>
      </c>
      <c r="C382" s="56">
        <f>+'3.1.16'!C370</f>
        <v>24</v>
      </c>
      <c r="D382" s="56" t="str">
        <f>+'3.1.16'!D370</f>
        <v>FE OHIO</v>
      </c>
      <c r="E382" s="56" t="s">
        <v>372</v>
      </c>
      <c r="F382" s="80">
        <f>IF($E$11="",'3.1.16'!Y370/1000,Matrix!$E$11+('3.1.16'!Y370/1000))</f>
        <v>5.2811835863463455E-2</v>
      </c>
      <c r="G382" s="59">
        <f>IF($E$11="",'3.1.16'!Z370/1000,Matrix!$E$11+('3.1.16'!Z370/1000))</f>
        <v>5.5111835863463451E-2</v>
      </c>
      <c r="H382" s="62">
        <f>IF($E$11="",'3.1.16'!AA370/1000,Matrix!$E$11+('3.1.16'!AA370/1000))</f>
        <v>5.5311835863463457E-2</v>
      </c>
      <c r="I382" s="56"/>
      <c r="J382" s="74">
        <f t="shared" si="12"/>
        <v>5.2811835863463455E-2</v>
      </c>
      <c r="K382" s="59">
        <f t="shared" si="13"/>
        <v>5.5111835863463451E-2</v>
      </c>
      <c r="L382" s="62">
        <f t="shared" si="14"/>
        <v>5.5311835863463457E-2</v>
      </c>
    </row>
    <row r="383" spans="1:12" x14ac:dyDescent="0.25">
      <c r="A383" s="69" t="str">
        <f>+'3.1.16'!A371</f>
        <v>2016-10-01</v>
      </c>
      <c r="B383" s="56" t="str">
        <f>+'3.1.16'!B371</f>
        <v>2019-03-31</v>
      </c>
      <c r="C383" s="56">
        <f>+'3.1.16'!C371</f>
        <v>30</v>
      </c>
      <c r="D383" s="56" t="str">
        <f>+'3.1.16'!D371</f>
        <v>FE OHIO</v>
      </c>
      <c r="E383" s="56" t="s">
        <v>372</v>
      </c>
      <c r="F383" s="80">
        <f>IF($E$11="",'3.1.16'!Y371/1000,Matrix!$E$11+('3.1.16'!Y371/1000))</f>
        <v>5.3522838728542424E-2</v>
      </c>
      <c r="G383" s="59">
        <f>IF($E$11="",'3.1.16'!Z371/1000,Matrix!$E$11+('3.1.16'!Z371/1000))</f>
        <v>5.582283872854242E-2</v>
      </c>
      <c r="H383" s="62">
        <f>IF($E$11="",'3.1.16'!AA371/1000,Matrix!$E$11+('3.1.16'!AA371/1000))</f>
        <v>5.6022838728542426E-2</v>
      </c>
      <c r="I383" s="56"/>
      <c r="J383" s="74">
        <f t="shared" si="12"/>
        <v>5.3522838728542424E-2</v>
      </c>
      <c r="K383" s="59">
        <f t="shared" si="13"/>
        <v>5.582283872854242E-2</v>
      </c>
      <c r="L383" s="62">
        <f t="shared" si="14"/>
        <v>5.6022838728542426E-2</v>
      </c>
    </row>
    <row r="384" spans="1:12" x14ac:dyDescent="0.25">
      <c r="A384" s="70" t="str">
        <f>+'3.1.16'!A372</f>
        <v>2016-10-01</v>
      </c>
      <c r="B384" s="57" t="str">
        <f>+'3.1.16'!B372</f>
        <v>2019-09-30</v>
      </c>
      <c r="C384" s="57">
        <f>+'3.1.16'!C372</f>
        <v>36</v>
      </c>
      <c r="D384" s="57" t="str">
        <f>+'3.1.16'!D372</f>
        <v>FE OHIO</v>
      </c>
      <c r="E384" s="57" t="s">
        <v>372</v>
      </c>
      <c r="F384" s="82">
        <f>IF($E$11="",'3.1.16'!Y372/1000,Matrix!$E$11+('3.1.16'!Y372/1000))</f>
        <v>5.2684688166455843E-2</v>
      </c>
      <c r="G384" s="60">
        <f>IF($E$11="",'3.1.16'!Z372/1000,Matrix!$E$11+('3.1.16'!Z372/1000))</f>
        <v>5.4984688166455839E-2</v>
      </c>
      <c r="H384" s="63">
        <f>IF($E$11="",'3.1.16'!AA372/1000,Matrix!$E$11+('3.1.16'!AA372/1000))</f>
        <v>5.5184688166455845E-2</v>
      </c>
      <c r="I384" s="56"/>
      <c r="J384" s="75">
        <f t="shared" si="12"/>
        <v>5.2684688166455843E-2</v>
      </c>
      <c r="K384" s="60">
        <f t="shared" si="13"/>
        <v>5.4984688166455839E-2</v>
      </c>
      <c r="L384" s="63">
        <f t="shared" si="14"/>
        <v>5.5184688166455845E-2</v>
      </c>
    </row>
    <row r="385" spans="1:12" x14ac:dyDescent="0.25">
      <c r="A385" s="68" t="str">
        <f>+'3.1.16'!A373</f>
        <v>2016-11-01</v>
      </c>
      <c r="B385" s="55" t="str">
        <f>+'3.1.16'!B373</f>
        <v>2017-10-31</v>
      </c>
      <c r="C385" s="55">
        <f>+'3.1.16'!C373</f>
        <v>12</v>
      </c>
      <c r="D385" s="55" t="str">
        <f>+'3.1.16'!D373</f>
        <v>FE OHIO</v>
      </c>
      <c r="E385" s="55" t="s">
        <v>372</v>
      </c>
      <c r="F385" s="81">
        <f>IF($E$11="",'3.1.16'!Y373/1000,Matrix!$E$11+('3.1.16'!Y373/1000))</f>
        <v>5.245366456976628E-2</v>
      </c>
      <c r="G385" s="58">
        <f>IF($E$11="",'3.1.16'!Z373/1000,Matrix!$E$11+('3.1.16'!Z373/1000))</f>
        <v>5.4753664569766276E-2</v>
      </c>
      <c r="H385" s="61">
        <f>IF($E$11="",'3.1.16'!AA373/1000,Matrix!$E$11+('3.1.16'!AA373/1000))</f>
        <v>5.4953664569766282E-2</v>
      </c>
      <c r="I385" s="55"/>
      <c r="J385" s="73">
        <f t="shared" si="12"/>
        <v>5.245366456976628E-2</v>
      </c>
      <c r="K385" s="58">
        <f t="shared" si="13"/>
        <v>5.4753664569766276E-2</v>
      </c>
      <c r="L385" s="61">
        <f t="shared" si="14"/>
        <v>5.4953664569766282E-2</v>
      </c>
    </row>
    <row r="386" spans="1:12" x14ac:dyDescent="0.25">
      <c r="A386" s="69" t="str">
        <f>+'3.1.16'!A374</f>
        <v>2016-11-01</v>
      </c>
      <c r="B386" s="56" t="str">
        <f>+'3.1.16'!B374</f>
        <v>2018-04-30</v>
      </c>
      <c r="C386" s="56">
        <f>+'3.1.16'!C374</f>
        <v>18</v>
      </c>
      <c r="D386" s="56" t="str">
        <f>+'3.1.16'!D374</f>
        <v>FE OHIO</v>
      </c>
      <c r="E386" s="56" t="s">
        <v>372</v>
      </c>
      <c r="F386" s="80">
        <f>IF($E$11="",'3.1.16'!Y374/1000,Matrix!$E$11+('3.1.16'!Y374/1000))</f>
        <v>5.3572762010141564E-2</v>
      </c>
      <c r="G386" s="59">
        <f>IF($E$11="",'3.1.16'!Z374/1000,Matrix!$E$11+('3.1.16'!Z374/1000))</f>
        <v>5.5872762010141561E-2</v>
      </c>
      <c r="H386" s="62">
        <f>IF($E$11="",'3.1.16'!AA374/1000,Matrix!$E$11+('3.1.16'!AA374/1000))</f>
        <v>5.6072762010141566E-2</v>
      </c>
      <c r="I386" s="56"/>
      <c r="J386" s="74">
        <f t="shared" si="12"/>
        <v>5.3572762010141564E-2</v>
      </c>
      <c r="K386" s="59">
        <f t="shared" si="13"/>
        <v>5.5872762010141561E-2</v>
      </c>
      <c r="L386" s="62">
        <f t="shared" si="14"/>
        <v>5.6072762010141566E-2</v>
      </c>
    </row>
    <row r="387" spans="1:12" x14ac:dyDescent="0.25">
      <c r="A387" s="69" t="str">
        <f>+'3.1.16'!A375</f>
        <v>2016-11-01</v>
      </c>
      <c r="B387" s="56" t="str">
        <f>+'3.1.16'!B375</f>
        <v>2018-10-31</v>
      </c>
      <c r="C387" s="56">
        <f>+'3.1.16'!C375</f>
        <v>24</v>
      </c>
      <c r="D387" s="56" t="str">
        <f>+'3.1.16'!D375</f>
        <v>FE OHIO</v>
      </c>
      <c r="E387" s="56" t="s">
        <v>372</v>
      </c>
      <c r="F387" s="80">
        <f>IF($E$11="",'3.1.16'!Y375/1000,Matrix!$E$11+('3.1.16'!Y375/1000))</f>
        <v>5.2851794984238781E-2</v>
      </c>
      <c r="G387" s="59">
        <f>IF($E$11="",'3.1.16'!Z375/1000,Matrix!$E$11+('3.1.16'!Z375/1000))</f>
        <v>5.5151794984238778E-2</v>
      </c>
      <c r="H387" s="62">
        <f>IF($E$11="",'3.1.16'!AA375/1000,Matrix!$E$11+('3.1.16'!AA375/1000))</f>
        <v>5.5351794984238777E-2</v>
      </c>
      <c r="I387" s="56"/>
      <c r="J387" s="74">
        <f t="shared" si="12"/>
        <v>5.2851794984238781E-2</v>
      </c>
      <c r="K387" s="59">
        <f t="shared" si="13"/>
        <v>5.5151794984238778E-2</v>
      </c>
      <c r="L387" s="62">
        <f t="shared" si="14"/>
        <v>5.5351794984238777E-2</v>
      </c>
    </row>
    <row r="388" spans="1:12" x14ac:dyDescent="0.25">
      <c r="A388" s="69" t="str">
        <f>+'3.1.16'!A376</f>
        <v>2016-11-01</v>
      </c>
      <c r="B388" s="56" t="str">
        <f>+'3.1.16'!B376</f>
        <v>2019-04-30</v>
      </c>
      <c r="C388" s="56">
        <f>+'3.1.16'!C376</f>
        <v>30</v>
      </c>
      <c r="D388" s="56" t="str">
        <f>+'3.1.16'!D376</f>
        <v>FE OHIO</v>
      </c>
      <c r="E388" s="56" t="s">
        <v>372</v>
      </c>
      <c r="F388" s="80">
        <f>IF($E$11="",'3.1.16'!Y376/1000,Matrix!$E$11+('3.1.16'!Y376/1000))</f>
        <v>5.3596129824999311E-2</v>
      </c>
      <c r="G388" s="59">
        <f>IF($E$11="",'3.1.16'!Z376/1000,Matrix!$E$11+('3.1.16'!Z376/1000))</f>
        <v>5.5896129824999308E-2</v>
      </c>
      <c r="H388" s="62">
        <f>IF($E$11="",'3.1.16'!AA376/1000,Matrix!$E$11+('3.1.16'!AA376/1000))</f>
        <v>5.6096129824999307E-2</v>
      </c>
      <c r="I388" s="56"/>
      <c r="J388" s="74">
        <f t="shared" si="12"/>
        <v>5.3596129824999311E-2</v>
      </c>
      <c r="K388" s="59">
        <f t="shared" si="13"/>
        <v>5.5896129824999308E-2</v>
      </c>
      <c r="L388" s="62">
        <f t="shared" si="14"/>
        <v>5.6096129824999307E-2</v>
      </c>
    </row>
    <row r="389" spans="1:12" x14ac:dyDescent="0.25">
      <c r="A389" s="70" t="str">
        <f>+'3.1.16'!A377</f>
        <v>2016-11-01</v>
      </c>
      <c r="B389" s="57" t="str">
        <f>+'3.1.16'!B377</f>
        <v>2019-10-31</v>
      </c>
      <c r="C389" s="57">
        <f>+'3.1.16'!C377</f>
        <v>36</v>
      </c>
      <c r="D389" s="57" t="str">
        <f>+'3.1.16'!D377</f>
        <v>FE OHIO</v>
      </c>
      <c r="E389" s="57" t="s">
        <v>372</v>
      </c>
      <c r="F389" s="82">
        <f>IF($E$11="",'3.1.16'!Y377/1000,Matrix!$E$11+('3.1.16'!Y377/1000))</f>
        <v>5.2572817567574225E-2</v>
      </c>
      <c r="G389" s="60">
        <f>IF($E$11="",'3.1.16'!Z377/1000,Matrix!$E$11+('3.1.16'!Z377/1000))</f>
        <v>5.4872817567574221E-2</v>
      </c>
      <c r="H389" s="63">
        <f>IF($E$11="",'3.1.16'!AA377/1000,Matrix!$E$11+('3.1.16'!AA377/1000))</f>
        <v>5.5072817567574227E-2</v>
      </c>
      <c r="I389" s="56"/>
      <c r="J389" s="75">
        <f t="shared" si="12"/>
        <v>5.2572817567574225E-2</v>
      </c>
      <c r="K389" s="60">
        <f t="shared" si="13"/>
        <v>5.4872817567574221E-2</v>
      </c>
      <c r="L389" s="63">
        <f t="shared" si="14"/>
        <v>5.5072817567574227E-2</v>
      </c>
    </row>
    <row r="390" spans="1:12" x14ac:dyDescent="0.25">
      <c r="A390" s="68" t="str">
        <f>+'3.1.16'!A378</f>
        <v>2016-12-01</v>
      </c>
      <c r="B390" s="55" t="str">
        <f>+'3.1.16'!B378</f>
        <v>2017-11-30</v>
      </c>
      <c r="C390" s="55">
        <f>+'3.1.16'!C378</f>
        <v>12</v>
      </c>
      <c r="D390" s="55" t="str">
        <f>+'3.1.16'!D378</f>
        <v>FE OHIO</v>
      </c>
      <c r="E390" s="55" t="s">
        <v>372</v>
      </c>
      <c r="F390" s="81">
        <f>IF($E$11="",'3.1.16'!Y378/1000,Matrix!$E$11+('3.1.16'!Y378/1000))</f>
        <v>5.2511485978972816E-2</v>
      </c>
      <c r="G390" s="58">
        <f>IF($E$11="",'3.1.16'!Z378/1000,Matrix!$E$11+('3.1.16'!Z378/1000))</f>
        <v>5.4811485978972813E-2</v>
      </c>
      <c r="H390" s="61">
        <f>IF($E$11="",'3.1.16'!AA378/1000,Matrix!$E$11+('3.1.16'!AA378/1000))</f>
        <v>5.5011485978972811E-2</v>
      </c>
      <c r="I390" s="55"/>
      <c r="J390" s="73">
        <f t="shared" si="12"/>
        <v>5.2511485978972816E-2</v>
      </c>
      <c r="K390" s="58">
        <f t="shared" si="13"/>
        <v>5.4811485978972813E-2</v>
      </c>
      <c r="L390" s="61">
        <f t="shared" si="14"/>
        <v>5.5011485978972811E-2</v>
      </c>
    </row>
    <row r="391" spans="1:12" x14ac:dyDescent="0.25">
      <c r="A391" s="69" t="str">
        <f>+'3.1.16'!A379</f>
        <v>2016-12-01</v>
      </c>
      <c r="B391" s="56" t="str">
        <f>+'3.1.16'!B379</f>
        <v>2018-05-31</v>
      </c>
      <c r="C391" s="56">
        <f>+'3.1.16'!C379</f>
        <v>18</v>
      </c>
      <c r="D391" s="56" t="str">
        <f>+'3.1.16'!D379</f>
        <v>FE OHIO</v>
      </c>
      <c r="E391" s="56" t="s">
        <v>372</v>
      </c>
      <c r="F391" s="80">
        <f>IF($E$11="",'3.1.16'!Y379/1000,Matrix!$E$11+('3.1.16'!Y379/1000))</f>
        <v>5.3452520216999172E-2</v>
      </c>
      <c r="G391" s="59">
        <f>IF($E$11="",'3.1.16'!Z379/1000,Matrix!$E$11+('3.1.16'!Z379/1000))</f>
        <v>5.5752520216999168E-2</v>
      </c>
      <c r="H391" s="62">
        <f>IF($E$11="",'3.1.16'!AA379/1000,Matrix!$E$11+('3.1.16'!AA379/1000))</f>
        <v>5.5952520216999167E-2</v>
      </c>
      <c r="I391" s="56"/>
      <c r="J391" s="74">
        <f t="shared" si="12"/>
        <v>5.3452520216999172E-2</v>
      </c>
      <c r="K391" s="59">
        <f t="shared" si="13"/>
        <v>5.5752520216999168E-2</v>
      </c>
      <c r="L391" s="62">
        <f t="shared" si="14"/>
        <v>5.5952520216999167E-2</v>
      </c>
    </row>
    <row r="392" spans="1:12" x14ac:dyDescent="0.25">
      <c r="A392" s="69" t="str">
        <f>+'3.1.16'!A380</f>
        <v>2016-12-01</v>
      </c>
      <c r="B392" s="56" t="str">
        <f>+'3.1.16'!B380</f>
        <v>2018-11-30</v>
      </c>
      <c r="C392" s="56">
        <f>+'3.1.16'!C380</f>
        <v>24</v>
      </c>
      <c r="D392" s="56" t="str">
        <f>+'3.1.16'!D380</f>
        <v>FE OHIO</v>
      </c>
      <c r="E392" s="56" t="s">
        <v>372</v>
      </c>
      <c r="F392" s="80">
        <f>IF($E$11="",'3.1.16'!Y380/1000,Matrix!$E$11+('3.1.16'!Y380/1000))</f>
        <v>5.2882471155261415E-2</v>
      </c>
      <c r="G392" s="59">
        <f>IF($E$11="",'3.1.16'!Z380/1000,Matrix!$E$11+('3.1.16'!Z380/1000))</f>
        <v>5.5182471155261412E-2</v>
      </c>
      <c r="H392" s="62">
        <f>IF($E$11="",'3.1.16'!AA380/1000,Matrix!$E$11+('3.1.16'!AA380/1000))</f>
        <v>5.538247115526141E-2</v>
      </c>
      <c r="I392" s="56"/>
      <c r="J392" s="74">
        <f t="shared" si="12"/>
        <v>5.2882471155261415E-2</v>
      </c>
      <c r="K392" s="59">
        <f t="shared" si="13"/>
        <v>5.5182471155261412E-2</v>
      </c>
      <c r="L392" s="62">
        <f t="shared" si="14"/>
        <v>5.538247115526141E-2</v>
      </c>
    </row>
    <row r="393" spans="1:12" x14ac:dyDescent="0.25">
      <c r="A393" s="69" t="str">
        <f>+'3.1.16'!A381</f>
        <v>2016-12-01</v>
      </c>
      <c r="B393" s="56" t="str">
        <f>+'3.1.16'!B381</f>
        <v>2019-05-31</v>
      </c>
      <c r="C393" s="56">
        <f>+'3.1.16'!C381</f>
        <v>30</v>
      </c>
      <c r="D393" s="56" t="str">
        <f>+'3.1.16'!D381</f>
        <v>FE OHIO</v>
      </c>
      <c r="E393" s="56" t="s">
        <v>372</v>
      </c>
      <c r="F393" s="80">
        <f>IF($E$11="",'3.1.16'!Y381/1000,Matrix!$E$11+('3.1.16'!Y381/1000))</f>
        <v>5.3566125315911789E-2</v>
      </c>
      <c r="G393" s="59">
        <f>IF($E$11="",'3.1.16'!Z381/1000,Matrix!$E$11+('3.1.16'!Z381/1000))</f>
        <v>5.5866125315911785E-2</v>
      </c>
      <c r="H393" s="62">
        <f>IF($E$11="",'3.1.16'!AA381/1000,Matrix!$E$11+('3.1.16'!AA381/1000))</f>
        <v>5.6066125315911791E-2</v>
      </c>
      <c r="I393" s="56"/>
      <c r="J393" s="74">
        <f t="shared" si="12"/>
        <v>5.3566125315911789E-2</v>
      </c>
      <c r="K393" s="59">
        <f t="shared" si="13"/>
        <v>5.5866125315911785E-2</v>
      </c>
      <c r="L393" s="62">
        <f t="shared" si="14"/>
        <v>5.6066125315911791E-2</v>
      </c>
    </row>
    <row r="394" spans="1:12" x14ac:dyDescent="0.25">
      <c r="A394" s="70" t="str">
        <f>+'3.1.16'!A382</f>
        <v>2016-12-01</v>
      </c>
      <c r="B394" s="57" t="str">
        <f>+'3.1.16'!B382</f>
        <v>2019-11-30</v>
      </c>
      <c r="C394" s="57">
        <f>+'3.1.16'!C382</f>
        <v>36</v>
      </c>
      <c r="D394" s="57" t="str">
        <f>+'3.1.16'!D382</f>
        <v>FE OHIO</v>
      </c>
      <c r="E394" s="57" t="s">
        <v>372</v>
      </c>
      <c r="F394" s="82">
        <f>IF($E$11="",'3.1.16'!Y382/1000,Matrix!$E$11+('3.1.16'!Y382/1000))</f>
        <v>5.2458639759439422E-2</v>
      </c>
      <c r="G394" s="60">
        <f>IF($E$11="",'3.1.16'!Z382/1000,Matrix!$E$11+('3.1.16'!Z382/1000))</f>
        <v>5.4758639759439419E-2</v>
      </c>
      <c r="H394" s="63">
        <f>IF($E$11="",'3.1.16'!AA382/1000,Matrix!$E$11+('3.1.16'!AA382/1000))</f>
        <v>5.4958639759439425E-2</v>
      </c>
      <c r="I394" s="56"/>
      <c r="J394" s="75">
        <f t="shared" si="12"/>
        <v>5.2458639759439422E-2</v>
      </c>
      <c r="K394" s="60">
        <f t="shared" si="13"/>
        <v>5.4758639759439419E-2</v>
      </c>
      <c r="L394" s="63">
        <f t="shared" si="14"/>
        <v>5.4958639759439425E-2</v>
      </c>
    </row>
    <row r="395" spans="1:12" x14ac:dyDescent="0.25">
      <c r="A395" s="68" t="str">
        <f>+'3.1.16'!A383</f>
        <v>2017-01-01</v>
      </c>
      <c r="B395" s="55" t="str">
        <f>+'3.1.16'!B383</f>
        <v>2017-12-31</v>
      </c>
      <c r="C395" s="55">
        <f>+'3.1.16'!C383</f>
        <v>12</v>
      </c>
      <c r="D395" s="55" t="str">
        <f>+'3.1.16'!D383</f>
        <v>FE OHIO</v>
      </c>
      <c r="E395" s="55" t="s">
        <v>372</v>
      </c>
      <c r="F395" s="81">
        <f>IF($E$11="",'3.1.16'!Y383/1000,Matrix!$E$11+('3.1.16'!Y383/1000))</f>
        <v>5.2682662391328988E-2</v>
      </c>
      <c r="G395" s="58">
        <f>IF($E$11="",'3.1.16'!Z383/1000,Matrix!$E$11+('3.1.16'!Z383/1000))</f>
        <v>5.4982662391328985E-2</v>
      </c>
      <c r="H395" s="61">
        <f>IF($E$11="",'3.1.16'!AA383/1000,Matrix!$E$11+('3.1.16'!AA383/1000))</f>
        <v>5.518266239132899E-2</v>
      </c>
      <c r="I395" s="55"/>
      <c r="J395" s="73">
        <f t="shared" si="12"/>
        <v>5.2682662391328988E-2</v>
      </c>
      <c r="K395" s="58">
        <f t="shared" si="13"/>
        <v>5.4982662391328985E-2</v>
      </c>
      <c r="L395" s="61">
        <f t="shared" si="14"/>
        <v>5.518266239132899E-2</v>
      </c>
    </row>
    <row r="396" spans="1:12" x14ac:dyDescent="0.25">
      <c r="A396" s="69" t="str">
        <f>+'3.1.16'!A384</f>
        <v>2017-01-01</v>
      </c>
      <c r="B396" s="56" t="str">
        <f>+'3.1.16'!B384</f>
        <v>2018-06-30</v>
      </c>
      <c r="C396" s="56">
        <f>+'3.1.16'!C384</f>
        <v>18</v>
      </c>
      <c r="D396" s="56" t="str">
        <f>+'3.1.16'!D384</f>
        <v>FE OHIO</v>
      </c>
      <c r="E396" s="56" t="s">
        <v>372</v>
      </c>
      <c r="F396" s="80">
        <f>IF($E$11="",'3.1.16'!Y384/1000,Matrix!$E$11+('3.1.16'!Y384/1000))</f>
        <v>5.3415120633089959E-2</v>
      </c>
      <c r="G396" s="59">
        <f>IF($E$11="",'3.1.16'!Z384/1000,Matrix!$E$11+('3.1.16'!Z384/1000))</f>
        <v>5.5715120633089955E-2</v>
      </c>
      <c r="H396" s="62">
        <f>IF($E$11="",'3.1.16'!AA384/1000,Matrix!$E$11+('3.1.16'!AA384/1000))</f>
        <v>5.5915120633089954E-2</v>
      </c>
      <c r="I396" s="56"/>
      <c r="J396" s="74">
        <f t="shared" si="12"/>
        <v>5.3415120633089959E-2</v>
      </c>
      <c r="K396" s="59">
        <f t="shared" si="13"/>
        <v>5.5715120633089955E-2</v>
      </c>
      <c r="L396" s="62">
        <f t="shared" si="14"/>
        <v>5.5915120633089954E-2</v>
      </c>
    </row>
    <row r="397" spans="1:12" x14ac:dyDescent="0.25">
      <c r="A397" s="69" t="str">
        <f>+'3.1.16'!A385</f>
        <v>2017-01-01</v>
      </c>
      <c r="B397" s="56" t="str">
        <f>+'3.1.16'!B385</f>
        <v>2018-12-31</v>
      </c>
      <c r="C397" s="56">
        <f>+'3.1.16'!C385</f>
        <v>24</v>
      </c>
      <c r="D397" s="56" t="str">
        <f>+'3.1.16'!D385</f>
        <v>FE OHIO</v>
      </c>
      <c r="E397" s="56" t="s">
        <v>372</v>
      </c>
      <c r="F397" s="80">
        <f>IF($E$11="",'3.1.16'!Y385/1000,Matrix!$E$11+('3.1.16'!Y385/1000))</f>
        <v>5.2885727621549763E-2</v>
      </c>
      <c r="G397" s="59">
        <f>IF($E$11="",'3.1.16'!Z385/1000,Matrix!$E$11+('3.1.16'!Z385/1000))</f>
        <v>5.518572762154976E-2</v>
      </c>
      <c r="H397" s="62">
        <f>IF($E$11="",'3.1.16'!AA385/1000,Matrix!$E$11+('3.1.16'!AA385/1000))</f>
        <v>5.5385727621549759E-2</v>
      </c>
      <c r="I397" s="56"/>
      <c r="J397" s="74">
        <f t="shared" si="12"/>
        <v>5.2885727621549763E-2</v>
      </c>
      <c r="K397" s="59">
        <f t="shared" si="13"/>
        <v>5.518572762154976E-2</v>
      </c>
      <c r="L397" s="62">
        <f t="shared" si="14"/>
        <v>5.5385727621549759E-2</v>
      </c>
    </row>
    <row r="398" spans="1:12" x14ac:dyDescent="0.25">
      <c r="A398" s="69" t="str">
        <f>+'3.1.16'!A386</f>
        <v>2017-01-01</v>
      </c>
      <c r="B398" s="56" t="str">
        <f>+'3.1.16'!B386</f>
        <v>2019-06-30</v>
      </c>
      <c r="C398" s="56">
        <f>+'3.1.16'!C386</f>
        <v>30</v>
      </c>
      <c r="D398" s="56" t="str">
        <f>+'3.1.16'!D386</f>
        <v>FE OHIO</v>
      </c>
      <c r="E398" s="56" t="s">
        <v>372</v>
      </c>
      <c r="F398" s="80">
        <f>IF($E$11="",'3.1.16'!Y386/1000,Matrix!$E$11+('3.1.16'!Y386/1000))</f>
        <v>5.3389123358788849E-2</v>
      </c>
      <c r="G398" s="59">
        <f>IF($E$11="",'3.1.16'!Z386/1000,Matrix!$E$11+('3.1.16'!Z386/1000))</f>
        <v>5.5689123358788846E-2</v>
      </c>
      <c r="H398" s="62">
        <f>IF($E$11="",'3.1.16'!AA386/1000,Matrix!$E$11+('3.1.16'!AA386/1000))</f>
        <v>5.5889123358788852E-2</v>
      </c>
      <c r="I398" s="56"/>
      <c r="J398" s="74">
        <f t="shared" si="12"/>
        <v>5.3389123358788849E-2</v>
      </c>
      <c r="K398" s="59">
        <f t="shared" si="13"/>
        <v>5.5689123358788846E-2</v>
      </c>
      <c r="L398" s="62">
        <f t="shared" si="14"/>
        <v>5.5889123358788852E-2</v>
      </c>
    </row>
    <row r="399" spans="1:12" x14ac:dyDescent="0.25">
      <c r="A399" s="70" t="str">
        <f>+'3.1.16'!A387</f>
        <v>2017-01-01</v>
      </c>
      <c r="B399" s="57" t="str">
        <f>+'3.1.16'!B387</f>
        <v>2019-12-31</v>
      </c>
      <c r="C399" s="57">
        <f>+'3.1.16'!C387</f>
        <v>36</v>
      </c>
      <c r="D399" s="57" t="str">
        <f>+'3.1.16'!D387</f>
        <v>FE OHIO</v>
      </c>
      <c r="E399" s="57" t="s">
        <v>372</v>
      </c>
      <c r="F399" s="82">
        <f>IF($E$11="",'3.1.16'!Y387/1000,Matrix!$E$11+('3.1.16'!Y387/1000))</f>
        <v>5.2321889968268351E-2</v>
      </c>
      <c r="G399" s="60">
        <f>IF($E$11="",'3.1.16'!Z387/1000,Matrix!$E$11+('3.1.16'!Z387/1000))</f>
        <v>5.4621889968268347E-2</v>
      </c>
      <c r="H399" s="63">
        <f>IF($E$11="",'3.1.16'!AA387/1000,Matrix!$E$11+('3.1.16'!AA387/1000))</f>
        <v>5.4821889968268353E-2</v>
      </c>
      <c r="I399" s="56"/>
      <c r="J399" s="75">
        <f t="shared" si="12"/>
        <v>5.2321889968268351E-2</v>
      </c>
      <c r="K399" s="60">
        <f t="shared" si="13"/>
        <v>5.4621889968268347E-2</v>
      </c>
      <c r="L399" s="63">
        <f t="shared" si="14"/>
        <v>5.4821889968268353E-2</v>
      </c>
    </row>
    <row r="400" spans="1:12" x14ac:dyDescent="0.25">
      <c r="A400" s="68" t="str">
        <f>+'3.1.16'!A388</f>
        <v>2017-02-01</v>
      </c>
      <c r="B400" s="55" t="str">
        <f>+'3.1.16'!B388</f>
        <v>2018-01-31</v>
      </c>
      <c r="C400" s="55">
        <f>+'3.1.16'!C388</f>
        <v>12</v>
      </c>
      <c r="D400" s="55" t="str">
        <f>+'3.1.16'!D388</f>
        <v>FE OHIO</v>
      </c>
      <c r="E400" s="55" t="s">
        <v>372</v>
      </c>
      <c r="F400" s="81">
        <f>IF($E$11="",'3.1.16'!Y388/1000,Matrix!$E$11+('3.1.16'!Y388/1000))</f>
        <v>5.3142262041731884E-2</v>
      </c>
      <c r="G400" s="58">
        <f>IF($E$11="",'3.1.16'!Z388/1000,Matrix!$E$11+('3.1.16'!Z388/1000))</f>
        <v>5.5442262041731881E-2</v>
      </c>
      <c r="H400" s="61">
        <f>IF($E$11="",'3.1.16'!AA388/1000,Matrix!$E$11+('3.1.16'!AA388/1000))</f>
        <v>5.564226204173188E-2</v>
      </c>
      <c r="I400" s="55"/>
      <c r="J400" s="73">
        <f t="shared" si="12"/>
        <v>5.3142262041731884E-2</v>
      </c>
      <c r="K400" s="58">
        <f t="shared" si="13"/>
        <v>5.5442262041731881E-2</v>
      </c>
      <c r="L400" s="61">
        <f t="shared" si="14"/>
        <v>5.564226204173188E-2</v>
      </c>
    </row>
    <row r="401" spans="1:12" x14ac:dyDescent="0.25">
      <c r="A401" s="69" t="str">
        <f>+'3.1.16'!A389</f>
        <v>2017-02-01</v>
      </c>
      <c r="B401" s="56" t="str">
        <f>+'3.1.16'!B389</f>
        <v>2018-07-31</v>
      </c>
      <c r="C401" s="56">
        <f>+'3.1.16'!C389</f>
        <v>18</v>
      </c>
      <c r="D401" s="56" t="str">
        <f>+'3.1.16'!D389</f>
        <v>FE OHIO</v>
      </c>
      <c r="E401" s="56" t="s">
        <v>372</v>
      </c>
      <c r="F401" s="80">
        <f>IF($E$11="",'3.1.16'!Y389/1000,Matrix!$E$11+('3.1.16'!Y389/1000))</f>
        <v>5.3084673422728781E-2</v>
      </c>
      <c r="G401" s="59">
        <f>IF($E$11="",'3.1.16'!Z389/1000,Matrix!$E$11+('3.1.16'!Z389/1000))</f>
        <v>5.5384673422728778E-2</v>
      </c>
      <c r="H401" s="62">
        <f>IF($E$11="",'3.1.16'!AA389/1000,Matrix!$E$11+('3.1.16'!AA389/1000))</f>
        <v>5.5584673422728784E-2</v>
      </c>
      <c r="I401" s="56"/>
      <c r="J401" s="74">
        <f t="shared" si="12"/>
        <v>5.3084673422728781E-2</v>
      </c>
      <c r="K401" s="59">
        <f t="shared" si="13"/>
        <v>5.5384673422728778E-2</v>
      </c>
      <c r="L401" s="62">
        <f t="shared" si="14"/>
        <v>5.5584673422728784E-2</v>
      </c>
    </row>
    <row r="402" spans="1:12" x14ac:dyDescent="0.25">
      <c r="A402" s="69" t="str">
        <f>+'3.1.16'!A390</f>
        <v>2017-02-01</v>
      </c>
      <c r="B402" s="56" t="str">
        <f>+'3.1.16'!B390</f>
        <v>2019-01-31</v>
      </c>
      <c r="C402" s="56">
        <f>+'3.1.16'!C390</f>
        <v>24</v>
      </c>
      <c r="D402" s="56" t="str">
        <f>+'3.1.16'!D390</f>
        <v>FE OHIO</v>
      </c>
      <c r="E402" s="56" t="s">
        <v>372</v>
      </c>
      <c r="F402" s="80">
        <f>IF($E$11="",'3.1.16'!Y390/1000,Matrix!$E$11+('3.1.16'!Y390/1000))</f>
        <v>5.3189985730113548E-2</v>
      </c>
      <c r="G402" s="59">
        <f>IF($E$11="",'3.1.16'!Z390/1000,Matrix!$E$11+('3.1.16'!Z390/1000))</f>
        <v>5.5489985730113545E-2</v>
      </c>
      <c r="H402" s="62">
        <f>IF($E$11="",'3.1.16'!AA390/1000,Matrix!$E$11+('3.1.16'!AA390/1000))</f>
        <v>5.568998573011355E-2</v>
      </c>
      <c r="I402" s="56"/>
      <c r="J402" s="74">
        <f t="shared" si="12"/>
        <v>5.3189985730113548E-2</v>
      </c>
      <c r="K402" s="59">
        <f t="shared" si="13"/>
        <v>5.5489985730113545E-2</v>
      </c>
      <c r="L402" s="62">
        <f t="shared" si="14"/>
        <v>5.568998573011355E-2</v>
      </c>
    </row>
    <row r="403" spans="1:12" x14ac:dyDescent="0.25">
      <c r="A403" s="69" t="str">
        <f>+'3.1.16'!A391</f>
        <v>2017-02-01</v>
      </c>
      <c r="B403" s="56" t="str">
        <f>+'3.1.16'!B391</f>
        <v>2019-07-31</v>
      </c>
      <c r="C403" s="56">
        <f>+'3.1.16'!C391</f>
        <v>30</v>
      </c>
      <c r="D403" s="56" t="str">
        <f>+'3.1.16'!D391</f>
        <v>FE OHIO</v>
      </c>
      <c r="E403" s="56" t="s">
        <v>372</v>
      </c>
      <c r="F403" s="80">
        <f>IF($E$11="",'3.1.16'!Y391/1000,Matrix!$E$11+('3.1.16'!Y391/1000))</f>
        <v>5.3086180963185792E-2</v>
      </c>
      <c r="G403" s="59">
        <f>IF($E$11="",'3.1.16'!Z391/1000,Matrix!$E$11+('3.1.16'!Z391/1000))</f>
        <v>5.5386180963185788E-2</v>
      </c>
      <c r="H403" s="62">
        <f>IF($E$11="",'3.1.16'!AA391/1000,Matrix!$E$11+('3.1.16'!AA391/1000))</f>
        <v>5.5586180963185787E-2</v>
      </c>
      <c r="I403" s="56"/>
      <c r="J403" s="74">
        <f t="shared" si="12"/>
        <v>5.3086180963185792E-2</v>
      </c>
      <c r="K403" s="59">
        <f t="shared" si="13"/>
        <v>5.5386180963185788E-2</v>
      </c>
      <c r="L403" s="62">
        <f t="shared" si="14"/>
        <v>5.5586180963185787E-2</v>
      </c>
    </row>
    <row r="404" spans="1:12" x14ac:dyDescent="0.25">
      <c r="A404" s="70" t="str">
        <f>+'3.1.16'!A392</f>
        <v>2017-02-01</v>
      </c>
      <c r="B404" s="57" t="str">
        <f>+'3.1.16'!B392</f>
        <v>2020-01-31</v>
      </c>
      <c r="C404" s="57">
        <f>+'3.1.16'!C392</f>
        <v>36</v>
      </c>
      <c r="D404" s="57" t="str">
        <f>+'3.1.16'!D392</f>
        <v>FE OHIO</v>
      </c>
      <c r="E404" s="57" t="s">
        <v>372</v>
      </c>
      <c r="F404" s="82">
        <f>IF($E$11="",'3.1.16'!Y392/1000,Matrix!$E$11+('3.1.16'!Y392/1000))</f>
        <v>5.2280276061152195E-2</v>
      </c>
      <c r="G404" s="60">
        <f>IF($E$11="",'3.1.16'!Z392/1000,Matrix!$E$11+('3.1.16'!Z392/1000))</f>
        <v>5.4580276061152191E-2</v>
      </c>
      <c r="H404" s="63">
        <f>IF($E$11="",'3.1.16'!AA392/1000,Matrix!$E$11+('3.1.16'!AA392/1000))</f>
        <v>5.478027606115219E-2</v>
      </c>
      <c r="I404" s="56"/>
      <c r="J404" s="75">
        <f t="shared" si="12"/>
        <v>5.2280276061152195E-2</v>
      </c>
      <c r="K404" s="60">
        <f t="shared" si="13"/>
        <v>5.4580276061152191E-2</v>
      </c>
      <c r="L404" s="63">
        <f t="shared" si="14"/>
        <v>5.478027606115219E-2</v>
      </c>
    </row>
    <row r="405" spans="1:12" x14ac:dyDescent="0.25">
      <c r="A405" s="68" t="str">
        <f>+'3.1.16'!A393</f>
        <v>2017-03-01</v>
      </c>
      <c r="B405" s="55" t="str">
        <f>+'3.1.16'!B393</f>
        <v>2018-02-28</v>
      </c>
      <c r="C405" s="55">
        <f>+'3.1.16'!C393</f>
        <v>12</v>
      </c>
      <c r="D405" s="55" t="str">
        <f>+'3.1.16'!D393</f>
        <v>FE OHIO</v>
      </c>
      <c r="E405" s="55" t="s">
        <v>372</v>
      </c>
      <c r="F405" s="81">
        <f>IF($E$11="",'3.1.16'!Y393/1000,Matrix!$E$11+('3.1.16'!Y393/1000))</f>
        <v>5.3360062879062232E-2</v>
      </c>
      <c r="G405" s="58">
        <f>IF($E$11="",'3.1.16'!Z393/1000,Matrix!$E$11+('3.1.16'!Z393/1000))</f>
        <v>5.5660062879062229E-2</v>
      </c>
      <c r="H405" s="61">
        <f>IF($E$11="",'3.1.16'!AA393/1000,Matrix!$E$11+('3.1.16'!AA393/1000))</f>
        <v>5.5860062879062235E-2</v>
      </c>
      <c r="I405" s="55"/>
      <c r="J405" s="73">
        <f t="shared" si="12"/>
        <v>5.3360062879062232E-2</v>
      </c>
      <c r="K405" s="58">
        <f t="shared" si="13"/>
        <v>5.5660062879062229E-2</v>
      </c>
      <c r="L405" s="61">
        <f t="shared" si="14"/>
        <v>5.5860062879062235E-2</v>
      </c>
    </row>
    <row r="406" spans="1:12" x14ac:dyDescent="0.25">
      <c r="A406" s="69" t="str">
        <f>+'3.1.16'!A394</f>
        <v>2017-03-01</v>
      </c>
      <c r="B406" s="56" t="str">
        <f>+'3.1.16'!B394</f>
        <v>2018-08-31</v>
      </c>
      <c r="C406" s="56">
        <f>+'3.1.16'!C394</f>
        <v>18</v>
      </c>
      <c r="D406" s="56" t="str">
        <f>+'3.1.16'!D394</f>
        <v>FE OHIO</v>
      </c>
      <c r="E406" s="56" t="s">
        <v>372</v>
      </c>
      <c r="F406" s="80">
        <f>IF($E$11="",'3.1.16'!Y394/1000,Matrix!$E$11+('3.1.16'!Y394/1000))</f>
        <v>5.2795879320796379E-2</v>
      </c>
      <c r="G406" s="59">
        <f>IF($E$11="",'3.1.16'!Z394/1000,Matrix!$E$11+('3.1.16'!Z394/1000))</f>
        <v>5.5095879320796376E-2</v>
      </c>
      <c r="H406" s="62">
        <f>IF($E$11="",'3.1.16'!AA394/1000,Matrix!$E$11+('3.1.16'!AA394/1000))</f>
        <v>5.5295879320796382E-2</v>
      </c>
      <c r="I406" s="56"/>
      <c r="J406" s="74">
        <f t="shared" si="12"/>
        <v>5.2795879320796379E-2</v>
      </c>
      <c r="K406" s="59">
        <f t="shared" si="13"/>
        <v>5.5095879320796376E-2</v>
      </c>
      <c r="L406" s="62">
        <f t="shared" si="14"/>
        <v>5.5295879320796382E-2</v>
      </c>
    </row>
    <row r="407" spans="1:12" x14ac:dyDescent="0.25">
      <c r="A407" s="69" t="str">
        <f>+'3.1.16'!A395</f>
        <v>2017-03-01</v>
      </c>
      <c r="B407" s="56" t="str">
        <f>+'3.1.16'!B395</f>
        <v>2019-02-28</v>
      </c>
      <c r="C407" s="56">
        <f>+'3.1.16'!C395</f>
        <v>24</v>
      </c>
      <c r="D407" s="56" t="str">
        <f>+'3.1.16'!D395</f>
        <v>FE OHIO</v>
      </c>
      <c r="E407" s="56" t="s">
        <v>372</v>
      </c>
      <c r="F407" s="80">
        <f>IF($E$11="",'3.1.16'!Y395/1000,Matrix!$E$11+('3.1.16'!Y395/1000))</f>
        <v>5.3382420203930019E-2</v>
      </c>
      <c r="G407" s="59">
        <f>IF($E$11="",'3.1.16'!Z395/1000,Matrix!$E$11+('3.1.16'!Z395/1000))</f>
        <v>5.5682420203930015E-2</v>
      </c>
      <c r="H407" s="62">
        <f>IF($E$11="",'3.1.16'!AA395/1000,Matrix!$E$11+('3.1.16'!AA395/1000))</f>
        <v>5.5882420203930021E-2</v>
      </c>
      <c r="I407" s="56"/>
      <c r="J407" s="74">
        <f t="shared" si="12"/>
        <v>5.3382420203930019E-2</v>
      </c>
      <c r="K407" s="59">
        <f t="shared" si="13"/>
        <v>5.5682420203930015E-2</v>
      </c>
      <c r="L407" s="62">
        <f t="shared" si="14"/>
        <v>5.5882420203930021E-2</v>
      </c>
    </row>
    <row r="408" spans="1:12" x14ac:dyDescent="0.25">
      <c r="A408" s="69" t="str">
        <f>+'3.1.16'!A396</f>
        <v>2017-03-01</v>
      </c>
      <c r="B408" s="56" t="str">
        <f>+'3.1.16'!B396</f>
        <v>2019-08-31</v>
      </c>
      <c r="C408" s="56">
        <f>+'3.1.16'!C396</f>
        <v>30</v>
      </c>
      <c r="D408" s="56" t="str">
        <f>+'3.1.16'!D396</f>
        <v>FE OHIO</v>
      </c>
      <c r="E408" s="56" t="s">
        <v>372</v>
      </c>
      <c r="F408" s="80">
        <f>IF($E$11="",'3.1.16'!Y396/1000,Matrix!$E$11+('3.1.16'!Y396/1000))</f>
        <v>5.2778113427410275E-2</v>
      </c>
      <c r="G408" s="59">
        <f>IF($E$11="",'3.1.16'!Z396/1000,Matrix!$E$11+('3.1.16'!Z396/1000))</f>
        <v>5.5078113427410272E-2</v>
      </c>
      <c r="H408" s="62">
        <f>IF($E$11="",'3.1.16'!AA396/1000,Matrix!$E$11+('3.1.16'!AA396/1000))</f>
        <v>5.5278113427410278E-2</v>
      </c>
      <c r="I408" s="56"/>
      <c r="J408" s="74">
        <f t="shared" si="12"/>
        <v>5.2778113427410275E-2</v>
      </c>
      <c r="K408" s="59">
        <f t="shared" si="13"/>
        <v>5.5078113427410272E-2</v>
      </c>
      <c r="L408" s="62">
        <f t="shared" si="14"/>
        <v>5.5278113427410278E-2</v>
      </c>
    </row>
    <row r="409" spans="1:12" x14ac:dyDescent="0.25">
      <c r="A409" s="70" t="str">
        <f>+'3.1.16'!A397</f>
        <v>2017-03-01</v>
      </c>
      <c r="B409" s="57" t="str">
        <f>+'3.1.16'!B397</f>
        <v>2020-02-29</v>
      </c>
      <c r="C409" s="57">
        <f>+'3.1.16'!C397</f>
        <v>36</v>
      </c>
      <c r="D409" s="57" t="str">
        <f>+'3.1.16'!D397</f>
        <v>FE OHIO</v>
      </c>
      <c r="E409" s="57" t="s">
        <v>372</v>
      </c>
      <c r="F409" s="82">
        <f>IF($E$11="",'3.1.16'!Y397/1000,Matrix!$E$11+('3.1.16'!Y397/1000))</f>
        <v>5.2286032423396821E-2</v>
      </c>
      <c r="G409" s="60">
        <f>IF($E$11="",'3.1.16'!Z397/1000,Matrix!$E$11+('3.1.16'!Z397/1000))</f>
        <v>5.4586032423396817E-2</v>
      </c>
      <c r="H409" s="63">
        <f>IF($E$11="",'3.1.16'!AA397/1000,Matrix!$E$11+('3.1.16'!AA397/1000))</f>
        <v>5.4786032423396816E-2</v>
      </c>
      <c r="I409" s="56"/>
      <c r="J409" s="75">
        <f t="shared" si="12"/>
        <v>5.2286032423396821E-2</v>
      </c>
      <c r="K409" s="60">
        <f t="shared" si="13"/>
        <v>5.4586032423396817E-2</v>
      </c>
      <c r="L409" s="63">
        <f t="shared" si="14"/>
        <v>5.4786032423396816E-2</v>
      </c>
    </row>
    <row r="410" spans="1:12" x14ac:dyDescent="0.25">
      <c r="A410" s="68" t="str">
        <f>+'3.1.16'!A398</f>
        <v>2017-04-01</v>
      </c>
      <c r="B410" s="55" t="str">
        <f>+'3.1.16'!B398</f>
        <v>2018-03-31</v>
      </c>
      <c r="C410" s="55">
        <f>+'3.1.16'!C398</f>
        <v>12</v>
      </c>
      <c r="D410" s="55" t="str">
        <f>+'3.1.16'!D398</f>
        <v>FE OHIO</v>
      </c>
      <c r="E410" s="55" t="s">
        <v>372</v>
      </c>
      <c r="F410" s="81">
        <f>IF($E$11="",'3.1.16'!Y398/1000,Matrix!$E$11+('3.1.16'!Y398/1000))</f>
        <v>5.3285741279610319E-2</v>
      </c>
      <c r="G410" s="58">
        <f>IF($E$11="",'3.1.16'!Z398/1000,Matrix!$E$11+('3.1.16'!Z398/1000))</f>
        <v>5.5585741279610315E-2</v>
      </c>
      <c r="H410" s="61">
        <f>IF($E$11="",'3.1.16'!AA398/1000,Matrix!$E$11+('3.1.16'!AA398/1000))</f>
        <v>5.5785741279610321E-2</v>
      </c>
      <c r="I410" s="55"/>
      <c r="J410" s="73">
        <f t="shared" si="12"/>
        <v>5.3285741279610319E-2</v>
      </c>
      <c r="K410" s="58">
        <f t="shared" si="13"/>
        <v>5.5585741279610315E-2</v>
      </c>
      <c r="L410" s="61">
        <f t="shared" si="14"/>
        <v>5.5785741279610321E-2</v>
      </c>
    </row>
    <row r="411" spans="1:12" x14ac:dyDescent="0.25">
      <c r="A411" s="69" t="str">
        <f>+'3.1.16'!A399</f>
        <v>2017-04-01</v>
      </c>
      <c r="B411" s="56" t="str">
        <f>+'3.1.16'!B399</f>
        <v>2018-09-30</v>
      </c>
      <c r="C411" s="56">
        <f>+'3.1.16'!C399</f>
        <v>18</v>
      </c>
      <c r="D411" s="56" t="str">
        <f>+'3.1.16'!D399</f>
        <v>FE OHIO</v>
      </c>
      <c r="E411" s="56" t="s">
        <v>372</v>
      </c>
      <c r="F411" s="80">
        <f>IF($E$11="",'3.1.16'!Y399/1000,Matrix!$E$11+('3.1.16'!Y399/1000))</f>
        <v>5.2429286324758378E-2</v>
      </c>
      <c r="G411" s="59">
        <f>IF($E$11="",'3.1.16'!Z399/1000,Matrix!$E$11+('3.1.16'!Z399/1000))</f>
        <v>5.4729286324758375E-2</v>
      </c>
      <c r="H411" s="62">
        <f>IF($E$11="",'3.1.16'!AA399/1000,Matrix!$E$11+('3.1.16'!AA399/1000))</f>
        <v>5.4929286324758381E-2</v>
      </c>
      <c r="I411" s="56"/>
      <c r="J411" s="74">
        <f t="shared" si="12"/>
        <v>5.2429286324758378E-2</v>
      </c>
      <c r="K411" s="59">
        <f t="shared" si="13"/>
        <v>5.4729286324758375E-2</v>
      </c>
      <c r="L411" s="62">
        <f t="shared" si="14"/>
        <v>5.4929286324758381E-2</v>
      </c>
    </row>
    <row r="412" spans="1:12" x14ac:dyDescent="0.25">
      <c r="A412" s="69" t="str">
        <f>+'3.1.16'!A400</f>
        <v>2017-04-01</v>
      </c>
      <c r="B412" s="56" t="str">
        <f>+'3.1.16'!B400</f>
        <v>2019-03-31</v>
      </c>
      <c r="C412" s="56">
        <f>+'3.1.16'!C400</f>
        <v>24</v>
      </c>
      <c r="D412" s="56" t="str">
        <f>+'3.1.16'!D400</f>
        <v>FE OHIO</v>
      </c>
      <c r="E412" s="56" t="s">
        <v>372</v>
      </c>
      <c r="F412" s="80">
        <f>IF($E$11="",'3.1.16'!Y400/1000,Matrix!$E$11+('3.1.16'!Y400/1000))</f>
        <v>5.3435460112296843E-2</v>
      </c>
      <c r="G412" s="59">
        <f>IF($E$11="",'3.1.16'!Z400/1000,Matrix!$E$11+('3.1.16'!Z400/1000))</f>
        <v>5.5735460112296839E-2</v>
      </c>
      <c r="H412" s="62">
        <f>IF($E$11="",'3.1.16'!AA400/1000,Matrix!$E$11+('3.1.16'!AA400/1000))</f>
        <v>5.5935460112296845E-2</v>
      </c>
      <c r="I412" s="56"/>
      <c r="J412" s="74">
        <f t="shared" si="12"/>
        <v>5.3435460112296843E-2</v>
      </c>
      <c r="K412" s="59">
        <f t="shared" si="13"/>
        <v>5.5735460112296839E-2</v>
      </c>
      <c r="L412" s="62">
        <f t="shared" si="14"/>
        <v>5.5935460112296845E-2</v>
      </c>
    </row>
    <row r="413" spans="1:12" x14ac:dyDescent="0.25">
      <c r="A413" s="69" t="str">
        <f>+'3.1.16'!A401</f>
        <v>2017-04-01</v>
      </c>
      <c r="B413" s="56" t="str">
        <f>+'3.1.16'!B401</f>
        <v>2019-09-30</v>
      </c>
      <c r="C413" s="56">
        <f>+'3.1.16'!C401</f>
        <v>30</v>
      </c>
      <c r="D413" s="56" t="str">
        <f>+'3.1.16'!D401</f>
        <v>FE OHIO</v>
      </c>
      <c r="E413" s="56" t="s">
        <v>372</v>
      </c>
      <c r="F413" s="80">
        <f>IF($E$11="",'3.1.16'!Y401/1000,Matrix!$E$11+('3.1.16'!Y401/1000))</f>
        <v>5.2468078173179694E-2</v>
      </c>
      <c r="G413" s="59">
        <f>IF($E$11="",'3.1.16'!Z401/1000,Matrix!$E$11+('3.1.16'!Z401/1000))</f>
        <v>5.4768078173179691E-2</v>
      </c>
      <c r="H413" s="62">
        <f>IF($E$11="",'3.1.16'!AA401/1000,Matrix!$E$11+('3.1.16'!AA401/1000))</f>
        <v>5.4968078173179689E-2</v>
      </c>
      <c r="I413" s="56"/>
      <c r="J413" s="74">
        <f t="shared" si="12"/>
        <v>5.2468078173179694E-2</v>
      </c>
      <c r="K413" s="59">
        <f t="shared" si="13"/>
        <v>5.4768078173179691E-2</v>
      </c>
      <c r="L413" s="62">
        <f t="shared" si="14"/>
        <v>5.4968078173179689E-2</v>
      </c>
    </row>
    <row r="414" spans="1:12" x14ac:dyDescent="0.25">
      <c r="A414" s="70" t="str">
        <f>+'3.1.16'!A402</f>
        <v>2017-04-01</v>
      </c>
      <c r="B414" s="57" t="str">
        <f>+'3.1.16'!B402</f>
        <v>2020-03-31</v>
      </c>
      <c r="C414" s="57">
        <f>+'3.1.16'!C402</f>
        <v>36</v>
      </c>
      <c r="D414" s="57" t="str">
        <f>+'3.1.16'!D402</f>
        <v>FE OHIO</v>
      </c>
      <c r="E414" s="57" t="s">
        <v>372</v>
      </c>
      <c r="F414" s="82">
        <f>IF($E$11="",'3.1.16'!Y402/1000,Matrix!$E$11+('3.1.16'!Y402/1000))</f>
        <v>5.2091750774550645E-2</v>
      </c>
      <c r="G414" s="60">
        <f>IF($E$11="",'3.1.16'!Z402/1000,Matrix!$E$11+('3.1.16'!Z402/1000))</f>
        <v>5.4391750774550642E-2</v>
      </c>
      <c r="H414" s="63">
        <f>IF($E$11="",'3.1.16'!AA402/1000,Matrix!$E$11+('3.1.16'!AA402/1000))</f>
        <v>5.4591750774550647E-2</v>
      </c>
      <c r="I414" s="56"/>
      <c r="J414" s="75">
        <f t="shared" si="12"/>
        <v>5.2091750774550645E-2</v>
      </c>
      <c r="K414" s="60">
        <f t="shared" si="13"/>
        <v>5.4391750774550642E-2</v>
      </c>
      <c r="L414" s="63">
        <f t="shared" si="14"/>
        <v>5.4591750774550647E-2</v>
      </c>
    </row>
    <row r="415" spans="1:12" x14ac:dyDescent="0.25">
      <c r="A415" s="68" t="str">
        <f>+'3.1.16'!A403</f>
        <v>2017-05-01</v>
      </c>
      <c r="B415" s="55" t="str">
        <f>+'3.1.16'!B403</f>
        <v>2018-04-30</v>
      </c>
      <c r="C415" s="55">
        <f>+'3.1.16'!C403</f>
        <v>12</v>
      </c>
      <c r="D415" s="55" t="str">
        <f>+'3.1.16'!D403</f>
        <v>FE OHIO</v>
      </c>
      <c r="E415" s="55" t="s">
        <v>372</v>
      </c>
      <c r="F415" s="81">
        <f>IF($E$11="",'3.1.16'!Y403/1000,Matrix!$E$11+('3.1.16'!Y403/1000))</f>
        <v>5.3236456374528687E-2</v>
      </c>
      <c r="G415" s="58">
        <f>IF($E$11="",'3.1.16'!Z403/1000,Matrix!$E$11+('3.1.16'!Z403/1000))</f>
        <v>5.5536456374528684E-2</v>
      </c>
      <c r="H415" s="61">
        <f>IF($E$11="",'3.1.16'!AA403/1000,Matrix!$E$11+('3.1.16'!AA403/1000))</f>
        <v>5.5736456374528683E-2</v>
      </c>
      <c r="I415" s="55"/>
      <c r="J415" s="73">
        <f t="shared" si="12"/>
        <v>5.3236456374528687E-2</v>
      </c>
      <c r="K415" s="58">
        <f t="shared" si="13"/>
        <v>5.5536456374528684E-2</v>
      </c>
      <c r="L415" s="61">
        <f t="shared" si="14"/>
        <v>5.5736456374528683E-2</v>
      </c>
    </row>
    <row r="416" spans="1:12" x14ac:dyDescent="0.25">
      <c r="A416" s="69" t="str">
        <f>+'3.1.16'!A404</f>
        <v>2017-05-01</v>
      </c>
      <c r="B416" s="56" t="str">
        <f>+'3.1.16'!B404</f>
        <v>2018-10-31</v>
      </c>
      <c r="C416" s="56">
        <f>+'3.1.16'!C404</f>
        <v>18</v>
      </c>
      <c r="D416" s="56" t="str">
        <f>+'3.1.16'!D404</f>
        <v>FE OHIO</v>
      </c>
      <c r="E416" s="56" t="s">
        <v>372</v>
      </c>
      <c r="F416" s="80">
        <f>IF($E$11="",'3.1.16'!Y404/1000,Matrix!$E$11+('3.1.16'!Y404/1000))</f>
        <v>5.2416307020202654E-2</v>
      </c>
      <c r="G416" s="59">
        <f>IF($E$11="",'3.1.16'!Z404/1000,Matrix!$E$11+('3.1.16'!Z404/1000))</f>
        <v>5.4716307020202651E-2</v>
      </c>
      <c r="H416" s="62">
        <f>IF($E$11="",'3.1.16'!AA404/1000,Matrix!$E$11+('3.1.16'!AA404/1000))</f>
        <v>5.491630702020265E-2</v>
      </c>
      <c r="I416" s="56"/>
      <c r="J416" s="74">
        <f t="shared" si="12"/>
        <v>5.2416307020202654E-2</v>
      </c>
      <c r="K416" s="59">
        <f t="shared" si="13"/>
        <v>5.4716307020202651E-2</v>
      </c>
      <c r="L416" s="62">
        <f t="shared" si="14"/>
        <v>5.491630702020265E-2</v>
      </c>
    </row>
    <row r="417" spans="1:12" x14ac:dyDescent="0.25">
      <c r="A417" s="69" t="str">
        <f>+'3.1.16'!A405</f>
        <v>2017-05-01</v>
      </c>
      <c r="B417" s="56" t="str">
        <f>+'3.1.16'!B405</f>
        <v>2019-04-30</v>
      </c>
      <c r="C417" s="56">
        <f>+'3.1.16'!C405</f>
        <v>24</v>
      </c>
      <c r="D417" s="56" t="str">
        <f>+'3.1.16'!D405</f>
        <v>FE OHIO</v>
      </c>
      <c r="E417" s="56" t="s">
        <v>372</v>
      </c>
      <c r="F417" s="80">
        <f>IF($E$11="",'3.1.16'!Y405/1000,Matrix!$E$11+('3.1.16'!Y405/1000))</f>
        <v>5.347600857545879E-2</v>
      </c>
      <c r="G417" s="59">
        <f>IF($E$11="",'3.1.16'!Z405/1000,Matrix!$E$11+('3.1.16'!Z405/1000))</f>
        <v>5.5776008575458787E-2</v>
      </c>
      <c r="H417" s="62">
        <f>IF($E$11="",'3.1.16'!AA405/1000,Matrix!$E$11+('3.1.16'!AA405/1000))</f>
        <v>5.5976008575458792E-2</v>
      </c>
      <c r="I417" s="56"/>
      <c r="J417" s="74">
        <f t="shared" si="12"/>
        <v>5.347600857545879E-2</v>
      </c>
      <c r="K417" s="59">
        <f t="shared" si="13"/>
        <v>5.5776008575458787E-2</v>
      </c>
      <c r="L417" s="62">
        <f t="shared" si="14"/>
        <v>5.5976008575458792E-2</v>
      </c>
    </row>
    <row r="418" spans="1:12" x14ac:dyDescent="0.25">
      <c r="A418" s="69" t="str">
        <f>+'3.1.16'!A406</f>
        <v>2017-05-01</v>
      </c>
      <c r="B418" s="56" t="str">
        <f>+'3.1.16'!B406</f>
        <v>2019-10-31</v>
      </c>
      <c r="C418" s="56">
        <f>+'3.1.16'!C406</f>
        <v>30</v>
      </c>
      <c r="D418" s="56" t="str">
        <f>+'3.1.16'!D406</f>
        <v>FE OHIO</v>
      </c>
      <c r="E418" s="56" t="s">
        <v>372</v>
      </c>
      <c r="F418" s="80">
        <f>IF($E$11="",'3.1.16'!Y406/1000,Matrix!$E$11+('3.1.16'!Y406/1000))</f>
        <v>5.2295109252462654E-2</v>
      </c>
      <c r="G418" s="59">
        <f>IF($E$11="",'3.1.16'!Z406/1000,Matrix!$E$11+('3.1.16'!Z406/1000))</f>
        <v>5.4595109252462651E-2</v>
      </c>
      <c r="H418" s="62">
        <f>IF($E$11="",'3.1.16'!AA406/1000,Matrix!$E$11+('3.1.16'!AA406/1000))</f>
        <v>5.479510925246265E-2</v>
      </c>
      <c r="I418" s="56"/>
      <c r="J418" s="74">
        <f t="shared" si="12"/>
        <v>5.2295109252462654E-2</v>
      </c>
      <c r="K418" s="59">
        <f t="shared" si="13"/>
        <v>5.4595109252462651E-2</v>
      </c>
      <c r="L418" s="62">
        <f t="shared" si="14"/>
        <v>5.479510925246265E-2</v>
      </c>
    </row>
    <row r="419" spans="1:12" x14ac:dyDescent="0.25">
      <c r="A419" s="70" t="str">
        <f>+'3.1.16'!A407</f>
        <v>2017-05-01</v>
      </c>
      <c r="B419" s="57" t="str">
        <f>+'3.1.16'!B407</f>
        <v>2020-04-30</v>
      </c>
      <c r="C419" s="57">
        <f>+'3.1.16'!C407</f>
        <v>36</v>
      </c>
      <c r="D419" s="57" t="str">
        <f>+'3.1.16'!D407</f>
        <v>FE OHIO</v>
      </c>
      <c r="E419" s="57" t="s">
        <v>372</v>
      </c>
      <c r="F419" s="82">
        <f>IF($E$11="",'3.1.16'!Y407/1000,Matrix!$E$11+('3.1.16'!Y407/1000))</f>
        <v>5.1921925665556812E-2</v>
      </c>
      <c r="G419" s="60">
        <f>IF($E$11="",'3.1.16'!Z407/1000,Matrix!$E$11+('3.1.16'!Z407/1000))</f>
        <v>5.4221925665556808E-2</v>
      </c>
      <c r="H419" s="63">
        <f>IF($E$11="",'3.1.16'!AA407/1000,Matrix!$E$11+('3.1.16'!AA407/1000))</f>
        <v>5.4421925665556814E-2</v>
      </c>
      <c r="I419" s="56"/>
      <c r="J419" s="75">
        <f t="shared" si="12"/>
        <v>5.1921925665556812E-2</v>
      </c>
      <c r="K419" s="60">
        <f t="shared" si="13"/>
        <v>5.4221925665556808E-2</v>
      </c>
      <c r="L419" s="63">
        <f t="shared" si="14"/>
        <v>5.4421925665556814E-2</v>
      </c>
    </row>
    <row r="420" spans="1:12" x14ac:dyDescent="0.25">
      <c r="A420" s="68" t="str">
        <f>+'3.1.16'!A408</f>
        <v>2017-06-01</v>
      </c>
      <c r="B420" s="55" t="str">
        <f>+'3.1.16'!B408</f>
        <v>2018-05-31</v>
      </c>
      <c r="C420" s="55">
        <f>+'3.1.16'!C408</f>
        <v>12</v>
      </c>
      <c r="D420" s="55" t="str">
        <f>+'3.1.16'!D408</f>
        <v>FE OHIO</v>
      </c>
      <c r="E420" s="55" t="s">
        <v>372</v>
      </c>
      <c r="F420" s="81">
        <f>IF($E$11="",'3.1.16'!Y408/1000,Matrix!$E$11+('3.1.16'!Y408/1000))</f>
        <v>5.3130655619544019E-2</v>
      </c>
      <c r="G420" s="58">
        <f>IF($E$11="",'3.1.16'!Z408/1000,Matrix!$E$11+('3.1.16'!Z408/1000))</f>
        <v>5.5430655619544023E-2</v>
      </c>
      <c r="H420" s="61">
        <f>IF($E$11="",'3.1.16'!AA408/1000,Matrix!$E$11+('3.1.16'!AA408/1000))</f>
        <v>5.5630655619544021E-2</v>
      </c>
      <c r="I420" s="55"/>
      <c r="J420" s="73">
        <f t="shared" si="12"/>
        <v>5.3130655619544019E-2</v>
      </c>
      <c r="K420" s="58">
        <f t="shared" si="13"/>
        <v>5.5430655619544023E-2</v>
      </c>
      <c r="L420" s="61">
        <f t="shared" si="14"/>
        <v>5.5630655619544021E-2</v>
      </c>
    </row>
    <row r="421" spans="1:12" x14ac:dyDescent="0.25">
      <c r="A421" s="69" t="str">
        <f>+'3.1.16'!A409</f>
        <v>2017-06-01</v>
      </c>
      <c r="B421" s="56" t="str">
        <f>+'3.1.16'!B409</f>
        <v>2018-11-30</v>
      </c>
      <c r="C421" s="56">
        <f>+'3.1.16'!C409</f>
        <v>18</v>
      </c>
      <c r="D421" s="56" t="str">
        <f>+'3.1.16'!D409</f>
        <v>FE OHIO</v>
      </c>
      <c r="E421" s="56" t="s">
        <v>372</v>
      </c>
      <c r="F421" s="80">
        <f>IF($E$11="",'3.1.16'!Y409/1000,Matrix!$E$11+('3.1.16'!Y409/1000))</f>
        <v>5.2505847375135244E-2</v>
      </c>
      <c r="G421" s="59">
        <f>IF($E$11="",'3.1.16'!Z409/1000,Matrix!$E$11+('3.1.16'!Z409/1000))</f>
        <v>5.4805847375135247E-2</v>
      </c>
      <c r="H421" s="62">
        <f>IF($E$11="",'3.1.16'!AA409/1000,Matrix!$E$11+('3.1.16'!AA409/1000))</f>
        <v>5.5005847375135246E-2</v>
      </c>
      <c r="I421" s="56"/>
      <c r="J421" s="74">
        <f t="shared" si="12"/>
        <v>5.2505847375135244E-2</v>
      </c>
      <c r="K421" s="59">
        <f t="shared" si="13"/>
        <v>5.4805847375135247E-2</v>
      </c>
      <c r="L421" s="62">
        <f t="shared" si="14"/>
        <v>5.5005847375135246E-2</v>
      </c>
    </row>
    <row r="422" spans="1:12" x14ac:dyDescent="0.25">
      <c r="A422" s="69" t="str">
        <f>+'3.1.16'!A410</f>
        <v>2017-06-01</v>
      </c>
      <c r="B422" s="56" t="str">
        <f>+'3.1.16'!B410</f>
        <v>2019-05-31</v>
      </c>
      <c r="C422" s="56">
        <f>+'3.1.16'!C410</f>
        <v>24</v>
      </c>
      <c r="D422" s="56" t="str">
        <f>+'3.1.16'!D410</f>
        <v>FE OHIO</v>
      </c>
      <c r="E422" s="56" t="s">
        <v>372</v>
      </c>
      <c r="F422" s="80">
        <f>IF($E$11="",'3.1.16'!Y410/1000,Matrix!$E$11+('3.1.16'!Y410/1000))</f>
        <v>5.3476944513156724E-2</v>
      </c>
      <c r="G422" s="59">
        <f>IF($E$11="",'3.1.16'!Z410/1000,Matrix!$E$11+('3.1.16'!Z410/1000))</f>
        <v>5.577694451315672E-2</v>
      </c>
      <c r="H422" s="62">
        <f>IF($E$11="",'3.1.16'!AA410/1000,Matrix!$E$11+('3.1.16'!AA410/1000))</f>
        <v>5.5976944513156726E-2</v>
      </c>
      <c r="I422" s="56"/>
      <c r="J422" s="74">
        <f t="shared" si="12"/>
        <v>5.3476944513156724E-2</v>
      </c>
      <c r="K422" s="59">
        <f t="shared" si="13"/>
        <v>5.577694451315672E-2</v>
      </c>
      <c r="L422" s="62">
        <f t="shared" si="14"/>
        <v>5.5976944513156726E-2</v>
      </c>
    </row>
    <row r="423" spans="1:12" x14ac:dyDescent="0.25">
      <c r="A423" s="69" t="str">
        <f>+'3.1.16'!A411</f>
        <v>2017-06-01</v>
      </c>
      <c r="B423" s="56" t="str">
        <f>+'3.1.16'!B411</f>
        <v>2019-11-30</v>
      </c>
      <c r="C423" s="56">
        <f>+'3.1.16'!C411</f>
        <v>30</v>
      </c>
      <c r="D423" s="56" t="str">
        <f>+'3.1.16'!D411</f>
        <v>FE OHIO</v>
      </c>
      <c r="E423" s="56" t="s">
        <v>372</v>
      </c>
      <c r="F423" s="80">
        <f>IF($E$11="",'3.1.16'!Y411/1000,Matrix!$E$11+('3.1.16'!Y411/1000))</f>
        <v>5.218736302470562E-2</v>
      </c>
      <c r="G423" s="59">
        <f>IF($E$11="",'3.1.16'!Z411/1000,Matrix!$E$11+('3.1.16'!Z411/1000))</f>
        <v>5.4487363024705616E-2</v>
      </c>
      <c r="H423" s="62">
        <f>IF($E$11="",'3.1.16'!AA411/1000,Matrix!$E$11+('3.1.16'!AA411/1000))</f>
        <v>5.4687363024705615E-2</v>
      </c>
      <c r="I423" s="56"/>
      <c r="J423" s="74">
        <f t="shared" si="12"/>
        <v>5.218736302470562E-2</v>
      </c>
      <c r="K423" s="59">
        <f t="shared" si="13"/>
        <v>5.4487363024705616E-2</v>
      </c>
      <c r="L423" s="62">
        <f t="shared" si="14"/>
        <v>5.4687363024705615E-2</v>
      </c>
    </row>
    <row r="424" spans="1:12" x14ac:dyDescent="0.25">
      <c r="A424" s="70" t="str">
        <f>+'3.1.16'!A412</f>
        <v>2017-06-01</v>
      </c>
      <c r="B424" s="57" t="str">
        <f>+'3.1.16'!B412</f>
        <v>2020-05-31</v>
      </c>
      <c r="C424" s="57">
        <f>+'3.1.16'!C412</f>
        <v>36</v>
      </c>
      <c r="D424" s="57" t="str">
        <f>+'3.1.16'!D412</f>
        <v>FE OHIO</v>
      </c>
      <c r="E424" s="57" t="s">
        <v>372</v>
      </c>
      <c r="F424" s="82">
        <f>IF($E$11="",'3.1.16'!Y412/1000,Matrix!$E$11+('3.1.16'!Y412/1000))</f>
        <v>5.1739170929594167E-2</v>
      </c>
      <c r="G424" s="60">
        <f>IF($E$11="",'3.1.16'!Z412/1000,Matrix!$E$11+('3.1.16'!Z412/1000))</f>
        <v>5.4039170929594163E-2</v>
      </c>
      <c r="H424" s="63">
        <f>IF($E$11="",'3.1.16'!AA412/1000,Matrix!$E$11+('3.1.16'!AA412/1000))</f>
        <v>5.4239170929594169E-2</v>
      </c>
      <c r="I424" s="56"/>
      <c r="J424" s="75">
        <f t="shared" si="12"/>
        <v>5.1739170929594167E-2</v>
      </c>
      <c r="K424" s="60">
        <f t="shared" si="13"/>
        <v>5.4039170929594163E-2</v>
      </c>
      <c r="L424" s="63">
        <f t="shared" si="14"/>
        <v>5.4239170929594169E-2</v>
      </c>
    </row>
    <row r="425" spans="1:12" x14ac:dyDescent="0.25">
      <c r="A425" s="68" t="str">
        <f>+'3.1.16'!A413</f>
        <v>2017-07-01</v>
      </c>
      <c r="B425" s="55" t="str">
        <f>+'3.1.16'!B413</f>
        <v>2018-06-30</v>
      </c>
      <c r="C425" s="55">
        <f>+'3.1.16'!C413</f>
        <v>12</v>
      </c>
      <c r="D425" s="55" t="str">
        <f>+'3.1.16'!D413</f>
        <v>FE OHIO</v>
      </c>
      <c r="E425" s="55" t="s">
        <v>372</v>
      </c>
      <c r="F425" s="81">
        <f>IF($E$11="",'3.1.16'!Y413/1000,Matrix!$E$11+('3.1.16'!Y413/1000))</f>
        <v>5.3086994955926795E-2</v>
      </c>
      <c r="G425" s="58">
        <f>IF($E$11="",'3.1.16'!Z413/1000,Matrix!$E$11+('3.1.16'!Z413/1000))</f>
        <v>5.5386994955926798E-2</v>
      </c>
      <c r="H425" s="61">
        <f>IF($E$11="",'3.1.16'!AA413/1000,Matrix!$E$11+('3.1.16'!AA413/1000))</f>
        <v>5.5586994955926797E-2</v>
      </c>
      <c r="I425" s="55"/>
      <c r="J425" s="73">
        <f t="shared" si="12"/>
        <v>5.3086994955926795E-2</v>
      </c>
      <c r="K425" s="58">
        <f t="shared" si="13"/>
        <v>5.5386994955926798E-2</v>
      </c>
      <c r="L425" s="61">
        <f t="shared" si="14"/>
        <v>5.5586994955926797E-2</v>
      </c>
    </row>
    <row r="426" spans="1:12" x14ac:dyDescent="0.25">
      <c r="A426" s="69" t="str">
        <f>+'3.1.16'!A414</f>
        <v>2017-07-01</v>
      </c>
      <c r="B426" s="56" t="str">
        <f>+'3.1.16'!B414</f>
        <v>2018-12-31</v>
      </c>
      <c r="C426" s="56">
        <f>+'3.1.16'!C414</f>
        <v>18</v>
      </c>
      <c r="D426" s="56" t="str">
        <f>+'3.1.16'!D414</f>
        <v>FE OHIO</v>
      </c>
      <c r="E426" s="56" t="s">
        <v>372</v>
      </c>
      <c r="F426" s="80">
        <f>IF($E$11="",'3.1.16'!Y414/1000,Matrix!$E$11+('3.1.16'!Y414/1000))</f>
        <v>5.2521023221460711E-2</v>
      </c>
      <c r="G426" s="59">
        <f>IF($E$11="",'3.1.16'!Z414/1000,Matrix!$E$11+('3.1.16'!Z414/1000))</f>
        <v>5.4821023221460707E-2</v>
      </c>
      <c r="H426" s="62">
        <f>IF($E$11="",'3.1.16'!AA414/1000,Matrix!$E$11+('3.1.16'!AA414/1000))</f>
        <v>5.5021023221460706E-2</v>
      </c>
      <c r="I426" s="56"/>
      <c r="J426" s="74">
        <f t="shared" si="12"/>
        <v>5.2521023221460711E-2</v>
      </c>
      <c r="K426" s="59">
        <f t="shared" si="13"/>
        <v>5.4821023221460707E-2</v>
      </c>
      <c r="L426" s="62">
        <f t="shared" si="14"/>
        <v>5.5021023221460706E-2</v>
      </c>
    </row>
    <row r="427" spans="1:12" x14ac:dyDescent="0.25">
      <c r="A427" s="69" t="str">
        <f>+'3.1.16'!A415</f>
        <v>2017-07-01</v>
      </c>
      <c r="B427" s="56" t="str">
        <f>+'3.1.16'!B415</f>
        <v>2019-06-30</v>
      </c>
      <c r="C427" s="56">
        <f>+'3.1.16'!C415</f>
        <v>24</v>
      </c>
      <c r="D427" s="56" t="str">
        <f>+'3.1.16'!D415</f>
        <v>FE OHIO</v>
      </c>
      <c r="E427" s="56" t="s">
        <v>372</v>
      </c>
      <c r="F427" s="80">
        <f>IF($E$11="",'3.1.16'!Y415/1000,Matrix!$E$11+('3.1.16'!Y415/1000))</f>
        <v>5.3262792485407079E-2</v>
      </c>
      <c r="G427" s="59">
        <f>IF($E$11="",'3.1.16'!Z415/1000,Matrix!$E$11+('3.1.16'!Z415/1000))</f>
        <v>5.5562792485407075E-2</v>
      </c>
      <c r="H427" s="62">
        <f>IF($E$11="",'3.1.16'!AA415/1000,Matrix!$E$11+('3.1.16'!AA415/1000))</f>
        <v>5.5762792485407074E-2</v>
      </c>
      <c r="I427" s="56"/>
      <c r="J427" s="74">
        <f t="shared" si="12"/>
        <v>5.3262792485407079E-2</v>
      </c>
      <c r="K427" s="59">
        <f t="shared" si="13"/>
        <v>5.5562792485407075E-2</v>
      </c>
      <c r="L427" s="62">
        <f t="shared" si="14"/>
        <v>5.5762792485407074E-2</v>
      </c>
    </row>
    <row r="428" spans="1:12" x14ac:dyDescent="0.25">
      <c r="A428" s="69" t="str">
        <f>+'3.1.16'!A416</f>
        <v>2017-07-01</v>
      </c>
      <c r="B428" s="56" t="str">
        <f>+'3.1.16'!B416</f>
        <v>2019-12-31</v>
      </c>
      <c r="C428" s="56">
        <f>+'3.1.16'!C416</f>
        <v>30</v>
      </c>
      <c r="D428" s="56" t="str">
        <f>+'3.1.16'!D416</f>
        <v>FE OHIO</v>
      </c>
      <c r="E428" s="56" t="s">
        <v>372</v>
      </c>
      <c r="F428" s="80">
        <f>IF($E$11="",'3.1.16'!Y416/1000,Matrix!$E$11+('3.1.16'!Y416/1000))</f>
        <v>5.203110195883396E-2</v>
      </c>
      <c r="G428" s="59">
        <f>IF($E$11="",'3.1.16'!Z416/1000,Matrix!$E$11+('3.1.16'!Z416/1000))</f>
        <v>5.4331101958833956E-2</v>
      </c>
      <c r="H428" s="62">
        <f>IF($E$11="",'3.1.16'!AA416/1000,Matrix!$E$11+('3.1.16'!AA416/1000))</f>
        <v>5.4531101958833955E-2</v>
      </c>
      <c r="I428" s="56"/>
      <c r="J428" s="74">
        <f t="shared" si="12"/>
        <v>5.203110195883396E-2</v>
      </c>
      <c r="K428" s="59">
        <f t="shared" si="13"/>
        <v>5.4331101958833956E-2</v>
      </c>
      <c r="L428" s="62">
        <f t="shared" si="14"/>
        <v>5.4531101958833955E-2</v>
      </c>
    </row>
    <row r="429" spans="1:12" x14ac:dyDescent="0.25">
      <c r="A429" s="70" t="str">
        <f>+'3.1.16'!A417</f>
        <v>2017-07-01</v>
      </c>
      <c r="B429" s="57" t="str">
        <f>+'3.1.16'!B417</f>
        <v>2020-06-30</v>
      </c>
      <c r="C429" s="57">
        <f>+'3.1.16'!C417</f>
        <v>36</v>
      </c>
      <c r="D429" s="57" t="str">
        <f>+'3.1.16'!D417</f>
        <v>FE OHIO</v>
      </c>
      <c r="E429" s="57" t="s">
        <v>372</v>
      </c>
      <c r="F429" s="82">
        <f>IF($E$11="",'3.1.16'!Y417/1000,Matrix!$E$11+('3.1.16'!Y417/1000))</f>
        <v>5.1511085295426536E-2</v>
      </c>
      <c r="G429" s="60">
        <f>IF($E$11="",'3.1.16'!Z417/1000,Matrix!$E$11+('3.1.16'!Z417/1000))</f>
        <v>5.3811085295426532E-2</v>
      </c>
      <c r="H429" s="63">
        <f>IF($E$11="",'3.1.16'!AA417/1000,Matrix!$E$11+('3.1.16'!AA417/1000))</f>
        <v>5.4011085295426531E-2</v>
      </c>
      <c r="I429" s="56"/>
      <c r="J429" s="75">
        <f t="shared" si="12"/>
        <v>5.1511085295426536E-2</v>
      </c>
      <c r="K429" s="60">
        <f t="shared" si="13"/>
        <v>5.3811085295426532E-2</v>
      </c>
      <c r="L429" s="63">
        <f t="shared" si="14"/>
        <v>5.4011085295426531E-2</v>
      </c>
    </row>
    <row r="430" spans="1:12" x14ac:dyDescent="0.25">
      <c r="A430" s="68" t="str">
        <f>+'3.1.16'!A418</f>
        <v>2017-08-01</v>
      </c>
      <c r="B430" s="55" t="str">
        <f>+'3.1.16'!B418</f>
        <v>2018-07-31</v>
      </c>
      <c r="C430" s="55">
        <f>+'3.1.16'!C418</f>
        <v>12</v>
      </c>
      <c r="D430" s="55" t="str">
        <f>+'3.1.16'!D418</f>
        <v>FE OHIO</v>
      </c>
      <c r="E430" s="55" t="s">
        <v>372</v>
      </c>
      <c r="F430" s="81">
        <f>IF($E$11="",'3.1.16'!Y418/1000,Matrix!$E$11+('3.1.16'!Y418/1000))</f>
        <v>5.3205595229520196E-2</v>
      </c>
      <c r="G430" s="58">
        <f>IF($E$11="",'3.1.16'!Z418/1000,Matrix!$E$11+('3.1.16'!Z418/1000))</f>
        <v>5.5505595229520199E-2</v>
      </c>
      <c r="H430" s="61">
        <f>IF($E$11="",'3.1.16'!AA418/1000,Matrix!$E$11+('3.1.16'!AA418/1000))</f>
        <v>5.5705595229520198E-2</v>
      </c>
      <c r="I430" s="55"/>
      <c r="J430" s="73">
        <f t="shared" si="12"/>
        <v>5.3205595229520196E-2</v>
      </c>
      <c r="K430" s="58">
        <f t="shared" si="13"/>
        <v>5.5505595229520199E-2</v>
      </c>
      <c r="L430" s="61">
        <f t="shared" si="14"/>
        <v>5.5705595229520198E-2</v>
      </c>
    </row>
    <row r="431" spans="1:12" x14ac:dyDescent="0.25">
      <c r="A431" s="69" t="str">
        <f>+'3.1.16'!A419</f>
        <v>2017-08-01</v>
      </c>
      <c r="B431" s="56" t="str">
        <f>+'3.1.16'!B419</f>
        <v>2019-01-31</v>
      </c>
      <c r="C431" s="56">
        <f>+'3.1.16'!C419</f>
        <v>18</v>
      </c>
      <c r="D431" s="56" t="str">
        <f>+'3.1.16'!D419</f>
        <v>FE OHIO</v>
      </c>
      <c r="E431" s="56" t="s">
        <v>372</v>
      </c>
      <c r="F431" s="80">
        <f>IF($E$11="",'3.1.16'!Y419/1000,Matrix!$E$11+('3.1.16'!Y419/1000))</f>
        <v>5.3336057575402517E-2</v>
      </c>
      <c r="G431" s="59">
        <f>IF($E$11="",'3.1.16'!Z419/1000,Matrix!$E$11+('3.1.16'!Z419/1000))</f>
        <v>5.5636057575402513E-2</v>
      </c>
      <c r="H431" s="62">
        <f>IF($E$11="",'3.1.16'!AA419/1000,Matrix!$E$11+('3.1.16'!AA419/1000))</f>
        <v>5.5836057575402512E-2</v>
      </c>
      <c r="I431" s="56"/>
      <c r="J431" s="74">
        <f t="shared" si="12"/>
        <v>5.3336057575402517E-2</v>
      </c>
      <c r="K431" s="59">
        <f t="shared" si="13"/>
        <v>5.5636057575402513E-2</v>
      </c>
      <c r="L431" s="62">
        <f t="shared" si="14"/>
        <v>5.5836057575402512E-2</v>
      </c>
    </row>
    <row r="432" spans="1:12" x14ac:dyDescent="0.25">
      <c r="A432" s="69" t="str">
        <f>+'3.1.16'!A420</f>
        <v>2017-08-01</v>
      </c>
      <c r="B432" s="56" t="str">
        <f>+'3.1.16'!B420</f>
        <v>2019-07-31</v>
      </c>
      <c r="C432" s="56">
        <f>+'3.1.16'!C420</f>
        <v>24</v>
      </c>
      <c r="D432" s="56" t="str">
        <f>+'3.1.16'!D420</f>
        <v>FE OHIO</v>
      </c>
      <c r="E432" s="56" t="s">
        <v>372</v>
      </c>
      <c r="F432" s="80">
        <f>IF($E$11="",'3.1.16'!Y420/1000,Matrix!$E$11+('3.1.16'!Y420/1000))</f>
        <v>5.3193164414308811E-2</v>
      </c>
      <c r="G432" s="59">
        <f>IF($E$11="",'3.1.16'!Z420/1000,Matrix!$E$11+('3.1.16'!Z420/1000))</f>
        <v>5.5493164414308807E-2</v>
      </c>
      <c r="H432" s="62">
        <f>IF($E$11="",'3.1.16'!AA420/1000,Matrix!$E$11+('3.1.16'!AA420/1000))</f>
        <v>5.5693164414308813E-2</v>
      </c>
      <c r="I432" s="56"/>
      <c r="J432" s="74">
        <f t="shared" si="12"/>
        <v>5.3193164414308811E-2</v>
      </c>
      <c r="K432" s="59">
        <f t="shared" si="13"/>
        <v>5.5493164414308807E-2</v>
      </c>
      <c r="L432" s="62">
        <f t="shared" si="14"/>
        <v>5.5693164414308813E-2</v>
      </c>
    </row>
    <row r="433" spans="1:12" x14ac:dyDescent="0.25">
      <c r="A433" s="69" t="str">
        <f>+'3.1.16'!A421</f>
        <v>2017-08-01</v>
      </c>
      <c r="B433" s="56" t="str">
        <f>+'3.1.16'!B421</f>
        <v>2020-01-31</v>
      </c>
      <c r="C433" s="56">
        <f>+'3.1.16'!C421</f>
        <v>30</v>
      </c>
      <c r="D433" s="56" t="str">
        <f>+'3.1.16'!D421</f>
        <v>FE OHIO</v>
      </c>
      <c r="E433" s="56" t="s">
        <v>372</v>
      </c>
      <c r="F433" s="80">
        <f>IF($E$11="",'3.1.16'!Y421/1000,Matrix!$E$11+('3.1.16'!Y421/1000))</f>
        <v>5.2226503986955553E-2</v>
      </c>
      <c r="G433" s="59">
        <f>IF($E$11="",'3.1.16'!Z421/1000,Matrix!$E$11+('3.1.16'!Z421/1000))</f>
        <v>5.4526503986955549E-2</v>
      </c>
      <c r="H433" s="62">
        <f>IF($E$11="",'3.1.16'!AA421/1000,Matrix!$E$11+('3.1.16'!AA421/1000))</f>
        <v>5.4726503986955548E-2</v>
      </c>
      <c r="I433" s="56"/>
      <c r="J433" s="74">
        <f t="shared" si="12"/>
        <v>5.2226503986955553E-2</v>
      </c>
      <c r="K433" s="59">
        <f t="shared" si="13"/>
        <v>5.4526503986955549E-2</v>
      </c>
      <c r="L433" s="62">
        <f t="shared" si="14"/>
        <v>5.4726503986955548E-2</v>
      </c>
    </row>
    <row r="434" spans="1:12" x14ac:dyDescent="0.25">
      <c r="A434" s="70" t="str">
        <f>+'3.1.16'!A422</f>
        <v>2017-08-01</v>
      </c>
      <c r="B434" s="57" t="str">
        <f>+'3.1.16'!B422</f>
        <v>2020-07-31</v>
      </c>
      <c r="C434" s="57">
        <f>+'3.1.16'!C422</f>
        <v>36</v>
      </c>
      <c r="D434" s="57" t="str">
        <f>+'3.1.16'!D422</f>
        <v>FE OHIO</v>
      </c>
      <c r="E434" s="57" t="s">
        <v>372</v>
      </c>
      <c r="F434" s="82">
        <f>IF($E$11="",'3.1.16'!Y422/1000,Matrix!$E$11+('3.1.16'!Y422/1000))</f>
        <v>5.1079945152243768E-2</v>
      </c>
      <c r="G434" s="60">
        <f>IF($E$11="",'3.1.16'!Z422/1000,Matrix!$E$11+('3.1.16'!Z422/1000))</f>
        <v>5.3379945152243764E-2</v>
      </c>
      <c r="H434" s="63">
        <f>IF($E$11="",'3.1.16'!AA422/1000,Matrix!$E$11+('3.1.16'!AA422/1000))</f>
        <v>5.3579945152243763E-2</v>
      </c>
      <c r="I434" s="56"/>
      <c r="J434" s="75">
        <f t="shared" si="12"/>
        <v>5.1079945152243768E-2</v>
      </c>
      <c r="K434" s="60">
        <f t="shared" si="13"/>
        <v>5.3379945152243764E-2</v>
      </c>
      <c r="L434" s="63">
        <f t="shared" si="14"/>
        <v>5.3579945152243763E-2</v>
      </c>
    </row>
    <row r="435" spans="1:12" x14ac:dyDescent="0.25">
      <c r="A435" s="68" t="str">
        <f>+'3.1.16'!A423</f>
        <v>2016-09-01</v>
      </c>
      <c r="B435" s="55" t="str">
        <f>+'3.1.16'!B423</f>
        <v>2017-08-31</v>
      </c>
      <c r="C435" s="55">
        <f>+'3.1.16'!C423</f>
        <v>12</v>
      </c>
      <c r="D435" s="55" t="str">
        <f>+'3.1.16'!D423</f>
        <v>CONED</v>
      </c>
      <c r="E435" s="55" t="s">
        <v>372</v>
      </c>
      <c r="F435" s="81">
        <f>IF($E$11="",'3.1.16'!Y423/1000,Matrix!$E$11+('3.1.16'!Y423/1000))</f>
        <v>7.2634087730465688E-2</v>
      </c>
      <c r="G435" s="58">
        <f>IF($E$11="",'3.1.16'!Z423/1000,Matrix!$E$11+('3.1.16'!Z423/1000))</f>
        <v>7.4934087730465698E-2</v>
      </c>
      <c r="H435" s="61">
        <f>IF($E$11="",'3.1.16'!AA423/1000,Matrix!$E$11+('3.1.16'!AA423/1000))</f>
        <v>7.513408773046569E-2</v>
      </c>
      <c r="I435" s="55"/>
      <c r="J435" s="81">
        <f t="array" ref="J435">INDEX($AH$14:$AH$294,MATCH(MIN(IF($AH$14:$AH$294-(F435*(1+$BF$48))&gt;=0,$AH$14:$AH$294-(F435*(1+$BF$48)),"")),$AH$14:$AH$294-(F435*(1+$BF$48)),0))</f>
        <v>7.640000000000001E-2</v>
      </c>
      <c r="K435" s="58">
        <f t="array" ref="K435">INDEX($AH$14:$AH$294,MATCH(MIN(IF($AH$14:$AH$294-(G435*(1+$BF$48))&gt;=0,$AH$14:$AH$294-(G435*(1+$BF$48)),"")),$AH$14:$AH$294-(G435*(1+$BF$48)),0))</f>
        <v>7.8850000000000031E-2</v>
      </c>
      <c r="L435" s="61">
        <f t="array" ref="L435">INDEX($AH$14:$AH$294,MATCH(MIN(IF($AH$14:$AH$294-(H435*(1+$BF$48))&gt;=0,$AH$14:$AH$294-(H435*(1+$BF$48)),"")),$AH$14:$AH$294-(H435*(1+$BF$48)),0))</f>
        <v>7.9200000000000034E-2</v>
      </c>
    </row>
    <row r="436" spans="1:12" x14ac:dyDescent="0.25">
      <c r="A436" s="69" t="str">
        <f>+'3.1.16'!A424</f>
        <v>2016-09-01</v>
      </c>
      <c r="B436" s="56" t="str">
        <f>+'3.1.16'!B424</f>
        <v>2018-02-28</v>
      </c>
      <c r="C436" s="56">
        <f>+'3.1.16'!C424</f>
        <v>18</v>
      </c>
      <c r="D436" s="56" t="str">
        <f>+'3.1.16'!D424</f>
        <v>CONED</v>
      </c>
      <c r="E436" s="56" t="s">
        <v>372</v>
      </c>
      <c r="F436" s="80">
        <f>IF($E$11="",'3.1.16'!Y424/1000,Matrix!$E$11+('3.1.16'!Y424/1000))</f>
        <v>7.4928140345813118E-2</v>
      </c>
      <c r="G436" s="59">
        <f>IF($E$11="",'3.1.16'!Z424/1000,Matrix!$E$11+('3.1.16'!Z424/1000))</f>
        <v>7.7228140345813115E-2</v>
      </c>
      <c r="H436" s="62">
        <f>IF($E$11="",'3.1.16'!AA424/1000,Matrix!$E$11+('3.1.16'!AA424/1000))</f>
        <v>7.7428140345813121E-2</v>
      </c>
      <c r="I436" s="56"/>
      <c r="J436" s="80">
        <f t="array" ref="J436">INDEX($AH$14:$AH$294,MATCH(MIN(IF($AH$14:$AH$294-(F436*(1+$BF$48))&gt;=0,$AH$14:$AH$294-(F436*(1+$BF$48)),"")),$AH$14:$AH$294-(F436*(1+$BF$48)),0))</f>
        <v>7.8850000000000031E-2</v>
      </c>
      <c r="K436" s="59">
        <f t="array" ref="K436">INDEX($AH$14:$AH$294,MATCH(MIN(IF($AH$14:$AH$294-(G436*(1+$BF$48))&gt;=0,$AH$14:$AH$294-(G436*(1+$BF$48)),"")),$AH$14:$AH$294-(G436*(1+$BF$48)),0))</f>
        <v>8.1300000000000053E-2</v>
      </c>
      <c r="L436" s="62">
        <f t="array" ref="L436">INDEX($AH$14:$AH$294,MATCH(MIN(IF($AH$14:$AH$294-(H436*(1+$BF$48))&gt;=0,$AH$14:$AH$294-(H436*(1+$BF$48)),"")),$AH$14:$AH$294-(H436*(1+$BF$48)),0))</f>
        <v>8.1650000000000056E-2</v>
      </c>
    </row>
    <row r="437" spans="1:12" x14ac:dyDescent="0.25">
      <c r="A437" s="69" t="str">
        <f>+'3.1.16'!A425</f>
        <v>2016-09-01</v>
      </c>
      <c r="B437" s="56" t="str">
        <f>+'3.1.16'!B425</f>
        <v>2018-08-31</v>
      </c>
      <c r="C437" s="56">
        <f>+'3.1.16'!C425</f>
        <v>24</v>
      </c>
      <c r="D437" s="56" t="str">
        <f>+'3.1.16'!D425</f>
        <v>CONED</v>
      </c>
      <c r="E437" s="56" t="s">
        <v>372</v>
      </c>
      <c r="F437" s="80">
        <f>IF($E$11="",'3.1.16'!Y425/1000,Matrix!$E$11+('3.1.16'!Y425/1000))</f>
        <v>7.4981060647415457E-2</v>
      </c>
      <c r="G437" s="59">
        <f>IF($E$11="",'3.1.16'!Z425/1000,Matrix!$E$11+('3.1.16'!Z425/1000))</f>
        <v>7.7281060647415453E-2</v>
      </c>
      <c r="H437" s="62">
        <f>IF($E$11="",'3.1.16'!AA425/1000,Matrix!$E$11+('3.1.16'!AA425/1000))</f>
        <v>7.7481060647415459E-2</v>
      </c>
      <c r="I437" s="56"/>
      <c r="J437" s="80">
        <f t="array" ref="J437">INDEX($AH$14:$AH$294,MATCH(MIN(IF($AH$14:$AH$294-(F437*(1+$BF$48))&gt;=0,$AH$14:$AH$294-(F437*(1+$BF$48)),"")),$AH$14:$AH$294-(F437*(1+$BF$48)),0))</f>
        <v>7.9200000000000034E-2</v>
      </c>
      <c r="K437" s="59">
        <f t="array" ref="K437">INDEX($AH$14:$AH$294,MATCH(MIN(IF($AH$14:$AH$294-(G437*(1+$BF$48))&gt;=0,$AH$14:$AH$294-(G437*(1+$BF$48)),"")),$AH$14:$AH$294-(G437*(1+$BF$48)),0))</f>
        <v>8.1300000000000053E-2</v>
      </c>
      <c r="L437" s="62">
        <f t="array" ref="L437">INDEX($AH$14:$AH$294,MATCH(MIN(IF($AH$14:$AH$294-(H437*(1+$BF$48))&gt;=0,$AH$14:$AH$294-(H437*(1+$BF$48)),"")),$AH$14:$AH$294-(H437*(1+$BF$48)),0))</f>
        <v>8.1650000000000056E-2</v>
      </c>
    </row>
    <row r="438" spans="1:12" x14ac:dyDescent="0.25">
      <c r="A438" s="69" t="str">
        <f>+'3.1.16'!A426</f>
        <v>2016-09-01</v>
      </c>
      <c r="B438" s="56" t="str">
        <f>+'3.1.16'!B426</f>
        <v>2019-02-28</v>
      </c>
      <c r="C438" s="56">
        <f>+'3.1.16'!C426</f>
        <v>30</v>
      </c>
      <c r="D438" s="56" t="str">
        <f>+'3.1.16'!D426</f>
        <v>CONED</v>
      </c>
      <c r="E438" s="56" t="s">
        <v>372</v>
      </c>
      <c r="F438" s="80">
        <f>IF($E$11="",'3.1.16'!Y426/1000,Matrix!$E$11+('3.1.16'!Y426/1000))</f>
        <v>7.5997415988683314E-2</v>
      </c>
      <c r="G438" s="59">
        <f>IF($E$11="",'3.1.16'!Z426/1000,Matrix!$E$11+('3.1.16'!Z426/1000))</f>
        <v>7.8297415988683311E-2</v>
      </c>
      <c r="H438" s="62">
        <f>IF($E$11="",'3.1.16'!AA426/1000,Matrix!$E$11+('3.1.16'!AA426/1000))</f>
        <v>7.8497415988683317E-2</v>
      </c>
      <c r="I438" s="56"/>
      <c r="J438" s="80">
        <f t="array" ref="J438">INDEX($AH$14:$AH$294,MATCH(MIN(IF($AH$14:$AH$294-(F438*(1+$BF$48))&gt;=0,$AH$14:$AH$294-(F438*(1+$BF$48)),"")),$AH$14:$AH$294-(F438*(1+$BF$48)),0))</f>
        <v>8.0250000000000044E-2</v>
      </c>
      <c r="K438" s="59">
        <f t="array" ref="K438">INDEX($AH$14:$AH$294,MATCH(MIN(IF($AH$14:$AH$294-(G438*(1+$BF$48))&gt;=0,$AH$14:$AH$294-(G438*(1+$BF$48)),"")),$AH$14:$AH$294-(G438*(1+$BF$48)),0))</f>
        <v>8.2700000000000065E-2</v>
      </c>
      <c r="L438" s="62">
        <f t="array" ref="L438">INDEX($AH$14:$AH$294,MATCH(MIN(IF($AH$14:$AH$294-(H438*(1+$BF$48))&gt;=0,$AH$14:$AH$294-(H438*(1+$BF$48)),"")),$AH$14:$AH$294-(H438*(1+$BF$48)),0))</f>
        <v>8.2700000000000065E-2</v>
      </c>
    </row>
    <row r="439" spans="1:12" x14ac:dyDescent="0.25">
      <c r="A439" s="70" t="str">
        <f>+'3.1.16'!A427</f>
        <v>2016-09-01</v>
      </c>
      <c r="B439" s="57" t="str">
        <f>+'3.1.16'!B427</f>
        <v>2019-08-31</v>
      </c>
      <c r="C439" s="57">
        <f>+'3.1.16'!C427</f>
        <v>36</v>
      </c>
      <c r="D439" s="57" t="str">
        <f>+'3.1.16'!D427</f>
        <v>CONED</v>
      </c>
      <c r="E439" s="57" t="s">
        <v>372</v>
      </c>
      <c r="F439" s="82">
        <f>IF($E$11="",'3.1.16'!Y427/1000,Matrix!$E$11+('3.1.16'!Y427/1000))</f>
        <v>7.6223056639153103E-2</v>
      </c>
      <c r="G439" s="60">
        <f>IF($E$11="",'3.1.16'!Z427/1000,Matrix!$E$11+('3.1.16'!Z427/1000))</f>
        <v>7.8523056639153099E-2</v>
      </c>
      <c r="H439" s="63">
        <f>IF($E$11="",'3.1.16'!AA427/1000,Matrix!$E$11+('3.1.16'!AA427/1000))</f>
        <v>7.8723056639153105E-2</v>
      </c>
      <c r="I439" s="56"/>
      <c r="J439" s="82">
        <f t="array" ref="J439">INDEX($AH$14:$AH$294,MATCH(MIN(IF($AH$14:$AH$294-(F439*(1+$BF$48))&gt;=0,$AH$14:$AH$294-(F439*(1+$BF$48)),"")),$AH$14:$AH$294-(F439*(1+$BF$48)),0))</f>
        <v>8.0250000000000044E-2</v>
      </c>
      <c r="K439" s="60">
        <f t="array" ref="K439">INDEX($AH$14:$AH$294,MATCH(MIN(IF($AH$14:$AH$294-(G439*(1+$BF$48))&gt;=0,$AH$14:$AH$294-(G439*(1+$BF$48)),"")),$AH$14:$AH$294-(G439*(1+$BF$48)),0))</f>
        <v>8.2700000000000065E-2</v>
      </c>
      <c r="L439" s="63">
        <f t="array" ref="L439">INDEX($AH$14:$AH$294,MATCH(MIN(IF($AH$14:$AH$294-(H439*(1+$BF$48))&gt;=0,$AH$14:$AH$294-(H439*(1+$BF$48)),"")),$AH$14:$AH$294-(H439*(1+$BF$48)),0))</f>
        <v>8.3050000000000068E-2</v>
      </c>
    </row>
    <row r="440" spans="1:12" x14ac:dyDescent="0.25">
      <c r="A440" s="68" t="str">
        <f>+'3.1.16'!A428</f>
        <v>2016-10-01</v>
      </c>
      <c r="B440" s="55" t="str">
        <f>+'3.1.16'!B428</f>
        <v>2017-09-30</v>
      </c>
      <c r="C440" s="55">
        <f>+'3.1.16'!C428</f>
        <v>12</v>
      </c>
      <c r="D440" s="55" t="str">
        <f>+'3.1.16'!D428</f>
        <v>CONED</v>
      </c>
      <c r="E440" s="55" t="s">
        <v>372</v>
      </c>
      <c r="F440" s="81">
        <f>IF($E$11="",'3.1.16'!Y428/1000,Matrix!$E$11+('3.1.16'!Y428/1000))</f>
        <v>7.30406916691895E-2</v>
      </c>
      <c r="G440" s="58">
        <f>IF($E$11="",'3.1.16'!Z428/1000,Matrix!$E$11+('3.1.16'!Z428/1000))</f>
        <v>7.5340691669189497E-2</v>
      </c>
      <c r="H440" s="61">
        <f>IF($E$11="",'3.1.16'!AA428/1000,Matrix!$E$11+('3.1.16'!AA428/1000))</f>
        <v>7.5540691669189503E-2</v>
      </c>
      <c r="I440" s="55"/>
      <c r="J440" s="81">
        <f t="array" ref="J440">INDEX($AH$14:$AH$294,MATCH(MIN(IF($AH$14:$AH$294-(F440*(1+$BF$48))&gt;=0,$AH$14:$AH$294-(F440*(1+$BF$48)),"")),$AH$14:$AH$294-(F440*(1+$BF$48)),0))</f>
        <v>7.7100000000000016E-2</v>
      </c>
      <c r="K440" s="58">
        <f t="array" ref="K440">INDEX($AH$14:$AH$294,MATCH(MIN(IF($AH$14:$AH$294-(G440*(1+$BF$48))&gt;=0,$AH$14:$AH$294-(G440*(1+$BF$48)),"")),$AH$14:$AH$294-(G440*(1+$BF$48)),0))</f>
        <v>7.9550000000000037E-2</v>
      </c>
      <c r="L440" s="61">
        <f t="array" ref="L440">INDEX($AH$14:$AH$294,MATCH(MIN(IF($AH$14:$AH$294-(H440*(1+$BF$48))&gt;=0,$AH$14:$AH$294-(H440*(1+$BF$48)),"")),$AH$14:$AH$294-(H440*(1+$BF$48)),0))</f>
        <v>7.9550000000000037E-2</v>
      </c>
    </row>
    <row r="441" spans="1:12" x14ac:dyDescent="0.25">
      <c r="A441" s="69" t="str">
        <f>+'3.1.16'!A429</f>
        <v>2016-10-01</v>
      </c>
      <c r="B441" s="56" t="str">
        <f>+'3.1.16'!B429</f>
        <v>2018-03-31</v>
      </c>
      <c r="C441" s="56">
        <f>+'3.1.16'!C429</f>
        <v>18</v>
      </c>
      <c r="D441" s="56" t="str">
        <f>+'3.1.16'!D429</f>
        <v>CONED</v>
      </c>
      <c r="E441" s="56" t="s">
        <v>372</v>
      </c>
      <c r="F441" s="80">
        <f>IF($E$11="",'3.1.16'!Y429/1000,Matrix!$E$11+('3.1.16'!Y429/1000))</f>
        <v>7.4804999384318352E-2</v>
      </c>
      <c r="G441" s="59">
        <f>IF($E$11="",'3.1.16'!Z429/1000,Matrix!$E$11+('3.1.16'!Z429/1000))</f>
        <v>7.7104999384318348E-2</v>
      </c>
      <c r="H441" s="62">
        <f>IF($E$11="",'3.1.16'!AA429/1000,Matrix!$E$11+('3.1.16'!AA429/1000))</f>
        <v>7.7304999384318354E-2</v>
      </c>
      <c r="I441" s="56"/>
      <c r="J441" s="80">
        <f t="array" ref="J441">INDEX($AH$14:$AH$294,MATCH(MIN(IF($AH$14:$AH$294-(F441*(1+$BF$48))&gt;=0,$AH$14:$AH$294-(F441*(1+$BF$48)),"")),$AH$14:$AH$294-(F441*(1+$BF$48)),0))</f>
        <v>7.8850000000000031E-2</v>
      </c>
      <c r="K441" s="59">
        <f t="array" ref="K441">INDEX($AH$14:$AH$294,MATCH(MIN(IF($AH$14:$AH$294-(G441*(1+$BF$48))&gt;=0,$AH$14:$AH$294-(G441*(1+$BF$48)),"")),$AH$14:$AH$294-(G441*(1+$BF$48)),0))</f>
        <v>8.1300000000000053E-2</v>
      </c>
      <c r="L441" s="62">
        <f t="array" ref="L441">INDEX($AH$14:$AH$294,MATCH(MIN(IF($AH$14:$AH$294-(H441*(1+$BF$48))&gt;=0,$AH$14:$AH$294-(H441*(1+$BF$48)),"")),$AH$14:$AH$294-(H441*(1+$BF$48)),0))</f>
        <v>8.1650000000000056E-2</v>
      </c>
    </row>
    <row r="442" spans="1:12" x14ac:dyDescent="0.25">
      <c r="A442" s="69" t="str">
        <f>+'3.1.16'!A430</f>
        <v>2016-10-01</v>
      </c>
      <c r="B442" s="56" t="str">
        <f>+'3.1.16'!B430</f>
        <v>2018-09-30</v>
      </c>
      <c r="C442" s="56">
        <f>+'3.1.16'!C430</f>
        <v>24</v>
      </c>
      <c r="D442" s="56" t="str">
        <f>+'3.1.16'!D430</f>
        <v>CONED</v>
      </c>
      <c r="E442" s="56" t="s">
        <v>372</v>
      </c>
      <c r="F442" s="80">
        <f>IF($E$11="",'3.1.16'!Y430/1000,Matrix!$E$11+('3.1.16'!Y430/1000))</f>
        <v>7.5093858563817492E-2</v>
      </c>
      <c r="G442" s="59">
        <f>IF($E$11="",'3.1.16'!Z430/1000,Matrix!$E$11+('3.1.16'!Z430/1000))</f>
        <v>7.7393858563817489E-2</v>
      </c>
      <c r="H442" s="62">
        <f>IF($E$11="",'3.1.16'!AA430/1000,Matrix!$E$11+('3.1.16'!AA430/1000))</f>
        <v>7.7593858563817494E-2</v>
      </c>
      <c r="I442" s="56"/>
      <c r="J442" s="80">
        <f t="array" ref="J442">INDEX($AH$14:$AH$294,MATCH(MIN(IF($AH$14:$AH$294-(F442*(1+$BF$48))&gt;=0,$AH$14:$AH$294-(F442*(1+$BF$48)),"")),$AH$14:$AH$294-(F442*(1+$BF$48)),0))</f>
        <v>7.9200000000000034E-2</v>
      </c>
      <c r="K442" s="59">
        <f t="array" ref="K442">INDEX($AH$14:$AH$294,MATCH(MIN(IF($AH$14:$AH$294-(G442*(1+$BF$48))&gt;=0,$AH$14:$AH$294-(G442*(1+$BF$48)),"")),$AH$14:$AH$294-(G442*(1+$BF$48)),0))</f>
        <v>8.1650000000000056E-2</v>
      </c>
      <c r="L442" s="62">
        <f t="array" ref="L442">INDEX($AH$14:$AH$294,MATCH(MIN(IF($AH$14:$AH$294-(H442*(1+$BF$48))&gt;=0,$AH$14:$AH$294-(H442*(1+$BF$48)),"")),$AH$14:$AH$294-(H442*(1+$BF$48)),0))</f>
        <v>8.1650000000000056E-2</v>
      </c>
    </row>
    <row r="443" spans="1:12" x14ac:dyDescent="0.25">
      <c r="A443" s="69" t="str">
        <f>+'3.1.16'!A431</f>
        <v>2016-10-01</v>
      </c>
      <c r="B443" s="56" t="str">
        <f>+'3.1.16'!B431</f>
        <v>2019-03-31</v>
      </c>
      <c r="C443" s="56">
        <f>+'3.1.16'!C431</f>
        <v>30</v>
      </c>
      <c r="D443" s="56" t="str">
        <f>+'3.1.16'!D431</f>
        <v>CONED</v>
      </c>
      <c r="E443" s="56" t="s">
        <v>372</v>
      </c>
      <c r="F443" s="80">
        <f>IF($E$11="",'3.1.16'!Y431/1000,Matrix!$E$11+('3.1.16'!Y431/1000))</f>
        <v>7.5965553529545898E-2</v>
      </c>
      <c r="G443" s="59">
        <f>IF($E$11="",'3.1.16'!Z431/1000,Matrix!$E$11+('3.1.16'!Z431/1000))</f>
        <v>7.8265553529545895E-2</v>
      </c>
      <c r="H443" s="62">
        <f>IF($E$11="",'3.1.16'!AA431/1000,Matrix!$E$11+('3.1.16'!AA431/1000))</f>
        <v>7.8465553529545901E-2</v>
      </c>
      <c r="I443" s="56"/>
      <c r="J443" s="80">
        <f t="array" ref="J443">INDEX($AH$14:$AH$294,MATCH(MIN(IF($AH$14:$AH$294-(F443*(1+$BF$48))&gt;=0,$AH$14:$AH$294-(F443*(1+$BF$48)),"")),$AH$14:$AH$294-(F443*(1+$BF$48)),0))</f>
        <v>8.0250000000000044E-2</v>
      </c>
      <c r="K443" s="59">
        <f t="array" ref="K443">INDEX($AH$14:$AH$294,MATCH(MIN(IF($AH$14:$AH$294-(G443*(1+$BF$48))&gt;=0,$AH$14:$AH$294-(G443*(1+$BF$48)),"")),$AH$14:$AH$294-(G443*(1+$BF$48)),0))</f>
        <v>8.2350000000000062E-2</v>
      </c>
      <c r="L443" s="62">
        <f t="array" ref="L443">INDEX($AH$14:$AH$294,MATCH(MIN(IF($AH$14:$AH$294-(H443*(1+$BF$48))&gt;=0,$AH$14:$AH$294-(H443*(1+$BF$48)),"")),$AH$14:$AH$294-(H443*(1+$BF$48)),0))</f>
        <v>8.2700000000000065E-2</v>
      </c>
    </row>
    <row r="444" spans="1:12" x14ac:dyDescent="0.25">
      <c r="A444" s="70" t="str">
        <f>+'3.1.16'!A432</f>
        <v>2016-10-01</v>
      </c>
      <c r="B444" s="57" t="str">
        <f>+'3.1.16'!B432</f>
        <v>2019-09-30</v>
      </c>
      <c r="C444" s="57">
        <f>+'3.1.16'!C432</f>
        <v>36</v>
      </c>
      <c r="D444" s="57" t="str">
        <f>+'3.1.16'!D432</f>
        <v>CONED</v>
      </c>
      <c r="E444" s="57" t="s">
        <v>372</v>
      </c>
      <c r="F444" s="82">
        <f>IF($E$11="",'3.1.16'!Y432/1000,Matrix!$E$11+('3.1.16'!Y432/1000))</f>
        <v>7.6310917290820068E-2</v>
      </c>
      <c r="G444" s="60">
        <f>IF($E$11="",'3.1.16'!Z432/1000,Matrix!$E$11+('3.1.16'!Z432/1000))</f>
        <v>7.8610917290820065E-2</v>
      </c>
      <c r="H444" s="63">
        <f>IF($E$11="",'3.1.16'!AA432/1000,Matrix!$E$11+('3.1.16'!AA432/1000))</f>
        <v>7.8810917290820071E-2</v>
      </c>
      <c r="I444" s="56"/>
      <c r="J444" s="82">
        <f t="array" ref="J444">INDEX($AH$14:$AH$294,MATCH(MIN(IF($AH$14:$AH$294-(F444*(1+$BF$48))&gt;=0,$AH$14:$AH$294-(F444*(1+$BF$48)),"")),$AH$14:$AH$294-(F444*(1+$BF$48)),0))</f>
        <v>8.0600000000000047E-2</v>
      </c>
      <c r="K444" s="60">
        <f t="array" ref="K444">INDEX($AH$14:$AH$294,MATCH(MIN(IF($AH$14:$AH$294-(G444*(1+$BF$48))&gt;=0,$AH$14:$AH$294-(G444*(1+$BF$48)),"")),$AH$14:$AH$294-(G444*(1+$BF$48)),0))</f>
        <v>8.2700000000000065E-2</v>
      </c>
      <c r="L444" s="63">
        <f t="array" ref="L444">INDEX($AH$14:$AH$294,MATCH(MIN(IF($AH$14:$AH$294-(H444*(1+$BF$48))&gt;=0,$AH$14:$AH$294-(H444*(1+$BF$48)),"")),$AH$14:$AH$294-(H444*(1+$BF$48)),0))</f>
        <v>8.3050000000000068E-2</v>
      </c>
    </row>
    <row r="445" spans="1:12" x14ac:dyDescent="0.25">
      <c r="A445" s="68" t="str">
        <f>+'3.1.16'!A433</f>
        <v>2016-11-01</v>
      </c>
      <c r="B445" s="55" t="str">
        <f>+'3.1.16'!B433</f>
        <v>2017-10-31</v>
      </c>
      <c r="C445" s="55">
        <f>+'3.1.16'!C433</f>
        <v>12</v>
      </c>
      <c r="D445" s="55" t="str">
        <f>+'3.1.16'!D433</f>
        <v>CONED</v>
      </c>
      <c r="E445" s="55" t="s">
        <v>372</v>
      </c>
      <c r="F445" s="81">
        <f>IF($E$11="",'3.1.16'!Y433/1000,Matrix!$E$11+('3.1.16'!Y433/1000))</f>
        <v>7.3728062861086838E-2</v>
      </c>
      <c r="G445" s="58">
        <f>IF($E$11="",'3.1.16'!Z433/1000,Matrix!$E$11+('3.1.16'!Z433/1000))</f>
        <v>7.6028062861086834E-2</v>
      </c>
      <c r="H445" s="61">
        <f>IF($E$11="",'3.1.16'!AA433/1000,Matrix!$E$11+('3.1.16'!AA433/1000))</f>
        <v>7.622806286108684E-2</v>
      </c>
      <c r="I445" s="55"/>
      <c r="J445" s="81">
        <f t="array" ref="J445">INDEX($AH$14:$AH$294,MATCH(MIN(IF($AH$14:$AH$294-(F445*(1+$BF$48))&gt;=0,$AH$14:$AH$294-(F445*(1+$BF$48)),"")),$AH$14:$AH$294-(F445*(1+$BF$48)),0))</f>
        <v>7.7800000000000022E-2</v>
      </c>
      <c r="K445" s="58">
        <f t="array" ref="K445">INDEX($AH$14:$AH$294,MATCH(MIN(IF($AH$14:$AH$294-(G445*(1+$BF$48))&gt;=0,$AH$14:$AH$294-(G445*(1+$BF$48)),"")),$AH$14:$AH$294-(G445*(1+$BF$48)),0))</f>
        <v>8.0250000000000044E-2</v>
      </c>
      <c r="L445" s="61">
        <f t="array" ref="L445">INDEX($AH$14:$AH$294,MATCH(MIN(IF($AH$14:$AH$294-(H445*(1+$BF$48))&gt;=0,$AH$14:$AH$294-(H445*(1+$BF$48)),"")),$AH$14:$AH$294-(H445*(1+$BF$48)),0))</f>
        <v>8.0250000000000044E-2</v>
      </c>
    </row>
    <row r="446" spans="1:12" x14ac:dyDescent="0.25">
      <c r="A446" s="69" t="str">
        <f>+'3.1.16'!A434</f>
        <v>2016-11-01</v>
      </c>
      <c r="B446" s="56" t="str">
        <f>+'3.1.16'!B434</f>
        <v>2018-04-30</v>
      </c>
      <c r="C446" s="56">
        <f>+'3.1.16'!C434</f>
        <v>18</v>
      </c>
      <c r="D446" s="56" t="str">
        <f>+'3.1.16'!D434</f>
        <v>CONED</v>
      </c>
      <c r="E446" s="56" t="s">
        <v>372</v>
      </c>
      <c r="F446" s="80">
        <f>IF($E$11="",'3.1.16'!Y434/1000,Matrix!$E$11+('3.1.16'!Y434/1000))</f>
        <v>7.4400965305768493E-2</v>
      </c>
      <c r="G446" s="59">
        <f>IF($E$11="",'3.1.16'!Z434/1000,Matrix!$E$11+('3.1.16'!Z434/1000))</f>
        <v>7.670096530576849E-2</v>
      </c>
      <c r="H446" s="62">
        <f>IF($E$11="",'3.1.16'!AA434/1000,Matrix!$E$11+('3.1.16'!AA434/1000))</f>
        <v>7.6900965305768496E-2</v>
      </c>
      <c r="I446" s="56"/>
      <c r="J446" s="80">
        <f t="array" ref="J446">INDEX($AH$14:$AH$294,MATCH(MIN(IF($AH$14:$AH$294-(F446*(1+$BF$48))&gt;=0,$AH$14:$AH$294-(F446*(1+$BF$48)),"")),$AH$14:$AH$294-(F446*(1+$BF$48)),0))</f>
        <v>7.8500000000000028E-2</v>
      </c>
      <c r="K446" s="59">
        <f t="array" ref="K446">INDEX($AH$14:$AH$294,MATCH(MIN(IF($AH$14:$AH$294-(G446*(1+$BF$48))&gt;=0,$AH$14:$AH$294-(G446*(1+$BF$48)),"")),$AH$14:$AH$294-(G446*(1+$BF$48)),0))</f>
        <v>8.095000000000005E-2</v>
      </c>
      <c r="L446" s="62">
        <f t="array" ref="L446">INDEX($AH$14:$AH$294,MATCH(MIN(IF($AH$14:$AH$294-(H446*(1+$BF$48))&gt;=0,$AH$14:$AH$294-(H446*(1+$BF$48)),"")),$AH$14:$AH$294-(H446*(1+$BF$48)),0))</f>
        <v>8.095000000000005E-2</v>
      </c>
    </row>
    <row r="447" spans="1:12" x14ac:dyDescent="0.25">
      <c r="A447" s="69" t="str">
        <f>+'3.1.16'!A435</f>
        <v>2016-11-01</v>
      </c>
      <c r="B447" s="56" t="str">
        <f>+'3.1.16'!B435</f>
        <v>2018-10-31</v>
      </c>
      <c r="C447" s="56">
        <f>+'3.1.16'!C435</f>
        <v>24</v>
      </c>
      <c r="D447" s="56" t="str">
        <f>+'3.1.16'!D435</f>
        <v>CONED</v>
      </c>
      <c r="E447" s="56" t="s">
        <v>372</v>
      </c>
      <c r="F447" s="80">
        <f>IF($E$11="",'3.1.16'!Y435/1000,Matrix!$E$11+('3.1.16'!Y435/1000))</f>
        <v>7.556782633123911E-2</v>
      </c>
      <c r="G447" s="59">
        <f>IF($E$11="",'3.1.16'!Z435/1000,Matrix!$E$11+('3.1.16'!Z435/1000))</f>
        <v>7.7867826331239107E-2</v>
      </c>
      <c r="H447" s="62">
        <f>IF($E$11="",'3.1.16'!AA435/1000,Matrix!$E$11+('3.1.16'!AA435/1000))</f>
        <v>7.8067826331239099E-2</v>
      </c>
      <c r="I447" s="56"/>
      <c r="J447" s="80">
        <f t="array" ref="J447">INDEX($AH$14:$AH$294,MATCH(MIN(IF($AH$14:$AH$294-(F447*(1+$BF$48))&gt;=0,$AH$14:$AH$294-(F447*(1+$BF$48)),"")),$AH$14:$AH$294-(F447*(1+$BF$48)),0))</f>
        <v>7.9550000000000037E-2</v>
      </c>
      <c r="K447" s="59">
        <f t="array" ref="K447">INDEX($AH$14:$AH$294,MATCH(MIN(IF($AH$14:$AH$294-(G447*(1+$BF$48))&gt;=0,$AH$14:$AH$294-(G447*(1+$BF$48)),"")),$AH$14:$AH$294-(G447*(1+$BF$48)),0))</f>
        <v>8.2000000000000059E-2</v>
      </c>
      <c r="L447" s="62">
        <f t="array" ref="L447">INDEX($AH$14:$AH$294,MATCH(MIN(IF($AH$14:$AH$294-(H447*(1+$BF$48))&gt;=0,$AH$14:$AH$294-(H447*(1+$BF$48)),"")),$AH$14:$AH$294-(H447*(1+$BF$48)),0))</f>
        <v>8.2350000000000062E-2</v>
      </c>
    </row>
    <row r="448" spans="1:12" x14ac:dyDescent="0.25">
      <c r="A448" s="69" t="str">
        <f>+'3.1.16'!A436</f>
        <v>2016-11-01</v>
      </c>
      <c r="B448" s="56" t="str">
        <f>+'3.1.16'!B436</f>
        <v>2019-04-30</v>
      </c>
      <c r="C448" s="56">
        <f>+'3.1.16'!C436</f>
        <v>30</v>
      </c>
      <c r="D448" s="56" t="str">
        <f>+'3.1.16'!D436</f>
        <v>CONED</v>
      </c>
      <c r="E448" s="56" t="s">
        <v>372</v>
      </c>
      <c r="F448" s="80">
        <f>IF($E$11="",'3.1.16'!Y436/1000,Matrix!$E$11+('3.1.16'!Y436/1000))</f>
        <v>7.5776183395591459E-2</v>
      </c>
      <c r="G448" s="59">
        <f>IF($E$11="",'3.1.16'!Z436/1000,Matrix!$E$11+('3.1.16'!Z436/1000))</f>
        <v>7.8076183395591456E-2</v>
      </c>
      <c r="H448" s="62">
        <f>IF($E$11="",'3.1.16'!AA436/1000,Matrix!$E$11+('3.1.16'!AA436/1000))</f>
        <v>7.8276183395591462E-2</v>
      </c>
      <c r="I448" s="56"/>
      <c r="J448" s="80">
        <f t="array" ref="J448">INDEX($AH$14:$AH$294,MATCH(MIN(IF($AH$14:$AH$294-(F448*(1+$BF$48))&gt;=0,$AH$14:$AH$294-(F448*(1+$BF$48)),"")),$AH$14:$AH$294-(F448*(1+$BF$48)),0))</f>
        <v>7.990000000000004E-2</v>
      </c>
      <c r="K448" s="59">
        <f t="array" ref="K448">INDEX($AH$14:$AH$294,MATCH(MIN(IF($AH$14:$AH$294-(G448*(1+$BF$48))&gt;=0,$AH$14:$AH$294-(G448*(1+$BF$48)),"")),$AH$14:$AH$294-(G448*(1+$BF$48)),0))</f>
        <v>8.2350000000000062E-2</v>
      </c>
      <c r="L448" s="62">
        <f t="array" ref="L448">INDEX($AH$14:$AH$294,MATCH(MIN(IF($AH$14:$AH$294-(H448*(1+$BF$48))&gt;=0,$AH$14:$AH$294-(H448*(1+$BF$48)),"")),$AH$14:$AH$294-(H448*(1+$BF$48)),0))</f>
        <v>8.2350000000000062E-2</v>
      </c>
    </row>
    <row r="449" spans="1:12" x14ac:dyDescent="0.25">
      <c r="A449" s="70" t="str">
        <f>+'3.1.16'!A437</f>
        <v>2016-11-01</v>
      </c>
      <c r="B449" s="57" t="str">
        <f>+'3.1.16'!B437</f>
        <v>2019-10-31</v>
      </c>
      <c r="C449" s="57">
        <f>+'3.1.16'!C437</f>
        <v>36</v>
      </c>
      <c r="D449" s="57" t="str">
        <f>+'3.1.16'!D437</f>
        <v>CONED</v>
      </c>
      <c r="E449" s="57" t="s">
        <v>372</v>
      </c>
      <c r="F449" s="82">
        <f>IF($E$11="",'3.1.16'!Y437/1000,Matrix!$E$11+('3.1.16'!Y437/1000))</f>
        <v>7.6642527651770598E-2</v>
      </c>
      <c r="G449" s="60">
        <f>IF($E$11="",'3.1.16'!Z437/1000,Matrix!$E$11+('3.1.16'!Z437/1000))</f>
        <v>7.8942527651770594E-2</v>
      </c>
      <c r="H449" s="63">
        <f>IF($E$11="",'3.1.16'!AA437/1000,Matrix!$E$11+('3.1.16'!AA437/1000))</f>
        <v>7.9142527651770586E-2</v>
      </c>
      <c r="I449" s="56"/>
      <c r="J449" s="82">
        <f t="array" ref="J449">INDEX($AH$14:$AH$294,MATCH(MIN(IF($AH$14:$AH$294-(F449*(1+$BF$48))&gt;=0,$AH$14:$AH$294-(F449*(1+$BF$48)),"")),$AH$14:$AH$294-(F449*(1+$BF$48)),0))</f>
        <v>8.095000000000005E-2</v>
      </c>
      <c r="K449" s="60">
        <f t="array" ref="K449">INDEX($AH$14:$AH$294,MATCH(MIN(IF($AH$14:$AH$294-(G449*(1+$BF$48))&gt;=0,$AH$14:$AH$294-(G449*(1+$BF$48)),"")),$AH$14:$AH$294-(G449*(1+$BF$48)),0))</f>
        <v>8.3050000000000068E-2</v>
      </c>
      <c r="L449" s="63">
        <f t="array" ref="L449">INDEX($AH$14:$AH$294,MATCH(MIN(IF($AH$14:$AH$294-(H449*(1+$BF$48))&gt;=0,$AH$14:$AH$294-(H449*(1+$BF$48)),"")),$AH$14:$AH$294-(H449*(1+$BF$48)),0))</f>
        <v>8.3400000000000071E-2</v>
      </c>
    </row>
    <row r="450" spans="1:12" x14ac:dyDescent="0.25">
      <c r="A450" s="68" t="str">
        <f>+'3.1.16'!A438</f>
        <v>2016-12-01</v>
      </c>
      <c r="B450" s="55" t="str">
        <f>+'3.1.16'!B438</f>
        <v>2017-11-30</v>
      </c>
      <c r="C450" s="55">
        <f>+'3.1.16'!C438</f>
        <v>12</v>
      </c>
      <c r="D450" s="55" t="str">
        <f>+'3.1.16'!D438</f>
        <v>CONED</v>
      </c>
      <c r="E450" s="55" t="s">
        <v>372</v>
      </c>
      <c r="F450" s="81">
        <f>IF($E$11="",'3.1.16'!Y438/1000,Matrix!$E$11+('3.1.16'!Y438/1000))</f>
        <v>7.4082549201236941E-2</v>
      </c>
      <c r="G450" s="58">
        <f>IF($E$11="",'3.1.16'!Z438/1000,Matrix!$E$11+('3.1.16'!Z438/1000))</f>
        <v>7.6382549201236938E-2</v>
      </c>
      <c r="H450" s="61">
        <f>IF($E$11="",'3.1.16'!AA438/1000,Matrix!$E$11+('3.1.16'!AA438/1000))</f>
        <v>7.6582549201236944E-2</v>
      </c>
      <c r="I450" s="55"/>
      <c r="J450" s="81">
        <f t="array" ref="J450">INDEX($AH$14:$AH$294,MATCH(MIN(IF($AH$14:$AH$294-(F450*(1+$BF$48))&gt;=0,$AH$14:$AH$294-(F450*(1+$BF$48)),"")),$AH$14:$AH$294-(F450*(1+$BF$48)),0))</f>
        <v>7.8150000000000025E-2</v>
      </c>
      <c r="K450" s="58">
        <f t="array" ref="K450">INDEX($AH$14:$AH$294,MATCH(MIN(IF($AH$14:$AH$294-(G450*(1+$BF$48))&gt;=0,$AH$14:$AH$294-(G450*(1+$BF$48)),"")),$AH$14:$AH$294-(G450*(1+$BF$48)),0))</f>
        <v>8.0600000000000047E-2</v>
      </c>
      <c r="L450" s="61">
        <f t="array" ref="L450">INDEX($AH$14:$AH$294,MATCH(MIN(IF($AH$14:$AH$294-(H450*(1+$BF$48))&gt;=0,$AH$14:$AH$294-(H450*(1+$BF$48)),"")),$AH$14:$AH$294-(H450*(1+$BF$48)),0))</f>
        <v>8.0600000000000047E-2</v>
      </c>
    </row>
    <row r="451" spans="1:12" x14ac:dyDescent="0.25">
      <c r="A451" s="69" t="str">
        <f>+'3.1.16'!A439</f>
        <v>2016-12-01</v>
      </c>
      <c r="B451" s="56" t="str">
        <f>+'3.1.16'!B439</f>
        <v>2018-05-31</v>
      </c>
      <c r="C451" s="56">
        <f>+'3.1.16'!C439</f>
        <v>18</v>
      </c>
      <c r="D451" s="56" t="str">
        <f>+'3.1.16'!D439</f>
        <v>CONED</v>
      </c>
      <c r="E451" s="56" t="s">
        <v>372</v>
      </c>
      <c r="F451" s="80">
        <f>IF($E$11="",'3.1.16'!Y439/1000,Matrix!$E$11+('3.1.16'!Y439/1000))</f>
        <v>7.5365263657333689E-2</v>
      </c>
      <c r="G451" s="59">
        <f>IF($E$11="",'3.1.16'!Z439/1000,Matrix!$E$11+('3.1.16'!Z439/1000))</f>
        <v>7.7665263657333686E-2</v>
      </c>
      <c r="H451" s="62">
        <f>IF($E$11="",'3.1.16'!AA439/1000,Matrix!$E$11+('3.1.16'!AA439/1000))</f>
        <v>7.7865263657333691E-2</v>
      </c>
      <c r="I451" s="56"/>
      <c r="J451" s="80">
        <f t="array" ref="J451">INDEX($AH$14:$AH$294,MATCH(MIN(IF($AH$14:$AH$294-(F451*(1+$BF$48))&gt;=0,$AH$14:$AH$294-(F451*(1+$BF$48)),"")),$AH$14:$AH$294-(F451*(1+$BF$48)),0))</f>
        <v>7.9550000000000037E-2</v>
      </c>
      <c r="K451" s="59">
        <f t="array" ref="K451">INDEX($AH$14:$AH$294,MATCH(MIN(IF($AH$14:$AH$294-(G451*(1+$BF$48))&gt;=0,$AH$14:$AH$294-(G451*(1+$BF$48)),"")),$AH$14:$AH$294-(G451*(1+$BF$48)),0))</f>
        <v>8.2000000000000059E-2</v>
      </c>
      <c r="L451" s="62">
        <f t="array" ref="L451">INDEX($AH$14:$AH$294,MATCH(MIN(IF($AH$14:$AH$294-(H451*(1+$BF$48))&gt;=0,$AH$14:$AH$294-(H451*(1+$BF$48)),"")),$AH$14:$AH$294-(H451*(1+$BF$48)),0))</f>
        <v>8.2000000000000059E-2</v>
      </c>
    </row>
    <row r="452" spans="1:12" x14ac:dyDescent="0.25">
      <c r="A452" s="69" t="str">
        <f>+'3.1.16'!A440</f>
        <v>2016-12-01</v>
      </c>
      <c r="B452" s="56" t="str">
        <f>+'3.1.16'!B440</f>
        <v>2018-11-30</v>
      </c>
      <c r="C452" s="56">
        <f>+'3.1.16'!C440</f>
        <v>24</v>
      </c>
      <c r="D452" s="56" t="str">
        <f>+'3.1.16'!D440</f>
        <v>CONED</v>
      </c>
      <c r="E452" s="56" t="s">
        <v>372</v>
      </c>
      <c r="F452" s="80">
        <f>IF($E$11="",'3.1.16'!Y440/1000,Matrix!$E$11+('3.1.16'!Y440/1000))</f>
        <v>7.5731707024421224E-2</v>
      </c>
      <c r="G452" s="59">
        <f>IF($E$11="",'3.1.16'!Z440/1000,Matrix!$E$11+('3.1.16'!Z440/1000))</f>
        <v>7.8031707024421221E-2</v>
      </c>
      <c r="H452" s="62">
        <f>IF($E$11="",'3.1.16'!AA440/1000,Matrix!$E$11+('3.1.16'!AA440/1000))</f>
        <v>7.8231707024421226E-2</v>
      </c>
      <c r="I452" s="56"/>
      <c r="J452" s="80">
        <f t="array" ref="J452">INDEX($AH$14:$AH$294,MATCH(MIN(IF($AH$14:$AH$294-(F452*(1+$BF$48))&gt;=0,$AH$14:$AH$294-(F452*(1+$BF$48)),"")),$AH$14:$AH$294-(F452*(1+$BF$48)),0))</f>
        <v>7.990000000000004E-2</v>
      </c>
      <c r="K452" s="59">
        <f t="array" ref="K452">INDEX($AH$14:$AH$294,MATCH(MIN(IF($AH$14:$AH$294-(G452*(1+$BF$48))&gt;=0,$AH$14:$AH$294-(G452*(1+$BF$48)),"")),$AH$14:$AH$294-(G452*(1+$BF$48)),0))</f>
        <v>8.2350000000000062E-2</v>
      </c>
      <c r="L452" s="62">
        <f t="array" ref="L452">INDEX($AH$14:$AH$294,MATCH(MIN(IF($AH$14:$AH$294-(H452*(1+$BF$48))&gt;=0,$AH$14:$AH$294-(H452*(1+$BF$48)),"")),$AH$14:$AH$294-(H452*(1+$BF$48)),0))</f>
        <v>8.2350000000000062E-2</v>
      </c>
    </row>
    <row r="453" spans="1:12" x14ac:dyDescent="0.25">
      <c r="A453" s="69" t="str">
        <f>+'3.1.16'!A441</f>
        <v>2016-12-01</v>
      </c>
      <c r="B453" s="56" t="str">
        <f>+'3.1.16'!B441</f>
        <v>2019-05-31</v>
      </c>
      <c r="C453" s="56">
        <f>+'3.1.16'!C441</f>
        <v>30</v>
      </c>
      <c r="D453" s="56" t="str">
        <f>+'3.1.16'!D441</f>
        <v>CONED</v>
      </c>
      <c r="E453" s="56" t="s">
        <v>372</v>
      </c>
      <c r="F453" s="80">
        <f>IF($E$11="",'3.1.16'!Y441/1000,Matrix!$E$11+('3.1.16'!Y441/1000))</f>
        <v>7.6423839900353591E-2</v>
      </c>
      <c r="G453" s="59">
        <f>IF($E$11="",'3.1.16'!Z441/1000,Matrix!$E$11+('3.1.16'!Z441/1000))</f>
        <v>7.8723839900353587E-2</v>
      </c>
      <c r="H453" s="62">
        <f>IF($E$11="",'3.1.16'!AA441/1000,Matrix!$E$11+('3.1.16'!AA441/1000))</f>
        <v>7.8923839900353579E-2</v>
      </c>
      <c r="I453" s="56"/>
      <c r="J453" s="80">
        <f t="array" ref="J453">INDEX($AH$14:$AH$294,MATCH(MIN(IF($AH$14:$AH$294-(F453*(1+$BF$48))&gt;=0,$AH$14:$AH$294-(F453*(1+$BF$48)),"")),$AH$14:$AH$294-(F453*(1+$BF$48)),0))</f>
        <v>8.0600000000000047E-2</v>
      </c>
      <c r="K453" s="59">
        <f t="array" ref="K453">INDEX($AH$14:$AH$294,MATCH(MIN(IF($AH$14:$AH$294-(G453*(1+$BF$48))&gt;=0,$AH$14:$AH$294-(G453*(1+$BF$48)),"")),$AH$14:$AH$294-(G453*(1+$BF$48)),0))</f>
        <v>8.3050000000000068E-2</v>
      </c>
      <c r="L453" s="62">
        <f t="array" ref="L453">INDEX($AH$14:$AH$294,MATCH(MIN(IF($AH$14:$AH$294-(H453*(1+$BF$48))&gt;=0,$AH$14:$AH$294-(H453*(1+$BF$48)),"")),$AH$14:$AH$294-(H453*(1+$BF$48)),0))</f>
        <v>8.3050000000000068E-2</v>
      </c>
    </row>
    <row r="454" spans="1:12" x14ac:dyDescent="0.25">
      <c r="A454" s="70" t="str">
        <f>+'3.1.16'!A442</f>
        <v>2016-12-01</v>
      </c>
      <c r="B454" s="57" t="str">
        <f>+'3.1.16'!B442</f>
        <v>2019-11-30</v>
      </c>
      <c r="C454" s="57">
        <f>+'3.1.16'!C442</f>
        <v>36</v>
      </c>
      <c r="D454" s="57" t="str">
        <f>+'3.1.16'!D442</f>
        <v>CONED</v>
      </c>
      <c r="E454" s="57" t="s">
        <v>372</v>
      </c>
      <c r="F454" s="82">
        <f>IF($E$11="",'3.1.16'!Y442/1000,Matrix!$E$11+('3.1.16'!Y442/1000))</f>
        <v>7.7287314662427345E-2</v>
      </c>
      <c r="G454" s="60">
        <f>IF($E$11="",'3.1.16'!Z442/1000,Matrix!$E$11+('3.1.16'!Z442/1000))</f>
        <v>7.9587314662427341E-2</v>
      </c>
      <c r="H454" s="63">
        <f>IF($E$11="",'3.1.16'!AA442/1000,Matrix!$E$11+('3.1.16'!AA442/1000))</f>
        <v>7.9787314662427347E-2</v>
      </c>
      <c r="I454" s="56"/>
      <c r="J454" s="82">
        <f t="array" ref="J454">INDEX($AH$14:$AH$294,MATCH(MIN(IF($AH$14:$AH$294-(F454*(1+$BF$48))&gt;=0,$AH$14:$AH$294-(F454*(1+$BF$48)),"")),$AH$14:$AH$294-(F454*(1+$BF$48)),0))</f>
        <v>8.1300000000000053E-2</v>
      </c>
      <c r="K454" s="60">
        <f t="array" ref="K454">INDEX($AH$14:$AH$294,MATCH(MIN(IF($AH$14:$AH$294-(G454*(1+$BF$48))&gt;=0,$AH$14:$AH$294-(G454*(1+$BF$48)),"")),$AH$14:$AH$294-(G454*(1+$BF$48)),0))</f>
        <v>8.3750000000000074E-2</v>
      </c>
      <c r="L454" s="63">
        <f t="array" ref="L454">INDEX($AH$14:$AH$294,MATCH(MIN(IF($AH$14:$AH$294-(H454*(1+$BF$48))&gt;=0,$AH$14:$AH$294-(H454*(1+$BF$48)),"")),$AH$14:$AH$294-(H454*(1+$BF$48)),0))</f>
        <v>8.4100000000000077E-2</v>
      </c>
    </row>
    <row r="455" spans="1:12" x14ac:dyDescent="0.25">
      <c r="A455" s="68" t="str">
        <f>+'3.1.16'!A443</f>
        <v>2017-01-01</v>
      </c>
      <c r="B455" s="55" t="str">
        <f>+'3.1.16'!B443</f>
        <v>2017-12-31</v>
      </c>
      <c r="C455" s="55">
        <f>+'3.1.16'!C443</f>
        <v>12</v>
      </c>
      <c r="D455" s="55" t="str">
        <f>+'3.1.16'!D443</f>
        <v>CONED</v>
      </c>
      <c r="E455" s="55" t="s">
        <v>372</v>
      </c>
      <c r="F455" s="81">
        <f>IF($E$11="",'3.1.16'!Y443/1000,Matrix!$E$11+('3.1.16'!Y443/1000))</f>
        <v>7.4129866686043502E-2</v>
      </c>
      <c r="G455" s="58">
        <f>IF($E$11="",'3.1.16'!Z443/1000,Matrix!$E$11+('3.1.16'!Z443/1000))</f>
        <v>7.6429866686043499E-2</v>
      </c>
      <c r="H455" s="61">
        <f>IF($E$11="",'3.1.16'!AA443/1000,Matrix!$E$11+('3.1.16'!AA443/1000))</f>
        <v>7.6629866686043505E-2</v>
      </c>
      <c r="I455" s="55"/>
      <c r="J455" s="81">
        <f t="array" ref="J455">INDEX($AH$14:$AH$294,MATCH(MIN(IF($AH$14:$AH$294-(F455*(1+$BF$48))&gt;=0,$AH$14:$AH$294-(F455*(1+$BF$48)),"")),$AH$14:$AH$294-(F455*(1+$BF$48)),0))</f>
        <v>7.8150000000000025E-2</v>
      </c>
      <c r="K455" s="58">
        <f t="array" ref="K455">INDEX($AH$14:$AH$294,MATCH(MIN(IF($AH$14:$AH$294-(G455*(1+$BF$48))&gt;=0,$AH$14:$AH$294-(G455*(1+$BF$48)),"")),$AH$14:$AH$294-(G455*(1+$BF$48)),0))</f>
        <v>8.0600000000000047E-2</v>
      </c>
      <c r="L455" s="61">
        <f t="array" ref="L455">INDEX($AH$14:$AH$294,MATCH(MIN(IF($AH$14:$AH$294-(H455*(1+$BF$48))&gt;=0,$AH$14:$AH$294-(H455*(1+$BF$48)),"")),$AH$14:$AH$294-(H455*(1+$BF$48)),0))</f>
        <v>8.0600000000000047E-2</v>
      </c>
    </row>
    <row r="456" spans="1:12" x14ac:dyDescent="0.25">
      <c r="A456" s="69" t="str">
        <f>+'3.1.16'!A444</f>
        <v>2017-01-01</v>
      </c>
      <c r="B456" s="56" t="str">
        <f>+'3.1.16'!B444</f>
        <v>2018-06-30</v>
      </c>
      <c r="C456" s="56">
        <f>+'3.1.16'!C444</f>
        <v>18</v>
      </c>
      <c r="D456" s="56" t="str">
        <f>+'3.1.16'!D444</f>
        <v>CONED</v>
      </c>
      <c r="E456" s="56" t="s">
        <v>372</v>
      </c>
      <c r="F456" s="80">
        <f>IF($E$11="",'3.1.16'!Y444/1000,Matrix!$E$11+('3.1.16'!Y444/1000))</f>
        <v>7.5982635749594546E-2</v>
      </c>
      <c r="G456" s="59">
        <f>IF($E$11="",'3.1.16'!Z444/1000,Matrix!$E$11+('3.1.16'!Z444/1000))</f>
        <v>7.8282635749594542E-2</v>
      </c>
      <c r="H456" s="62">
        <f>IF($E$11="",'3.1.16'!AA444/1000,Matrix!$E$11+('3.1.16'!AA444/1000))</f>
        <v>7.8482635749594548E-2</v>
      </c>
      <c r="I456" s="56"/>
      <c r="J456" s="80">
        <f t="array" ref="J456">INDEX($AH$14:$AH$294,MATCH(MIN(IF($AH$14:$AH$294-(F456*(1+$BF$48))&gt;=0,$AH$14:$AH$294-(F456*(1+$BF$48)),"")),$AH$14:$AH$294-(F456*(1+$BF$48)),0))</f>
        <v>8.0250000000000044E-2</v>
      </c>
      <c r="K456" s="59">
        <f t="array" ref="K456">INDEX($AH$14:$AH$294,MATCH(MIN(IF($AH$14:$AH$294-(G456*(1+$BF$48))&gt;=0,$AH$14:$AH$294-(G456*(1+$BF$48)),"")),$AH$14:$AH$294-(G456*(1+$BF$48)),0))</f>
        <v>8.2350000000000062E-2</v>
      </c>
      <c r="L456" s="62">
        <f t="array" ref="L456">INDEX($AH$14:$AH$294,MATCH(MIN(IF($AH$14:$AH$294-(H456*(1+$BF$48))&gt;=0,$AH$14:$AH$294-(H456*(1+$BF$48)),"")),$AH$14:$AH$294-(H456*(1+$BF$48)),0))</f>
        <v>8.2700000000000065E-2</v>
      </c>
    </row>
    <row r="457" spans="1:12" x14ac:dyDescent="0.25">
      <c r="A457" s="69" t="str">
        <f>+'3.1.16'!A445</f>
        <v>2017-01-01</v>
      </c>
      <c r="B457" s="56" t="str">
        <f>+'3.1.16'!B445</f>
        <v>2018-12-31</v>
      </c>
      <c r="C457" s="56">
        <f>+'3.1.16'!C445</f>
        <v>24</v>
      </c>
      <c r="D457" s="56" t="str">
        <f>+'3.1.16'!D445</f>
        <v>CONED</v>
      </c>
      <c r="E457" s="56" t="s">
        <v>372</v>
      </c>
      <c r="F457" s="80">
        <f>IF($E$11="",'3.1.16'!Y445/1000,Matrix!$E$11+('3.1.16'!Y445/1000))</f>
        <v>7.5647333757848698E-2</v>
      </c>
      <c r="G457" s="59">
        <f>IF($E$11="",'3.1.16'!Z445/1000,Matrix!$E$11+('3.1.16'!Z445/1000))</f>
        <v>7.7947333757848694E-2</v>
      </c>
      <c r="H457" s="62">
        <f>IF($E$11="",'3.1.16'!AA445/1000,Matrix!$E$11+('3.1.16'!AA445/1000))</f>
        <v>7.81473337578487E-2</v>
      </c>
      <c r="I457" s="56"/>
      <c r="J457" s="80">
        <f t="array" ref="J457">INDEX($AH$14:$AH$294,MATCH(MIN(IF($AH$14:$AH$294-(F457*(1+$BF$48))&gt;=0,$AH$14:$AH$294-(F457*(1+$BF$48)),"")),$AH$14:$AH$294-(F457*(1+$BF$48)),0))</f>
        <v>7.990000000000004E-2</v>
      </c>
      <c r="K457" s="59">
        <f t="array" ref="K457">INDEX($AH$14:$AH$294,MATCH(MIN(IF($AH$14:$AH$294-(G457*(1+$BF$48))&gt;=0,$AH$14:$AH$294-(G457*(1+$BF$48)),"")),$AH$14:$AH$294-(G457*(1+$BF$48)),0))</f>
        <v>8.2000000000000059E-2</v>
      </c>
      <c r="L457" s="62">
        <f t="array" ref="L457">INDEX($AH$14:$AH$294,MATCH(MIN(IF($AH$14:$AH$294-(H457*(1+$BF$48))&gt;=0,$AH$14:$AH$294-(H457*(1+$BF$48)),"")),$AH$14:$AH$294-(H457*(1+$BF$48)),0))</f>
        <v>8.2350000000000062E-2</v>
      </c>
    </row>
    <row r="458" spans="1:12" x14ac:dyDescent="0.25">
      <c r="A458" s="69" t="str">
        <f>+'3.1.16'!A446</f>
        <v>2017-01-01</v>
      </c>
      <c r="B458" s="56" t="str">
        <f>+'3.1.16'!B446</f>
        <v>2019-06-30</v>
      </c>
      <c r="C458" s="56">
        <f>+'3.1.16'!C446</f>
        <v>30</v>
      </c>
      <c r="D458" s="56" t="str">
        <f>+'3.1.16'!D446</f>
        <v>CONED</v>
      </c>
      <c r="E458" s="56" t="s">
        <v>372</v>
      </c>
      <c r="F458" s="80">
        <f>IF($E$11="",'3.1.16'!Y446/1000,Matrix!$E$11+('3.1.16'!Y446/1000))</f>
        <v>7.6729997429577909E-2</v>
      </c>
      <c r="G458" s="59">
        <f>IF($E$11="",'3.1.16'!Z446/1000,Matrix!$E$11+('3.1.16'!Z446/1000))</f>
        <v>7.9029997429577906E-2</v>
      </c>
      <c r="H458" s="62">
        <f>IF($E$11="",'3.1.16'!AA446/1000,Matrix!$E$11+('3.1.16'!AA446/1000))</f>
        <v>7.9229997429577911E-2</v>
      </c>
      <c r="I458" s="56"/>
      <c r="J458" s="80">
        <f t="array" ref="J458">INDEX($AH$14:$AH$294,MATCH(MIN(IF($AH$14:$AH$294-(F458*(1+$BF$48))&gt;=0,$AH$14:$AH$294-(F458*(1+$BF$48)),"")),$AH$14:$AH$294-(F458*(1+$BF$48)),0))</f>
        <v>8.095000000000005E-2</v>
      </c>
      <c r="K458" s="59">
        <f t="array" ref="K458">INDEX($AH$14:$AH$294,MATCH(MIN(IF($AH$14:$AH$294-(G458*(1+$BF$48))&gt;=0,$AH$14:$AH$294-(G458*(1+$BF$48)),"")),$AH$14:$AH$294-(G458*(1+$BF$48)),0))</f>
        <v>8.3400000000000071E-2</v>
      </c>
      <c r="L458" s="62">
        <f t="array" ref="L458">INDEX($AH$14:$AH$294,MATCH(MIN(IF($AH$14:$AH$294-(H458*(1+$BF$48))&gt;=0,$AH$14:$AH$294-(H458*(1+$BF$48)),"")),$AH$14:$AH$294-(H458*(1+$BF$48)),0))</f>
        <v>8.3400000000000071E-2</v>
      </c>
    </row>
    <row r="459" spans="1:12" x14ac:dyDescent="0.25">
      <c r="A459" s="70" t="str">
        <f>+'3.1.16'!A447</f>
        <v>2017-01-01</v>
      </c>
      <c r="B459" s="57" t="str">
        <f>+'3.1.16'!B447</f>
        <v>2019-12-31</v>
      </c>
      <c r="C459" s="57">
        <f>+'3.1.16'!C447</f>
        <v>36</v>
      </c>
      <c r="D459" s="57" t="str">
        <f>+'3.1.16'!D447</f>
        <v>CONED</v>
      </c>
      <c r="E459" s="57" t="s">
        <v>372</v>
      </c>
      <c r="F459" s="82">
        <f>IF($E$11="",'3.1.16'!Y447/1000,Matrix!$E$11+('3.1.16'!Y447/1000))</f>
        <v>7.7817588503220084E-2</v>
      </c>
      <c r="G459" s="60">
        <f>IF($E$11="",'3.1.16'!Z447/1000,Matrix!$E$11+('3.1.16'!Z447/1000))</f>
        <v>8.011758850322008E-2</v>
      </c>
      <c r="H459" s="63">
        <f>IF($E$11="",'3.1.16'!AA447/1000,Matrix!$E$11+('3.1.16'!AA447/1000))</f>
        <v>8.0317588503220086E-2</v>
      </c>
      <c r="I459" s="56"/>
      <c r="J459" s="82">
        <f t="array" ref="J459">INDEX($AH$14:$AH$294,MATCH(MIN(IF($AH$14:$AH$294-(F459*(1+$BF$48))&gt;=0,$AH$14:$AH$294-(F459*(1+$BF$48)),"")),$AH$14:$AH$294-(F459*(1+$BF$48)),0))</f>
        <v>8.2000000000000059E-2</v>
      </c>
      <c r="K459" s="60">
        <f t="array" ref="K459">INDEX($AH$14:$AH$294,MATCH(MIN(IF($AH$14:$AH$294-(G459*(1+$BF$48))&gt;=0,$AH$14:$AH$294-(G459*(1+$BF$48)),"")),$AH$14:$AH$294-(G459*(1+$BF$48)),0))</f>
        <v>8.4450000000000081E-2</v>
      </c>
      <c r="L459" s="63">
        <f t="array" ref="L459">INDEX($AH$14:$AH$294,MATCH(MIN(IF($AH$14:$AH$294-(H459*(1+$BF$48))&gt;=0,$AH$14:$AH$294-(H459*(1+$BF$48)),"")),$AH$14:$AH$294-(H459*(1+$BF$48)),0))</f>
        <v>8.4800000000000084E-2</v>
      </c>
    </row>
    <row r="460" spans="1:12" x14ac:dyDescent="0.25">
      <c r="A460" s="68" t="str">
        <f>+'3.1.16'!A448</f>
        <v>2017-02-01</v>
      </c>
      <c r="B460" s="55" t="str">
        <f>+'3.1.16'!B448</f>
        <v>2018-01-31</v>
      </c>
      <c r="C460" s="55">
        <f>+'3.1.16'!C448</f>
        <v>12</v>
      </c>
      <c r="D460" s="55" t="str">
        <f>+'3.1.16'!D448</f>
        <v>CONED</v>
      </c>
      <c r="E460" s="55" t="s">
        <v>372</v>
      </c>
      <c r="F460" s="81">
        <f>IF($E$11="",'3.1.16'!Y448/1000,Matrix!$E$11+('3.1.16'!Y448/1000))</f>
        <v>7.5156840370533218E-2</v>
      </c>
      <c r="G460" s="58">
        <f>IF($E$11="",'3.1.16'!Z448/1000,Matrix!$E$11+('3.1.16'!Z448/1000))</f>
        <v>7.7456840370533214E-2</v>
      </c>
      <c r="H460" s="61">
        <f>IF($E$11="",'3.1.16'!AA448/1000,Matrix!$E$11+('3.1.16'!AA448/1000))</f>
        <v>7.765684037053322E-2</v>
      </c>
      <c r="I460" s="55"/>
      <c r="J460" s="81">
        <f t="array" ref="J460">INDEX($AH$14:$AH$294,MATCH(MIN(IF($AH$14:$AH$294-(F460*(1+$BF$48))&gt;=0,$AH$14:$AH$294-(F460*(1+$BF$48)),"")),$AH$14:$AH$294-(F460*(1+$BF$48)),0))</f>
        <v>7.9200000000000034E-2</v>
      </c>
      <c r="K460" s="58">
        <f t="array" ref="K460">INDEX($AH$14:$AH$294,MATCH(MIN(IF($AH$14:$AH$294-(G460*(1+$BF$48))&gt;=0,$AH$14:$AH$294-(G460*(1+$BF$48)),"")),$AH$14:$AH$294-(G460*(1+$BF$48)),0))</f>
        <v>8.1650000000000056E-2</v>
      </c>
      <c r="L460" s="61">
        <f t="array" ref="L460">INDEX($AH$14:$AH$294,MATCH(MIN(IF($AH$14:$AH$294-(H460*(1+$BF$48))&gt;=0,$AH$14:$AH$294-(H460*(1+$BF$48)),"")),$AH$14:$AH$294-(H460*(1+$BF$48)),0))</f>
        <v>8.2000000000000059E-2</v>
      </c>
    </row>
    <row r="461" spans="1:12" x14ac:dyDescent="0.25">
      <c r="A461" s="69" t="str">
        <f>+'3.1.16'!A449</f>
        <v>2017-02-01</v>
      </c>
      <c r="B461" s="56" t="str">
        <f>+'3.1.16'!B449</f>
        <v>2018-07-31</v>
      </c>
      <c r="C461" s="56">
        <f>+'3.1.16'!C449</f>
        <v>18</v>
      </c>
      <c r="D461" s="56" t="str">
        <f>+'3.1.16'!D449</f>
        <v>CONED</v>
      </c>
      <c r="E461" s="56" t="s">
        <v>372</v>
      </c>
      <c r="F461" s="80">
        <f>IF($E$11="",'3.1.16'!Y449/1000,Matrix!$E$11+('3.1.16'!Y449/1000))</f>
        <v>7.5811639700668093E-2</v>
      </c>
      <c r="G461" s="59">
        <f>IF($E$11="",'3.1.16'!Z449/1000,Matrix!$E$11+('3.1.16'!Z449/1000))</f>
        <v>7.811163970066809E-2</v>
      </c>
      <c r="H461" s="62">
        <f>IF($E$11="",'3.1.16'!AA449/1000,Matrix!$E$11+('3.1.16'!AA449/1000))</f>
        <v>7.8311639700668095E-2</v>
      </c>
      <c r="I461" s="56"/>
      <c r="J461" s="80">
        <f t="array" ref="J461">INDEX($AH$14:$AH$294,MATCH(MIN(IF($AH$14:$AH$294-(F461*(1+$BF$48))&gt;=0,$AH$14:$AH$294-(F461*(1+$BF$48)),"")),$AH$14:$AH$294-(F461*(1+$BF$48)),0))</f>
        <v>7.990000000000004E-2</v>
      </c>
      <c r="K461" s="59">
        <f t="array" ref="K461">INDEX($AH$14:$AH$294,MATCH(MIN(IF($AH$14:$AH$294-(G461*(1+$BF$48))&gt;=0,$AH$14:$AH$294-(G461*(1+$BF$48)),"")),$AH$14:$AH$294-(G461*(1+$BF$48)),0))</f>
        <v>8.2350000000000062E-2</v>
      </c>
      <c r="L461" s="62">
        <f t="array" ref="L461">INDEX($AH$14:$AH$294,MATCH(MIN(IF($AH$14:$AH$294-(H461*(1+$BF$48))&gt;=0,$AH$14:$AH$294-(H461*(1+$BF$48)),"")),$AH$14:$AH$294-(H461*(1+$BF$48)),0))</f>
        <v>8.2700000000000065E-2</v>
      </c>
    </row>
    <row r="462" spans="1:12" x14ac:dyDescent="0.25">
      <c r="A462" s="69" t="str">
        <f>+'3.1.16'!A450</f>
        <v>2017-02-01</v>
      </c>
      <c r="B462" s="56" t="str">
        <f>+'3.1.16'!B450</f>
        <v>2019-01-31</v>
      </c>
      <c r="C462" s="56">
        <f>+'3.1.16'!C450</f>
        <v>24</v>
      </c>
      <c r="D462" s="56" t="str">
        <f>+'3.1.16'!D450</f>
        <v>CONED</v>
      </c>
      <c r="E462" s="56" t="s">
        <v>372</v>
      </c>
      <c r="F462" s="80">
        <f>IF($E$11="",'3.1.16'!Y450/1000,Matrix!$E$11+('3.1.16'!Y450/1000))</f>
        <v>7.6254873333861203E-2</v>
      </c>
      <c r="G462" s="59">
        <f>IF($E$11="",'3.1.16'!Z450/1000,Matrix!$E$11+('3.1.16'!Z450/1000))</f>
        <v>7.85548733338612E-2</v>
      </c>
      <c r="H462" s="62">
        <f>IF($E$11="",'3.1.16'!AA450/1000,Matrix!$E$11+('3.1.16'!AA450/1000))</f>
        <v>7.8754873333861192E-2</v>
      </c>
      <c r="I462" s="56"/>
      <c r="J462" s="80">
        <f t="array" ref="J462">INDEX($AH$14:$AH$294,MATCH(MIN(IF($AH$14:$AH$294-(F462*(1+$BF$48))&gt;=0,$AH$14:$AH$294-(F462*(1+$BF$48)),"")),$AH$14:$AH$294-(F462*(1+$BF$48)),0))</f>
        <v>8.0250000000000044E-2</v>
      </c>
      <c r="K462" s="59">
        <f t="array" ref="K462">INDEX($AH$14:$AH$294,MATCH(MIN(IF($AH$14:$AH$294-(G462*(1+$BF$48))&gt;=0,$AH$14:$AH$294-(G462*(1+$BF$48)),"")),$AH$14:$AH$294-(G462*(1+$BF$48)),0))</f>
        <v>8.2700000000000065E-2</v>
      </c>
      <c r="L462" s="62">
        <f t="array" ref="L462">INDEX($AH$14:$AH$294,MATCH(MIN(IF($AH$14:$AH$294-(H462*(1+$BF$48))&gt;=0,$AH$14:$AH$294-(H462*(1+$BF$48)),"")),$AH$14:$AH$294-(H462*(1+$BF$48)),0))</f>
        <v>8.3050000000000068E-2</v>
      </c>
    </row>
    <row r="463" spans="1:12" x14ac:dyDescent="0.25">
      <c r="A463" s="69" t="str">
        <f>+'3.1.16'!A451</f>
        <v>2017-02-01</v>
      </c>
      <c r="B463" s="56" t="str">
        <f>+'3.1.16'!B451</f>
        <v>2019-07-31</v>
      </c>
      <c r="C463" s="56">
        <f>+'3.1.16'!C451</f>
        <v>30</v>
      </c>
      <c r="D463" s="56" t="str">
        <f>+'3.1.16'!D451</f>
        <v>CONED</v>
      </c>
      <c r="E463" s="56" t="s">
        <v>372</v>
      </c>
      <c r="F463" s="80">
        <f>IF($E$11="",'3.1.16'!Y451/1000,Matrix!$E$11+('3.1.16'!Y451/1000))</f>
        <v>7.6798752247934379E-2</v>
      </c>
      <c r="G463" s="59">
        <f>IF($E$11="",'3.1.16'!Z451/1000,Matrix!$E$11+('3.1.16'!Z451/1000))</f>
        <v>7.9098752247934376E-2</v>
      </c>
      <c r="H463" s="62">
        <f>IF($E$11="",'3.1.16'!AA451/1000,Matrix!$E$11+('3.1.16'!AA451/1000))</f>
        <v>7.9298752247934368E-2</v>
      </c>
      <c r="I463" s="56"/>
      <c r="J463" s="80">
        <f t="array" ref="J463">INDEX($AH$14:$AH$294,MATCH(MIN(IF($AH$14:$AH$294-(F463*(1+$BF$48))&gt;=0,$AH$14:$AH$294-(F463*(1+$BF$48)),"")),$AH$14:$AH$294-(F463*(1+$BF$48)),0))</f>
        <v>8.095000000000005E-2</v>
      </c>
      <c r="K463" s="59">
        <f t="array" ref="K463">INDEX($AH$14:$AH$294,MATCH(MIN(IF($AH$14:$AH$294-(G463*(1+$BF$48))&gt;=0,$AH$14:$AH$294-(G463*(1+$BF$48)),"")),$AH$14:$AH$294-(G463*(1+$BF$48)),0))</f>
        <v>8.3400000000000071E-2</v>
      </c>
      <c r="L463" s="62">
        <f t="array" ref="L463">INDEX($AH$14:$AH$294,MATCH(MIN(IF($AH$14:$AH$294-(H463*(1+$BF$48))&gt;=0,$AH$14:$AH$294-(H463*(1+$BF$48)),"")),$AH$14:$AH$294-(H463*(1+$BF$48)),0))</f>
        <v>8.3750000000000074E-2</v>
      </c>
    </row>
    <row r="464" spans="1:12" x14ac:dyDescent="0.25">
      <c r="A464" s="70" t="str">
        <f>+'3.1.16'!A452</f>
        <v>2017-02-01</v>
      </c>
      <c r="B464" s="57" t="str">
        <f>+'3.1.16'!B452</f>
        <v>2020-01-31</v>
      </c>
      <c r="C464" s="57">
        <f>+'3.1.16'!C452</f>
        <v>36</v>
      </c>
      <c r="D464" s="57" t="str">
        <f>+'3.1.16'!D452</f>
        <v>CONED</v>
      </c>
      <c r="E464" s="57" t="s">
        <v>372</v>
      </c>
      <c r="F464" s="82">
        <f>IF($E$11="",'3.1.16'!Y452/1000,Matrix!$E$11+('3.1.16'!Y452/1000))</f>
        <v>7.8767386500749131E-2</v>
      </c>
      <c r="G464" s="60">
        <f>IF($E$11="",'3.1.16'!Z452/1000,Matrix!$E$11+('3.1.16'!Z452/1000))</f>
        <v>8.1067386500749128E-2</v>
      </c>
      <c r="H464" s="63">
        <f>IF($E$11="",'3.1.16'!AA452/1000,Matrix!$E$11+('3.1.16'!AA452/1000))</f>
        <v>8.126738650074912E-2</v>
      </c>
      <c r="I464" s="56"/>
      <c r="J464" s="82">
        <f t="array" ref="J464">INDEX($AH$14:$AH$294,MATCH(MIN(IF($AH$14:$AH$294-(F464*(1+$BF$48))&gt;=0,$AH$14:$AH$294-(F464*(1+$BF$48)),"")),$AH$14:$AH$294-(F464*(1+$BF$48)),0))</f>
        <v>8.3050000000000068E-2</v>
      </c>
      <c r="K464" s="60">
        <f t="array" ref="K464">INDEX($AH$14:$AH$294,MATCH(MIN(IF($AH$14:$AH$294-(G464*(1+$BF$48))&gt;=0,$AH$14:$AH$294-(G464*(1+$BF$48)),"")),$AH$14:$AH$294-(G464*(1+$BF$48)),0))</f>
        <v>8.550000000000009E-2</v>
      </c>
      <c r="L464" s="63">
        <f t="array" ref="L464">INDEX($AH$14:$AH$294,MATCH(MIN(IF($AH$14:$AH$294-(H464*(1+$BF$48))&gt;=0,$AH$14:$AH$294-(H464*(1+$BF$48)),"")),$AH$14:$AH$294-(H464*(1+$BF$48)),0))</f>
        <v>8.550000000000009E-2</v>
      </c>
    </row>
    <row r="465" spans="1:12" x14ac:dyDescent="0.25">
      <c r="A465" s="68" t="str">
        <f>+'3.1.16'!A453</f>
        <v>2017-03-01</v>
      </c>
      <c r="B465" s="55" t="str">
        <f>+'3.1.16'!B453</f>
        <v>2018-02-28</v>
      </c>
      <c r="C465" s="55">
        <f>+'3.1.16'!C453</f>
        <v>12</v>
      </c>
      <c r="D465" s="55" t="str">
        <f>+'3.1.16'!D453</f>
        <v>CONED</v>
      </c>
      <c r="E465" s="55" t="s">
        <v>372</v>
      </c>
      <c r="F465" s="81">
        <f>IF($E$11="",'3.1.16'!Y453/1000,Matrix!$E$11+('3.1.16'!Y453/1000))</f>
        <v>7.5900136542779453E-2</v>
      </c>
      <c r="G465" s="58">
        <f>IF($E$11="",'3.1.16'!Z453/1000,Matrix!$E$11+('3.1.16'!Z453/1000))</f>
        <v>7.820013654277945E-2</v>
      </c>
      <c r="H465" s="61">
        <f>IF($E$11="",'3.1.16'!AA453/1000,Matrix!$E$11+('3.1.16'!AA453/1000))</f>
        <v>7.8400136542779456E-2</v>
      </c>
      <c r="I465" s="55"/>
      <c r="J465" s="81">
        <f t="array" ref="J465">INDEX($AH$14:$AH$294,MATCH(MIN(IF($AH$14:$AH$294-(F465*(1+$BF$48))&gt;=0,$AH$14:$AH$294-(F465*(1+$BF$48)),"")),$AH$14:$AH$294-(F465*(1+$BF$48)),0))</f>
        <v>7.990000000000004E-2</v>
      </c>
      <c r="K465" s="58">
        <f t="array" ref="K465">INDEX($AH$14:$AH$294,MATCH(MIN(IF($AH$14:$AH$294-(G465*(1+$BF$48))&gt;=0,$AH$14:$AH$294-(G465*(1+$BF$48)),"")),$AH$14:$AH$294-(G465*(1+$BF$48)),0))</f>
        <v>8.2350000000000062E-2</v>
      </c>
      <c r="L465" s="61">
        <f t="array" ref="L465">INDEX($AH$14:$AH$294,MATCH(MIN(IF($AH$14:$AH$294-(H465*(1+$BF$48))&gt;=0,$AH$14:$AH$294-(H465*(1+$BF$48)),"")),$AH$14:$AH$294-(H465*(1+$BF$48)),0))</f>
        <v>8.2700000000000065E-2</v>
      </c>
    </row>
    <row r="466" spans="1:12" x14ac:dyDescent="0.25">
      <c r="A466" s="69" t="str">
        <f>+'3.1.16'!A454</f>
        <v>2017-03-01</v>
      </c>
      <c r="B466" s="56" t="str">
        <f>+'3.1.16'!B454</f>
        <v>2018-08-31</v>
      </c>
      <c r="C466" s="56">
        <f>+'3.1.16'!C454</f>
        <v>18</v>
      </c>
      <c r="D466" s="56" t="str">
        <f>+'3.1.16'!D454</f>
        <v>CONED</v>
      </c>
      <c r="E466" s="56" t="s">
        <v>372</v>
      </c>
      <c r="F466" s="80">
        <f>IF($E$11="",'3.1.16'!Y454/1000,Matrix!$E$11+('3.1.16'!Y454/1000))</f>
        <v>7.5634281187974745E-2</v>
      </c>
      <c r="G466" s="59">
        <f>IF($E$11="",'3.1.16'!Z454/1000,Matrix!$E$11+('3.1.16'!Z454/1000))</f>
        <v>7.7934281187974741E-2</v>
      </c>
      <c r="H466" s="62">
        <f>IF($E$11="",'3.1.16'!AA454/1000,Matrix!$E$11+('3.1.16'!AA454/1000))</f>
        <v>7.8134281187974747E-2</v>
      </c>
      <c r="I466" s="56"/>
      <c r="J466" s="80">
        <f t="array" ref="J466">INDEX($AH$14:$AH$294,MATCH(MIN(IF($AH$14:$AH$294-(F466*(1+$BF$48))&gt;=0,$AH$14:$AH$294-(F466*(1+$BF$48)),"")),$AH$14:$AH$294-(F466*(1+$BF$48)),0))</f>
        <v>7.990000000000004E-2</v>
      </c>
      <c r="K466" s="59">
        <f t="array" ref="K466">INDEX($AH$14:$AH$294,MATCH(MIN(IF($AH$14:$AH$294-(G466*(1+$BF$48))&gt;=0,$AH$14:$AH$294-(G466*(1+$BF$48)),"")),$AH$14:$AH$294-(G466*(1+$BF$48)),0))</f>
        <v>8.2000000000000059E-2</v>
      </c>
      <c r="L466" s="62">
        <f t="array" ref="L466">INDEX($AH$14:$AH$294,MATCH(MIN(IF($AH$14:$AH$294-(H466*(1+$BF$48))&gt;=0,$AH$14:$AH$294-(H466*(1+$BF$48)),"")),$AH$14:$AH$294-(H466*(1+$BF$48)),0))</f>
        <v>8.2350000000000062E-2</v>
      </c>
    </row>
    <row r="467" spans="1:12" x14ac:dyDescent="0.25">
      <c r="A467" s="69" t="str">
        <f>+'3.1.16'!A455</f>
        <v>2017-03-01</v>
      </c>
      <c r="B467" s="56" t="str">
        <f>+'3.1.16'!B455</f>
        <v>2019-02-28</v>
      </c>
      <c r="C467" s="56">
        <f>+'3.1.16'!C455</f>
        <v>24</v>
      </c>
      <c r="D467" s="56" t="str">
        <f>+'3.1.16'!D455</f>
        <v>CONED</v>
      </c>
      <c r="E467" s="56" t="s">
        <v>372</v>
      </c>
      <c r="F467" s="80">
        <f>IF($E$11="",'3.1.16'!Y455/1000,Matrix!$E$11+('3.1.16'!Y455/1000))</f>
        <v>7.6736631113540316E-2</v>
      </c>
      <c r="G467" s="59">
        <f>IF($E$11="",'3.1.16'!Z455/1000,Matrix!$E$11+('3.1.16'!Z455/1000))</f>
        <v>7.9036631113540312E-2</v>
      </c>
      <c r="H467" s="62">
        <f>IF($E$11="",'3.1.16'!AA455/1000,Matrix!$E$11+('3.1.16'!AA455/1000))</f>
        <v>7.9236631113540318E-2</v>
      </c>
      <c r="I467" s="56"/>
      <c r="J467" s="80">
        <f t="array" ref="J467">INDEX($AH$14:$AH$294,MATCH(MIN(IF($AH$14:$AH$294-(F467*(1+$BF$48))&gt;=0,$AH$14:$AH$294-(F467*(1+$BF$48)),"")),$AH$14:$AH$294-(F467*(1+$BF$48)),0))</f>
        <v>8.095000000000005E-2</v>
      </c>
      <c r="K467" s="59">
        <f t="array" ref="K467">INDEX($AH$14:$AH$294,MATCH(MIN(IF($AH$14:$AH$294-(G467*(1+$BF$48))&gt;=0,$AH$14:$AH$294-(G467*(1+$BF$48)),"")),$AH$14:$AH$294-(G467*(1+$BF$48)),0))</f>
        <v>8.3400000000000071E-2</v>
      </c>
      <c r="L467" s="62">
        <f t="array" ref="L467">INDEX($AH$14:$AH$294,MATCH(MIN(IF($AH$14:$AH$294-(H467*(1+$BF$48))&gt;=0,$AH$14:$AH$294-(H467*(1+$BF$48)),"")),$AH$14:$AH$294-(H467*(1+$BF$48)),0))</f>
        <v>8.3400000000000071E-2</v>
      </c>
    </row>
    <row r="468" spans="1:12" x14ac:dyDescent="0.25">
      <c r="A468" s="69" t="str">
        <f>+'3.1.16'!A456</f>
        <v>2017-03-01</v>
      </c>
      <c r="B468" s="56" t="str">
        <f>+'3.1.16'!B456</f>
        <v>2019-08-31</v>
      </c>
      <c r="C468" s="56">
        <f>+'3.1.16'!C456</f>
        <v>30</v>
      </c>
      <c r="D468" s="56" t="str">
        <f>+'3.1.16'!D456</f>
        <v>CONED</v>
      </c>
      <c r="E468" s="56" t="s">
        <v>372</v>
      </c>
      <c r="F468" s="80">
        <f>IF($E$11="",'3.1.16'!Y456/1000,Matrix!$E$11+('3.1.16'!Y456/1000))</f>
        <v>7.6850555726727374E-2</v>
      </c>
      <c r="G468" s="59">
        <f>IF($E$11="",'3.1.16'!Z456/1000,Matrix!$E$11+('3.1.16'!Z456/1000))</f>
        <v>7.915055572672737E-2</v>
      </c>
      <c r="H468" s="62">
        <f>IF($E$11="",'3.1.16'!AA456/1000,Matrix!$E$11+('3.1.16'!AA456/1000))</f>
        <v>7.9350555726727376E-2</v>
      </c>
      <c r="I468" s="56"/>
      <c r="J468" s="80">
        <f t="array" ref="J468">INDEX($AH$14:$AH$294,MATCH(MIN(IF($AH$14:$AH$294-(F468*(1+$BF$48))&gt;=0,$AH$14:$AH$294-(F468*(1+$BF$48)),"")),$AH$14:$AH$294-(F468*(1+$BF$48)),0))</f>
        <v>8.095000000000005E-2</v>
      </c>
      <c r="K468" s="59">
        <f t="array" ref="K468">INDEX($AH$14:$AH$294,MATCH(MIN(IF($AH$14:$AH$294-(G468*(1+$BF$48))&gt;=0,$AH$14:$AH$294-(G468*(1+$BF$48)),"")),$AH$14:$AH$294-(G468*(1+$BF$48)),0))</f>
        <v>8.3400000000000071E-2</v>
      </c>
      <c r="L468" s="62">
        <f t="array" ref="L468">INDEX($AH$14:$AH$294,MATCH(MIN(IF($AH$14:$AH$294-(H468*(1+$BF$48))&gt;=0,$AH$14:$AH$294-(H468*(1+$BF$48)),"")),$AH$14:$AH$294-(H468*(1+$BF$48)),0))</f>
        <v>8.3750000000000074E-2</v>
      </c>
    </row>
    <row r="469" spans="1:12" x14ac:dyDescent="0.25">
      <c r="A469" s="70" t="str">
        <f>+'3.1.16'!A457</f>
        <v>2017-03-01</v>
      </c>
      <c r="B469" s="57" t="str">
        <f>+'3.1.16'!B457</f>
        <v>2020-02-29</v>
      </c>
      <c r="C469" s="57">
        <f>+'3.1.16'!C457</f>
        <v>36</v>
      </c>
      <c r="D469" s="57" t="str">
        <f>+'3.1.16'!D457</f>
        <v>CONED</v>
      </c>
      <c r="E469" s="57" t="s">
        <v>372</v>
      </c>
      <c r="F469" s="82">
        <f>IF($E$11="",'3.1.16'!Y457/1000,Matrix!$E$11+('3.1.16'!Y457/1000))</f>
        <v>7.8486051239828519E-2</v>
      </c>
      <c r="G469" s="60">
        <f>IF($E$11="",'3.1.16'!Z457/1000,Matrix!$E$11+('3.1.16'!Z457/1000))</f>
        <v>8.0786051239828516E-2</v>
      </c>
      <c r="H469" s="63">
        <f>IF($E$11="",'3.1.16'!AA457/1000,Matrix!$E$11+('3.1.16'!AA457/1000))</f>
        <v>8.0986051239828508E-2</v>
      </c>
      <c r="I469" s="56"/>
      <c r="J469" s="82">
        <f t="array" ref="J469">INDEX($AH$14:$AH$294,MATCH(MIN(IF($AH$14:$AH$294-(F469*(1+$BF$48))&gt;=0,$AH$14:$AH$294-(F469*(1+$BF$48)),"")),$AH$14:$AH$294-(F469*(1+$BF$48)),0))</f>
        <v>8.2700000000000065E-2</v>
      </c>
      <c r="K469" s="60">
        <f t="array" ref="K469">INDEX($AH$14:$AH$294,MATCH(MIN(IF($AH$14:$AH$294-(G469*(1+$BF$48))&gt;=0,$AH$14:$AH$294-(G469*(1+$BF$48)),"")),$AH$14:$AH$294-(G469*(1+$BF$48)),0))</f>
        <v>8.5150000000000087E-2</v>
      </c>
      <c r="L469" s="63">
        <f t="array" ref="L469">INDEX($AH$14:$AH$294,MATCH(MIN(IF($AH$14:$AH$294-(H469*(1+$BF$48))&gt;=0,$AH$14:$AH$294-(H469*(1+$BF$48)),"")),$AH$14:$AH$294-(H469*(1+$BF$48)),0))</f>
        <v>8.550000000000009E-2</v>
      </c>
    </row>
    <row r="470" spans="1:12" x14ac:dyDescent="0.25">
      <c r="A470" s="68" t="str">
        <f>+'3.1.16'!A458</f>
        <v>2017-04-01</v>
      </c>
      <c r="B470" s="55" t="str">
        <f>+'3.1.16'!B458</f>
        <v>2018-03-31</v>
      </c>
      <c r="C470" s="55">
        <f>+'3.1.16'!C458</f>
        <v>12</v>
      </c>
      <c r="D470" s="55" t="str">
        <f>+'3.1.16'!D458</f>
        <v>CONED</v>
      </c>
      <c r="E470" s="55" t="s">
        <v>372</v>
      </c>
      <c r="F470" s="81">
        <f>IF($E$11="",'3.1.16'!Y458/1000,Matrix!$E$11+('3.1.16'!Y458/1000))</f>
        <v>7.5945824842505422E-2</v>
      </c>
      <c r="G470" s="58">
        <f>IF($E$11="",'3.1.16'!Z458/1000,Matrix!$E$11+('3.1.16'!Z458/1000))</f>
        <v>7.8245824842505418E-2</v>
      </c>
      <c r="H470" s="61">
        <f>IF($E$11="",'3.1.16'!AA458/1000,Matrix!$E$11+('3.1.16'!AA458/1000))</f>
        <v>7.844582484250541E-2</v>
      </c>
      <c r="I470" s="55"/>
      <c r="J470" s="81">
        <f t="array" ref="J470">INDEX($AH$14:$AH$294,MATCH(MIN(IF($AH$14:$AH$294-(F470*(1+$BF$48))&gt;=0,$AH$14:$AH$294-(F470*(1+$BF$48)),"")),$AH$14:$AH$294-(F470*(1+$BF$48)),0))</f>
        <v>7.990000000000004E-2</v>
      </c>
      <c r="K470" s="58">
        <f t="array" ref="K470">INDEX($AH$14:$AH$294,MATCH(MIN(IF($AH$14:$AH$294-(G470*(1+$BF$48))&gt;=0,$AH$14:$AH$294-(G470*(1+$BF$48)),"")),$AH$14:$AH$294-(G470*(1+$BF$48)),0))</f>
        <v>8.2350000000000062E-2</v>
      </c>
      <c r="L470" s="61">
        <f t="array" ref="L470">INDEX($AH$14:$AH$294,MATCH(MIN(IF($AH$14:$AH$294-(H470*(1+$BF$48))&gt;=0,$AH$14:$AH$294-(H470*(1+$BF$48)),"")),$AH$14:$AH$294-(H470*(1+$BF$48)),0))</f>
        <v>8.2700000000000065E-2</v>
      </c>
    </row>
    <row r="471" spans="1:12" x14ac:dyDescent="0.25">
      <c r="A471" s="69" t="str">
        <f>+'3.1.16'!A459</f>
        <v>2017-04-01</v>
      </c>
      <c r="B471" s="56" t="str">
        <f>+'3.1.16'!B459</f>
        <v>2018-09-30</v>
      </c>
      <c r="C471" s="56">
        <f>+'3.1.16'!C459</f>
        <v>18</v>
      </c>
      <c r="D471" s="56" t="str">
        <f>+'3.1.16'!D459</f>
        <v>CONED</v>
      </c>
      <c r="E471" s="56" t="s">
        <v>372</v>
      </c>
      <c r="F471" s="80">
        <f>IF($E$11="",'3.1.16'!Y459/1000,Matrix!$E$11+('3.1.16'!Y459/1000))</f>
        <v>7.5951481262044554E-2</v>
      </c>
      <c r="G471" s="59">
        <f>IF($E$11="",'3.1.16'!Z459/1000,Matrix!$E$11+('3.1.16'!Z459/1000))</f>
        <v>7.825148126204455E-2</v>
      </c>
      <c r="H471" s="62">
        <f>IF($E$11="",'3.1.16'!AA459/1000,Matrix!$E$11+('3.1.16'!AA459/1000))</f>
        <v>7.8451481262044556E-2</v>
      </c>
      <c r="I471" s="56"/>
      <c r="J471" s="80">
        <f t="array" ref="J471">INDEX($AH$14:$AH$294,MATCH(MIN(IF($AH$14:$AH$294-(F471*(1+$BF$48))&gt;=0,$AH$14:$AH$294-(F471*(1+$BF$48)),"")),$AH$14:$AH$294-(F471*(1+$BF$48)),0))</f>
        <v>7.990000000000004E-2</v>
      </c>
      <c r="K471" s="59">
        <f t="array" ref="K471">INDEX($AH$14:$AH$294,MATCH(MIN(IF($AH$14:$AH$294-(G471*(1+$BF$48))&gt;=0,$AH$14:$AH$294-(G471*(1+$BF$48)),"")),$AH$14:$AH$294-(G471*(1+$BF$48)),0))</f>
        <v>8.2350000000000062E-2</v>
      </c>
      <c r="L471" s="62">
        <f t="array" ref="L471">INDEX($AH$14:$AH$294,MATCH(MIN(IF($AH$14:$AH$294-(H471*(1+$BF$48))&gt;=0,$AH$14:$AH$294-(H471*(1+$BF$48)),"")),$AH$14:$AH$294-(H471*(1+$BF$48)),0))</f>
        <v>8.2700000000000065E-2</v>
      </c>
    </row>
    <row r="472" spans="1:12" x14ac:dyDescent="0.25">
      <c r="A472" s="69" t="str">
        <f>+'3.1.16'!A460</f>
        <v>2017-04-01</v>
      </c>
      <c r="B472" s="56" t="str">
        <f>+'3.1.16'!B460</f>
        <v>2019-03-31</v>
      </c>
      <c r="C472" s="56">
        <f>+'3.1.16'!C460</f>
        <v>24</v>
      </c>
      <c r="D472" s="56" t="str">
        <f>+'3.1.16'!D460</f>
        <v>CONED</v>
      </c>
      <c r="E472" s="56" t="s">
        <v>372</v>
      </c>
      <c r="F472" s="80">
        <f>IF($E$11="",'3.1.16'!Y460/1000,Matrix!$E$11+('3.1.16'!Y460/1000))</f>
        <v>7.6855021226970008E-2</v>
      </c>
      <c r="G472" s="59">
        <f>IF($E$11="",'3.1.16'!Z460/1000,Matrix!$E$11+('3.1.16'!Z460/1000))</f>
        <v>7.9155021226970004E-2</v>
      </c>
      <c r="H472" s="62">
        <f>IF($E$11="",'3.1.16'!AA460/1000,Matrix!$E$11+('3.1.16'!AA460/1000))</f>
        <v>7.935502122697001E-2</v>
      </c>
      <c r="I472" s="56"/>
      <c r="J472" s="80">
        <f t="array" ref="J472">INDEX($AH$14:$AH$294,MATCH(MIN(IF($AH$14:$AH$294-(F472*(1+$BF$48))&gt;=0,$AH$14:$AH$294-(F472*(1+$BF$48)),"")),$AH$14:$AH$294-(F472*(1+$BF$48)),0))</f>
        <v>8.095000000000005E-2</v>
      </c>
      <c r="K472" s="59">
        <f t="array" ref="K472">INDEX($AH$14:$AH$294,MATCH(MIN(IF($AH$14:$AH$294-(G472*(1+$BF$48))&gt;=0,$AH$14:$AH$294-(G472*(1+$BF$48)),"")),$AH$14:$AH$294-(G472*(1+$BF$48)),0))</f>
        <v>8.3400000000000071E-2</v>
      </c>
      <c r="L472" s="62">
        <f t="array" ref="L472">INDEX($AH$14:$AH$294,MATCH(MIN(IF($AH$14:$AH$294-(H472*(1+$BF$48))&gt;=0,$AH$14:$AH$294-(H472*(1+$BF$48)),"")),$AH$14:$AH$294-(H472*(1+$BF$48)),0))</f>
        <v>8.3750000000000074E-2</v>
      </c>
    </row>
    <row r="473" spans="1:12" x14ac:dyDescent="0.25">
      <c r="A473" s="69" t="str">
        <f>+'3.1.16'!A461</f>
        <v>2017-04-01</v>
      </c>
      <c r="B473" s="56" t="str">
        <f>+'3.1.16'!B461</f>
        <v>2019-09-30</v>
      </c>
      <c r="C473" s="56">
        <f>+'3.1.16'!C461</f>
        <v>30</v>
      </c>
      <c r="D473" s="56" t="str">
        <f>+'3.1.16'!D461</f>
        <v>CONED</v>
      </c>
      <c r="E473" s="56" t="s">
        <v>372</v>
      </c>
      <c r="F473" s="80">
        <f>IF($E$11="",'3.1.16'!Y461/1000,Matrix!$E$11+('3.1.16'!Y461/1000))</f>
        <v>7.7095881695293134E-2</v>
      </c>
      <c r="G473" s="59">
        <f>IF($E$11="",'3.1.16'!Z461/1000,Matrix!$E$11+('3.1.16'!Z461/1000))</f>
        <v>7.939588169529313E-2</v>
      </c>
      <c r="H473" s="62">
        <f>IF($E$11="",'3.1.16'!AA461/1000,Matrix!$E$11+('3.1.16'!AA461/1000))</f>
        <v>7.9595881695293136E-2</v>
      </c>
      <c r="I473" s="56"/>
      <c r="J473" s="80">
        <f t="array" ref="J473">INDEX($AH$14:$AH$294,MATCH(MIN(IF($AH$14:$AH$294-(F473*(1+$BF$48))&gt;=0,$AH$14:$AH$294-(F473*(1+$BF$48)),"")),$AH$14:$AH$294-(F473*(1+$BF$48)),0))</f>
        <v>8.1300000000000053E-2</v>
      </c>
      <c r="K473" s="59">
        <f t="array" ref="K473">INDEX($AH$14:$AH$294,MATCH(MIN(IF($AH$14:$AH$294-(G473*(1+$BF$48))&gt;=0,$AH$14:$AH$294-(G473*(1+$BF$48)),"")),$AH$14:$AH$294-(G473*(1+$BF$48)),0))</f>
        <v>8.3750000000000074E-2</v>
      </c>
      <c r="L473" s="62">
        <f t="array" ref="L473">INDEX($AH$14:$AH$294,MATCH(MIN(IF($AH$14:$AH$294-(H473*(1+$BF$48))&gt;=0,$AH$14:$AH$294-(H473*(1+$BF$48)),"")),$AH$14:$AH$294-(H473*(1+$BF$48)),0))</f>
        <v>8.3750000000000074E-2</v>
      </c>
    </row>
    <row r="474" spans="1:12" x14ac:dyDescent="0.25">
      <c r="A474" s="70" t="str">
        <f>+'3.1.16'!A462</f>
        <v>2017-04-01</v>
      </c>
      <c r="B474" s="57" t="str">
        <f>+'3.1.16'!B462</f>
        <v>2020-03-31</v>
      </c>
      <c r="C474" s="57">
        <f>+'3.1.16'!C462</f>
        <v>36</v>
      </c>
      <c r="D474" s="57" t="str">
        <f>+'3.1.16'!D462</f>
        <v>CONED</v>
      </c>
      <c r="E474" s="57" t="s">
        <v>372</v>
      </c>
      <c r="F474" s="82">
        <f>IF($E$11="",'3.1.16'!Y462/1000,Matrix!$E$11+('3.1.16'!Y462/1000))</f>
        <v>8.1180242372168102E-2</v>
      </c>
      <c r="G474" s="60">
        <f>IF($E$11="",'3.1.16'!Z462/1000,Matrix!$E$11+('3.1.16'!Z462/1000))</f>
        <v>8.3480242372168098E-2</v>
      </c>
      <c r="H474" s="63">
        <f>IF($E$11="",'3.1.16'!AA462/1000,Matrix!$E$11+('3.1.16'!AA462/1000))</f>
        <v>8.368024237216809E-2</v>
      </c>
      <c r="I474" s="56"/>
      <c r="J474" s="82">
        <f t="array" ref="J474">INDEX($AH$14:$AH$294,MATCH(MIN(IF($AH$14:$AH$294-(F474*(1+$BF$48))&gt;=0,$AH$14:$AH$294-(F474*(1+$BF$48)),"")),$AH$14:$AH$294-(F474*(1+$BF$48)),0))</f>
        <v>8.550000000000009E-2</v>
      </c>
      <c r="K474" s="60">
        <f t="array" ref="K474">INDEX($AH$14:$AH$294,MATCH(MIN(IF($AH$14:$AH$294-(G474*(1+$BF$48))&gt;=0,$AH$14:$AH$294-(G474*(1+$BF$48)),"")),$AH$14:$AH$294-(G474*(1+$BF$48)),0))</f>
        <v>8.7950000000000111E-2</v>
      </c>
      <c r="L474" s="63">
        <f t="array" ref="L474">INDEX($AH$14:$AH$294,MATCH(MIN(IF($AH$14:$AH$294-(H474*(1+$BF$48))&gt;=0,$AH$14:$AH$294-(H474*(1+$BF$48)),"")),$AH$14:$AH$294-(H474*(1+$BF$48)),0))</f>
        <v>8.8300000000000115E-2</v>
      </c>
    </row>
    <row r="475" spans="1:12" x14ac:dyDescent="0.25">
      <c r="A475" s="68" t="str">
        <f>+'3.1.16'!A463</f>
        <v>2017-05-01</v>
      </c>
      <c r="B475" s="55" t="str">
        <f>+'3.1.16'!B463</f>
        <v>2018-04-30</v>
      </c>
      <c r="C475" s="55">
        <f>+'3.1.16'!C463</f>
        <v>12</v>
      </c>
      <c r="D475" s="55" t="str">
        <f>+'3.1.16'!D463</f>
        <v>CONED</v>
      </c>
      <c r="E475" s="55" t="s">
        <v>372</v>
      </c>
      <c r="F475" s="81">
        <f>IF($E$11="",'3.1.16'!Y463/1000,Matrix!$E$11+('3.1.16'!Y463/1000))</f>
        <v>7.6209913856154457E-2</v>
      </c>
      <c r="G475" s="58">
        <f>IF($E$11="",'3.1.16'!Z463/1000,Matrix!$E$11+('3.1.16'!Z463/1000))</f>
        <v>7.8509913856154454E-2</v>
      </c>
      <c r="H475" s="61">
        <f>IF($E$11="",'3.1.16'!AA463/1000,Matrix!$E$11+('3.1.16'!AA463/1000))</f>
        <v>7.8709913856154459E-2</v>
      </c>
      <c r="I475" s="55"/>
      <c r="J475" s="81">
        <f t="array" ref="J475">INDEX($AH$14:$AH$294,MATCH(MIN(IF($AH$14:$AH$294-(F475*(1+$BF$48))&gt;=0,$AH$14:$AH$294-(F475*(1+$BF$48)),"")),$AH$14:$AH$294-(F475*(1+$BF$48)),0))</f>
        <v>8.0250000000000044E-2</v>
      </c>
      <c r="K475" s="58">
        <f t="array" ref="K475">INDEX($AH$14:$AH$294,MATCH(MIN(IF($AH$14:$AH$294-(G475*(1+$BF$48))&gt;=0,$AH$14:$AH$294-(G475*(1+$BF$48)),"")),$AH$14:$AH$294-(G475*(1+$BF$48)),0))</f>
        <v>8.2700000000000065E-2</v>
      </c>
      <c r="L475" s="61">
        <f t="array" ref="L475">INDEX($AH$14:$AH$294,MATCH(MIN(IF($AH$14:$AH$294-(H475*(1+$BF$48))&gt;=0,$AH$14:$AH$294-(H475*(1+$BF$48)),"")),$AH$14:$AH$294-(H475*(1+$BF$48)),0))</f>
        <v>8.3050000000000068E-2</v>
      </c>
    </row>
    <row r="476" spans="1:12" x14ac:dyDescent="0.25">
      <c r="A476" s="69" t="str">
        <f>+'3.1.16'!A464</f>
        <v>2017-05-01</v>
      </c>
      <c r="B476" s="56" t="str">
        <f>+'3.1.16'!B464</f>
        <v>2018-10-31</v>
      </c>
      <c r="C476" s="56">
        <f>+'3.1.16'!C464</f>
        <v>18</v>
      </c>
      <c r="D476" s="56" t="str">
        <f>+'3.1.16'!D464</f>
        <v>CONED</v>
      </c>
      <c r="E476" s="56" t="s">
        <v>372</v>
      </c>
      <c r="F476" s="80">
        <f>IF($E$11="",'3.1.16'!Y464/1000,Matrix!$E$11+('3.1.16'!Y464/1000))</f>
        <v>7.7117401100979865E-2</v>
      </c>
      <c r="G476" s="59">
        <f>IF($E$11="",'3.1.16'!Z464/1000,Matrix!$E$11+('3.1.16'!Z464/1000))</f>
        <v>7.9417401100979862E-2</v>
      </c>
      <c r="H476" s="62">
        <f>IF($E$11="",'3.1.16'!AA464/1000,Matrix!$E$11+('3.1.16'!AA464/1000))</f>
        <v>7.9617401100979868E-2</v>
      </c>
      <c r="I476" s="56"/>
      <c r="J476" s="80">
        <f t="array" ref="J476">INDEX($AH$14:$AH$294,MATCH(MIN(IF($AH$14:$AH$294-(F476*(1+$BF$48))&gt;=0,$AH$14:$AH$294-(F476*(1+$BF$48)),"")),$AH$14:$AH$294-(F476*(1+$BF$48)),0))</f>
        <v>8.1300000000000053E-2</v>
      </c>
      <c r="K476" s="59">
        <f t="array" ref="K476">INDEX($AH$14:$AH$294,MATCH(MIN(IF($AH$14:$AH$294-(G476*(1+$BF$48))&gt;=0,$AH$14:$AH$294-(G476*(1+$BF$48)),"")),$AH$14:$AH$294-(G476*(1+$BF$48)),0))</f>
        <v>8.3750000000000074E-2</v>
      </c>
      <c r="L476" s="62">
        <f t="array" ref="L476">INDEX($AH$14:$AH$294,MATCH(MIN(IF($AH$14:$AH$294-(H476*(1+$BF$48))&gt;=0,$AH$14:$AH$294-(H476*(1+$BF$48)),"")),$AH$14:$AH$294-(H476*(1+$BF$48)),0))</f>
        <v>8.3750000000000074E-2</v>
      </c>
    </row>
    <row r="477" spans="1:12" x14ac:dyDescent="0.25">
      <c r="A477" s="69" t="str">
        <f>+'3.1.16'!A465</f>
        <v>2017-05-01</v>
      </c>
      <c r="B477" s="56" t="str">
        <f>+'3.1.16'!B465</f>
        <v>2019-04-30</v>
      </c>
      <c r="C477" s="56">
        <f>+'3.1.16'!C465</f>
        <v>24</v>
      </c>
      <c r="D477" s="56" t="str">
        <f>+'3.1.16'!D465</f>
        <v>CONED</v>
      </c>
      <c r="E477" s="56" t="s">
        <v>372</v>
      </c>
      <c r="F477" s="80">
        <f>IF($E$11="",'3.1.16'!Y465/1000,Matrix!$E$11+('3.1.16'!Y465/1000))</f>
        <v>7.704660973191671E-2</v>
      </c>
      <c r="G477" s="59">
        <f>IF($E$11="",'3.1.16'!Z465/1000,Matrix!$E$11+('3.1.16'!Z465/1000))</f>
        <v>7.9346609731916706E-2</v>
      </c>
      <c r="H477" s="62">
        <f>IF($E$11="",'3.1.16'!AA465/1000,Matrix!$E$11+('3.1.16'!AA465/1000))</f>
        <v>7.9546609731916698E-2</v>
      </c>
      <c r="I477" s="56"/>
      <c r="J477" s="80">
        <f t="array" ref="J477">INDEX($AH$14:$AH$294,MATCH(MIN(IF($AH$14:$AH$294-(F477*(1+$BF$48))&gt;=0,$AH$14:$AH$294-(F477*(1+$BF$48)),"")),$AH$14:$AH$294-(F477*(1+$BF$48)),0))</f>
        <v>8.1300000000000053E-2</v>
      </c>
      <c r="K477" s="59">
        <f t="array" ref="K477">INDEX($AH$14:$AH$294,MATCH(MIN(IF($AH$14:$AH$294-(G477*(1+$BF$48))&gt;=0,$AH$14:$AH$294-(G477*(1+$BF$48)),"")),$AH$14:$AH$294-(G477*(1+$BF$48)),0))</f>
        <v>8.3750000000000074E-2</v>
      </c>
      <c r="L477" s="62">
        <f t="array" ref="L477">INDEX($AH$14:$AH$294,MATCH(MIN(IF($AH$14:$AH$294-(H477*(1+$BF$48))&gt;=0,$AH$14:$AH$294-(H477*(1+$BF$48)),"")),$AH$14:$AH$294-(H477*(1+$BF$48)),0))</f>
        <v>8.3750000000000074E-2</v>
      </c>
    </row>
    <row r="478" spans="1:12" x14ac:dyDescent="0.25">
      <c r="A478" s="69" t="str">
        <f>+'3.1.16'!A466</f>
        <v>2017-05-01</v>
      </c>
      <c r="B478" s="56" t="str">
        <f>+'3.1.16'!B466</f>
        <v>2019-10-31</v>
      </c>
      <c r="C478" s="56">
        <f>+'3.1.16'!C466</f>
        <v>30</v>
      </c>
      <c r="D478" s="56" t="str">
        <f>+'3.1.16'!D466</f>
        <v>CONED</v>
      </c>
      <c r="E478" s="56" t="s">
        <v>372</v>
      </c>
      <c r="F478" s="80">
        <f>IF($E$11="",'3.1.16'!Y466/1000,Matrix!$E$11+('3.1.16'!Y466/1000))</f>
        <v>7.781939943211541E-2</v>
      </c>
      <c r="G478" s="59">
        <f>IF($E$11="",'3.1.16'!Z466/1000,Matrix!$E$11+('3.1.16'!Z466/1000))</f>
        <v>8.0119399432115407E-2</v>
      </c>
      <c r="H478" s="62">
        <f>IF($E$11="",'3.1.16'!AA466/1000,Matrix!$E$11+('3.1.16'!AA466/1000))</f>
        <v>8.0319399432115399E-2</v>
      </c>
      <c r="I478" s="56"/>
      <c r="J478" s="80">
        <f t="array" ref="J478">INDEX($AH$14:$AH$294,MATCH(MIN(IF($AH$14:$AH$294-(F478*(1+$BF$48))&gt;=0,$AH$14:$AH$294-(F478*(1+$BF$48)),"")),$AH$14:$AH$294-(F478*(1+$BF$48)),0))</f>
        <v>8.2000000000000059E-2</v>
      </c>
      <c r="K478" s="59">
        <f t="array" ref="K478">INDEX($AH$14:$AH$294,MATCH(MIN(IF($AH$14:$AH$294-(G478*(1+$BF$48))&gt;=0,$AH$14:$AH$294-(G478*(1+$BF$48)),"")),$AH$14:$AH$294-(G478*(1+$BF$48)),0))</f>
        <v>8.4450000000000081E-2</v>
      </c>
      <c r="L478" s="62">
        <f t="array" ref="L478">INDEX($AH$14:$AH$294,MATCH(MIN(IF($AH$14:$AH$294-(H478*(1+$BF$48))&gt;=0,$AH$14:$AH$294-(H478*(1+$BF$48)),"")),$AH$14:$AH$294-(H478*(1+$BF$48)),0))</f>
        <v>8.4800000000000084E-2</v>
      </c>
    </row>
    <row r="479" spans="1:12" x14ac:dyDescent="0.25">
      <c r="A479" s="70" t="str">
        <f>+'3.1.16'!A467</f>
        <v>2017-05-01</v>
      </c>
      <c r="B479" s="57" t="str">
        <f>+'3.1.16'!B467</f>
        <v>2020-04-30</v>
      </c>
      <c r="C479" s="57">
        <f>+'3.1.16'!C467</f>
        <v>36</v>
      </c>
      <c r="D479" s="57" t="str">
        <f>+'3.1.16'!D467</f>
        <v>CONED</v>
      </c>
      <c r="E479" s="57" t="s">
        <v>372</v>
      </c>
      <c r="F479" s="82">
        <f>IF($E$11="",'3.1.16'!Y467/1000,Matrix!$E$11+('3.1.16'!Y467/1000))</f>
        <v>8.2982082437369348E-2</v>
      </c>
      <c r="G479" s="60">
        <f>IF($E$11="",'3.1.16'!Z467/1000,Matrix!$E$11+('3.1.16'!Z467/1000))</f>
        <v>8.5282082437369344E-2</v>
      </c>
      <c r="H479" s="63">
        <f>IF($E$11="",'3.1.16'!AA467/1000,Matrix!$E$11+('3.1.16'!AA467/1000))</f>
        <v>8.5482082437369336E-2</v>
      </c>
      <c r="I479" s="56"/>
      <c r="J479" s="82">
        <f t="array" ref="J479">INDEX($AH$14:$AH$294,MATCH(MIN(IF($AH$14:$AH$294-(F479*(1+$BF$48))&gt;=0,$AH$14:$AH$294-(F479*(1+$BF$48)),"")),$AH$14:$AH$294-(F479*(1+$BF$48)),0))</f>
        <v>8.7600000000000108E-2</v>
      </c>
      <c r="K479" s="60">
        <f t="array" ref="K479">INDEX($AH$14:$AH$294,MATCH(MIN(IF($AH$14:$AH$294-(G479*(1+$BF$48))&gt;=0,$AH$14:$AH$294-(G479*(1+$BF$48)),"")),$AH$14:$AH$294-(G479*(1+$BF$48)),0))</f>
        <v>8.9700000000000127E-2</v>
      </c>
      <c r="L479" s="63">
        <f t="array" ref="L479">INDEX($AH$14:$AH$294,MATCH(MIN(IF($AH$14:$AH$294-(H479*(1+$BF$48))&gt;=0,$AH$14:$AH$294-(H479*(1+$BF$48)),"")),$AH$14:$AH$294-(H479*(1+$BF$48)),0))</f>
        <v>9.005000000000013E-2</v>
      </c>
    </row>
    <row r="480" spans="1:12" x14ac:dyDescent="0.25">
      <c r="A480" s="68" t="str">
        <f>+'3.1.16'!A468</f>
        <v>2017-06-01</v>
      </c>
      <c r="B480" s="55" t="str">
        <f>+'3.1.16'!B468</f>
        <v>2018-05-31</v>
      </c>
      <c r="C480" s="55">
        <f>+'3.1.16'!C468</f>
        <v>12</v>
      </c>
      <c r="D480" s="55" t="str">
        <f>+'3.1.16'!D468</f>
        <v>CONED</v>
      </c>
      <c r="E480" s="55" t="s">
        <v>372</v>
      </c>
      <c r="F480" s="81">
        <f>IF($E$11="",'3.1.16'!Y468/1000,Matrix!$E$11+('3.1.16'!Y468/1000))</f>
        <v>7.6269879991651024E-2</v>
      </c>
      <c r="G480" s="58">
        <f>IF($E$11="",'3.1.16'!Z468/1000,Matrix!$E$11+('3.1.16'!Z468/1000))</f>
        <v>7.856987999165102E-2</v>
      </c>
      <c r="H480" s="61">
        <f>IF($E$11="",'3.1.16'!AA468/1000,Matrix!$E$11+('3.1.16'!AA468/1000))</f>
        <v>7.8769879991651026E-2</v>
      </c>
      <c r="I480" s="55"/>
      <c r="J480" s="81">
        <f t="array" ref="J480">INDEX($AH$14:$AH$294,MATCH(MIN(IF($AH$14:$AH$294-(F480*(1+$BF$48))&gt;=0,$AH$14:$AH$294-(F480*(1+$BF$48)),"")),$AH$14:$AH$294-(F480*(1+$BF$48)),0))</f>
        <v>8.0250000000000044E-2</v>
      </c>
      <c r="K480" s="58">
        <f t="array" ref="K480">INDEX($AH$14:$AH$294,MATCH(MIN(IF($AH$14:$AH$294-(G480*(1+$BF$48))&gt;=0,$AH$14:$AH$294-(G480*(1+$BF$48)),"")),$AH$14:$AH$294-(G480*(1+$BF$48)),0))</f>
        <v>8.2700000000000065E-2</v>
      </c>
      <c r="L480" s="61">
        <f t="array" ref="L480">INDEX($AH$14:$AH$294,MATCH(MIN(IF($AH$14:$AH$294-(H480*(1+$BF$48))&gt;=0,$AH$14:$AH$294-(H480*(1+$BF$48)),"")),$AH$14:$AH$294-(H480*(1+$BF$48)),0))</f>
        <v>8.3050000000000068E-2</v>
      </c>
    </row>
    <row r="481" spans="1:12" x14ac:dyDescent="0.25">
      <c r="A481" s="69" t="str">
        <f>+'3.1.16'!A469</f>
        <v>2017-06-01</v>
      </c>
      <c r="B481" s="56" t="str">
        <f>+'3.1.16'!B469</f>
        <v>2018-11-30</v>
      </c>
      <c r="C481" s="56">
        <f>+'3.1.16'!C469</f>
        <v>18</v>
      </c>
      <c r="D481" s="56" t="str">
        <f>+'3.1.16'!D469</f>
        <v>CONED</v>
      </c>
      <c r="E481" s="56" t="s">
        <v>372</v>
      </c>
      <c r="F481" s="80">
        <f>IF($E$11="",'3.1.16'!Y469/1000,Matrix!$E$11+('3.1.16'!Y469/1000))</f>
        <v>7.6462674241031384E-2</v>
      </c>
      <c r="G481" s="59">
        <f>IF($E$11="",'3.1.16'!Z469/1000,Matrix!$E$11+('3.1.16'!Z469/1000))</f>
        <v>7.876267424103138E-2</v>
      </c>
      <c r="H481" s="62">
        <f>IF($E$11="",'3.1.16'!AA469/1000,Matrix!$E$11+('3.1.16'!AA469/1000))</f>
        <v>7.8962674241031386E-2</v>
      </c>
      <c r="I481" s="56"/>
      <c r="J481" s="80">
        <f t="array" ref="J481">INDEX($AH$14:$AH$294,MATCH(MIN(IF($AH$14:$AH$294-(F481*(1+$BF$48))&gt;=0,$AH$14:$AH$294-(F481*(1+$BF$48)),"")),$AH$14:$AH$294-(F481*(1+$BF$48)),0))</f>
        <v>8.0600000000000047E-2</v>
      </c>
      <c r="K481" s="59">
        <f t="array" ref="K481">INDEX($AH$14:$AH$294,MATCH(MIN(IF($AH$14:$AH$294-(G481*(1+$BF$48))&gt;=0,$AH$14:$AH$294-(G481*(1+$BF$48)),"")),$AH$14:$AH$294-(G481*(1+$BF$48)),0))</f>
        <v>8.3050000000000068E-2</v>
      </c>
      <c r="L481" s="62">
        <f t="array" ref="L481">INDEX($AH$14:$AH$294,MATCH(MIN(IF($AH$14:$AH$294-(H481*(1+$BF$48))&gt;=0,$AH$14:$AH$294-(H481*(1+$BF$48)),"")),$AH$14:$AH$294-(H481*(1+$BF$48)),0))</f>
        <v>8.3400000000000071E-2</v>
      </c>
    </row>
    <row r="482" spans="1:12" x14ac:dyDescent="0.25">
      <c r="A482" s="69" t="str">
        <f>+'3.1.16'!A470</f>
        <v>2017-06-01</v>
      </c>
      <c r="B482" s="56" t="str">
        <f>+'3.1.16'!B470</f>
        <v>2019-05-31</v>
      </c>
      <c r="C482" s="56">
        <f>+'3.1.16'!C470</f>
        <v>24</v>
      </c>
      <c r="D482" s="56" t="str">
        <f>+'3.1.16'!D470</f>
        <v>CONED</v>
      </c>
      <c r="E482" s="56" t="s">
        <v>372</v>
      </c>
      <c r="F482" s="80">
        <f>IF($E$11="",'3.1.16'!Y470/1000,Matrix!$E$11+('3.1.16'!Y470/1000))</f>
        <v>7.7174590555305955E-2</v>
      </c>
      <c r="G482" s="59">
        <f>IF($E$11="",'3.1.16'!Z470/1000,Matrix!$E$11+('3.1.16'!Z470/1000))</f>
        <v>7.9474590555305952E-2</v>
      </c>
      <c r="H482" s="62">
        <f>IF($E$11="",'3.1.16'!AA470/1000,Matrix!$E$11+('3.1.16'!AA470/1000))</f>
        <v>7.9674590555305957E-2</v>
      </c>
      <c r="I482" s="56"/>
      <c r="J482" s="80">
        <f t="array" ref="J482">INDEX($AH$14:$AH$294,MATCH(MIN(IF($AH$14:$AH$294-(F482*(1+$BF$48))&gt;=0,$AH$14:$AH$294-(F482*(1+$BF$48)),"")),$AH$14:$AH$294-(F482*(1+$BF$48)),0))</f>
        <v>8.1300000000000053E-2</v>
      </c>
      <c r="K482" s="59">
        <f t="array" ref="K482">INDEX($AH$14:$AH$294,MATCH(MIN(IF($AH$14:$AH$294-(G482*(1+$BF$48))&gt;=0,$AH$14:$AH$294-(G482*(1+$BF$48)),"")),$AH$14:$AH$294-(G482*(1+$BF$48)),0))</f>
        <v>8.3750000000000074E-2</v>
      </c>
      <c r="L482" s="62">
        <f t="array" ref="L482">INDEX($AH$14:$AH$294,MATCH(MIN(IF($AH$14:$AH$294-(H482*(1+$BF$48))&gt;=0,$AH$14:$AH$294-(H482*(1+$BF$48)),"")),$AH$14:$AH$294-(H482*(1+$BF$48)),0))</f>
        <v>8.4100000000000077E-2</v>
      </c>
    </row>
    <row r="483" spans="1:12" x14ac:dyDescent="0.25">
      <c r="A483" s="69" t="str">
        <f>+'3.1.16'!A471</f>
        <v>2017-06-01</v>
      </c>
      <c r="B483" s="56" t="str">
        <f>+'3.1.16'!B471</f>
        <v>2019-11-30</v>
      </c>
      <c r="C483" s="56">
        <f>+'3.1.16'!C471</f>
        <v>30</v>
      </c>
      <c r="D483" s="56" t="str">
        <f>+'3.1.16'!D471</f>
        <v>CONED</v>
      </c>
      <c r="E483" s="56" t="s">
        <v>372</v>
      </c>
      <c r="F483" s="80">
        <f>IF($E$11="",'3.1.16'!Y471/1000,Matrix!$E$11+('3.1.16'!Y471/1000))</f>
        <v>7.8060555689069014E-2</v>
      </c>
      <c r="G483" s="59">
        <f>IF($E$11="",'3.1.16'!Z471/1000,Matrix!$E$11+('3.1.16'!Z471/1000))</f>
        <v>8.036055568906901E-2</v>
      </c>
      <c r="H483" s="62">
        <f>IF($E$11="",'3.1.16'!AA471/1000,Matrix!$E$11+('3.1.16'!AA471/1000))</f>
        <v>8.0560555689069016E-2</v>
      </c>
      <c r="I483" s="56"/>
      <c r="J483" s="80">
        <f t="array" ref="J483">INDEX($AH$14:$AH$294,MATCH(MIN(IF($AH$14:$AH$294-(F483*(1+$BF$48))&gt;=0,$AH$14:$AH$294-(F483*(1+$BF$48)),"")),$AH$14:$AH$294-(F483*(1+$BF$48)),0))</f>
        <v>8.2350000000000062E-2</v>
      </c>
      <c r="K483" s="59">
        <f t="array" ref="K483">INDEX($AH$14:$AH$294,MATCH(MIN(IF($AH$14:$AH$294-(G483*(1+$BF$48))&gt;=0,$AH$14:$AH$294-(G483*(1+$BF$48)),"")),$AH$14:$AH$294-(G483*(1+$BF$48)),0))</f>
        <v>8.4800000000000084E-2</v>
      </c>
      <c r="L483" s="62">
        <f t="array" ref="L483">INDEX($AH$14:$AH$294,MATCH(MIN(IF($AH$14:$AH$294-(H483*(1+$BF$48))&gt;=0,$AH$14:$AH$294-(H483*(1+$BF$48)),"")),$AH$14:$AH$294-(H483*(1+$BF$48)),0))</f>
        <v>8.4800000000000084E-2</v>
      </c>
    </row>
    <row r="484" spans="1:12" x14ac:dyDescent="0.25">
      <c r="A484" s="70" t="str">
        <f>+'3.1.16'!A472</f>
        <v>2017-06-01</v>
      </c>
      <c r="B484" s="57" t="str">
        <f>+'3.1.16'!B472</f>
        <v>2020-05-31</v>
      </c>
      <c r="C484" s="57">
        <f>+'3.1.16'!C472</f>
        <v>36</v>
      </c>
      <c r="D484" s="57" t="str">
        <f>+'3.1.16'!D472</f>
        <v>CONED</v>
      </c>
      <c r="E484" s="57" t="s">
        <v>372</v>
      </c>
      <c r="F484" s="82">
        <f>IF($E$11="",'3.1.16'!Y472/1000,Matrix!$E$11+('3.1.16'!Y472/1000))</f>
        <v>8.4449050424313069E-2</v>
      </c>
      <c r="G484" s="60">
        <f>IF($E$11="",'3.1.16'!Z472/1000,Matrix!$E$11+('3.1.16'!Z472/1000))</f>
        <v>8.6749050424313065E-2</v>
      </c>
      <c r="H484" s="63">
        <f>IF($E$11="",'3.1.16'!AA472/1000,Matrix!$E$11+('3.1.16'!AA472/1000))</f>
        <v>8.6949050424313071E-2</v>
      </c>
      <c r="I484" s="56"/>
      <c r="J484" s="82">
        <f t="array" ref="J484">INDEX($AH$14:$AH$294,MATCH(MIN(IF($AH$14:$AH$294-(F484*(1+$BF$48))&gt;=0,$AH$14:$AH$294-(F484*(1+$BF$48)),"")),$AH$14:$AH$294-(F484*(1+$BF$48)),0))</f>
        <v>8.9000000000000121E-2</v>
      </c>
      <c r="K484" s="60">
        <f t="array" ref="K484">INDEX($AH$14:$AH$294,MATCH(MIN(IF($AH$14:$AH$294-(G484*(1+$BF$48))&gt;=0,$AH$14:$AH$294-(G484*(1+$BF$48)),"")),$AH$14:$AH$294-(G484*(1+$BF$48)),0))</f>
        <v>9.1450000000000142E-2</v>
      </c>
      <c r="L484" s="63">
        <f t="array" ref="L484">INDEX($AH$14:$AH$294,MATCH(MIN(IF($AH$14:$AH$294-(H484*(1+$BF$48))&gt;=0,$AH$14:$AH$294-(H484*(1+$BF$48)),"")),$AH$14:$AH$294-(H484*(1+$BF$48)),0))</f>
        <v>9.1800000000000145E-2</v>
      </c>
    </row>
    <row r="485" spans="1:12" x14ac:dyDescent="0.25">
      <c r="A485" s="68" t="str">
        <f>+'3.1.16'!A473</f>
        <v>2017-07-01</v>
      </c>
      <c r="B485" s="55" t="str">
        <f>+'3.1.16'!B473</f>
        <v>2018-06-30</v>
      </c>
      <c r="C485" s="55">
        <f>+'3.1.16'!C473</f>
        <v>12</v>
      </c>
      <c r="D485" s="55" t="str">
        <f>+'3.1.16'!D473</f>
        <v>CONED</v>
      </c>
      <c r="E485" s="55" t="s">
        <v>372</v>
      </c>
      <c r="F485" s="81">
        <f>IF($E$11="",'3.1.16'!Y473/1000,Matrix!$E$11+('3.1.16'!Y473/1000))</f>
        <v>7.6552050548757966E-2</v>
      </c>
      <c r="G485" s="58">
        <f>IF($E$11="",'3.1.16'!Z473/1000,Matrix!$E$11+('3.1.16'!Z473/1000))</f>
        <v>7.8852050548757963E-2</v>
      </c>
      <c r="H485" s="61">
        <f>IF($E$11="",'3.1.16'!AA473/1000,Matrix!$E$11+('3.1.16'!AA473/1000))</f>
        <v>7.9052050548757954E-2</v>
      </c>
      <c r="I485" s="55"/>
      <c r="J485" s="81">
        <f t="array" ref="J485">INDEX($AH$14:$AH$294,MATCH(MIN(IF($AH$14:$AH$294-(F485*(1+$BF$48))&gt;=0,$AH$14:$AH$294-(F485*(1+$BF$48)),"")),$AH$14:$AH$294-(F485*(1+$BF$48)),0))</f>
        <v>8.0600000000000047E-2</v>
      </c>
      <c r="K485" s="58">
        <f t="array" ref="K485">INDEX($AH$14:$AH$294,MATCH(MIN(IF($AH$14:$AH$294-(G485*(1+$BF$48))&gt;=0,$AH$14:$AH$294-(G485*(1+$BF$48)),"")),$AH$14:$AH$294-(G485*(1+$BF$48)),0))</f>
        <v>8.3050000000000068E-2</v>
      </c>
      <c r="L485" s="61">
        <f t="array" ref="L485">INDEX($AH$14:$AH$294,MATCH(MIN(IF($AH$14:$AH$294-(H485*(1+$BF$48))&gt;=0,$AH$14:$AH$294-(H485*(1+$BF$48)),"")),$AH$14:$AH$294-(H485*(1+$BF$48)),0))</f>
        <v>8.3400000000000071E-2</v>
      </c>
    </row>
    <row r="486" spans="1:12" x14ac:dyDescent="0.25">
      <c r="A486" s="69" t="str">
        <f>+'3.1.16'!A474</f>
        <v>2017-07-01</v>
      </c>
      <c r="B486" s="56" t="str">
        <f>+'3.1.16'!B474</f>
        <v>2018-12-31</v>
      </c>
      <c r="C486" s="56">
        <f>+'3.1.16'!C474</f>
        <v>18</v>
      </c>
      <c r="D486" s="56" t="str">
        <f>+'3.1.16'!D474</f>
        <v>CONED</v>
      </c>
      <c r="E486" s="56" t="s">
        <v>372</v>
      </c>
      <c r="F486" s="80">
        <f>IF($E$11="",'3.1.16'!Y474/1000,Matrix!$E$11+('3.1.16'!Y474/1000))</f>
        <v>7.5946245635010512E-2</v>
      </c>
      <c r="G486" s="59">
        <f>IF($E$11="",'3.1.16'!Z474/1000,Matrix!$E$11+('3.1.16'!Z474/1000))</f>
        <v>7.8246245635010508E-2</v>
      </c>
      <c r="H486" s="62">
        <f>IF($E$11="",'3.1.16'!AA474/1000,Matrix!$E$11+('3.1.16'!AA474/1000))</f>
        <v>7.8446245635010514E-2</v>
      </c>
      <c r="I486" s="56"/>
      <c r="J486" s="80">
        <f t="array" ref="J486">INDEX($AH$14:$AH$294,MATCH(MIN(IF($AH$14:$AH$294-(F486*(1+$BF$48))&gt;=0,$AH$14:$AH$294-(F486*(1+$BF$48)),"")),$AH$14:$AH$294-(F486*(1+$BF$48)),0))</f>
        <v>7.990000000000004E-2</v>
      </c>
      <c r="K486" s="59">
        <f t="array" ref="K486">INDEX($AH$14:$AH$294,MATCH(MIN(IF($AH$14:$AH$294-(G486*(1+$BF$48))&gt;=0,$AH$14:$AH$294-(G486*(1+$BF$48)),"")),$AH$14:$AH$294-(G486*(1+$BF$48)),0))</f>
        <v>8.2350000000000062E-2</v>
      </c>
      <c r="L486" s="62">
        <f t="array" ref="L486">INDEX($AH$14:$AH$294,MATCH(MIN(IF($AH$14:$AH$294-(H486*(1+$BF$48))&gt;=0,$AH$14:$AH$294-(H486*(1+$BF$48)),"")),$AH$14:$AH$294-(H486*(1+$BF$48)),0))</f>
        <v>8.2700000000000065E-2</v>
      </c>
    </row>
    <row r="487" spans="1:12" x14ac:dyDescent="0.25">
      <c r="A487" s="69" t="str">
        <f>+'3.1.16'!A475</f>
        <v>2017-07-01</v>
      </c>
      <c r="B487" s="56" t="str">
        <f>+'3.1.16'!B475</f>
        <v>2019-06-30</v>
      </c>
      <c r="C487" s="56">
        <f>+'3.1.16'!C475</f>
        <v>24</v>
      </c>
      <c r="D487" s="56" t="str">
        <f>+'3.1.16'!D475</f>
        <v>CONED</v>
      </c>
      <c r="E487" s="56" t="s">
        <v>372</v>
      </c>
      <c r="F487" s="80">
        <f>IF($E$11="",'3.1.16'!Y475/1000,Matrix!$E$11+('3.1.16'!Y475/1000))</f>
        <v>7.7245696940050512E-2</v>
      </c>
      <c r="G487" s="59">
        <f>IF($E$11="",'3.1.16'!Z475/1000,Matrix!$E$11+('3.1.16'!Z475/1000))</f>
        <v>7.9545696940050509E-2</v>
      </c>
      <c r="H487" s="62">
        <f>IF($E$11="",'3.1.16'!AA475/1000,Matrix!$E$11+('3.1.16'!AA475/1000))</f>
        <v>7.9745696940050501E-2</v>
      </c>
      <c r="I487" s="56"/>
      <c r="J487" s="80">
        <f t="array" ref="J487">INDEX($AH$14:$AH$294,MATCH(MIN(IF($AH$14:$AH$294-(F487*(1+$BF$48))&gt;=0,$AH$14:$AH$294-(F487*(1+$BF$48)),"")),$AH$14:$AH$294-(F487*(1+$BF$48)),0))</f>
        <v>8.1300000000000053E-2</v>
      </c>
      <c r="K487" s="59">
        <f t="array" ref="K487">INDEX($AH$14:$AH$294,MATCH(MIN(IF($AH$14:$AH$294-(G487*(1+$BF$48))&gt;=0,$AH$14:$AH$294-(G487*(1+$BF$48)),"")),$AH$14:$AH$294-(G487*(1+$BF$48)),0))</f>
        <v>8.3750000000000074E-2</v>
      </c>
      <c r="L487" s="62">
        <f t="array" ref="L487">INDEX($AH$14:$AH$294,MATCH(MIN(IF($AH$14:$AH$294-(H487*(1+$BF$48))&gt;=0,$AH$14:$AH$294-(H487*(1+$BF$48)),"")),$AH$14:$AH$294-(H487*(1+$BF$48)),0))</f>
        <v>8.4100000000000077E-2</v>
      </c>
    </row>
    <row r="488" spans="1:12" x14ac:dyDescent="0.25">
      <c r="A488" s="69" t="str">
        <f>+'3.1.16'!A476</f>
        <v>2017-07-01</v>
      </c>
      <c r="B488" s="56" t="str">
        <f>+'3.1.16'!B476</f>
        <v>2019-12-31</v>
      </c>
      <c r="C488" s="56">
        <f>+'3.1.16'!C476</f>
        <v>30</v>
      </c>
      <c r="D488" s="56" t="str">
        <f>+'3.1.16'!D476</f>
        <v>CONED</v>
      </c>
      <c r="E488" s="56" t="s">
        <v>372</v>
      </c>
      <c r="F488" s="80">
        <f>IF($E$11="",'3.1.16'!Y476/1000,Matrix!$E$11+('3.1.16'!Y476/1000))</f>
        <v>7.8456716858675266E-2</v>
      </c>
      <c r="G488" s="59">
        <f>IF($E$11="",'3.1.16'!Z476/1000,Matrix!$E$11+('3.1.16'!Z476/1000))</f>
        <v>8.0756716858675262E-2</v>
      </c>
      <c r="H488" s="62">
        <f>IF($E$11="",'3.1.16'!AA476/1000,Matrix!$E$11+('3.1.16'!AA476/1000))</f>
        <v>8.0956716858675268E-2</v>
      </c>
      <c r="I488" s="56"/>
      <c r="J488" s="80">
        <f t="array" ref="J488">INDEX($AH$14:$AH$294,MATCH(MIN(IF($AH$14:$AH$294-(F488*(1+$BF$48))&gt;=0,$AH$14:$AH$294-(F488*(1+$BF$48)),"")),$AH$14:$AH$294-(F488*(1+$BF$48)),0))</f>
        <v>8.2700000000000065E-2</v>
      </c>
      <c r="K488" s="59">
        <f t="array" ref="K488">INDEX($AH$14:$AH$294,MATCH(MIN(IF($AH$14:$AH$294-(G488*(1+$BF$48))&gt;=0,$AH$14:$AH$294-(G488*(1+$BF$48)),"")),$AH$14:$AH$294-(G488*(1+$BF$48)),0))</f>
        <v>8.5150000000000087E-2</v>
      </c>
      <c r="L488" s="62">
        <f t="array" ref="L488">INDEX($AH$14:$AH$294,MATCH(MIN(IF($AH$14:$AH$294-(H488*(1+$BF$48))&gt;=0,$AH$14:$AH$294-(H488*(1+$BF$48)),"")),$AH$14:$AH$294-(H488*(1+$BF$48)),0))</f>
        <v>8.550000000000009E-2</v>
      </c>
    </row>
    <row r="489" spans="1:12" x14ac:dyDescent="0.25">
      <c r="A489" s="70" t="str">
        <f>+'3.1.16'!A477</f>
        <v>2017-07-01</v>
      </c>
      <c r="B489" s="57" t="str">
        <f>+'3.1.16'!B477</f>
        <v>2020-06-30</v>
      </c>
      <c r="C489" s="57">
        <f>+'3.1.16'!C477</f>
        <v>36</v>
      </c>
      <c r="D489" s="57" t="str">
        <f>+'3.1.16'!D477</f>
        <v>CONED</v>
      </c>
      <c r="E489" s="57" t="s">
        <v>372</v>
      </c>
      <c r="F489" s="82">
        <f>IF($E$11="",'3.1.16'!Y477/1000,Matrix!$E$11+('3.1.16'!Y477/1000))</f>
        <v>8.6026577855476266E-2</v>
      </c>
      <c r="G489" s="60">
        <f>IF($E$11="",'3.1.16'!Z477/1000,Matrix!$E$11+('3.1.16'!Z477/1000))</f>
        <v>8.8326577855476263E-2</v>
      </c>
      <c r="H489" s="63">
        <f>IF($E$11="",'3.1.16'!AA477/1000,Matrix!$E$11+('3.1.16'!AA477/1000))</f>
        <v>8.8526577855476268E-2</v>
      </c>
      <c r="I489" s="56"/>
      <c r="J489" s="82">
        <f t="array" ref="J489">INDEX($AH$14:$AH$294,MATCH(MIN(IF($AH$14:$AH$294-(F489*(1+$BF$48))&gt;=0,$AH$14:$AH$294-(F489*(1+$BF$48)),"")),$AH$14:$AH$294-(F489*(1+$BF$48)),0))</f>
        <v>9.0750000000000136E-2</v>
      </c>
      <c r="K489" s="60">
        <f t="array" ref="K489">INDEX($AH$14:$AH$294,MATCH(MIN(IF($AH$14:$AH$294-(G489*(1+$BF$48))&gt;=0,$AH$14:$AH$294-(G489*(1+$BF$48)),"")),$AH$14:$AH$294-(G489*(1+$BF$48)),0))</f>
        <v>9.3200000000000158E-2</v>
      </c>
      <c r="L489" s="63">
        <f t="array" ref="L489">INDEX($AH$14:$AH$294,MATCH(MIN(IF($AH$14:$AH$294-(H489*(1+$BF$48))&gt;=0,$AH$14:$AH$294-(H489*(1+$BF$48)),"")),$AH$14:$AH$294-(H489*(1+$BF$48)),0))</f>
        <v>9.3200000000000158E-2</v>
      </c>
    </row>
    <row r="490" spans="1:12" x14ac:dyDescent="0.25">
      <c r="A490" s="68" t="str">
        <f>+'3.1.16'!A478</f>
        <v>2017-08-01</v>
      </c>
      <c r="B490" s="55" t="str">
        <f>+'3.1.16'!B478</f>
        <v>2018-07-31</v>
      </c>
      <c r="C490" s="55">
        <f>+'3.1.16'!C478</f>
        <v>12</v>
      </c>
      <c r="D490" s="55" t="str">
        <f>+'3.1.16'!D478</f>
        <v>CONED</v>
      </c>
      <c r="E490" s="55" t="s">
        <v>372</v>
      </c>
      <c r="F490" s="81">
        <f>IF($E$11="",'3.1.16'!Y478/1000,Matrix!$E$11+('3.1.16'!Y478/1000))</f>
        <v>7.7111451791452248E-2</v>
      </c>
      <c r="G490" s="58">
        <f>IF($E$11="",'3.1.16'!Z478/1000,Matrix!$E$11+('3.1.16'!Z478/1000))</f>
        <v>7.9411451791452245E-2</v>
      </c>
      <c r="H490" s="61">
        <f>IF($E$11="",'3.1.16'!AA478/1000,Matrix!$E$11+('3.1.16'!AA478/1000))</f>
        <v>7.9611451791452251E-2</v>
      </c>
      <c r="I490" s="55"/>
      <c r="J490" s="81">
        <f t="array" ref="J490">INDEX($AH$14:$AH$294,MATCH(MIN(IF($AH$14:$AH$294-(F490*(1+$BF$48))&gt;=0,$AH$14:$AH$294-(F490*(1+$BF$48)),"")),$AH$14:$AH$294-(F490*(1+$BF$48)),0))</f>
        <v>8.1300000000000053E-2</v>
      </c>
      <c r="K490" s="58">
        <f t="array" ref="K490">INDEX($AH$14:$AH$294,MATCH(MIN(IF($AH$14:$AH$294-(G490*(1+$BF$48))&gt;=0,$AH$14:$AH$294-(G490*(1+$BF$48)),"")),$AH$14:$AH$294-(G490*(1+$BF$48)),0))</f>
        <v>8.3750000000000074E-2</v>
      </c>
      <c r="L490" s="61">
        <f t="array" ref="L490">INDEX($AH$14:$AH$294,MATCH(MIN(IF($AH$14:$AH$294-(H490*(1+$BF$48))&gt;=0,$AH$14:$AH$294-(H490*(1+$BF$48)),"")),$AH$14:$AH$294-(H490*(1+$BF$48)),0))</f>
        <v>8.3750000000000074E-2</v>
      </c>
    </row>
    <row r="491" spans="1:12" x14ac:dyDescent="0.25">
      <c r="A491" s="69" t="str">
        <f>+'3.1.16'!A479</f>
        <v>2017-08-01</v>
      </c>
      <c r="B491" s="56" t="str">
        <f>+'3.1.16'!B479</f>
        <v>2019-01-31</v>
      </c>
      <c r="C491" s="56">
        <f>+'3.1.16'!C479</f>
        <v>18</v>
      </c>
      <c r="D491" s="56" t="str">
        <f>+'3.1.16'!D479</f>
        <v>CONED</v>
      </c>
      <c r="E491" s="56" t="s">
        <v>372</v>
      </c>
      <c r="F491" s="80">
        <f>IF($E$11="",'3.1.16'!Y479/1000,Matrix!$E$11+('3.1.16'!Y479/1000))</f>
        <v>7.7302438321138089E-2</v>
      </c>
      <c r="G491" s="59">
        <f>IF($E$11="",'3.1.16'!Z479/1000,Matrix!$E$11+('3.1.16'!Z479/1000))</f>
        <v>7.9602438321138086E-2</v>
      </c>
      <c r="H491" s="62">
        <f>IF($E$11="",'3.1.16'!AA479/1000,Matrix!$E$11+('3.1.16'!AA479/1000))</f>
        <v>7.9802438321138078E-2</v>
      </c>
      <c r="I491" s="56"/>
      <c r="J491" s="80">
        <f t="array" ref="J491">INDEX($AH$14:$AH$294,MATCH(MIN(IF($AH$14:$AH$294-(F491*(1+$BF$48))&gt;=0,$AH$14:$AH$294-(F491*(1+$BF$48)),"")),$AH$14:$AH$294-(F491*(1+$BF$48)),0))</f>
        <v>8.1650000000000056E-2</v>
      </c>
      <c r="K491" s="59">
        <f t="array" ref="K491">INDEX($AH$14:$AH$294,MATCH(MIN(IF($AH$14:$AH$294-(G491*(1+$BF$48))&gt;=0,$AH$14:$AH$294-(G491*(1+$BF$48)),"")),$AH$14:$AH$294-(G491*(1+$BF$48)),0))</f>
        <v>8.3750000000000074E-2</v>
      </c>
      <c r="L491" s="62">
        <f t="array" ref="L491">INDEX($AH$14:$AH$294,MATCH(MIN(IF($AH$14:$AH$294-(H491*(1+$BF$48))&gt;=0,$AH$14:$AH$294-(H491*(1+$BF$48)),"")),$AH$14:$AH$294-(H491*(1+$BF$48)),0))</f>
        <v>8.4100000000000077E-2</v>
      </c>
    </row>
    <row r="492" spans="1:12" x14ac:dyDescent="0.25">
      <c r="A492" s="69" t="str">
        <f>+'3.1.16'!A480</f>
        <v>2017-08-01</v>
      </c>
      <c r="B492" s="56" t="str">
        <f>+'3.1.16'!B480</f>
        <v>2019-07-31</v>
      </c>
      <c r="C492" s="56">
        <f>+'3.1.16'!C480</f>
        <v>24</v>
      </c>
      <c r="D492" s="56" t="str">
        <f>+'3.1.16'!D480</f>
        <v>CONED</v>
      </c>
      <c r="E492" s="56" t="s">
        <v>372</v>
      </c>
      <c r="F492" s="80">
        <f>IF($E$11="",'3.1.16'!Y480/1000,Matrix!$E$11+('3.1.16'!Y480/1000))</f>
        <v>7.7747268501816014E-2</v>
      </c>
      <c r="G492" s="59">
        <f>IF($E$11="",'3.1.16'!Z480/1000,Matrix!$E$11+('3.1.16'!Z480/1000))</f>
        <v>8.004726850181601E-2</v>
      </c>
      <c r="H492" s="62">
        <f>IF($E$11="",'3.1.16'!AA480/1000,Matrix!$E$11+('3.1.16'!AA480/1000))</f>
        <v>8.0247268501816016E-2</v>
      </c>
      <c r="I492" s="56"/>
      <c r="J492" s="80">
        <f t="array" ref="J492">INDEX($AH$14:$AH$294,MATCH(MIN(IF($AH$14:$AH$294-(F492*(1+$BF$48))&gt;=0,$AH$14:$AH$294-(F492*(1+$BF$48)),"")),$AH$14:$AH$294-(F492*(1+$BF$48)),0))</f>
        <v>8.2000000000000059E-2</v>
      </c>
      <c r="K492" s="59">
        <f t="array" ref="K492">INDEX($AH$14:$AH$294,MATCH(MIN(IF($AH$14:$AH$294-(G492*(1+$BF$48))&gt;=0,$AH$14:$AH$294-(G492*(1+$BF$48)),"")),$AH$14:$AH$294-(G492*(1+$BF$48)),0))</f>
        <v>8.4450000000000081E-2</v>
      </c>
      <c r="L492" s="62">
        <f t="array" ref="L492">INDEX($AH$14:$AH$294,MATCH(MIN(IF($AH$14:$AH$294-(H492*(1+$BF$48))&gt;=0,$AH$14:$AH$294-(H492*(1+$BF$48)),"")),$AH$14:$AH$294-(H492*(1+$BF$48)),0))</f>
        <v>8.4450000000000081E-2</v>
      </c>
    </row>
    <row r="493" spans="1:12" x14ac:dyDescent="0.25">
      <c r="A493" s="69" t="str">
        <f>+'3.1.16'!A481</f>
        <v>2017-08-01</v>
      </c>
      <c r="B493" s="56" t="str">
        <f>+'3.1.16'!B481</f>
        <v>2020-01-31</v>
      </c>
      <c r="C493" s="56">
        <f>+'3.1.16'!C481</f>
        <v>30</v>
      </c>
      <c r="D493" s="56" t="str">
        <f>+'3.1.16'!D481</f>
        <v>CONED</v>
      </c>
      <c r="E493" s="56" t="s">
        <v>372</v>
      </c>
      <c r="F493" s="80">
        <f>IF($E$11="",'3.1.16'!Y481/1000,Matrix!$E$11+('3.1.16'!Y481/1000))</f>
        <v>7.9942348058361035E-2</v>
      </c>
      <c r="G493" s="59">
        <f>IF($E$11="",'3.1.16'!Z481/1000,Matrix!$E$11+('3.1.16'!Z481/1000))</f>
        <v>8.2242348058361031E-2</v>
      </c>
      <c r="H493" s="62">
        <f>IF($E$11="",'3.1.16'!AA481/1000,Matrix!$E$11+('3.1.16'!AA481/1000))</f>
        <v>8.2442348058361037E-2</v>
      </c>
      <c r="I493" s="56"/>
      <c r="J493" s="80">
        <f t="array" ref="J493">INDEX($AH$14:$AH$294,MATCH(MIN(IF($AH$14:$AH$294-(F493*(1+$BF$48))&gt;=0,$AH$14:$AH$294-(F493*(1+$BF$48)),"")),$AH$14:$AH$294-(F493*(1+$BF$48)),0))</f>
        <v>8.4100000000000077E-2</v>
      </c>
      <c r="K493" s="59">
        <f t="array" ref="K493">INDEX($AH$14:$AH$294,MATCH(MIN(IF($AH$14:$AH$294-(G493*(1+$BF$48))&gt;=0,$AH$14:$AH$294-(G493*(1+$BF$48)),"")),$AH$14:$AH$294-(G493*(1+$BF$48)),0))</f>
        <v>8.6550000000000099E-2</v>
      </c>
      <c r="L493" s="62">
        <f t="array" ref="L493">INDEX($AH$14:$AH$294,MATCH(MIN(IF($AH$14:$AH$294-(H493*(1+$BF$48))&gt;=0,$AH$14:$AH$294-(H493*(1+$BF$48)),"")),$AH$14:$AH$294-(H493*(1+$BF$48)),0))</f>
        <v>8.6900000000000102E-2</v>
      </c>
    </row>
    <row r="494" spans="1:12" x14ac:dyDescent="0.25">
      <c r="A494" s="70" t="str">
        <f>+'3.1.16'!A482</f>
        <v>2017-08-01</v>
      </c>
      <c r="B494" s="57" t="str">
        <f>+'3.1.16'!B482</f>
        <v>2020-07-31</v>
      </c>
      <c r="C494" s="57">
        <f>+'3.1.16'!C482</f>
        <v>36</v>
      </c>
      <c r="D494" s="57" t="str">
        <f>+'3.1.16'!D482</f>
        <v>CONED</v>
      </c>
      <c r="E494" s="57" t="s">
        <v>372</v>
      </c>
      <c r="F494" s="82">
        <f>IF($E$11="",'3.1.16'!Y482/1000,Matrix!$E$11+('3.1.16'!Y482/1000))</f>
        <v>8.6133865116460664E-2</v>
      </c>
      <c r="G494" s="60">
        <f>IF($E$11="",'3.1.16'!Z482/1000,Matrix!$E$11+('3.1.16'!Z482/1000))</f>
        <v>8.8433865116460661E-2</v>
      </c>
      <c r="H494" s="63">
        <f>IF($E$11="",'3.1.16'!AA482/1000,Matrix!$E$11+('3.1.16'!AA482/1000))</f>
        <v>8.8633865116460667E-2</v>
      </c>
      <c r="I494" s="56"/>
      <c r="J494" s="82">
        <f t="array" ref="J494">INDEX($AH$14:$AH$294,MATCH(MIN(IF($AH$14:$AH$294-(F494*(1+$BF$48))&gt;=0,$AH$14:$AH$294-(F494*(1+$BF$48)),"")),$AH$14:$AH$294-(F494*(1+$BF$48)),0))</f>
        <v>9.0750000000000136E-2</v>
      </c>
      <c r="K494" s="60">
        <f t="array" ref="K494">INDEX($AH$14:$AH$294,MATCH(MIN(IF($AH$14:$AH$294-(G494*(1+$BF$48))&gt;=0,$AH$14:$AH$294-(G494*(1+$BF$48)),"")),$AH$14:$AH$294-(G494*(1+$BF$48)),0))</f>
        <v>9.3200000000000158E-2</v>
      </c>
      <c r="L494" s="63">
        <f t="array" ref="L494">INDEX($AH$14:$AH$294,MATCH(MIN(IF($AH$14:$AH$294-(H494*(1+$BF$48))&gt;=0,$AH$14:$AH$294-(H494*(1+$BF$48)),"")),$AH$14:$AH$294-(H494*(1+$BF$48)),0))</f>
        <v>9.3550000000000161E-2</v>
      </c>
    </row>
    <row r="495" spans="1:12" x14ac:dyDescent="0.25">
      <c r="A495" s="68" t="str">
        <f>+'3.1.16'!A483</f>
        <v>2016-09-01</v>
      </c>
      <c r="B495" s="55" t="str">
        <f>+'3.1.16'!B483</f>
        <v>2017-08-31</v>
      </c>
      <c r="C495" s="55">
        <f>+'3.1.16'!C483</f>
        <v>12</v>
      </c>
      <c r="D495" s="55" t="str">
        <f>+'3.1.16'!D483</f>
        <v>CONED ROS</v>
      </c>
      <c r="E495" s="55" t="s">
        <v>372</v>
      </c>
      <c r="F495" s="81">
        <f>IF($E$11="",'3.1.16'!Y483/1000,Matrix!$E$11+('3.1.16'!Y483/1000))</f>
        <v>6.4604476798913332E-2</v>
      </c>
      <c r="G495" s="58">
        <f>IF($E$11="",'3.1.16'!Z483/1000,Matrix!$E$11+('3.1.16'!Z483/1000))</f>
        <v>6.6904476798913343E-2</v>
      </c>
      <c r="H495" s="61">
        <f>IF($E$11="",'3.1.16'!AA483/1000,Matrix!$E$11+('3.1.16'!AA483/1000))</f>
        <v>6.7104476798913335E-2</v>
      </c>
      <c r="I495" s="55"/>
      <c r="J495" s="81">
        <f t="array" ref="J495">INDEX($AH$14:$AH$294,MATCH(MIN(IF($AH$14:$AH$294-(F495*(1+$BF$48))&gt;=0,$AH$14:$AH$294-(F495*(1+$BF$48)),"")),$AH$14:$AH$294-(F495*(1+$BF$48)),0))</f>
        <v>6.7999999999999935E-2</v>
      </c>
      <c r="K495" s="58">
        <f t="array" ref="K495">INDEX($AH$14:$AH$294,MATCH(MIN(IF($AH$14:$AH$294-(G495*(1+$BF$48))&gt;=0,$AH$14:$AH$294-(G495*(1+$BF$48)),"")),$AH$14:$AH$294-(G495*(1+$BF$48)),0))</f>
        <v>7.0449999999999957E-2</v>
      </c>
      <c r="L495" s="61">
        <f t="array" ref="L495">INDEX($AH$14:$AH$294,MATCH(MIN(IF($AH$14:$AH$294-(H495*(1+$BF$48))&gt;=0,$AH$14:$AH$294-(H495*(1+$BF$48)),"")),$AH$14:$AH$294-(H495*(1+$BF$48)),0))</f>
        <v>7.079999999999996E-2</v>
      </c>
    </row>
    <row r="496" spans="1:12" x14ac:dyDescent="0.25">
      <c r="A496" s="69" t="str">
        <f>+'3.1.16'!A484</f>
        <v>2016-09-01</v>
      </c>
      <c r="B496" s="56" t="str">
        <f>+'3.1.16'!B484</f>
        <v>2018-02-28</v>
      </c>
      <c r="C496" s="56">
        <f>+'3.1.16'!C484</f>
        <v>18</v>
      </c>
      <c r="D496" s="56" t="str">
        <f>+'3.1.16'!D484</f>
        <v>CONED ROS</v>
      </c>
      <c r="E496" s="56" t="s">
        <v>372</v>
      </c>
      <c r="F496" s="80">
        <f>IF($E$11="",'3.1.16'!Y484/1000,Matrix!$E$11+('3.1.16'!Y484/1000))</f>
        <v>6.8098550489460674E-2</v>
      </c>
      <c r="G496" s="59">
        <f>IF($E$11="",'3.1.16'!Z484/1000,Matrix!$E$11+('3.1.16'!Z484/1000))</f>
        <v>7.0398550489460671E-2</v>
      </c>
      <c r="H496" s="62">
        <f>IF($E$11="",'3.1.16'!AA484/1000,Matrix!$E$11+('3.1.16'!AA484/1000))</f>
        <v>7.0598550489460676E-2</v>
      </c>
      <c r="I496" s="56"/>
      <c r="J496" s="80">
        <f t="array" ref="J496">INDEX($AH$14:$AH$294,MATCH(MIN(IF($AH$14:$AH$294-(F496*(1+$BF$48))&gt;=0,$AH$14:$AH$294-(F496*(1+$BF$48)),"")),$AH$14:$AH$294-(F496*(1+$BF$48)),0))</f>
        <v>7.1849999999999969E-2</v>
      </c>
      <c r="K496" s="59">
        <f t="array" ref="K496">INDEX($AH$14:$AH$294,MATCH(MIN(IF($AH$14:$AH$294-(G496*(1+$BF$48))&gt;=0,$AH$14:$AH$294-(G496*(1+$BF$48)),"")),$AH$14:$AH$294-(G496*(1+$BF$48)),0))</f>
        <v>7.4299999999999991E-2</v>
      </c>
      <c r="L496" s="62">
        <f t="array" ref="L496">INDEX($AH$14:$AH$294,MATCH(MIN(IF($AH$14:$AH$294-(H496*(1+$BF$48))&gt;=0,$AH$14:$AH$294-(H496*(1+$BF$48)),"")),$AH$14:$AH$294-(H496*(1+$BF$48)),0))</f>
        <v>7.4299999999999991E-2</v>
      </c>
    </row>
    <row r="497" spans="1:12" x14ac:dyDescent="0.25">
      <c r="A497" s="69" t="str">
        <f>+'3.1.16'!A485</f>
        <v>2016-09-01</v>
      </c>
      <c r="B497" s="56" t="str">
        <f>+'3.1.16'!B485</f>
        <v>2018-08-31</v>
      </c>
      <c r="C497" s="56">
        <f>+'3.1.16'!C485</f>
        <v>24</v>
      </c>
      <c r="D497" s="56" t="str">
        <f>+'3.1.16'!D485</f>
        <v>CONED ROS</v>
      </c>
      <c r="E497" s="56" t="s">
        <v>372</v>
      </c>
      <c r="F497" s="80">
        <f>IF($E$11="",'3.1.16'!Y485/1000,Matrix!$E$11+('3.1.16'!Y485/1000))</f>
        <v>6.8276912560252381E-2</v>
      </c>
      <c r="G497" s="59">
        <f>IF($E$11="",'3.1.16'!Z485/1000,Matrix!$E$11+('3.1.16'!Z485/1000))</f>
        <v>7.0576912560252378E-2</v>
      </c>
      <c r="H497" s="62">
        <f>IF($E$11="",'3.1.16'!AA485/1000,Matrix!$E$11+('3.1.16'!AA485/1000))</f>
        <v>7.0776912560252384E-2</v>
      </c>
      <c r="I497" s="56"/>
      <c r="J497" s="80">
        <f t="array" ref="J497">INDEX($AH$14:$AH$294,MATCH(MIN(IF($AH$14:$AH$294-(F497*(1+$BF$48))&gt;=0,$AH$14:$AH$294-(F497*(1+$BF$48)),"")),$AH$14:$AH$294-(F497*(1+$BF$48)),0))</f>
        <v>7.1849999999999969E-2</v>
      </c>
      <c r="K497" s="59">
        <f t="array" ref="K497">INDEX($AH$14:$AH$294,MATCH(MIN(IF($AH$14:$AH$294-(G497*(1+$BF$48))&gt;=0,$AH$14:$AH$294-(G497*(1+$BF$48)),"")),$AH$14:$AH$294-(G497*(1+$BF$48)),0))</f>
        <v>7.4299999999999991E-2</v>
      </c>
      <c r="L497" s="62">
        <f t="array" ref="L497">INDEX($AH$14:$AH$294,MATCH(MIN(IF($AH$14:$AH$294-(H497*(1+$BF$48))&gt;=0,$AH$14:$AH$294-(H497*(1+$BF$48)),"")),$AH$14:$AH$294-(H497*(1+$BF$48)),0))</f>
        <v>7.4649999999999994E-2</v>
      </c>
    </row>
    <row r="498" spans="1:12" x14ac:dyDescent="0.25">
      <c r="A498" s="69" t="str">
        <f>+'3.1.16'!A486</f>
        <v>2016-09-01</v>
      </c>
      <c r="B498" s="56" t="str">
        <f>+'3.1.16'!B486</f>
        <v>2019-02-28</v>
      </c>
      <c r="C498" s="56">
        <f>+'3.1.16'!C486</f>
        <v>30</v>
      </c>
      <c r="D498" s="56" t="str">
        <f>+'3.1.16'!D486</f>
        <v>CONED ROS</v>
      </c>
      <c r="E498" s="56" t="s">
        <v>372</v>
      </c>
      <c r="F498" s="80">
        <f>IF($E$11="",'3.1.16'!Y486/1000,Matrix!$E$11+('3.1.16'!Y486/1000))</f>
        <v>7.0074443632288874E-2</v>
      </c>
      <c r="G498" s="59">
        <f>IF($E$11="",'3.1.16'!Z486/1000,Matrix!$E$11+('3.1.16'!Z486/1000))</f>
        <v>7.2374443632288871E-2</v>
      </c>
      <c r="H498" s="62">
        <f>IF($E$11="",'3.1.16'!AA486/1000,Matrix!$E$11+('3.1.16'!AA486/1000))</f>
        <v>7.2574443632288876E-2</v>
      </c>
      <c r="I498" s="56"/>
      <c r="J498" s="80">
        <f t="array" ref="J498">INDEX($AH$14:$AH$294,MATCH(MIN(IF($AH$14:$AH$294-(F498*(1+$BF$48))&gt;=0,$AH$14:$AH$294-(F498*(1+$BF$48)),"")),$AH$14:$AH$294-(F498*(1+$BF$48)),0))</f>
        <v>7.3949999999999988E-2</v>
      </c>
      <c r="K498" s="59">
        <f t="array" ref="K498">INDEX($AH$14:$AH$294,MATCH(MIN(IF($AH$14:$AH$294-(G498*(1+$BF$48))&gt;=0,$AH$14:$AH$294-(G498*(1+$BF$48)),"")),$AH$14:$AH$294-(G498*(1+$BF$48)),0))</f>
        <v>7.640000000000001E-2</v>
      </c>
      <c r="L498" s="62">
        <f t="array" ref="L498">INDEX($AH$14:$AH$294,MATCH(MIN(IF($AH$14:$AH$294-(H498*(1+$BF$48))&gt;=0,$AH$14:$AH$294-(H498*(1+$BF$48)),"")),$AH$14:$AH$294-(H498*(1+$BF$48)),0))</f>
        <v>7.640000000000001E-2</v>
      </c>
    </row>
    <row r="499" spans="1:12" x14ac:dyDescent="0.25">
      <c r="A499" s="70" t="str">
        <f>+'3.1.16'!A487</f>
        <v>2016-09-01</v>
      </c>
      <c r="B499" s="57" t="str">
        <f>+'3.1.16'!B487</f>
        <v>2019-08-31</v>
      </c>
      <c r="C499" s="57">
        <f>+'3.1.16'!C487</f>
        <v>36</v>
      </c>
      <c r="D499" s="57" t="str">
        <f>+'3.1.16'!D487</f>
        <v>CONED ROS</v>
      </c>
      <c r="E499" s="57" t="s">
        <v>372</v>
      </c>
      <c r="F499" s="82">
        <f>IF($E$11="",'3.1.16'!Y487/1000,Matrix!$E$11+('3.1.16'!Y487/1000))</f>
        <v>7.023759376869379E-2</v>
      </c>
      <c r="G499" s="60">
        <f>IF($E$11="",'3.1.16'!Z487/1000,Matrix!$E$11+('3.1.16'!Z487/1000))</f>
        <v>7.2537593768693787E-2</v>
      </c>
      <c r="H499" s="63">
        <f>IF($E$11="",'3.1.16'!AA487/1000,Matrix!$E$11+('3.1.16'!AA487/1000))</f>
        <v>7.2737593768693778E-2</v>
      </c>
      <c r="I499" s="56"/>
      <c r="J499" s="82">
        <f t="array" ref="J499">INDEX($AH$14:$AH$294,MATCH(MIN(IF($AH$14:$AH$294-(F499*(1+$BF$48))&gt;=0,$AH$14:$AH$294-(F499*(1+$BF$48)),"")),$AH$14:$AH$294-(F499*(1+$BF$48)),0))</f>
        <v>7.3949999999999988E-2</v>
      </c>
      <c r="K499" s="60">
        <f t="array" ref="K499">INDEX($AH$14:$AH$294,MATCH(MIN(IF($AH$14:$AH$294-(G499*(1+$BF$48))&gt;=0,$AH$14:$AH$294-(G499*(1+$BF$48)),"")),$AH$14:$AH$294-(G499*(1+$BF$48)),0))</f>
        <v>7.640000000000001E-2</v>
      </c>
      <c r="L499" s="63">
        <f t="array" ref="L499">INDEX($AH$14:$AH$294,MATCH(MIN(IF($AH$14:$AH$294-(H499*(1+$BF$48))&gt;=0,$AH$14:$AH$294-(H499*(1+$BF$48)),"")),$AH$14:$AH$294-(H499*(1+$BF$48)),0))</f>
        <v>7.6750000000000013E-2</v>
      </c>
    </row>
    <row r="500" spans="1:12" x14ac:dyDescent="0.25">
      <c r="A500" s="68" t="str">
        <f>+'3.1.16'!A488</f>
        <v>2016-10-01</v>
      </c>
      <c r="B500" s="55" t="str">
        <f>+'3.1.16'!B488</f>
        <v>2017-09-30</v>
      </c>
      <c r="C500" s="55">
        <f>+'3.1.16'!C488</f>
        <v>12</v>
      </c>
      <c r="D500" s="55" t="str">
        <f>+'3.1.16'!D488</f>
        <v>CONED ROS</v>
      </c>
      <c r="E500" s="55" t="s">
        <v>372</v>
      </c>
      <c r="F500" s="81">
        <f>IF($E$11="",'3.1.16'!Y488/1000,Matrix!$E$11+('3.1.16'!Y488/1000))</f>
        <v>6.4444020769469743E-2</v>
      </c>
      <c r="G500" s="58">
        <f>IF($E$11="",'3.1.16'!Z488/1000,Matrix!$E$11+('3.1.16'!Z488/1000))</f>
        <v>6.6744020769469739E-2</v>
      </c>
      <c r="H500" s="61">
        <f>IF($E$11="",'3.1.16'!AA488/1000,Matrix!$E$11+('3.1.16'!AA488/1000))</f>
        <v>6.6944020769469745E-2</v>
      </c>
      <c r="I500" s="55"/>
      <c r="J500" s="81">
        <f t="array" ref="J500">INDEX($AH$14:$AH$294,MATCH(MIN(IF($AH$14:$AH$294-(F500*(1+$BF$48))&gt;=0,$AH$14:$AH$294-(F500*(1+$BF$48)),"")),$AH$14:$AH$294-(F500*(1+$BF$48)),0))</f>
        <v>6.7999999999999935E-2</v>
      </c>
      <c r="K500" s="58">
        <f t="array" ref="K500">INDEX($AH$14:$AH$294,MATCH(MIN(IF($AH$14:$AH$294-(G500*(1+$BF$48))&gt;=0,$AH$14:$AH$294-(G500*(1+$BF$48)),"")),$AH$14:$AH$294-(G500*(1+$BF$48)),0))</f>
        <v>7.0449999999999957E-2</v>
      </c>
      <c r="L500" s="61">
        <f t="array" ref="L500">INDEX($AH$14:$AH$294,MATCH(MIN(IF($AH$14:$AH$294-(H500*(1+$BF$48))&gt;=0,$AH$14:$AH$294-(H500*(1+$BF$48)),"")),$AH$14:$AH$294-(H500*(1+$BF$48)),0))</f>
        <v>7.0449999999999957E-2</v>
      </c>
    </row>
    <row r="501" spans="1:12" x14ac:dyDescent="0.25">
      <c r="A501" s="69" t="str">
        <f>+'3.1.16'!A489</f>
        <v>2016-10-01</v>
      </c>
      <c r="B501" s="56" t="str">
        <f>+'3.1.16'!B489</f>
        <v>2018-03-31</v>
      </c>
      <c r="C501" s="56">
        <f>+'3.1.16'!C489</f>
        <v>18</v>
      </c>
      <c r="D501" s="56" t="str">
        <f>+'3.1.16'!D489</f>
        <v>CONED ROS</v>
      </c>
      <c r="E501" s="56" t="s">
        <v>372</v>
      </c>
      <c r="F501" s="80">
        <f>IF($E$11="",'3.1.16'!Y489/1000,Matrix!$E$11+('3.1.16'!Y489/1000))</f>
        <v>6.8382906899422183E-2</v>
      </c>
      <c r="G501" s="59">
        <f>IF($E$11="",'3.1.16'!Z489/1000,Matrix!$E$11+('3.1.16'!Z489/1000))</f>
        <v>7.0682906899422179E-2</v>
      </c>
      <c r="H501" s="62">
        <f>IF($E$11="",'3.1.16'!AA489/1000,Matrix!$E$11+('3.1.16'!AA489/1000))</f>
        <v>7.0882906899422185E-2</v>
      </c>
      <c r="I501" s="56"/>
      <c r="J501" s="80">
        <f t="array" ref="J501">INDEX($AH$14:$AH$294,MATCH(MIN(IF($AH$14:$AH$294-(F501*(1+$BF$48))&gt;=0,$AH$14:$AH$294-(F501*(1+$BF$48)),"")),$AH$14:$AH$294-(F501*(1+$BF$48)),0))</f>
        <v>7.2199999999999973E-2</v>
      </c>
      <c r="K501" s="59">
        <f t="array" ref="K501">INDEX($AH$14:$AH$294,MATCH(MIN(IF($AH$14:$AH$294-(G501*(1+$BF$48))&gt;=0,$AH$14:$AH$294-(G501*(1+$BF$48)),"")),$AH$14:$AH$294-(G501*(1+$BF$48)),0))</f>
        <v>7.4649999999999994E-2</v>
      </c>
      <c r="L501" s="62">
        <f t="array" ref="L501">INDEX($AH$14:$AH$294,MATCH(MIN(IF($AH$14:$AH$294-(H501*(1+$BF$48))&gt;=0,$AH$14:$AH$294-(H501*(1+$BF$48)),"")),$AH$14:$AH$294-(H501*(1+$BF$48)),0))</f>
        <v>7.4649999999999994E-2</v>
      </c>
    </row>
    <row r="502" spans="1:12" x14ac:dyDescent="0.25">
      <c r="A502" s="69" t="str">
        <f>+'3.1.16'!A490</f>
        <v>2016-10-01</v>
      </c>
      <c r="B502" s="56" t="str">
        <f>+'3.1.16'!B490</f>
        <v>2018-09-30</v>
      </c>
      <c r="C502" s="56">
        <f>+'3.1.16'!C490</f>
        <v>24</v>
      </c>
      <c r="D502" s="56" t="str">
        <f>+'3.1.16'!D490</f>
        <v>CONED ROS</v>
      </c>
      <c r="E502" s="56" t="s">
        <v>372</v>
      </c>
      <c r="F502" s="80">
        <f>IF($E$11="",'3.1.16'!Y490/1000,Matrix!$E$11+('3.1.16'!Y490/1000))</f>
        <v>6.8376708955129803E-2</v>
      </c>
      <c r="G502" s="59">
        <f>IF($E$11="",'3.1.16'!Z490/1000,Matrix!$E$11+('3.1.16'!Z490/1000))</f>
        <v>7.0676708955129799E-2</v>
      </c>
      <c r="H502" s="62">
        <f>IF($E$11="",'3.1.16'!AA490/1000,Matrix!$E$11+('3.1.16'!AA490/1000))</f>
        <v>7.0876708955129805E-2</v>
      </c>
      <c r="I502" s="56"/>
      <c r="J502" s="80">
        <f t="array" ref="J502">INDEX($AH$14:$AH$294,MATCH(MIN(IF($AH$14:$AH$294-(F502*(1+$BF$48))&gt;=0,$AH$14:$AH$294-(F502*(1+$BF$48)),"")),$AH$14:$AH$294-(F502*(1+$BF$48)),0))</f>
        <v>7.2199999999999973E-2</v>
      </c>
      <c r="K502" s="59">
        <f t="array" ref="K502">INDEX($AH$14:$AH$294,MATCH(MIN(IF($AH$14:$AH$294-(G502*(1+$BF$48))&gt;=0,$AH$14:$AH$294-(G502*(1+$BF$48)),"")),$AH$14:$AH$294-(G502*(1+$BF$48)),0))</f>
        <v>7.4649999999999994E-2</v>
      </c>
      <c r="L502" s="62">
        <f t="array" ref="L502">INDEX($AH$14:$AH$294,MATCH(MIN(IF($AH$14:$AH$294-(H502*(1+$BF$48))&gt;=0,$AH$14:$AH$294-(H502*(1+$BF$48)),"")),$AH$14:$AH$294-(H502*(1+$BF$48)),0))</f>
        <v>7.4649999999999994E-2</v>
      </c>
    </row>
    <row r="503" spans="1:12" x14ac:dyDescent="0.25">
      <c r="A503" s="69" t="str">
        <f>+'3.1.16'!A491</f>
        <v>2016-10-01</v>
      </c>
      <c r="B503" s="56" t="str">
        <f>+'3.1.16'!B491</f>
        <v>2019-03-31</v>
      </c>
      <c r="C503" s="56">
        <f>+'3.1.16'!C491</f>
        <v>30</v>
      </c>
      <c r="D503" s="56" t="str">
        <f>+'3.1.16'!D491</f>
        <v>CONED ROS</v>
      </c>
      <c r="E503" s="56" t="s">
        <v>372</v>
      </c>
      <c r="F503" s="80">
        <f>IF($E$11="",'3.1.16'!Y491/1000,Matrix!$E$11+('3.1.16'!Y491/1000))</f>
        <v>7.0266216586789221E-2</v>
      </c>
      <c r="G503" s="59">
        <f>IF($E$11="",'3.1.16'!Z491/1000,Matrix!$E$11+('3.1.16'!Z491/1000))</f>
        <v>7.2566216586789217E-2</v>
      </c>
      <c r="H503" s="62">
        <f>IF($E$11="",'3.1.16'!AA491/1000,Matrix!$E$11+('3.1.16'!AA491/1000))</f>
        <v>7.2766216586789223E-2</v>
      </c>
      <c r="I503" s="56"/>
      <c r="J503" s="80">
        <f t="array" ref="J503">INDEX($AH$14:$AH$294,MATCH(MIN(IF($AH$14:$AH$294-(F503*(1+$BF$48))&gt;=0,$AH$14:$AH$294-(F503*(1+$BF$48)),"")),$AH$14:$AH$294-(F503*(1+$BF$48)),0))</f>
        <v>7.3949999999999988E-2</v>
      </c>
      <c r="K503" s="59">
        <f t="array" ref="K503">INDEX($AH$14:$AH$294,MATCH(MIN(IF($AH$14:$AH$294-(G503*(1+$BF$48))&gt;=0,$AH$14:$AH$294-(G503*(1+$BF$48)),"")),$AH$14:$AH$294-(G503*(1+$BF$48)),0))</f>
        <v>7.640000000000001E-2</v>
      </c>
      <c r="L503" s="62">
        <f t="array" ref="L503">INDEX($AH$14:$AH$294,MATCH(MIN(IF($AH$14:$AH$294-(H503*(1+$BF$48))&gt;=0,$AH$14:$AH$294-(H503*(1+$BF$48)),"")),$AH$14:$AH$294-(H503*(1+$BF$48)),0))</f>
        <v>7.6750000000000013E-2</v>
      </c>
    </row>
    <row r="504" spans="1:12" x14ac:dyDescent="0.25">
      <c r="A504" s="70" t="str">
        <f>+'3.1.16'!A492</f>
        <v>2016-10-01</v>
      </c>
      <c r="B504" s="57" t="str">
        <f>+'3.1.16'!B492</f>
        <v>2019-09-30</v>
      </c>
      <c r="C504" s="57">
        <f>+'3.1.16'!C492</f>
        <v>36</v>
      </c>
      <c r="D504" s="57" t="str">
        <f>+'3.1.16'!D492</f>
        <v>CONED ROS</v>
      </c>
      <c r="E504" s="57" t="s">
        <v>372</v>
      </c>
      <c r="F504" s="82">
        <f>IF($E$11="",'3.1.16'!Y492/1000,Matrix!$E$11+('3.1.16'!Y492/1000))</f>
        <v>7.0330913016870986E-2</v>
      </c>
      <c r="G504" s="60">
        <f>IF($E$11="",'3.1.16'!Z492/1000,Matrix!$E$11+('3.1.16'!Z492/1000))</f>
        <v>7.2630913016870982E-2</v>
      </c>
      <c r="H504" s="63">
        <f>IF($E$11="",'3.1.16'!AA492/1000,Matrix!$E$11+('3.1.16'!AA492/1000))</f>
        <v>7.2830913016870974E-2</v>
      </c>
      <c r="I504" s="56"/>
      <c r="J504" s="82">
        <f t="array" ref="J504">INDEX($AH$14:$AH$294,MATCH(MIN(IF($AH$14:$AH$294-(F504*(1+$BF$48))&gt;=0,$AH$14:$AH$294-(F504*(1+$BF$48)),"")),$AH$14:$AH$294-(F504*(1+$BF$48)),0))</f>
        <v>7.4299999999999991E-2</v>
      </c>
      <c r="K504" s="60">
        <f t="array" ref="K504">INDEX($AH$14:$AH$294,MATCH(MIN(IF($AH$14:$AH$294-(G504*(1+$BF$48))&gt;=0,$AH$14:$AH$294-(G504*(1+$BF$48)),"")),$AH$14:$AH$294-(G504*(1+$BF$48)),0))</f>
        <v>7.640000000000001E-2</v>
      </c>
      <c r="L504" s="63">
        <f t="array" ref="L504">INDEX($AH$14:$AH$294,MATCH(MIN(IF($AH$14:$AH$294-(H504*(1+$BF$48))&gt;=0,$AH$14:$AH$294-(H504*(1+$BF$48)),"")),$AH$14:$AH$294-(H504*(1+$BF$48)),0))</f>
        <v>7.6750000000000013E-2</v>
      </c>
    </row>
    <row r="505" spans="1:12" x14ac:dyDescent="0.25">
      <c r="A505" s="68" t="str">
        <f>+'3.1.16'!A493</f>
        <v>2016-11-01</v>
      </c>
      <c r="B505" s="55" t="str">
        <f>+'3.1.16'!B493</f>
        <v>2017-10-31</v>
      </c>
      <c r="C505" s="55">
        <f>+'3.1.16'!C493</f>
        <v>12</v>
      </c>
      <c r="D505" s="55" t="str">
        <f>+'3.1.16'!D493</f>
        <v>CONED ROS</v>
      </c>
      <c r="E505" s="55" t="s">
        <v>372</v>
      </c>
      <c r="F505" s="81">
        <f>IF($E$11="",'3.1.16'!Y493/1000,Matrix!$E$11+('3.1.16'!Y493/1000))</f>
        <v>6.4535550854113236E-2</v>
      </c>
      <c r="G505" s="58">
        <f>IF($E$11="",'3.1.16'!Z493/1000,Matrix!$E$11+('3.1.16'!Z493/1000))</f>
        <v>6.6835550854113232E-2</v>
      </c>
      <c r="H505" s="61">
        <f>IF($E$11="",'3.1.16'!AA493/1000,Matrix!$E$11+('3.1.16'!AA493/1000))</f>
        <v>6.7035550854113238E-2</v>
      </c>
      <c r="I505" s="55"/>
      <c r="J505" s="81">
        <f t="array" ref="J505">INDEX($AH$14:$AH$294,MATCH(MIN(IF($AH$14:$AH$294-(F505*(1+$BF$48))&gt;=0,$AH$14:$AH$294-(F505*(1+$BF$48)),"")),$AH$14:$AH$294-(F505*(1+$BF$48)),0))</f>
        <v>6.7999999999999935E-2</v>
      </c>
      <c r="K505" s="58">
        <f t="array" ref="K505">INDEX($AH$14:$AH$294,MATCH(MIN(IF($AH$14:$AH$294-(G505*(1+$BF$48))&gt;=0,$AH$14:$AH$294-(G505*(1+$BF$48)),"")),$AH$14:$AH$294-(G505*(1+$BF$48)),0))</f>
        <v>7.0449999999999957E-2</v>
      </c>
      <c r="L505" s="61">
        <f t="array" ref="L505">INDEX($AH$14:$AH$294,MATCH(MIN(IF($AH$14:$AH$294-(H505*(1+$BF$48))&gt;=0,$AH$14:$AH$294-(H505*(1+$BF$48)),"")),$AH$14:$AH$294-(H505*(1+$BF$48)),0))</f>
        <v>7.079999999999996E-2</v>
      </c>
    </row>
    <row r="506" spans="1:12" x14ac:dyDescent="0.25">
      <c r="A506" s="69" t="str">
        <f>+'3.1.16'!A494</f>
        <v>2016-11-01</v>
      </c>
      <c r="B506" s="56" t="str">
        <f>+'3.1.16'!B494</f>
        <v>2018-04-30</v>
      </c>
      <c r="C506" s="56">
        <f>+'3.1.16'!C494</f>
        <v>18</v>
      </c>
      <c r="D506" s="56" t="str">
        <f>+'3.1.16'!D494</f>
        <v>CONED ROS</v>
      </c>
      <c r="E506" s="56" t="s">
        <v>372</v>
      </c>
      <c r="F506" s="80">
        <f>IF($E$11="",'3.1.16'!Y494/1000,Matrix!$E$11+('3.1.16'!Y494/1000))</f>
        <v>6.8328638369851133E-2</v>
      </c>
      <c r="G506" s="59">
        <f>IF($E$11="",'3.1.16'!Z494/1000,Matrix!$E$11+('3.1.16'!Z494/1000))</f>
        <v>7.0628638369851129E-2</v>
      </c>
      <c r="H506" s="62">
        <f>IF($E$11="",'3.1.16'!AA494/1000,Matrix!$E$11+('3.1.16'!AA494/1000))</f>
        <v>7.0828638369851135E-2</v>
      </c>
      <c r="I506" s="56"/>
      <c r="J506" s="80">
        <f t="array" ref="J506">INDEX($AH$14:$AH$294,MATCH(MIN(IF($AH$14:$AH$294-(F506*(1+$BF$48))&gt;=0,$AH$14:$AH$294-(F506*(1+$BF$48)),"")),$AH$14:$AH$294-(F506*(1+$BF$48)),0))</f>
        <v>7.2199999999999973E-2</v>
      </c>
      <c r="K506" s="59">
        <f t="array" ref="K506">INDEX($AH$14:$AH$294,MATCH(MIN(IF($AH$14:$AH$294-(G506*(1+$BF$48))&gt;=0,$AH$14:$AH$294-(G506*(1+$BF$48)),"")),$AH$14:$AH$294-(G506*(1+$BF$48)),0))</f>
        <v>7.4299999999999991E-2</v>
      </c>
      <c r="L506" s="62">
        <f t="array" ref="L506">INDEX($AH$14:$AH$294,MATCH(MIN(IF($AH$14:$AH$294-(H506*(1+$BF$48))&gt;=0,$AH$14:$AH$294-(H506*(1+$BF$48)),"")),$AH$14:$AH$294-(H506*(1+$BF$48)),0))</f>
        <v>7.4649999999999994E-2</v>
      </c>
    </row>
    <row r="507" spans="1:12" x14ac:dyDescent="0.25">
      <c r="A507" s="69" t="str">
        <f>+'3.1.16'!A495</f>
        <v>2016-11-01</v>
      </c>
      <c r="B507" s="56" t="str">
        <f>+'3.1.16'!B495</f>
        <v>2018-10-31</v>
      </c>
      <c r="C507" s="56">
        <f>+'3.1.16'!C495</f>
        <v>24</v>
      </c>
      <c r="D507" s="56" t="str">
        <f>+'3.1.16'!D495</f>
        <v>CONED ROS</v>
      </c>
      <c r="E507" s="56" t="s">
        <v>372</v>
      </c>
      <c r="F507" s="80">
        <f>IF($E$11="",'3.1.16'!Y495/1000,Matrix!$E$11+('3.1.16'!Y495/1000))</f>
        <v>6.8782327715548569E-2</v>
      </c>
      <c r="G507" s="59">
        <f>IF($E$11="",'3.1.16'!Z495/1000,Matrix!$E$11+('3.1.16'!Z495/1000))</f>
        <v>7.1082327715548579E-2</v>
      </c>
      <c r="H507" s="62">
        <f>IF($E$11="",'3.1.16'!AA495/1000,Matrix!$E$11+('3.1.16'!AA495/1000))</f>
        <v>7.1282327715548571E-2</v>
      </c>
      <c r="I507" s="56"/>
      <c r="J507" s="80">
        <f t="array" ref="J507">INDEX($AH$14:$AH$294,MATCH(MIN(IF($AH$14:$AH$294-(F507*(1+$BF$48))&gt;=0,$AH$14:$AH$294-(F507*(1+$BF$48)),"")),$AH$14:$AH$294-(F507*(1+$BF$48)),0))</f>
        <v>7.2549999999999976E-2</v>
      </c>
      <c r="K507" s="59">
        <f t="array" ref="K507">INDEX($AH$14:$AH$294,MATCH(MIN(IF($AH$14:$AH$294-(G507*(1+$BF$48))&gt;=0,$AH$14:$AH$294-(G507*(1+$BF$48)),"")),$AH$14:$AH$294-(G507*(1+$BF$48)),0))</f>
        <v>7.4999999999999997E-2</v>
      </c>
      <c r="L507" s="62">
        <f t="array" ref="L507">INDEX($AH$14:$AH$294,MATCH(MIN(IF($AH$14:$AH$294-(H507*(1+$BF$48))&gt;=0,$AH$14:$AH$294-(H507*(1+$BF$48)),"")),$AH$14:$AH$294-(H507*(1+$BF$48)),0))</f>
        <v>7.4999999999999997E-2</v>
      </c>
    </row>
    <row r="508" spans="1:12" x14ac:dyDescent="0.25">
      <c r="A508" s="69" t="str">
        <f>+'3.1.16'!A496</f>
        <v>2016-11-01</v>
      </c>
      <c r="B508" s="56" t="str">
        <f>+'3.1.16'!B496</f>
        <v>2019-04-30</v>
      </c>
      <c r="C508" s="56">
        <f>+'3.1.16'!C496</f>
        <v>30</v>
      </c>
      <c r="D508" s="56" t="str">
        <f>+'3.1.16'!D496</f>
        <v>CONED ROS</v>
      </c>
      <c r="E508" s="56" t="s">
        <v>372</v>
      </c>
      <c r="F508" s="80">
        <f>IF($E$11="",'3.1.16'!Y496/1000,Matrix!$E$11+('3.1.16'!Y496/1000))</f>
        <v>7.0275326931893672E-2</v>
      </c>
      <c r="G508" s="59">
        <f>IF($E$11="",'3.1.16'!Z496/1000,Matrix!$E$11+('3.1.16'!Z496/1000))</f>
        <v>7.2575326931893669E-2</v>
      </c>
      <c r="H508" s="62">
        <f>IF($E$11="",'3.1.16'!AA496/1000,Matrix!$E$11+('3.1.16'!AA496/1000))</f>
        <v>7.2775326931893675E-2</v>
      </c>
      <c r="I508" s="56"/>
      <c r="J508" s="80">
        <f t="array" ref="J508">INDEX($AH$14:$AH$294,MATCH(MIN(IF($AH$14:$AH$294-(F508*(1+$BF$48))&gt;=0,$AH$14:$AH$294-(F508*(1+$BF$48)),"")),$AH$14:$AH$294-(F508*(1+$BF$48)),0))</f>
        <v>7.3949999999999988E-2</v>
      </c>
      <c r="K508" s="59">
        <f t="array" ref="K508">INDEX($AH$14:$AH$294,MATCH(MIN(IF($AH$14:$AH$294-(G508*(1+$BF$48))&gt;=0,$AH$14:$AH$294-(G508*(1+$BF$48)),"")),$AH$14:$AH$294-(G508*(1+$BF$48)),0))</f>
        <v>7.640000000000001E-2</v>
      </c>
      <c r="L508" s="62">
        <f t="array" ref="L508">INDEX($AH$14:$AH$294,MATCH(MIN(IF($AH$14:$AH$294-(H508*(1+$BF$48))&gt;=0,$AH$14:$AH$294-(H508*(1+$BF$48)),"")),$AH$14:$AH$294-(H508*(1+$BF$48)),0))</f>
        <v>7.6750000000000013E-2</v>
      </c>
    </row>
    <row r="509" spans="1:12" x14ac:dyDescent="0.25">
      <c r="A509" s="70" t="str">
        <f>+'3.1.16'!A497</f>
        <v>2016-11-01</v>
      </c>
      <c r="B509" s="57" t="str">
        <f>+'3.1.16'!B497</f>
        <v>2019-10-31</v>
      </c>
      <c r="C509" s="57">
        <f>+'3.1.16'!C497</f>
        <v>36</v>
      </c>
      <c r="D509" s="57" t="str">
        <f>+'3.1.16'!D497</f>
        <v>CONED ROS</v>
      </c>
      <c r="E509" s="57" t="s">
        <v>372</v>
      </c>
      <c r="F509" s="82">
        <f>IF($E$11="",'3.1.16'!Y497/1000,Matrix!$E$11+('3.1.16'!Y497/1000))</f>
        <v>7.0623977124039533E-2</v>
      </c>
      <c r="G509" s="60">
        <f>IF($E$11="",'3.1.16'!Z497/1000,Matrix!$E$11+('3.1.16'!Z497/1000))</f>
        <v>7.292397712403953E-2</v>
      </c>
      <c r="H509" s="63">
        <f>IF($E$11="",'3.1.16'!AA497/1000,Matrix!$E$11+('3.1.16'!AA497/1000))</f>
        <v>7.3123977124039521E-2</v>
      </c>
      <c r="I509" s="56"/>
      <c r="J509" s="82">
        <f t="array" ref="J509">INDEX($AH$14:$AH$294,MATCH(MIN(IF($AH$14:$AH$294-(F509*(1+$BF$48))&gt;=0,$AH$14:$AH$294-(F509*(1+$BF$48)),"")),$AH$14:$AH$294-(F509*(1+$BF$48)),0))</f>
        <v>7.4299999999999991E-2</v>
      </c>
      <c r="K509" s="60">
        <f t="array" ref="K509">INDEX($AH$14:$AH$294,MATCH(MIN(IF($AH$14:$AH$294-(G509*(1+$BF$48))&gt;=0,$AH$14:$AH$294-(G509*(1+$BF$48)),"")),$AH$14:$AH$294-(G509*(1+$BF$48)),0))</f>
        <v>7.6750000000000013E-2</v>
      </c>
      <c r="L509" s="63">
        <f t="array" ref="L509">INDEX($AH$14:$AH$294,MATCH(MIN(IF($AH$14:$AH$294-(H509*(1+$BF$48))&gt;=0,$AH$14:$AH$294-(H509*(1+$BF$48)),"")),$AH$14:$AH$294-(H509*(1+$BF$48)),0))</f>
        <v>7.7100000000000016E-2</v>
      </c>
    </row>
    <row r="510" spans="1:12" x14ac:dyDescent="0.25">
      <c r="A510" s="68" t="str">
        <f>+'3.1.16'!A498</f>
        <v>2016-12-01</v>
      </c>
      <c r="B510" s="55" t="str">
        <f>+'3.1.16'!B498</f>
        <v>2017-11-30</v>
      </c>
      <c r="C510" s="55">
        <f>+'3.1.16'!C498</f>
        <v>12</v>
      </c>
      <c r="D510" s="55" t="str">
        <f>+'3.1.16'!D498</f>
        <v>CONED ROS</v>
      </c>
      <c r="E510" s="55" t="s">
        <v>372</v>
      </c>
      <c r="F510" s="81">
        <f>IF($E$11="",'3.1.16'!Y498/1000,Matrix!$E$11+('3.1.16'!Y498/1000))</f>
        <v>6.5093949276004107E-2</v>
      </c>
      <c r="G510" s="58">
        <f>IF($E$11="",'3.1.16'!Z498/1000,Matrix!$E$11+('3.1.16'!Z498/1000))</f>
        <v>6.7393949276004103E-2</v>
      </c>
      <c r="H510" s="61">
        <f>IF($E$11="",'3.1.16'!AA498/1000,Matrix!$E$11+('3.1.16'!AA498/1000))</f>
        <v>6.7593949276004109E-2</v>
      </c>
      <c r="I510" s="55"/>
      <c r="J510" s="81">
        <f t="array" ref="J510">INDEX($AH$14:$AH$294,MATCH(MIN(IF($AH$14:$AH$294-(F510*(1+$BF$48))&gt;=0,$AH$14:$AH$294-(F510*(1+$BF$48)),"")),$AH$14:$AH$294-(F510*(1+$BF$48)),0))</f>
        <v>6.8699999999999942E-2</v>
      </c>
      <c r="K510" s="58">
        <f t="array" ref="K510">INDEX($AH$14:$AH$294,MATCH(MIN(IF($AH$14:$AH$294-(G510*(1+$BF$48))&gt;=0,$AH$14:$AH$294-(G510*(1+$BF$48)),"")),$AH$14:$AH$294-(G510*(1+$BF$48)),0))</f>
        <v>7.1149999999999963E-2</v>
      </c>
      <c r="L510" s="61">
        <f t="array" ref="L510">INDEX($AH$14:$AH$294,MATCH(MIN(IF($AH$14:$AH$294-(H510*(1+$BF$48))&gt;=0,$AH$14:$AH$294-(H510*(1+$BF$48)),"")),$AH$14:$AH$294-(H510*(1+$BF$48)),0))</f>
        <v>7.1149999999999963E-2</v>
      </c>
    </row>
    <row r="511" spans="1:12" x14ac:dyDescent="0.25">
      <c r="A511" s="69" t="str">
        <f>+'3.1.16'!A499</f>
        <v>2016-12-01</v>
      </c>
      <c r="B511" s="56" t="str">
        <f>+'3.1.16'!B499</f>
        <v>2018-05-31</v>
      </c>
      <c r="C511" s="56">
        <f>+'3.1.16'!C499</f>
        <v>18</v>
      </c>
      <c r="D511" s="56" t="str">
        <f>+'3.1.16'!D499</f>
        <v>CONED ROS</v>
      </c>
      <c r="E511" s="56" t="s">
        <v>372</v>
      </c>
      <c r="F511" s="80">
        <f>IF($E$11="",'3.1.16'!Y499/1000,Matrix!$E$11+('3.1.16'!Y499/1000))</f>
        <v>6.9117924753112139E-2</v>
      </c>
      <c r="G511" s="59">
        <f>IF($E$11="",'3.1.16'!Z499/1000,Matrix!$E$11+('3.1.16'!Z499/1000))</f>
        <v>7.1417924753112136E-2</v>
      </c>
      <c r="H511" s="62">
        <f>IF($E$11="",'3.1.16'!AA499/1000,Matrix!$E$11+('3.1.16'!AA499/1000))</f>
        <v>7.1617924753112142E-2</v>
      </c>
      <c r="I511" s="56"/>
      <c r="J511" s="80">
        <f t="array" ref="J511">INDEX($AH$14:$AH$294,MATCH(MIN(IF($AH$14:$AH$294-(F511*(1+$BF$48))&gt;=0,$AH$14:$AH$294-(F511*(1+$BF$48)),"")),$AH$14:$AH$294-(F511*(1+$BF$48)),0))</f>
        <v>7.2899999999999979E-2</v>
      </c>
      <c r="K511" s="59">
        <f t="array" ref="K511">INDEX($AH$14:$AH$294,MATCH(MIN(IF($AH$14:$AH$294-(G511*(1+$BF$48))&gt;=0,$AH$14:$AH$294-(G511*(1+$BF$48)),"")),$AH$14:$AH$294-(G511*(1+$BF$48)),0))</f>
        <v>7.535E-2</v>
      </c>
      <c r="L511" s="62">
        <f t="array" ref="L511">INDEX($AH$14:$AH$294,MATCH(MIN(IF($AH$14:$AH$294-(H511*(1+$BF$48))&gt;=0,$AH$14:$AH$294-(H511*(1+$BF$48)),"")),$AH$14:$AH$294-(H511*(1+$BF$48)),0))</f>
        <v>7.535E-2</v>
      </c>
    </row>
    <row r="512" spans="1:12" x14ac:dyDescent="0.25">
      <c r="A512" s="69" t="str">
        <f>+'3.1.16'!A500</f>
        <v>2016-12-01</v>
      </c>
      <c r="B512" s="56" t="str">
        <f>+'3.1.16'!B500</f>
        <v>2018-11-30</v>
      </c>
      <c r="C512" s="56">
        <f>+'3.1.16'!C500</f>
        <v>24</v>
      </c>
      <c r="D512" s="56" t="str">
        <f>+'3.1.16'!D500</f>
        <v>CONED ROS</v>
      </c>
      <c r="E512" s="56" t="s">
        <v>372</v>
      </c>
      <c r="F512" s="80">
        <f>IF($E$11="",'3.1.16'!Y500/1000,Matrix!$E$11+('3.1.16'!Y500/1000))</f>
        <v>6.9049601147550155E-2</v>
      </c>
      <c r="G512" s="59">
        <f>IF($E$11="",'3.1.16'!Z500/1000,Matrix!$E$11+('3.1.16'!Z500/1000))</f>
        <v>7.1349601147550151E-2</v>
      </c>
      <c r="H512" s="62">
        <f>IF($E$11="",'3.1.16'!AA500/1000,Matrix!$E$11+('3.1.16'!AA500/1000))</f>
        <v>7.1549601147550143E-2</v>
      </c>
      <c r="I512" s="56"/>
      <c r="J512" s="80">
        <f t="array" ref="J512">INDEX($AH$14:$AH$294,MATCH(MIN(IF($AH$14:$AH$294-(F512*(1+$BF$48))&gt;=0,$AH$14:$AH$294-(F512*(1+$BF$48)),"")),$AH$14:$AH$294-(F512*(1+$BF$48)),0))</f>
        <v>7.2899999999999979E-2</v>
      </c>
      <c r="K512" s="59">
        <f t="array" ref="K512">INDEX($AH$14:$AH$294,MATCH(MIN(IF($AH$14:$AH$294-(G512*(1+$BF$48))&gt;=0,$AH$14:$AH$294-(G512*(1+$BF$48)),"")),$AH$14:$AH$294-(G512*(1+$BF$48)),0))</f>
        <v>7.535E-2</v>
      </c>
      <c r="L512" s="62">
        <f t="array" ref="L512">INDEX($AH$14:$AH$294,MATCH(MIN(IF($AH$14:$AH$294-(H512*(1+$BF$48))&gt;=0,$AH$14:$AH$294-(H512*(1+$BF$48)),"")),$AH$14:$AH$294-(H512*(1+$BF$48)),0))</f>
        <v>7.535E-2</v>
      </c>
    </row>
    <row r="513" spans="1:12" x14ac:dyDescent="0.25">
      <c r="A513" s="69" t="str">
        <f>+'3.1.16'!A501</f>
        <v>2016-12-01</v>
      </c>
      <c r="B513" s="56" t="str">
        <f>+'3.1.16'!B501</f>
        <v>2019-05-31</v>
      </c>
      <c r="C513" s="56">
        <f>+'3.1.16'!C501</f>
        <v>30</v>
      </c>
      <c r="D513" s="56" t="str">
        <f>+'3.1.16'!D501</f>
        <v>CONED ROS</v>
      </c>
      <c r="E513" s="56" t="s">
        <v>372</v>
      </c>
      <c r="F513" s="80">
        <f>IF($E$11="",'3.1.16'!Y501/1000,Matrix!$E$11+('3.1.16'!Y501/1000))</f>
        <v>7.0838779779499886E-2</v>
      </c>
      <c r="G513" s="59">
        <f>IF($E$11="",'3.1.16'!Z501/1000,Matrix!$E$11+('3.1.16'!Z501/1000))</f>
        <v>7.3138779779499882E-2</v>
      </c>
      <c r="H513" s="62">
        <f>IF($E$11="",'3.1.16'!AA501/1000,Matrix!$E$11+('3.1.16'!AA501/1000))</f>
        <v>7.3338779779499888E-2</v>
      </c>
      <c r="I513" s="56"/>
      <c r="J513" s="80">
        <f t="array" ref="J513">INDEX($AH$14:$AH$294,MATCH(MIN(IF($AH$14:$AH$294-(F513*(1+$BF$48))&gt;=0,$AH$14:$AH$294-(F513*(1+$BF$48)),"")),$AH$14:$AH$294-(F513*(1+$BF$48)),0))</f>
        <v>7.4649999999999994E-2</v>
      </c>
      <c r="K513" s="59">
        <f t="array" ref="K513">INDEX($AH$14:$AH$294,MATCH(MIN(IF($AH$14:$AH$294-(G513*(1+$BF$48))&gt;=0,$AH$14:$AH$294-(G513*(1+$BF$48)),"")),$AH$14:$AH$294-(G513*(1+$BF$48)),0))</f>
        <v>7.7100000000000016E-2</v>
      </c>
      <c r="L513" s="62">
        <f t="array" ref="L513">INDEX($AH$14:$AH$294,MATCH(MIN(IF($AH$14:$AH$294-(H513*(1+$BF$48))&gt;=0,$AH$14:$AH$294-(H513*(1+$BF$48)),"")),$AH$14:$AH$294-(H513*(1+$BF$48)),0))</f>
        <v>7.7450000000000019E-2</v>
      </c>
    </row>
    <row r="514" spans="1:12" x14ac:dyDescent="0.25">
      <c r="A514" s="70" t="str">
        <f>+'3.1.16'!A502</f>
        <v>2016-12-01</v>
      </c>
      <c r="B514" s="57" t="str">
        <f>+'3.1.16'!B502</f>
        <v>2019-11-30</v>
      </c>
      <c r="C514" s="57">
        <f>+'3.1.16'!C502</f>
        <v>36</v>
      </c>
      <c r="D514" s="57" t="str">
        <f>+'3.1.16'!D502</f>
        <v>CONED ROS</v>
      </c>
      <c r="E514" s="57" t="s">
        <v>372</v>
      </c>
      <c r="F514" s="82">
        <f>IF($E$11="",'3.1.16'!Y502/1000,Matrix!$E$11+('3.1.16'!Y502/1000))</f>
        <v>7.1180591371191218E-2</v>
      </c>
      <c r="G514" s="60">
        <f>IF($E$11="",'3.1.16'!Z502/1000,Matrix!$E$11+('3.1.16'!Z502/1000))</f>
        <v>7.3480591371191215E-2</v>
      </c>
      <c r="H514" s="63">
        <f>IF($E$11="",'3.1.16'!AA502/1000,Matrix!$E$11+('3.1.16'!AA502/1000))</f>
        <v>7.3680591371191206E-2</v>
      </c>
      <c r="I514" s="56"/>
      <c r="J514" s="82">
        <f t="array" ref="J514">INDEX($AH$14:$AH$294,MATCH(MIN(IF($AH$14:$AH$294-(F514*(1+$BF$48))&gt;=0,$AH$14:$AH$294-(F514*(1+$BF$48)),"")),$AH$14:$AH$294-(F514*(1+$BF$48)),0))</f>
        <v>7.4999999999999997E-2</v>
      </c>
      <c r="K514" s="60">
        <f t="array" ref="K514">INDEX($AH$14:$AH$294,MATCH(MIN(IF($AH$14:$AH$294-(G514*(1+$BF$48))&gt;=0,$AH$14:$AH$294-(G514*(1+$BF$48)),"")),$AH$14:$AH$294-(G514*(1+$BF$48)),0))</f>
        <v>7.7450000000000019E-2</v>
      </c>
      <c r="L514" s="63">
        <f t="array" ref="L514">INDEX($AH$14:$AH$294,MATCH(MIN(IF($AH$14:$AH$294-(H514*(1+$BF$48))&gt;=0,$AH$14:$AH$294-(H514*(1+$BF$48)),"")),$AH$14:$AH$294-(H514*(1+$BF$48)),0))</f>
        <v>7.7800000000000022E-2</v>
      </c>
    </row>
    <row r="515" spans="1:12" x14ac:dyDescent="0.25">
      <c r="A515" s="68" t="str">
        <f>+'3.1.16'!A503</f>
        <v>2017-01-01</v>
      </c>
      <c r="B515" s="55" t="str">
        <f>+'3.1.16'!B503</f>
        <v>2017-12-31</v>
      </c>
      <c r="C515" s="55">
        <f>+'3.1.16'!C503</f>
        <v>12</v>
      </c>
      <c r="D515" s="55" t="str">
        <f>+'3.1.16'!D503</f>
        <v>CONED ROS</v>
      </c>
      <c r="E515" s="55" t="s">
        <v>372</v>
      </c>
      <c r="F515" s="81">
        <f>IF($E$11="",'3.1.16'!Y503/1000,Matrix!$E$11+('3.1.16'!Y503/1000))</f>
        <v>6.5390647324633039E-2</v>
      </c>
      <c r="G515" s="58">
        <f>IF($E$11="",'3.1.16'!Z503/1000,Matrix!$E$11+('3.1.16'!Z503/1000))</f>
        <v>6.7690647324633035E-2</v>
      </c>
      <c r="H515" s="61">
        <f>IF($E$11="",'3.1.16'!AA503/1000,Matrix!$E$11+('3.1.16'!AA503/1000))</f>
        <v>6.7890647324633041E-2</v>
      </c>
      <c r="I515" s="55"/>
      <c r="J515" s="81">
        <f t="array" ref="J515">INDEX($AH$14:$AH$294,MATCH(MIN(IF($AH$14:$AH$294-(F515*(1+$BF$48))&gt;=0,$AH$14:$AH$294-(F515*(1+$BF$48)),"")),$AH$14:$AH$294-(F515*(1+$BF$48)),0))</f>
        <v>6.9049999999999945E-2</v>
      </c>
      <c r="K515" s="58">
        <f t="array" ref="K515">INDEX($AH$14:$AH$294,MATCH(MIN(IF($AH$14:$AH$294-(G515*(1+$BF$48))&gt;=0,$AH$14:$AH$294-(G515*(1+$BF$48)),"")),$AH$14:$AH$294-(G515*(1+$BF$48)),0))</f>
        <v>7.1499999999999966E-2</v>
      </c>
      <c r="L515" s="61">
        <f t="array" ref="L515">INDEX($AH$14:$AH$294,MATCH(MIN(IF($AH$14:$AH$294-(H515*(1+$BF$48))&gt;=0,$AH$14:$AH$294-(H515*(1+$BF$48)),"")),$AH$14:$AH$294-(H515*(1+$BF$48)),0))</f>
        <v>7.1499999999999966E-2</v>
      </c>
    </row>
    <row r="516" spans="1:12" x14ac:dyDescent="0.25">
      <c r="A516" s="69" t="str">
        <f>+'3.1.16'!A504</f>
        <v>2017-01-01</v>
      </c>
      <c r="B516" s="56" t="str">
        <f>+'3.1.16'!B504</f>
        <v>2018-06-30</v>
      </c>
      <c r="C516" s="56">
        <f>+'3.1.16'!C504</f>
        <v>18</v>
      </c>
      <c r="D516" s="56" t="str">
        <f>+'3.1.16'!D504</f>
        <v>CONED ROS</v>
      </c>
      <c r="E516" s="56" t="s">
        <v>372</v>
      </c>
      <c r="F516" s="80">
        <f>IF($E$11="",'3.1.16'!Y504/1000,Matrix!$E$11+('3.1.16'!Y504/1000))</f>
        <v>6.9340737699423213E-2</v>
      </c>
      <c r="G516" s="59">
        <f>IF($E$11="",'3.1.16'!Z504/1000,Matrix!$E$11+('3.1.16'!Z504/1000))</f>
        <v>7.164073769942321E-2</v>
      </c>
      <c r="H516" s="62">
        <f>IF($E$11="",'3.1.16'!AA504/1000,Matrix!$E$11+('3.1.16'!AA504/1000))</f>
        <v>7.1840737699423216E-2</v>
      </c>
      <c r="I516" s="56"/>
      <c r="J516" s="80">
        <f t="array" ref="J516">INDEX($AH$14:$AH$294,MATCH(MIN(IF($AH$14:$AH$294-(F516*(1+$BF$48))&gt;=0,$AH$14:$AH$294-(F516*(1+$BF$48)),"")),$AH$14:$AH$294-(F516*(1+$BF$48)),0))</f>
        <v>7.3249999999999982E-2</v>
      </c>
      <c r="K516" s="59">
        <f t="array" ref="K516">INDEX($AH$14:$AH$294,MATCH(MIN(IF($AH$14:$AH$294-(G516*(1+$BF$48))&gt;=0,$AH$14:$AH$294-(G516*(1+$BF$48)),"")),$AH$14:$AH$294-(G516*(1+$BF$48)),0))</f>
        <v>7.5700000000000003E-2</v>
      </c>
      <c r="L516" s="62">
        <f t="array" ref="L516">INDEX($AH$14:$AH$294,MATCH(MIN(IF($AH$14:$AH$294-(H516*(1+$BF$48))&gt;=0,$AH$14:$AH$294-(H516*(1+$BF$48)),"")),$AH$14:$AH$294-(H516*(1+$BF$48)),0))</f>
        <v>7.5700000000000003E-2</v>
      </c>
    </row>
    <row r="517" spans="1:12" x14ac:dyDescent="0.25">
      <c r="A517" s="69" t="str">
        <f>+'3.1.16'!A505</f>
        <v>2017-01-01</v>
      </c>
      <c r="B517" s="56" t="str">
        <f>+'3.1.16'!B505</f>
        <v>2018-12-31</v>
      </c>
      <c r="C517" s="56">
        <f>+'3.1.16'!C505</f>
        <v>24</v>
      </c>
      <c r="D517" s="56" t="str">
        <f>+'3.1.16'!D505</f>
        <v>CONED ROS</v>
      </c>
      <c r="E517" s="56" t="s">
        <v>372</v>
      </c>
      <c r="F517" s="80">
        <f>IF($E$11="",'3.1.16'!Y505/1000,Matrix!$E$11+('3.1.16'!Y505/1000))</f>
        <v>6.9100098685712874E-2</v>
      </c>
      <c r="G517" s="59">
        <f>IF($E$11="",'3.1.16'!Z505/1000,Matrix!$E$11+('3.1.16'!Z505/1000))</f>
        <v>7.1400098685712871E-2</v>
      </c>
      <c r="H517" s="62">
        <f>IF($E$11="",'3.1.16'!AA505/1000,Matrix!$E$11+('3.1.16'!AA505/1000))</f>
        <v>7.1600098685712876E-2</v>
      </c>
      <c r="I517" s="56"/>
      <c r="J517" s="80">
        <f t="array" ref="J517">INDEX($AH$14:$AH$294,MATCH(MIN(IF($AH$14:$AH$294-(F517*(1+$BF$48))&gt;=0,$AH$14:$AH$294-(F517*(1+$BF$48)),"")),$AH$14:$AH$294-(F517*(1+$BF$48)),0))</f>
        <v>7.2899999999999979E-2</v>
      </c>
      <c r="K517" s="59">
        <f t="array" ref="K517">INDEX($AH$14:$AH$294,MATCH(MIN(IF($AH$14:$AH$294-(G517*(1+$BF$48))&gt;=0,$AH$14:$AH$294-(G517*(1+$BF$48)),"")),$AH$14:$AH$294-(G517*(1+$BF$48)),0))</f>
        <v>7.535E-2</v>
      </c>
      <c r="L517" s="62">
        <f t="array" ref="L517">INDEX($AH$14:$AH$294,MATCH(MIN(IF($AH$14:$AH$294-(H517*(1+$BF$48))&gt;=0,$AH$14:$AH$294-(H517*(1+$BF$48)),"")),$AH$14:$AH$294-(H517*(1+$BF$48)),0))</f>
        <v>7.535E-2</v>
      </c>
    </row>
    <row r="518" spans="1:12" x14ac:dyDescent="0.25">
      <c r="A518" s="69" t="str">
        <f>+'3.1.16'!A506</f>
        <v>2017-01-01</v>
      </c>
      <c r="B518" s="56" t="str">
        <f>+'3.1.16'!B506</f>
        <v>2019-06-30</v>
      </c>
      <c r="C518" s="56">
        <f>+'3.1.16'!C506</f>
        <v>30</v>
      </c>
      <c r="D518" s="56" t="str">
        <f>+'3.1.16'!D506</f>
        <v>CONED ROS</v>
      </c>
      <c r="E518" s="56" t="s">
        <v>372</v>
      </c>
      <c r="F518" s="80">
        <f>IF($E$11="",'3.1.16'!Y506/1000,Matrix!$E$11+('3.1.16'!Y506/1000))</f>
        <v>7.0959741258709019E-2</v>
      </c>
      <c r="G518" s="59">
        <f>IF($E$11="",'3.1.16'!Z506/1000,Matrix!$E$11+('3.1.16'!Z506/1000))</f>
        <v>7.3259741258709016E-2</v>
      </c>
      <c r="H518" s="62">
        <f>IF($E$11="",'3.1.16'!AA506/1000,Matrix!$E$11+('3.1.16'!AA506/1000))</f>
        <v>7.3459741258709021E-2</v>
      </c>
      <c r="I518" s="56"/>
      <c r="J518" s="80">
        <f t="array" ref="J518">INDEX($AH$14:$AH$294,MATCH(MIN(IF($AH$14:$AH$294-(F518*(1+$BF$48))&gt;=0,$AH$14:$AH$294-(F518*(1+$BF$48)),"")),$AH$14:$AH$294-(F518*(1+$BF$48)),0))</f>
        <v>7.4649999999999994E-2</v>
      </c>
      <c r="K518" s="59">
        <f t="array" ref="K518">INDEX($AH$14:$AH$294,MATCH(MIN(IF($AH$14:$AH$294-(G518*(1+$BF$48))&gt;=0,$AH$14:$AH$294-(G518*(1+$BF$48)),"")),$AH$14:$AH$294-(G518*(1+$BF$48)),0))</f>
        <v>7.7100000000000016E-2</v>
      </c>
      <c r="L518" s="62">
        <f t="array" ref="L518">INDEX($AH$14:$AH$294,MATCH(MIN(IF($AH$14:$AH$294-(H518*(1+$BF$48))&gt;=0,$AH$14:$AH$294-(H518*(1+$BF$48)),"")),$AH$14:$AH$294-(H518*(1+$BF$48)),0))</f>
        <v>7.7450000000000019E-2</v>
      </c>
    </row>
    <row r="519" spans="1:12" x14ac:dyDescent="0.25">
      <c r="A519" s="70" t="str">
        <f>+'3.1.16'!A507</f>
        <v>2017-01-01</v>
      </c>
      <c r="B519" s="57" t="str">
        <f>+'3.1.16'!B507</f>
        <v>2019-12-31</v>
      </c>
      <c r="C519" s="57">
        <f>+'3.1.16'!C507</f>
        <v>36</v>
      </c>
      <c r="D519" s="57" t="str">
        <f>+'3.1.16'!D507</f>
        <v>CONED ROS</v>
      </c>
      <c r="E519" s="57" t="s">
        <v>372</v>
      </c>
      <c r="F519" s="82">
        <f>IF($E$11="",'3.1.16'!Y507/1000,Matrix!$E$11+('3.1.16'!Y507/1000))</f>
        <v>7.1619514369436754E-2</v>
      </c>
      <c r="G519" s="60">
        <f>IF($E$11="",'3.1.16'!Z507/1000,Matrix!$E$11+('3.1.16'!Z507/1000))</f>
        <v>7.3919514369436751E-2</v>
      </c>
      <c r="H519" s="63">
        <f>IF($E$11="",'3.1.16'!AA507/1000,Matrix!$E$11+('3.1.16'!AA507/1000))</f>
        <v>7.4119514369436756E-2</v>
      </c>
      <c r="I519" s="56"/>
      <c r="J519" s="82">
        <f t="array" ref="J519">INDEX($AH$14:$AH$294,MATCH(MIN(IF($AH$14:$AH$294-(F519*(1+$BF$48))&gt;=0,$AH$14:$AH$294-(F519*(1+$BF$48)),"")),$AH$14:$AH$294-(F519*(1+$BF$48)),0))</f>
        <v>7.535E-2</v>
      </c>
      <c r="K519" s="60">
        <f t="array" ref="K519">INDEX($AH$14:$AH$294,MATCH(MIN(IF($AH$14:$AH$294-(G519*(1+$BF$48))&gt;=0,$AH$14:$AH$294-(G519*(1+$BF$48)),"")),$AH$14:$AH$294-(G519*(1+$BF$48)),0))</f>
        <v>7.7800000000000022E-2</v>
      </c>
      <c r="L519" s="63">
        <f t="array" ref="L519">INDEX($AH$14:$AH$294,MATCH(MIN(IF($AH$14:$AH$294-(H519*(1+$BF$48))&gt;=0,$AH$14:$AH$294-(H519*(1+$BF$48)),"")),$AH$14:$AH$294-(H519*(1+$BF$48)),0))</f>
        <v>7.8150000000000025E-2</v>
      </c>
    </row>
    <row r="520" spans="1:12" x14ac:dyDescent="0.25">
      <c r="A520" s="68" t="str">
        <f>+'3.1.16'!A508</f>
        <v>2017-02-01</v>
      </c>
      <c r="B520" s="55" t="str">
        <f>+'3.1.16'!B508</f>
        <v>2018-01-31</v>
      </c>
      <c r="C520" s="55">
        <f>+'3.1.16'!C508</f>
        <v>12</v>
      </c>
      <c r="D520" s="55" t="str">
        <f>+'3.1.16'!D508</f>
        <v>CONED ROS</v>
      </c>
      <c r="E520" s="55" t="s">
        <v>372</v>
      </c>
      <c r="F520" s="81">
        <f>IF($E$11="",'3.1.16'!Y508/1000,Matrix!$E$11+('3.1.16'!Y508/1000))</f>
        <v>6.678243552674798E-2</v>
      </c>
      <c r="G520" s="58">
        <f>IF($E$11="",'3.1.16'!Z508/1000,Matrix!$E$11+('3.1.16'!Z508/1000))</f>
        <v>6.9082435526747976E-2</v>
      </c>
      <c r="H520" s="61">
        <f>IF($E$11="",'3.1.16'!AA508/1000,Matrix!$E$11+('3.1.16'!AA508/1000))</f>
        <v>6.9282435526747968E-2</v>
      </c>
      <c r="I520" s="55"/>
      <c r="J520" s="81">
        <f t="array" ref="J520">INDEX($AH$14:$AH$294,MATCH(MIN(IF($AH$14:$AH$294-(F520*(1+$BF$48))&gt;=0,$AH$14:$AH$294-(F520*(1+$BF$48)),"")),$AH$14:$AH$294-(F520*(1+$BF$48)),0))</f>
        <v>7.0449999999999957E-2</v>
      </c>
      <c r="K520" s="58">
        <f t="array" ref="K520">INDEX($AH$14:$AH$294,MATCH(MIN(IF($AH$14:$AH$294-(G520*(1+$BF$48))&gt;=0,$AH$14:$AH$294-(G520*(1+$BF$48)),"")),$AH$14:$AH$294-(G520*(1+$BF$48)),0))</f>
        <v>7.2899999999999979E-2</v>
      </c>
      <c r="L520" s="61">
        <f t="array" ref="L520">INDEX($AH$14:$AH$294,MATCH(MIN(IF($AH$14:$AH$294-(H520*(1+$BF$48))&gt;=0,$AH$14:$AH$294-(H520*(1+$BF$48)),"")),$AH$14:$AH$294-(H520*(1+$BF$48)),0))</f>
        <v>7.2899999999999979E-2</v>
      </c>
    </row>
    <row r="521" spans="1:12" x14ac:dyDescent="0.25">
      <c r="A521" s="69" t="str">
        <f>+'3.1.16'!A509</f>
        <v>2017-02-01</v>
      </c>
      <c r="B521" s="56" t="str">
        <f>+'3.1.16'!B509</f>
        <v>2018-07-31</v>
      </c>
      <c r="C521" s="56">
        <f>+'3.1.16'!C509</f>
        <v>18</v>
      </c>
      <c r="D521" s="56" t="str">
        <f>+'3.1.16'!D509</f>
        <v>CONED ROS</v>
      </c>
      <c r="E521" s="56" t="s">
        <v>372</v>
      </c>
      <c r="F521" s="80">
        <f>IF($E$11="",'3.1.16'!Y509/1000,Matrix!$E$11+('3.1.16'!Y509/1000))</f>
        <v>6.8774827840939287E-2</v>
      </c>
      <c r="G521" s="59">
        <f>IF($E$11="",'3.1.16'!Z509/1000,Matrix!$E$11+('3.1.16'!Z509/1000))</f>
        <v>7.1074827840939284E-2</v>
      </c>
      <c r="H521" s="62">
        <f>IF($E$11="",'3.1.16'!AA509/1000,Matrix!$E$11+('3.1.16'!AA509/1000))</f>
        <v>7.1274827840939275E-2</v>
      </c>
      <c r="I521" s="56"/>
      <c r="J521" s="80">
        <f t="array" ref="J521">INDEX($AH$14:$AH$294,MATCH(MIN(IF($AH$14:$AH$294-(F521*(1+$BF$48))&gt;=0,$AH$14:$AH$294-(F521*(1+$BF$48)),"")),$AH$14:$AH$294-(F521*(1+$BF$48)),0))</f>
        <v>7.2549999999999976E-2</v>
      </c>
      <c r="K521" s="59">
        <f t="array" ref="K521">INDEX($AH$14:$AH$294,MATCH(MIN(IF($AH$14:$AH$294-(G521*(1+$BF$48))&gt;=0,$AH$14:$AH$294-(G521*(1+$BF$48)),"")),$AH$14:$AH$294-(G521*(1+$BF$48)),0))</f>
        <v>7.4999999999999997E-2</v>
      </c>
      <c r="L521" s="62">
        <f t="array" ref="L521">INDEX($AH$14:$AH$294,MATCH(MIN(IF($AH$14:$AH$294-(H521*(1+$BF$48))&gt;=0,$AH$14:$AH$294-(H521*(1+$BF$48)),"")),$AH$14:$AH$294-(H521*(1+$BF$48)),0))</f>
        <v>7.4999999999999997E-2</v>
      </c>
    </row>
    <row r="522" spans="1:12" x14ac:dyDescent="0.25">
      <c r="A522" s="69" t="str">
        <f>+'3.1.16'!A510</f>
        <v>2017-02-01</v>
      </c>
      <c r="B522" s="56" t="str">
        <f>+'3.1.16'!B510</f>
        <v>2019-01-31</v>
      </c>
      <c r="C522" s="56">
        <f>+'3.1.16'!C510</f>
        <v>24</v>
      </c>
      <c r="D522" s="56" t="str">
        <f>+'3.1.16'!D510</f>
        <v>CONED ROS</v>
      </c>
      <c r="E522" s="56" t="s">
        <v>372</v>
      </c>
      <c r="F522" s="80">
        <f>IF($E$11="",'3.1.16'!Y510/1000,Matrix!$E$11+('3.1.16'!Y510/1000))</f>
        <v>6.9823492102975518E-2</v>
      </c>
      <c r="G522" s="59">
        <f>IF($E$11="",'3.1.16'!Z510/1000,Matrix!$E$11+('3.1.16'!Z510/1000))</f>
        <v>7.2123492102975514E-2</v>
      </c>
      <c r="H522" s="62">
        <f>IF($E$11="",'3.1.16'!AA510/1000,Matrix!$E$11+('3.1.16'!AA510/1000))</f>
        <v>7.232349210297552E-2</v>
      </c>
      <c r="I522" s="56"/>
      <c r="J522" s="80">
        <f t="array" ref="J522">INDEX($AH$14:$AH$294,MATCH(MIN(IF($AH$14:$AH$294-(F522*(1+$BF$48))&gt;=0,$AH$14:$AH$294-(F522*(1+$BF$48)),"")),$AH$14:$AH$294-(F522*(1+$BF$48)),0))</f>
        <v>7.3599999999999985E-2</v>
      </c>
      <c r="K522" s="59">
        <f t="array" ref="K522">INDEX($AH$14:$AH$294,MATCH(MIN(IF($AH$14:$AH$294-(G522*(1+$BF$48))&gt;=0,$AH$14:$AH$294-(G522*(1+$BF$48)),"")),$AH$14:$AH$294-(G522*(1+$BF$48)),0))</f>
        <v>7.6050000000000006E-2</v>
      </c>
      <c r="L522" s="62">
        <f t="array" ref="L522">INDEX($AH$14:$AH$294,MATCH(MIN(IF($AH$14:$AH$294-(H522*(1+$BF$48))&gt;=0,$AH$14:$AH$294-(H522*(1+$BF$48)),"")),$AH$14:$AH$294-(H522*(1+$BF$48)),0))</f>
        <v>7.640000000000001E-2</v>
      </c>
    </row>
    <row r="523" spans="1:12" x14ac:dyDescent="0.25">
      <c r="A523" s="69" t="str">
        <f>+'3.1.16'!A511</f>
        <v>2017-02-01</v>
      </c>
      <c r="B523" s="56" t="str">
        <f>+'3.1.16'!B511</f>
        <v>2019-07-31</v>
      </c>
      <c r="C523" s="56">
        <f>+'3.1.16'!C511</f>
        <v>30</v>
      </c>
      <c r="D523" s="56" t="str">
        <f>+'3.1.16'!D511</f>
        <v>CONED ROS</v>
      </c>
      <c r="E523" s="56" t="s">
        <v>372</v>
      </c>
      <c r="F523" s="80">
        <f>IF($E$11="",'3.1.16'!Y511/1000,Matrix!$E$11+('3.1.16'!Y511/1000))</f>
        <v>7.0765727719789312E-2</v>
      </c>
      <c r="G523" s="59">
        <f>IF($E$11="",'3.1.16'!Z511/1000,Matrix!$E$11+('3.1.16'!Z511/1000))</f>
        <v>7.3065727719789308E-2</v>
      </c>
      <c r="H523" s="62">
        <f>IF($E$11="",'3.1.16'!AA511/1000,Matrix!$E$11+('3.1.16'!AA511/1000))</f>
        <v>7.3265727719789314E-2</v>
      </c>
      <c r="I523" s="56"/>
      <c r="J523" s="80">
        <f t="array" ref="J523">INDEX($AH$14:$AH$294,MATCH(MIN(IF($AH$14:$AH$294-(F523*(1+$BF$48))&gt;=0,$AH$14:$AH$294-(F523*(1+$BF$48)),"")),$AH$14:$AH$294-(F523*(1+$BF$48)),0))</f>
        <v>7.4649999999999994E-2</v>
      </c>
      <c r="K523" s="59">
        <f t="array" ref="K523">INDEX($AH$14:$AH$294,MATCH(MIN(IF($AH$14:$AH$294-(G523*(1+$BF$48))&gt;=0,$AH$14:$AH$294-(G523*(1+$BF$48)),"")),$AH$14:$AH$294-(G523*(1+$BF$48)),0))</f>
        <v>7.7100000000000016E-2</v>
      </c>
      <c r="L523" s="62">
        <f t="array" ref="L523">INDEX($AH$14:$AH$294,MATCH(MIN(IF($AH$14:$AH$294-(H523*(1+$BF$48))&gt;=0,$AH$14:$AH$294-(H523*(1+$BF$48)),"")),$AH$14:$AH$294-(H523*(1+$BF$48)),0))</f>
        <v>7.7100000000000016E-2</v>
      </c>
    </row>
    <row r="524" spans="1:12" x14ac:dyDescent="0.25">
      <c r="A524" s="70" t="str">
        <f>+'3.1.16'!A512</f>
        <v>2017-02-01</v>
      </c>
      <c r="B524" s="57" t="str">
        <f>+'3.1.16'!B512</f>
        <v>2020-01-31</v>
      </c>
      <c r="C524" s="57">
        <f>+'3.1.16'!C512</f>
        <v>36</v>
      </c>
      <c r="D524" s="57" t="str">
        <f>+'3.1.16'!D512</f>
        <v>CONED ROS</v>
      </c>
      <c r="E524" s="57" t="s">
        <v>372</v>
      </c>
      <c r="F524" s="82">
        <f>IF($E$11="",'3.1.16'!Y512/1000,Matrix!$E$11+('3.1.16'!Y512/1000))</f>
        <v>7.2443822323573215E-2</v>
      </c>
      <c r="G524" s="60">
        <f>IF($E$11="",'3.1.16'!Z512/1000,Matrix!$E$11+('3.1.16'!Z512/1000))</f>
        <v>7.4743822323573211E-2</v>
      </c>
      <c r="H524" s="63">
        <f>IF($E$11="",'3.1.16'!AA512/1000,Matrix!$E$11+('3.1.16'!AA512/1000))</f>
        <v>7.4943822323573217E-2</v>
      </c>
      <c r="I524" s="56"/>
      <c r="J524" s="82">
        <f t="array" ref="J524">INDEX($AH$14:$AH$294,MATCH(MIN(IF($AH$14:$AH$294-(F524*(1+$BF$48))&gt;=0,$AH$14:$AH$294-(F524*(1+$BF$48)),"")),$AH$14:$AH$294-(F524*(1+$BF$48)),0))</f>
        <v>7.640000000000001E-2</v>
      </c>
      <c r="K524" s="60">
        <f t="array" ref="K524">INDEX($AH$14:$AH$294,MATCH(MIN(IF($AH$14:$AH$294-(G524*(1+$BF$48))&gt;=0,$AH$14:$AH$294-(G524*(1+$BF$48)),"")),$AH$14:$AH$294-(G524*(1+$BF$48)),0))</f>
        <v>7.8850000000000031E-2</v>
      </c>
      <c r="L524" s="63">
        <f t="array" ref="L524">INDEX($AH$14:$AH$294,MATCH(MIN(IF($AH$14:$AH$294-(H524*(1+$BF$48))&gt;=0,$AH$14:$AH$294-(H524*(1+$BF$48)),"")),$AH$14:$AH$294-(H524*(1+$BF$48)),0))</f>
        <v>7.8850000000000031E-2</v>
      </c>
    </row>
    <row r="525" spans="1:12" x14ac:dyDescent="0.25">
      <c r="A525" s="68" t="str">
        <f>+'3.1.16'!A513</f>
        <v>2017-03-01</v>
      </c>
      <c r="B525" s="55" t="str">
        <f>+'3.1.16'!B513</f>
        <v>2018-02-28</v>
      </c>
      <c r="C525" s="55">
        <f>+'3.1.16'!C513</f>
        <v>12</v>
      </c>
      <c r="D525" s="55" t="str">
        <f>+'3.1.16'!D513</f>
        <v>CONED ROS</v>
      </c>
      <c r="E525" s="55" t="s">
        <v>372</v>
      </c>
      <c r="F525" s="81">
        <f>IF($E$11="",'3.1.16'!Y513/1000,Matrix!$E$11+('3.1.16'!Y513/1000))</f>
        <v>6.7823203273367369E-2</v>
      </c>
      <c r="G525" s="58">
        <f>IF($E$11="",'3.1.16'!Z513/1000,Matrix!$E$11+('3.1.16'!Z513/1000))</f>
        <v>7.0123203273367365E-2</v>
      </c>
      <c r="H525" s="61">
        <f>IF($E$11="",'3.1.16'!AA513/1000,Matrix!$E$11+('3.1.16'!AA513/1000))</f>
        <v>7.0323203273367371E-2</v>
      </c>
      <c r="I525" s="55"/>
      <c r="J525" s="81">
        <f t="array" ref="J525">INDEX($AH$14:$AH$294,MATCH(MIN(IF($AH$14:$AH$294-(F525*(1+$BF$48))&gt;=0,$AH$14:$AH$294-(F525*(1+$BF$48)),"")),$AH$14:$AH$294-(F525*(1+$BF$48)),0))</f>
        <v>7.1499999999999966E-2</v>
      </c>
      <c r="K525" s="58">
        <f t="array" ref="K525">INDEX($AH$14:$AH$294,MATCH(MIN(IF($AH$14:$AH$294-(G525*(1+$BF$48))&gt;=0,$AH$14:$AH$294-(G525*(1+$BF$48)),"")),$AH$14:$AH$294-(G525*(1+$BF$48)),0))</f>
        <v>7.3949999999999988E-2</v>
      </c>
      <c r="L525" s="61">
        <f t="array" ref="L525">INDEX($AH$14:$AH$294,MATCH(MIN(IF($AH$14:$AH$294-(H525*(1+$BF$48))&gt;=0,$AH$14:$AH$294-(H525*(1+$BF$48)),"")),$AH$14:$AH$294-(H525*(1+$BF$48)),0))</f>
        <v>7.4299999999999991E-2</v>
      </c>
    </row>
    <row r="526" spans="1:12" x14ac:dyDescent="0.25">
      <c r="A526" s="69" t="str">
        <f>+'3.1.16'!A514</f>
        <v>2017-03-01</v>
      </c>
      <c r="B526" s="56" t="str">
        <f>+'3.1.16'!B514</f>
        <v>2018-08-31</v>
      </c>
      <c r="C526" s="56">
        <f>+'3.1.16'!C514</f>
        <v>18</v>
      </c>
      <c r="D526" s="56" t="str">
        <f>+'3.1.16'!D514</f>
        <v>CONED ROS</v>
      </c>
      <c r="E526" s="56" t="s">
        <v>372</v>
      </c>
      <c r="F526" s="80">
        <f>IF($E$11="",'3.1.16'!Y514/1000,Matrix!$E$11+('3.1.16'!Y514/1000))</f>
        <v>6.8151864284915598E-2</v>
      </c>
      <c r="G526" s="59">
        <f>IF($E$11="",'3.1.16'!Z514/1000,Matrix!$E$11+('3.1.16'!Z514/1000))</f>
        <v>7.0451864284915594E-2</v>
      </c>
      <c r="H526" s="62">
        <f>IF($E$11="",'3.1.16'!AA514/1000,Matrix!$E$11+('3.1.16'!AA514/1000))</f>
        <v>7.06518642849156E-2</v>
      </c>
      <c r="I526" s="56"/>
      <c r="J526" s="80">
        <f t="array" ref="J526">INDEX($AH$14:$AH$294,MATCH(MIN(IF($AH$14:$AH$294-(F526*(1+$BF$48))&gt;=0,$AH$14:$AH$294-(F526*(1+$BF$48)),"")),$AH$14:$AH$294-(F526*(1+$BF$48)),0))</f>
        <v>7.1849999999999969E-2</v>
      </c>
      <c r="K526" s="59">
        <f t="array" ref="K526">INDEX($AH$14:$AH$294,MATCH(MIN(IF($AH$14:$AH$294-(G526*(1+$BF$48))&gt;=0,$AH$14:$AH$294-(G526*(1+$BF$48)),"")),$AH$14:$AH$294-(G526*(1+$BF$48)),0))</f>
        <v>7.4299999999999991E-2</v>
      </c>
      <c r="L526" s="62">
        <f t="array" ref="L526">INDEX($AH$14:$AH$294,MATCH(MIN(IF($AH$14:$AH$294-(H526*(1+$BF$48))&gt;=0,$AH$14:$AH$294-(H526*(1+$BF$48)),"")),$AH$14:$AH$294-(H526*(1+$BF$48)),0))</f>
        <v>7.4649999999999994E-2</v>
      </c>
    </row>
    <row r="527" spans="1:12" x14ac:dyDescent="0.25">
      <c r="A527" s="69" t="str">
        <f>+'3.1.16'!A515</f>
        <v>2017-03-01</v>
      </c>
      <c r="B527" s="56" t="str">
        <f>+'3.1.16'!B515</f>
        <v>2019-02-28</v>
      </c>
      <c r="C527" s="56">
        <f>+'3.1.16'!C515</f>
        <v>24</v>
      </c>
      <c r="D527" s="56" t="str">
        <f>+'3.1.16'!D515</f>
        <v>CONED ROS</v>
      </c>
      <c r="E527" s="56" t="s">
        <v>372</v>
      </c>
      <c r="F527" s="80">
        <f>IF($E$11="",'3.1.16'!Y515/1000,Matrix!$E$11+('3.1.16'!Y515/1000))</f>
        <v>7.0404684719012942E-2</v>
      </c>
      <c r="G527" s="59">
        <f>IF($E$11="",'3.1.16'!Z515/1000,Matrix!$E$11+('3.1.16'!Z515/1000))</f>
        <v>7.2704684719012952E-2</v>
      </c>
      <c r="H527" s="62">
        <f>IF($E$11="",'3.1.16'!AA515/1000,Matrix!$E$11+('3.1.16'!AA515/1000))</f>
        <v>7.2904684719012944E-2</v>
      </c>
      <c r="I527" s="56"/>
      <c r="J527" s="80">
        <f t="array" ref="J527">INDEX($AH$14:$AH$294,MATCH(MIN(IF($AH$14:$AH$294-(F527*(1+$BF$48))&gt;=0,$AH$14:$AH$294-(F527*(1+$BF$48)),"")),$AH$14:$AH$294-(F527*(1+$BF$48)),0))</f>
        <v>7.4299999999999991E-2</v>
      </c>
      <c r="K527" s="59">
        <f t="array" ref="K527">INDEX($AH$14:$AH$294,MATCH(MIN(IF($AH$14:$AH$294-(G527*(1+$BF$48))&gt;=0,$AH$14:$AH$294-(G527*(1+$BF$48)),"")),$AH$14:$AH$294-(G527*(1+$BF$48)),0))</f>
        <v>7.6750000000000013E-2</v>
      </c>
      <c r="L527" s="62">
        <f t="array" ref="L527">INDEX($AH$14:$AH$294,MATCH(MIN(IF($AH$14:$AH$294-(H527*(1+$BF$48))&gt;=0,$AH$14:$AH$294-(H527*(1+$BF$48)),"")),$AH$14:$AH$294-(H527*(1+$BF$48)),0))</f>
        <v>7.6750000000000013E-2</v>
      </c>
    </row>
    <row r="528" spans="1:12" x14ac:dyDescent="0.25">
      <c r="A528" s="69" t="str">
        <f>+'3.1.16'!A516</f>
        <v>2017-03-01</v>
      </c>
      <c r="B528" s="56" t="str">
        <f>+'3.1.16'!B516</f>
        <v>2019-08-31</v>
      </c>
      <c r="C528" s="56">
        <f>+'3.1.16'!C516</f>
        <v>30</v>
      </c>
      <c r="D528" s="56" t="str">
        <f>+'3.1.16'!D516</f>
        <v>CONED ROS</v>
      </c>
      <c r="E528" s="56" t="s">
        <v>372</v>
      </c>
      <c r="F528" s="80">
        <f>IF($E$11="",'3.1.16'!Y516/1000,Matrix!$E$11+('3.1.16'!Y516/1000))</f>
        <v>7.0529614337953572E-2</v>
      </c>
      <c r="G528" s="59">
        <f>IF($E$11="",'3.1.16'!Z516/1000,Matrix!$E$11+('3.1.16'!Z516/1000))</f>
        <v>7.2829614337953569E-2</v>
      </c>
      <c r="H528" s="62">
        <f>IF($E$11="",'3.1.16'!AA516/1000,Matrix!$E$11+('3.1.16'!AA516/1000))</f>
        <v>7.3029614337953574E-2</v>
      </c>
      <c r="I528" s="56"/>
      <c r="J528" s="80">
        <f t="array" ref="J528">INDEX($AH$14:$AH$294,MATCH(MIN(IF($AH$14:$AH$294-(F528*(1+$BF$48))&gt;=0,$AH$14:$AH$294-(F528*(1+$BF$48)),"")),$AH$14:$AH$294-(F528*(1+$BF$48)),0))</f>
        <v>7.4299999999999991E-2</v>
      </c>
      <c r="K528" s="59">
        <f t="array" ref="K528">INDEX($AH$14:$AH$294,MATCH(MIN(IF($AH$14:$AH$294-(G528*(1+$BF$48))&gt;=0,$AH$14:$AH$294-(G528*(1+$BF$48)),"")),$AH$14:$AH$294-(G528*(1+$BF$48)),0))</f>
        <v>7.6750000000000013E-2</v>
      </c>
      <c r="L528" s="62">
        <f t="array" ref="L528">INDEX($AH$14:$AH$294,MATCH(MIN(IF($AH$14:$AH$294-(H528*(1+$BF$48))&gt;=0,$AH$14:$AH$294-(H528*(1+$BF$48)),"")),$AH$14:$AH$294-(H528*(1+$BF$48)),0))</f>
        <v>7.7100000000000016E-2</v>
      </c>
    </row>
    <row r="529" spans="1:12" x14ac:dyDescent="0.25">
      <c r="A529" s="70" t="str">
        <f>+'3.1.16'!A517</f>
        <v>2017-03-01</v>
      </c>
      <c r="B529" s="57" t="str">
        <f>+'3.1.16'!B517</f>
        <v>2020-02-29</v>
      </c>
      <c r="C529" s="57">
        <f>+'3.1.16'!C517</f>
        <v>36</v>
      </c>
      <c r="D529" s="57" t="str">
        <f>+'3.1.16'!D517</f>
        <v>CONED ROS</v>
      </c>
      <c r="E529" s="57" t="s">
        <v>372</v>
      </c>
      <c r="F529" s="82">
        <f>IF($E$11="",'3.1.16'!Y517/1000,Matrix!$E$11+('3.1.16'!Y517/1000))</f>
        <v>7.2084970496779019E-2</v>
      </c>
      <c r="G529" s="60">
        <f>IF($E$11="",'3.1.16'!Z517/1000,Matrix!$E$11+('3.1.16'!Z517/1000))</f>
        <v>7.4384970496779015E-2</v>
      </c>
      <c r="H529" s="63">
        <f>IF($E$11="",'3.1.16'!AA517/1000,Matrix!$E$11+('3.1.16'!AA517/1000))</f>
        <v>7.4584970496779021E-2</v>
      </c>
      <c r="I529" s="56"/>
      <c r="J529" s="82">
        <f t="array" ref="J529">INDEX($AH$14:$AH$294,MATCH(MIN(IF($AH$14:$AH$294-(F529*(1+$BF$48))&gt;=0,$AH$14:$AH$294-(F529*(1+$BF$48)),"")),$AH$14:$AH$294-(F529*(1+$BF$48)),0))</f>
        <v>7.6050000000000006E-2</v>
      </c>
      <c r="K529" s="60">
        <f t="array" ref="K529">INDEX($AH$14:$AH$294,MATCH(MIN(IF($AH$14:$AH$294-(G529*(1+$BF$48))&gt;=0,$AH$14:$AH$294-(G529*(1+$BF$48)),"")),$AH$14:$AH$294-(G529*(1+$BF$48)),0))</f>
        <v>7.8500000000000028E-2</v>
      </c>
      <c r="L529" s="63">
        <f t="array" ref="L529">INDEX($AH$14:$AH$294,MATCH(MIN(IF($AH$14:$AH$294-(H529*(1+$BF$48))&gt;=0,$AH$14:$AH$294-(H529*(1+$BF$48)),"")),$AH$14:$AH$294-(H529*(1+$BF$48)),0))</f>
        <v>7.8500000000000028E-2</v>
      </c>
    </row>
    <row r="530" spans="1:12" x14ac:dyDescent="0.25">
      <c r="A530" s="68" t="str">
        <f>+'3.1.16'!A518</f>
        <v>2017-04-01</v>
      </c>
      <c r="B530" s="55" t="str">
        <f>+'3.1.16'!B518</f>
        <v>2018-03-31</v>
      </c>
      <c r="C530" s="55">
        <f>+'3.1.16'!C518</f>
        <v>12</v>
      </c>
      <c r="D530" s="55" t="str">
        <f>+'3.1.16'!D518</f>
        <v>CONED ROS</v>
      </c>
      <c r="E530" s="55" t="s">
        <v>372</v>
      </c>
      <c r="F530" s="81">
        <f>IF($E$11="",'3.1.16'!Y518/1000,Matrix!$E$11+('3.1.16'!Y518/1000))</f>
        <v>6.8380677970788256E-2</v>
      </c>
      <c r="G530" s="58">
        <f>IF($E$11="",'3.1.16'!Z518/1000,Matrix!$E$11+('3.1.16'!Z518/1000))</f>
        <v>7.0680677970788253E-2</v>
      </c>
      <c r="H530" s="61">
        <f>IF($E$11="",'3.1.16'!AA518/1000,Matrix!$E$11+('3.1.16'!AA518/1000))</f>
        <v>7.0880677970788258E-2</v>
      </c>
      <c r="I530" s="55"/>
      <c r="J530" s="81">
        <f t="array" ref="J530">INDEX($AH$14:$AH$294,MATCH(MIN(IF($AH$14:$AH$294-(F530*(1+$BF$48))&gt;=0,$AH$14:$AH$294-(F530*(1+$BF$48)),"")),$AH$14:$AH$294-(F530*(1+$BF$48)),0))</f>
        <v>7.2199999999999973E-2</v>
      </c>
      <c r="K530" s="58">
        <f t="array" ref="K530">INDEX($AH$14:$AH$294,MATCH(MIN(IF($AH$14:$AH$294-(G530*(1+$BF$48))&gt;=0,$AH$14:$AH$294-(G530*(1+$BF$48)),"")),$AH$14:$AH$294-(G530*(1+$BF$48)),0))</f>
        <v>7.4649999999999994E-2</v>
      </c>
      <c r="L530" s="61">
        <f t="array" ref="L530">INDEX($AH$14:$AH$294,MATCH(MIN(IF($AH$14:$AH$294-(H530*(1+$BF$48))&gt;=0,$AH$14:$AH$294-(H530*(1+$BF$48)),"")),$AH$14:$AH$294-(H530*(1+$BF$48)),0))</f>
        <v>7.4649999999999994E-2</v>
      </c>
    </row>
    <row r="531" spans="1:12" x14ac:dyDescent="0.25">
      <c r="A531" s="69" t="str">
        <f>+'3.1.16'!A519</f>
        <v>2017-04-01</v>
      </c>
      <c r="B531" s="56" t="str">
        <f>+'3.1.16'!B519</f>
        <v>2018-09-30</v>
      </c>
      <c r="C531" s="56">
        <f>+'3.1.16'!C519</f>
        <v>18</v>
      </c>
      <c r="D531" s="56" t="str">
        <f>+'3.1.16'!D519</f>
        <v>CONED ROS</v>
      </c>
      <c r="E531" s="56" t="s">
        <v>372</v>
      </c>
      <c r="F531" s="80">
        <f>IF($E$11="",'3.1.16'!Y519/1000,Matrix!$E$11+('3.1.16'!Y519/1000))</f>
        <v>6.8396965693258496E-2</v>
      </c>
      <c r="G531" s="59">
        <f>IF($E$11="",'3.1.16'!Z519/1000,Matrix!$E$11+('3.1.16'!Z519/1000))</f>
        <v>7.0696965693258493E-2</v>
      </c>
      <c r="H531" s="62">
        <f>IF($E$11="",'3.1.16'!AA519/1000,Matrix!$E$11+('3.1.16'!AA519/1000))</f>
        <v>7.0896965693258499E-2</v>
      </c>
      <c r="I531" s="56"/>
      <c r="J531" s="80">
        <f t="array" ref="J531">INDEX($AH$14:$AH$294,MATCH(MIN(IF($AH$14:$AH$294-(F531*(1+$BF$48))&gt;=0,$AH$14:$AH$294-(F531*(1+$BF$48)),"")),$AH$14:$AH$294-(F531*(1+$BF$48)),0))</f>
        <v>7.2199999999999973E-2</v>
      </c>
      <c r="K531" s="59">
        <f t="array" ref="K531">INDEX($AH$14:$AH$294,MATCH(MIN(IF($AH$14:$AH$294-(G531*(1+$BF$48))&gt;=0,$AH$14:$AH$294-(G531*(1+$BF$48)),"")),$AH$14:$AH$294-(G531*(1+$BF$48)),0))</f>
        <v>7.4649999999999994E-2</v>
      </c>
      <c r="L531" s="62">
        <f t="array" ref="L531">INDEX($AH$14:$AH$294,MATCH(MIN(IF($AH$14:$AH$294-(H531*(1+$BF$48))&gt;=0,$AH$14:$AH$294-(H531*(1+$BF$48)),"")),$AH$14:$AH$294-(H531*(1+$BF$48)),0))</f>
        <v>7.4649999999999994E-2</v>
      </c>
    </row>
    <row r="532" spans="1:12" x14ac:dyDescent="0.25">
      <c r="A532" s="69" t="str">
        <f>+'3.1.16'!A520</f>
        <v>2017-04-01</v>
      </c>
      <c r="B532" s="56" t="str">
        <f>+'3.1.16'!B520</f>
        <v>2019-03-31</v>
      </c>
      <c r="C532" s="56">
        <f>+'3.1.16'!C520</f>
        <v>24</v>
      </c>
      <c r="D532" s="56" t="str">
        <f>+'3.1.16'!D520</f>
        <v>CONED ROS</v>
      </c>
      <c r="E532" s="56" t="s">
        <v>372</v>
      </c>
      <c r="F532" s="80">
        <f>IF($E$11="",'3.1.16'!Y520/1000,Matrix!$E$11+('3.1.16'!Y520/1000))</f>
        <v>7.0746789306011304E-2</v>
      </c>
      <c r="G532" s="59">
        <f>IF($E$11="",'3.1.16'!Z520/1000,Matrix!$E$11+('3.1.16'!Z520/1000))</f>
        <v>7.30467893060113E-2</v>
      </c>
      <c r="H532" s="62">
        <f>IF($E$11="",'3.1.16'!AA520/1000,Matrix!$E$11+('3.1.16'!AA520/1000))</f>
        <v>7.3246789306011306E-2</v>
      </c>
      <c r="I532" s="56"/>
      <c r="J532" s="80">
        <f t="array" ref="J532">INDEX($AH$14:$AH$294,MATCH(MIN(IF($AH$14:$AH$294-(F532*(1+$BF$48))&gt;=0,$AH$14:$AH$294-(F532*(1+$BF$48)),"")),$AH$14:$AH$294-(F532*(1+$BF$48)),0))</f>
        <v>7.4649999999999994E-2</v>
      </c>
      <c r="K532" s="59">
        <f t="array" ref="K532">INDEX($AH$14:$AH$294,MATCH(MIN(IF($AH$14:$AH$294-(G532*(1+$BF$48))&gt;=0,$AH$14:$AH$294-(G532*(1+$BF$48)),"")),$AH$14:$AH$294-(G532*(1+$BF$48)),0))</f>
        <v>7.7100000000000016E-2</v>
      </c>
      <c r="L532" s="62">
        <f t="array" ref="L532">INDEX($AH$14:$AH$294,MATCH(MIN(IF($AH$14:$AH$294-(H532*(1+$BF$48))&gt;=0,$AH$14:$AH$294-(H532*(1+$BF$48)),"")),$AH$14:$AH$294-(H532*(1+$BF$48)),0))</f>
        <v>7.7100000000000016E-2</v>
      </c>
    </row>
    <row r="533" spans="1:12" x14ac:dyDescent="0.25">
      <c r="A533" s="69" t="str">
        <f>+'3.1.16'!A521</f>
        <v>2017-04-01</v>
      </c>
      <c r="B533" s="56" t="str">
        <f>+'3.1.16'!B521</f>
        <v>2019-09-30</v>
      </c>
      <c r="C533" s="56">
        <f>+'3.1.16'!C521</f>
        <v>30</v>
      </c>
      <c r="D533" s="56" t="str">
        <f>+'3.1.16'!D521</f>
        <v>CONED ROS</v>
      </c>
      <c r="E533" s="56" t="s">
        <v>372</v>
      </c>
      <c r="F533" s="80">
        <f>IF($E$11="",'3.1.16'!Y521/1000,Matrix!$E$11+('3.1.16'!Y521/1000))</f>
        <v>7.0739379449513431E-2</v>
      </c>
      <c r="G533" s="59">
        <f>IF($E$11="",'3.1.16'!Z521/1000,Matrix!$E$11+('3.1.16'!Z521/1000))</f>
        <v>7.3039379449513428E-2</v>
      </c>
      <c r="H533" s="62">
        <f>IF($E$11="",'3.1.16'!AA521/1000,Matrix!$E$11+('3.1.16'!AA521/1000))</f>
        <v>7.3239379449513434E-2</v>
      </c>
      <c r="I533" s="56"/>
      <c r="J533" s="80">
        <f t="array" ref="J533">INDEX($AH$14:$AH$294,MATCH(MIN(IF($AH$14:$AH$294-(F533*(1+$BF$48))&gt;=0,$AH$14:$AH$294-(F533*(1+$BF$48)),"")),$AH$14:$AH$294-(F533*(1+$BF$48)),0))</f>
        <v>7.4649999999999994E-2</v>
      </c>
      <c r="K533" s="59">
        <f t="array" ref="K533">INDEX($AH$14:$AH$294,MATCH(MIN(IF($AH$14:$AH$294-(G533*(1+$BF$48))&gt;=0,$AH$14:$AH$294-(G533*(1+$BF$48)),"")),$AH$14:$AH$294-(G533*(1+$BF$48)),0))</f>
        <v>7.7100000000000016E-2</v>
      </c>
      <c r="L533" s="62">
        <f t="array" ref="L533">INDEX($AH$14:$AH$294,MATCH(MIN(IF($AH$14:$AH$294-(H533*(1+$BF$48))&gt;=0,$AH$14:$AH$294-(H533*(1+$BF$48)),"")),$AH$14:$AH$294-(H533*(1+$BF$48)),0))</f>
        <v>7.7100000000000016E-2</v>
      </c>
    </row>
    <row r="534" spans="1:12" x14ac:dyDescent="0.25">
      <c r="A534" s="70" t="str">
        <f>+'3.1.16'!A522</f>
        <v>2017-04-01</v>
      </c>
      <c r="B534" s="57" t="str">
        <f>+'3.1.16'!B522</f>
        <v>2020-03-31</v>
      </c>
      <c r="C534" s="57">
        <f>+'3.1.16'!C522</f>
        <v>36</v>
      </c>
      <c r="D534" s="57" t="str">
        <f>+'3.1.16'!D522</f>
        <v>CONED ROS</v>
      </c>
      <c r="E534" s="57" t="s">
        <v>372</v>
      </c>
      <c r="F534" s="82">
        <f>IF($E$11="",'3.1.16'!Y522/1000,Matrix!$E$11+('3.1.16'!Y522/1000))</f>
        <v>7.4628780874621173E-2</v>
      </c>
      <c r="G534" s="60">
        <f>IF($E$11="",'3.1.16'!Z522/1000,Matrix!$E$11+('3.1.16'!Z522/1000))</f>
        <v>7.6928780874621169E-2</v>
      </c>
      <c r="H534" s="63">
        <f>IF($E$11="",'3.1.16'!AA522/1000,Matrix!$E$11+('3.1.16'!AA522/1000))</f>
        <v>7.7128780874621175E-2</v>
      </c>
      <c r="I534" s="56"/>
      <c r="J534" s="82">
        <f t="array" ref="J534">INDEX($AH$14:$AH$294,MATCH(MIN(IF($AH$14:$AH$294-(F534*(1+$BF$48))&gt;=0,$AH$14:$AH$294-(F534*(1+$BF$48)),"")),$AH$14:$AH$294-(F534*(1+$BF$48)),0))</f>
        <v>7.8500000000000028E-2</v>
      </c>
      <c r="K534" s="60">
        <f t="array" ref="K534">INDEX($AH$14:$AH$294,MATCH(MIN(IF($AH$14:$AH$294-(G534*(1+$BF$48))&gt;=0,$AH$14:$AH$294-(G534*(1+$BF$48)),"")),$AH$14:$AH$294-(G534*(1+$BF$48)),0))</f>
        <v>8.095000000000005E-2</v>
      </c>
      <c r="L534" s="63">
        <f t="array" ref="L534">INDEX($AH$14:$AH$294,MATCH(MIN(IF($AH$14:$AH$294-(H534*(1+$BF$48))&gt;=0,$AH$14:$AH$294-(H534*(1+$BF$48)),"")),$AH$14:$AH$294-(H534*(1+$BF$48)),0))</f>
        <v>8.1300000000000053E-2</v>
      </c>
    </row>
    <row r="535" spans="1:12" x14ac:dyDescent="0.25">
      <c r="A535" s="68" t="str">
        <f>+'3.1.16'!A523</f>
        <v>2017-05-01</v>
      </c>
      <c r="B535" s="55" t="str">
        <f>+'3.1.16'!B523</f>
        <v>2018-04-30</v>
      </c>
      <c r="C535" s="55">
        <f>+'3.1.16'!C523</f>
        <v>12</v>
      </c>
      <c r="D535" s="55" t="str">
        <f>+'3.1.16'!D523</f>
        <v>CONED ROS</v>
      </c>
      <c r="E535" s="55" t="s">
        <v>372</v>
      </c>
      <c r="F535" s="81">
        <f>IF($E$11="",'3.1.16'!Y523/1000,Matrix!$E$11+('3.1.16'!Y523/1000))</f>
        <v>6.9112289245551878E-2</v>
      </c>
      <c r="G535" s="58">
        <f>IF($E$11="",'3.1.16'!Z523/1000,Matrix!$E$11+('3.1.16'!Z523/1000))</f>
        <v>7.1412289245551874E-2</v>
      </c>
      <c r="H535" s="61">
        <f>IF($E$11="",'3.1.16'!AA523/1000,Matrix!$E$11+('3.1.16'!AA523/1000))</f>
        <v>7.161228924555188E-2</v>
      </c>
      <c r="I535" s="55"/>
      <c r="J535" s="81">
        <f t="array" ref="J535">INDEX($AH$14:$AH$294,MATCH(MIN(IF($AH$14:$AH$294-(F535*(1+$BF$48))&gt;=0,$AH$14:$AH$294-(F535*(1+$BF$48)),"")),$AH$14:$AH$294-(F535*(1+$BF$48)),0))</f>
        <v>7.2899999999999979E-2</v>
      </c>
      <c r="K535" s="58">
        <f t="array" ref="K535">INDEX($AH$14:$AH$294,MATCH(MIN(IF($AH$14:$AH$294-(G535*(1+$BF$48))&gt;=0,$AH$14:$AH$294-(G535*(1+$BF$48)),"")),$AH$14:$AH$294-(G535*(1+$BF$48)),0))</f>
        <v>7.535E-2</v>
      </c>
      <c r="L535" s="61">
        <f t="array" ref="L535">INDEX($AH$14:$AH$294,MATCH(MIN(IF($AH$14:$AH$294-(H535*(1+$BF$48))&gt;=0,$AH$14:$AH$294-(H535*(1+$BF$48)),"")),$AH$14:$AH$294-(H535*(1+$BF$48)),0))</f>
        <v>7.535E-2</v>
      </c>
    </row>
    <row r="536" spans="1:12" x14ac:dyDescent="0.25">
      <c r="A536" s="69" t="str">
        <f>+'3.1.16'!A524</f>
        <v>2017-05-01</v>
      </c>
      <c r="B536" s="56" t="str">
        <f>+'3.1.16'!B524</f>
        <v>2018-10-31</v>
      </c>
      <c r="C536" s="56">
        <f>+'3.1.16'!C524</f>
        <v>18</v>
      </c>
      <c r="D536" s="56" t="str">
        <f>+'3.1.16'!D524</f>
        <v>CONED ROS</v>
      </c>
      <c r="E536" s="56" t="s">
        <v>372</v>
      </c>
      <c r="F536" s="80">
        <f>IF($E$11="",'3.1.16'!Y524/1000,Matrix!$E$11+('3.1.16'!Y524/1000))</f>
        <v>6.9449853067709691E-2</v>
      </c>
      <c r="G536" s="59">
        <f>IF($E$11="",'3.1.16'!Z524/1000,Matrix!$E$11+('3.1.16'!Z524/1000))</f>
        <v>7.1749853067709687E-2</v>
      </c>
      <c r="H536" s="62">
        <f>IF($E$11="",'3.1.16'!AA524/1000,Matrix!$E$11+('3.1.16'!AA524/1000))</f>
        <v>7.1949853067709693E-2</v>
      </c>
      <c r="I536" s="56"/>
      <c r="J536" s="80">
        <f t="array" ref="J536">INDEX($AH$14:$AH$294,MATCH(MIN(IF($AH$14:$AH$294-(F536*(1+$BF$48))&gt;=0,$AH$14:$AH$294-(F536*(1+$BF$48)),"")),$AH$14:$AH$294-(F536*(1+$BF$48)),0))</f>
        <v>7.3249999999999982E-2</v>
      </c>
      <c r="K536" s="59">
        <f t="array" ref="K536">INDEX($AH$14:$AH$294,MATCH(MIN(IF($AH$14:$AH$294-(G536*(1+$BF$48))&gt;=0,$AH$14:$AH$294-(G536*(1+$BF$48)),"")),$AH$14:$AH$294-(G536*(1+$BF$48)),0))</f>
        <v>7.5700000000000003E-2</v>
      </c>
      <c r="L536" s="62">
        <f t="array" ref="L536">INDEX($AH$14:$AH$294,MATCH(MIN(IF($AH$14:$AH$294-(H536*(1+$BF$48))&gt;=0,$AH$14:$AH$294-(H536*(1+$BF$48)),"")),$AH$14:$AH$294-(H536*(1+$BF$48)),0))</f>
        <v>7.5700000000000003E-2</v>
      </c>
    </row>
    <row r="537" spans="1:12" x14ac:dyDescent="0.25">
      <c r="A537" s="69" t="str">
        <f>+'3.1.16'!A525</f>
        <v>2017-05-01</v>
      </c>
      <c r="B537" s="56" t="str">
        <f>+'3.1.16'!B525</f>
        <v>2019-04-30</v>
      </c>
      <c r="C537" s="56">
        <f>+'3.1.16'!C525</f>
        <v>24</v>
      </c>
      <c r="D537" s="56" t="str">
        <f>+'3.1.16'!D525</f>
        <v>CONED ROS</v>
      </c>
      <c r="E537" s="56" t="s">
        <v>372</v>
      </c>
      <c r="F537" s="80">
        <f>IF($E$11="",'3.1.16'!Y525/1000,Matrix!$E$11+('3.1.16'!Y525/1000))</f>
        <v>7.1159158502625816E-2</v>
      </c>
      <c r="G537" s="59">
        <f>IF($E$11="",'3.1.16'!Z525/1000,Matrix!$E$11+('3.1.16'!Z525/1000))</f>
        <v>7.3459158502625813E-2</v>
      </c>
      <c r="H537" s="62">
        <f>IF($E$11="",'3.1.16'!AA525/1000,Matrix!$E$11+('3.1.16'!AA525/1000))</f>
        <v>7.3659158502625818E-2</v>
      </c>
      <c r="I537" s="56"/>
      <c r="J537" s="80">
        <f t="array" ref="J537">INDEX($AH$14:$AH$294,MATCH(MIN(IF($AH$14:$AH$294-(F537*(1+$BF$48))&gt;=0,$AH$14:$AH$294-(F537*(1+$BF$48)),"")),$AH$14:$AH$294-(F537*(1+$BF$48)),0))</f>
        <v>7.4999999999999997E-2</v>
      </c>
      <c r="K537" s="59">
        <f t="array" ref="K537">INDEX($AH$14:$AH$294,MATCH(MIN(IF($AH$14:$AH$294-(G537*(1+$BF$48))&gt;=0,$AH$14:$AH$294-(G537*(1+$BF$48)),"")),$AH$14:$AH$294-(G537*(1+$BF$48)),0))</f>
        <v>7.7450000000000019E-2</v>
      </c>
      <c r="L537" s="62">
        <f t="array" ref="L537">INDEX($AH$14:$AH$294,MATCH(MIN(IF($AH$14:$AH$294-(H537*(1+$BF$48))&gt;=0,$AH$14:$AH$294-(H537*(1+$BF$48)),"")),$AH$14:$AH$294-(H537*(1+$BF$48)),0))</f>
        <v>7.7800000000000022E-2</v>
      </c>
    </row>
    <row r="538" spans="1:12" x14ac:dyDescent="0.25">
      <c r="A538" s="69" t="str">
        <f>+'3.1.16'!A526</f>
        <v>2017-05-01</v>
      </c>
      <c r="B538" s="56" t="str">
        <f>+'3.1.16'!B526</f>
        <v>2019-10-31</v>
      </c>
      <c r="C538" s="56">
        <f>+'3.1.16'!C526</f>
        <v>30</v>
      </c>
      <c r="D538" s="56" t="str">
        <f>+'3.1.16'!D526</f>
        <v>CONED ROS</v>
      </c>
      <c r="E538" s="56" t="s">
        <v>372</v>
      </c>
      <c r="F538" s="80">
        <f>IF($E$11="",'3.1.16'!Y526/1000,Matrix!$E$11+('3.1.16'!Y526/1000))</f>
        <v>7.1400294515764046E-2</v>
      </c>
      <c r="G538" s="59">
        <f>IF($E$11="",'3.1.16'!Z526/1000,Matrix!$E$11+('3.1.16'!Z526/1000))</f>
        <v>7.3700294515764042E-2</v>
      </c>
      <c r="H538" s="62">
        <f>IF($E$11="",'3.1.16'!AA526/1000,Matrix!$E$11+('3.1.16'!AA526/1000))</f>
        <v>7.3900294515764048E-2</v>
      </c>
      <c r="I538" s="56"/>
      <c r="J538" s="80">
        <f t="array" ref="J538">INDEX($AH$14:$AH$294,MATCH(MIN(IF($AH$14:$AH$294-(F538*(1+$BF$48))&gt;=0,$AH$14:$AH$294-(F538*(1+$BF$48)),"")),$AH$14:$AH$294-(F538*(1+$BF$48)),0))</f>
        <v>7.535E-2</v>
      </c>
      <c r="K538" s="59">
        <f t="array" ref="K538">INDEX($AH$14:$AH$294,MATCH(MIN(IF($AH$14:$AH$294-(G538*(1+$BF$48))&gt;=0,$AH$14:$AH$294-(G538*(1+$BF$48)),"")),$AH$14:$AH$294-(G538*(1+$BF$48)),0))</f>
        <v>7.7800000000000022E-2</v>
      </c>
      <c r="L538" s="62">
        <f t="array" ref="L538">INDEX($AH$14:$AH$294,MATCH(MIN(IF($AH$14:$AH$294-(H538*(1+$BF$48))&gt;=0,$AH$14:$AH$294-(H538*(1+$BF$48)),"")),$AH$14:$AH$294-(H538*(1+$BF$48)),0))</f>
        <v>7.7800000000000022E-2</v>
      </c>
    </row>
    <row r="539" spans="1:12" x14ac:dyDescent="0.25">
      <c r="A539" s="70" t="str">
        <f>+'3.1.16'!A527</f>
        <v>2017-05-01</v>
      </c>
      <c r="B539" s="57" t="str">
        <f>+'3.1.16'!B527</f>
        <v>2020-04-30</v>
      </c>
      <c r="C539" s="57">
        <f>+'3.1.16'!C527</f>
        <v>36</v>
      </c>
      <c r="D539" s="57" t="str">
        <f>+'3.1.16'!D527</f>
        <v>CONED ROS</v>
      </c>
      <c r="E539" s="57" t="s">
        <v>372</v>
      </c>
      <c r="F539" s="82">
        <f>IF($E$11="",'3.1.16'!Y527/1000,Matrix!$E$11+('3.1.16'!Y527/1000))</f>
        <v>7.6329036972030279E-2</v>
      </c>
      <c r="G539" s="60">
        <f>IF($E$11="",'3.1.16'!Z527/1000,Matrix!$E$11+('3.1.16'!Z527/1000))</f>
        <v>7.8629036972030275E-2</v>
      </c>
      <c r="H539" s="63">
        <f>IF($E$11="",'3.1.16'!AA527/1000,Matrix!$E$11+('3.1.16'!AA527/1000))</f>
        <v>7.8829036972030281E-2</v>
      </c>
      <c r="I539" s="56"/>
      <c r="J539" s="82">
        <f t="array" ref="J539">INDEX($AH$14:$AH$294,MATCH(MIN(IF($AH$14:$AH$294-(F539*(1+$BF$48))&gt;=0,$AH$14:$AH$294-(F539*(1+$BF$48)),"")),$AH$14:$AH$294-(F539*(1+$BF$48)),0))</f>
        <v>8.0600000000000047E-2</v>
      </c>
      <c r="K539" s="60">
        <f t="array" ref="K539">INDEX($AH$14:$AH$294,MATCH(MIN(IF($AH$14:$AH$294-(G539*(1+$BF$48))&gt;=0,$AH$14:$AH$294-(G539*(1+$BF$48)),"")),$AH$14:$AH$294-(G539*(1+$BF$48)),0))</f>
        <v>8.3050000000000068E-2</v>
      </c>
      <c r="L539" s="63">
        <f t="array" ref="L539">INDEX($AH$14:$AH$294,MATCH(MIN(IF($AH$14:$AH$294-(H539*(1+$BF$48))&gt;=0,$AH$14:$AH$294-(H539*(1+$BF$48)),"")),$AH$14:$AH$294-(H539*(1+$BF$48)),0))</f>
        <v>8.3050000000000068E-2</v>
      </c>
    </row>
    <row r="540" spans="1:12" x14ac:dyDescent="0.25">
      <c r="A540" s="68" t="str">
        <f>+'3.1.16'!A528</f>
        <v>2017-06-01</v>
      </c>
      <c r="B540" s="55" t="str">
        <f>+'3.1.16'!B528</f>
        <v>2018-05-31</v>
      </c>
      <c r="C540" s="55">
        <f>+'3.1.16'!C528</f>
        <v>12</v>
      </c>
      <c r="D540" s="55" t="str">
        <f>+'3.1.16'!D528</f>
        <v>CONED ROS</v>
      </c>
      <c r="E540" s="55" t="s">
        <v>372</v>
      </c>
      <c r="F540" s="81">
        <f>IF($E$11="",'3.1.16'!Y528/1000,Matrix!$E$11+('3.1.16'!Y528/1000))</f>
        <v>6.9629634444056079E-2</v>
      </c>
      <c r="G540" s="58">
        <f>IF($E$11="",'3.1.16'!Z528/1000,Matrix!$E$11+('3.1.16'!Z528/1000))</f>
        <v>7.1929634444056076E-2</v>
      </c>
      <c r="H540" s="61">
        <f>IF($E$11="",'3.1.16'!AA528/1000,Matrix!$E$11+('3.1.16'!AA528/1000))</f>
        <v>7.2129634444056082E-2</v>
      </c>
      <c r="I540" s="55"/>
      <c r="J540" s="81">
        <f t="array" ref="J540">INDEX($AH$14:$AH$294,MATCH(MIN(IF($AH$14:$AH$294-(F540*(1+$BF$48))&gt;=0,$AH$14:$AH$294-(F540*(1+$BF$48)),"")),$AH$14:$AH$294-(F540*(1+$BF$48)),0))</f>
        <v>7.3249999999999982E-2</v>
      </c>
      <c r="K540" s="58">
        <f t="array" ref="K540">INDEX($AH$14:$AH$294,MATCH(MIN(IF($AH$14:$AH$294-(G540*(1+$BF$48))&gt;=0,$AH$14:$AH$294-(G540*(1+$BF$48)),"")),$AH$14:$AH$294-(G540*(1+$BF$48)),0))</f>
        <v>7.5700000000000003E-2</v>
      </c>
      <c r="L540" s="61">
        <f t="array" ref="L540">INDEX($AH$14:$AH$294,MATCH(MIN(IF($AH$14:$AH$294-(H540*(1+$BF$48))&gt;=0,$AH$14:$AH$294-(H540*(1+$BF$48)),"")),$AH$14:$AH$294-(H540*(1+$BF$48)),0))</f>
        <v>7.6050000000000006E-2</v>
      </c>
    </row>
    <row r="541" spans="1:12" x14ac:dyDescent="0.25">
      <c r="A541" s="69" t="str">
        <f>+'3.1.16'!A529</f>
        <v>2017-06-01</v>
      </c>
      <c r="B541" s="56" t="str">
        <f>+'3.1.16'!B529</f>
        <v>2018-11-30</v>
      </c>
      <c r="C541" s="56">
        <f>+'3.1.16'!C529</f>
        <v>18</v>
      </c>
      <c r="D541" s="56" t="str">
        <f>+'3.1.16'!D529</f>
        <v>CONED ROS</v>
      </c>
      <c r="E541" s="56" t="s">
        <v>372</v>
      </c>
      <c r="F541" s="80">
        <f>IF($E$11="",'3.1.16'!Y529/1000,Matrix!$E$11+('3.1.16'!Y529/1000))</f>
        <v>6.9387089723622702E-2</v>
      </c>
      <c r="G541" s="59">
        <f>IF($E$11="",'3.1.16'!Z529/1000,Matrix!$E$11+('3.1.16'!Z529/1000))</f>
        <v>7.1687089723622699E-2</v>
      </c>
      <c r="H541" s="62">
        <f>IF($E$11="",'3.1.16'!AA529/1000,Matrix!$E$11+('3.1.16'!AA529/1000))</f>
        <v>7.1887089723622705E-2</v>
      </c>
      <c r="I541" s="56"/>
      <c r="J541" s="80">
        <f t="array" ref="J541">INDEX($AH$14:$AH$294,MATCH(MIN(IF($AH$14:$AH$294-(F541*(1+$BF$48))&gt;=0,$AH$14:$AH$294-(F541*(1+$BF$48)),"")),$AH$14:$AH$294-(F541*(1+$BF$48)),0))</f>
        <v>7.3249999999999982E-2</v>
      </c>
      <c r="K541" s="59">
        <f t="array" ref="K541">INDEX($AH$14:$AH$294,MATCH(MIN(IF($AH$14:$AH$294-(G541*(1+$BF$48))&gt;=0,$AH$14:$AH$294-(G541*(1+$BF$48)),"")),$AH$14:$AH$294-(G541*(1+$BF$48)),0))</f>
        <v>7.5700000000000003E-2</v>
      </c>
      <c r="L541" s="62">
        <f t="array" ref="L541">INDEX($AH$14:$AH$294,MATCH(MIN(IF($AH$14:$AH$294-(H541*(1+$BF$48))&gt;=0,$AH$14:$AH$294-(H541*(1+$BF$48)),"")),$AH$14:$AH$294-(H541*(1+$BF$48)),0))</f>
        <v>7.5700000000000003E-2</v>
      </c>
    </row>
    <row r="542" spans="1:12" x14ac:dyDescent="0.25">
      <c r="A542" s="69" t="str">
        <f>+'3.1.16'!A530</f>
        <v>2017-06-01</v>
      </c>
      <c r="B542" s="56" t="str">
        <f>+'3.1.16'!B530</f>
        <v>2019-05-31</v>
      </c>
      <c r="C542" s="56">
        <f>+'3.1.16'!C530</f>
        <v>24</v>
      </c>
      <c r="D542" s="56" t="str">
        <f>+'3.1.16'!D530</f>
        <v>CONED ROS</v>
      </c>
      <c r="E542" s="56" t="s">
        <v>372</v>
      </c>
      <c r="F542" s="80">
        <f>IF($E$11="",'3.1.16'!Y530/1000,Matrix!$E$11+('3.1.16'!Y530/1000))</f>
        <v>7.1542968014660868E-2</v>
      </c>
      <c r="G542" s="59">
        <f>IF($E$11="",'3.1.16'!Z530/1000,Matrix!$E$11+('3.1.16'!Z530/1000))</f>
        <v>7.3842968014660865E-2</v>
      </c>
      <c r="H542" s="62">
        <f>IF($E$11="",'3.1.16'!AA530/1000,Matrix!$E$11+('3.1.16'!AA530/1000))</f>
        <v>7.404296801466087E-2</v>
      </c>
      <c r="I542" s="56"/>
      <c r="J542" s="80">
        <f t="array" ref="J542">INDEX($AH$14:$AH$294,MATCH(MIN(IF($AH$14:$AH$294-(F542*(1+$BF$48))&gt;=0,$AH$14:$AH$294-(F542*(1+$BF$48)),"")),$AH$14:$AH$294-(F542*(1+$BF$48)),0))</f>
        <v>7.535E-2</v>
      </c>
      <c r="K542" s="59">
        <f t="array" ref="K542">INDEX($AH$14:$AH$294,MATCH(MIN(IF($AH$14:$AH$294-(G542*(1+$BF$48))&gt;=0,$AH$14:$AH$294-(G542*(1+$BF$48)),"")),$AH$14:$AH$294-(G542*(1+$BF$48)),0))</f>
        <v>7.7800000000000022E-2</v>
      </c>
      <c r="L542" s="62">
        <f t="array" ref="L542">INDEX($AH$14:$AH$294,MATCH(MIN(IF($AH$14:$AH$294-(H542*(1+$BF$48))&gt;=0,$AH$14:$AH$294-(H542*(1+$BF$48)),"")),$AH$14:$AH$294-(H542*(1+$BF$48)),0))</f>
        <v>7.8150000000000025E-2</v>
      </c>
    </row>
    <row r="543" spans="1:12" x14ac:dyDescent="0.25">
      <c r="A543" s="69" t="str">
        <f>+'3.1.16'!A531</f>
        <v>2017-06-01</v>
      </c>
      <c r="B543" s="56" t="str">
        <f>+'3.1.16'!B531</f>
        <v>2019-11-30</v>
      </c>
      <c r="C543" s="56">
        <f>+'3.1.16'!C531</f>
        <v>30</v>
      </c>
      <c r="D543" s="56" t="str">
        <f>+'3.1.16'!D531</f>
        <v>CONED ROS</v>
      </c>
      <c r="E543" s="56" t="s">
        <v>372</v>
      </c>
      <c r="F543" s="80">
        <f>IF($E$11="",'3.1.16'!Y531/1000,Matrix!$E$11+('3.1.16'!Y531/1000))</f>
        <v>7.1817869283924501E-2</v>
      </c>
      <c r="G543" s="59">
        <f>IF($E$11="",'3.1.16'!Z531/1000,Matrix!$E$11+('3.1.16'!Z531/1000))</f>
        <v>7.4117869283924498E-2</v>
      </c>
      <c r="H543" s="62">
        <f>IF($E$11="",'3.1.16'!AA531/1000,Matrix!$E$11+('3.1.16'!AA531/1000))</f>
        <v>7.431786928392449E-2</v>
      </c>
      <c r="I543" s="56"/>
      <c r="J543" s="80">
        <f t="array" ref="J543">INDEX($AH$14:$AH$294,MATCH(MIN(IF($AH$14:$AH$294-(F543*(1+$BF$48))&gt;=0,$AH$14:$AH$294-(F543*(1+$BF$48)),"")),$AH$14:$AH$294-(F543*(1+$BF$48)),0))</f>
        <v>7.5700000000000003E-2</v>
      </c>
      <c r="K543" s="59">
        <f t="array" ref="K543">INDEX($AH$14:$AH$294,MATCH(MIN(IF($AH$14:$AH$294-(G543*(1+$BF$48))&gt;=0,$AH$14:$AH$294-(G543*(1+$BF$48)),"")),$AH$14:$AH$294-(G543*(1+$BF$48)),0))</f>
        <v>7.8150000000000025E-2</v>
      </c>
      <c r="L543" s="62">
        <f t="array" ref="L543">INDEX($AH$14:$AH$294,MATCH(MIN(IF($AH$14:$AH$294-(H543*(1+$BF$48))&gt;=0,$AH$14:$AH$294-(H543*(1+$BF$48)),"")),$AH$14:$AH$294-(H543*(1+$BF$48)),0))</f>
        <v>7.8500000000000028E-2</v>
      </c>
    </row>
    <row r="544" spans="1:12" x14ac:dyDescent="0.25">
      <c r="A544" s="70" t="str">
        <f>+'3.1.16'!A532</f>
        <v>2017-06-01</v>
      </c>
      <c r="B544" s="57" t="str">
        <f>+'3.1.16'!B532</f>
        <v>2020-05-31</v>
      </c>
      <c r="C544" s="57">
        <f>+'3.1.16'!C532</f>
        <v>36</v>
      </c>
      <c r="D544" s="57" t="str">
        <f>+'3.1.16'!D532</f>
        <v>CONED ROS</v>
      </c>
      <c r="E544" s="57" t="s">
        <v>372</v>
      </c>
      <c r="F544" s="82">
        <f>IF($E$11="",'3.1.16'!Y532/1000,Matrix!$E$11+('3.1.16'!Y532/1000))</f>
        <v>7.7836443019480811E-2</v>
      </c>
      <c r="G544" s="60">
        <f>IF($E$11="",'3.1.16'!Z532/1000,Matrix!$E$11+('3.1.16'!Z532/1000))</f>
        <v>8.0136443019480808E-2</v>
      </c>
      <c r="H544" s="63">
        <f>IF($E$11="",'3.1.16'!AA532/1000,Matrix!$E$11+('3.1.16'!AA532/1000))</f>
        <v>8.0336443019480813E-2</v>
      </c>
      <c r="I544" s="56"/>
      <c r="J544" s="82">
        <f t="array" ref="J544">INDEX($AH$14:$AH$294,MATCH(MIN(IF($AH$14:$AH$294-(F544*(1+$BF$48))&gt;=0,$AH$14:$AH$294-(F544*(1+$BF$48)),"")),$AH$14:$AH$294-(F544*(1+$BF$48)),0))</f>
        <v>8.2000000000000059E-2</v>
      </c>
      <c r="K544" s="60">
        <f t="array" ref="K544">INDEX($AH$14:$AH$294,MATCH(MIN(IF($AH$14:$AH$294-(G544*(1+$BF$48))&gt;=0,$AH$14:$AH$294-(G544*(1+$BF$48)),"")),$AH$14:$AH$294-(G544*(1+$BF$48)),0))</f>
        <v>8.4450000000000081E-2</v>
      </c>
      <c r="L544" s="63">
        <f t="array" ref="L544">INDEX($AH$14:$AH$294,MATCH(MIN(IF($AH$14:$AH$294-(H544*(1+$BF$48))&gt;=0,$AH$14:$AH$294-(H544*(1+$BF$48)),"")),$AH$14:$AH$294-(H544*(1+$BF$48)),0))</f>
        <v>8.4800000000000084E-2</v>
      </c>
    </row>
    <row r="545" spans="1:12" x14ac:dyDescent="0.25">
      <c r="A545" s="68" t="str">
        <f>+'3.1.16'!A533</f>
        <v>2017-07-01</v>
      </c>
      <c r="B545" s="55" t="str">
        <f>+'3.1.16'!B533</f>
        <v>2018-06-30</v>
      </c>
      <c r="C545" s="55">
        <f>+'3.1.16'!C533</f>
        <v>12</v>
      </c>
      <c r="D545" s="55" t="str">
        <f>+'3.1.16'!D533</f>
        <v>CONED ROS</v>
      </c>
      <c r="E545" s="55" t="s">
        <v>372</v>
      </c>
      <c r="F545" s="81">
        <f>IF($E$11="",'3.1.16'!Y533/1000,Matrix!$E$11+('3.1.16'!Y533/1000))</f>
        <v>7.0341995340526001E-2</v>
      </c>
      <c r="G545" s="58">
        <f>IF($E$11="",'3.1.16'!Z533/1000,Matrix!$E$11+('3.1.16'!Z533/1000))</f>
        <v>7.2641995340525997E-2</v>
      </c>
      <c r="H545" s="61">
        <f>IF($E$11="",'3.1.16'!AA533/1000,Matrix!$E$11+('3.1.16'!AA533/1000))</f>
        <v>7.2841995340526003E-2</v>
      </c>
      <c r="I545" s="55"/>
      <c r="J545" s="81">
        <f t="array" ref="J545">INDEX($AH$14:$AH$294,MATCH(MIN(IF($AH$14:$AH$294-(F545*(1+$BF$48))&gt;=0,$AH$14:$AH$294-(F545*(1+$BF$48)),"")),$AH$14:$AH$294-(F545*(1+$BF$48)),0))</f>
        <v>7.4299999999999991E-2</v>
      </c>
      <c r="K545" s="58">
        <f t="array" ref="K545">INDEX($AH$14:$AH$294,MATCH(MIN(IF($AH$14:$AH$294-(G545*(1+$BF$48))&gt;=0,$AH$14:$AH$294-(G545*(1+$BF$48)),"")),$AH$14:$AH$294-(G545*(1+$BF$48)),0))</f>
        <v>7.6750000000000013E-2</v>
      </c>
      <c r="L545" s="61">
        <f t="array" ref="L545">INDEX($AH$14:$AH$294,MATCH(MIN(IF($AH$14:$AH$294-(H545*(1+$BF$48))&gt;=0,$AH$14:$AH$294-(H545*(1+$BF$48)),"")),$AH$14:$AH$294-(H545*(1+$BF$48)),0))</f>
        <v>7.6750000000000013E-2</v>
      </c>
    </row>
    <row r="546" spans="1:12" x14ac:dyDescent="0.25">
      <c r="A546" s="69" t="str">
        <f>+'3.1.16'!A534</f>
        <v>2017-07-01</v>
      </c>
      <c r="B546" s="56" t="str">
        <f>+'3.1.16'!B534</f>
        <v>2018-12-31</v>
      </c>
      <c r="C546" s="56">
        <f>+'3.1.16'!C534</f>
        <v>18</v>
      </c>
      <c r="D546" s="56" t="str">
        <f>+'3.1.16'!D534</f>
        <v>CONED ROS</v>
      </c>
      <c r="E546" s="56" t="s">
        <v>372</v>
      </c>
      <c r="F546" s="80">
        <f>IF($E$11="",'3.1.16'!Y534/1000,Matrix!$E$11+('3.1.16'!Y534/1000))</f>
        <v>6.9709491260807055E-2</v>
      </c>
      <c r="G546" s="59">
        <f>IF($E$11="",'3.1.16'!Z534/1000,Matrix!$E$11+('3.1.16'!Z534/1000))</f>
        <v>7.2009491260807051E-2</v>
      </c>
      <c r="H546" s="62">
        <f>IF($E$11="",'3.1.16'!AA534/1000,Matrix!$E$11+('3.1.16'!AA534/1000))</f>
        <v>7.2209491260807057E-2</v>
      </c>
      <c r="I546" s="56"/>
      <c r="J546" s="80">
        <f t="array" ref="J546">INDEX($AH$14:$AH$294,MATCH(MIN(IF($AH$14:$AH$294-(F546*(1+$BF$48))&gt;=0,$AH$14:$AH$294-(F546*(1+$BF$48)),"")),$AH$14:$AH$294-(F546*(1+$BF$48)),0))</f>
        <v>7.3599999999999985E-2</v>
      </c>
      <c r="K546" s="59">
        <f t="array" ref="K546">INDEX($AH$14:$AH$294,MATCH(MIN(IF($AH$14:$AH$294-(G546*(1+$BF$48))&gt;=0,$AH$14:$AH$294-(G546*(1+$BF$48)),"")),$AH$14:$AH$294-(G546*(1+$BF$48)),0))</f>
        <v>7.6050000000000006E-2</v>
      </c>
      <c r="L546" s="62">
        <f t="array" ref="L546">INDEX($AH$14:$AH$294,MATCH(MIN(IF($AH$14:$AH$294-(H546*(1+$BF$48))&gt;=0,$AH$14:$AH$294-(H546*(1+$BF$48)),"")),$AH$14:$AH$294-(H546*(1+$BF$48)),0))</f>
        <v>7.6050000000000006E-2</v>
      </c>
    </row>
    <row r="547" spans="1:12" x14ac:dyDescent="0.25">
      <c r="A547" s="69" t="str">
        <f>+'3.1.16'!A535</f>
        <v>2017-07-01</v>
      </c>
      <c r="B547" s="56" t="str">
        <f>+'3.1.16'!B535</f>
        <v>2019-06-30</v>
      </c>
      <c r="C547" s="56">
        <f>+'3.1.16'!C535</f>
        <v>24</v>
      </c>
      <c r="D547" s="56" t="str">
        <f>+'3.1.16'!D535</f>
        <v>CONED ROS</v>
      </c>
      <c r="E547" s="56" t="s">
        <v>372</v>
      </c>
      <c r="F547" s="80">
        <f>IF($E$11="",'3.1.16'!Y535/1000,Matrix!$E$11+('3.1.16'!Y535/1000))</f>
        <v>7.1896110049853704E-2</v>
      </c>
      <c r="G547" s="59">
        <f>IF($E$11="",'3.1.16'!Z535/1000,Matrix!$E$11+('3.1.16'!Z535/1000))</f>
        <v>7.41961100498537E-2</v>
      </c>
      <c r="H547" s="62">
        <f>IF($E$11="",'3.1.16'!AA535/1000,Matrix!$E$11+('3.1.16'!AA535/1000))</f>
        <v>7.4396110049853706E-2</v>
      </c>
      <c r="I547" s="56"/>
      <c r="J547" s="80">
        <f t="array" ref="J547">INDEX($AH$14:$AH$294,MATCH(MIN(IF($AH$14:$AH$294-(F547*(1+$BF$48))&gt;=0,$AH$14:$AH$294-(F547*(1+$BF$48)),"")),$AH$14:$AH$294-(F547*(1+$BF$48)),0))</f>
        <v>7.5700000000000003E-2</v>
      </c>
      <c r="K547" s="59">
        <f t="array" ref="K547">INDEX($AH$14:$AH$294,MATCH(MIN(IF($AH$14:$AH$294-(G547*(1+$BF$48))&gt;=0,$AH$14:$AH$294-(G547*(1+$BF$48)),"")),$AH$14:$AH$294-(G547*(1+$BF$48)),0))</f>
        <v>7.8150000000000025E-2</v>
      </c>
      <c r="L547" s="62">
        <f t="array" ref="L547">INDEX($AH$14:$AH$294,MATCH(MIN(IF($AH$14:$AH$294-(H547*(1+$BF$48))&gt;=0,$AH$14:$AH$294-(H547*(1+$BF$48)),"")),$AH$14:$AH$294-(H547*(1+$BF$48)),0))</f>
        <v>7.8500000000000028E-2</v>
      </c>
    </row>
    <row r="548" spans="1:12" x14ac:dyDescent="0.25">
      <c r="A548" s="69" t="str">
        <f>+'3.1.16'!A536</f>
        <v>2017-07-01</v>
      </c>
      <c r="B548" s="56" t="str">
        <f>+'3.1.16'!B536</f>
        <v>2019-12-31</v>
      </c>
      <c r="C548" s="56">
        <f>+'3.1.16'!C536</f>
        <v>30</v>
      </c>
      <c r="D548" s="56" t="str">
        <f>+'3.1.16'!D536</f>
        <v>CONED ROS</v>
      </c>
      <c r="E548" s="56" t="s">
        <v>372</v>
      </c>
      <c r="F548" s="80">
        <f>IF($E$11="",'3.1.16'!Y536/1000,Matrix!$E$11+('3.1.16'!Y536/1000))</f>
        <v>7.2508269836832909E-2</v>
      </c>
      <c r="G548" s="59">
        <f>IF($E$11="",'3.1.16'!Z536/1000,Matrix!$E$11+('3.1.16'!Z536/1000))</f>
        <v>7.4808269836832905E-2</v>
      </c>
      <c r="H548" s="62">
        <f>IF($E$11="",'3.1.16'!AA536/1000,Matrix!$E$11+('3.1.16'!AA536/1000))</f>
        <v>7.5008269836832911E-2</v>
      </c>
      <c r="I548" s="56"/>
      <c r="J548" s="80">
        <f t="array" ref="J548">INDEX($AH$14:$AH$294,MATCH(MIN(IF($AH$14:$AH$294-(F548*(1+$BF$48))&gt;=0,$AH$14:$AH$294-(F548*(1+$BF$48)),"")),$AH$14:$AH$294-(F548*(1+$BF$48)),0))</f>
        <v>7.640000000000001E-2</v>
      </c>
      <c r="K548" s="59">
        <f t="array" ref="K548">INDEX($AH$14:$AH$294,MATCH(MIN(IF($AH$14:$AH$294-(G548*(1+$BF$48))&gt;=0,$AH$14:$AH$294-(G548*(1+$BF$48)),"")),$AH$14:$AH$294-(G548*(1+$BF$48)),0))</f>
        <v>7.8850000000000031E-2</v>
      </c>
      <c r="L548" s="62">
        <f t="array" ref="L548">INDEX($AH$14:$AH$294,MATCH(MIN(IF($AH$14:$AH$294-(H548*(1+$BF$48))&gt;=0,$AH$14:$AH$294-(H548*(1+$BF$48)),"")),$AH$14:$AH$294-(H548*(1+$BF$48)),0))</f>
        <v>7.9200000000000034E-2</v>
      </c>
    </row>
    <row r="549" spans="1:12" x14ac:dyDescent="0.25">
      <c r="A549" s="70" t="str">
        <f>+'3.1.16'!A537</f>
        <v>2017-07-01</v>
      </c>
      <c r="B549" s="57" t="str">
        <f>+'3.1.16'!B537</f>
        <v>2020-06-30</v>
      </c>
      <c r="C549" s="57">
        <f>+'3.1.16'!C537</f>
        <v>36</v>
      </c>
      <c r="D549" s="57" t="str">
        <f>+'3.1.16'!D537</f>
        <v>CONED ROS</v>
      </c>
      <c r="E549" s="57" t="s">
        <v>372</v>
      </c>
      <c r="F549" s="82">
        <f>IF($E$11="",'3.1.16'!Y537/1000,Matrix!$E$11+('3.1.16'!Y537/1000))</f>
        <v>7.9447734349350568E-2</v>
      </c>
      <c r="G549" s="60">
        <f>IF($E$11="",'3.1.16'!Z537/1000,Matrix!$E$11+('3.1.16'!Z537/1000))</f>
        <v>8.1747734349350565E-2</v>
      </c>
      <c r="H549" s="63">
        <f>IF($E$11="",'3.1.16'!AA537/1000,Matrix!$E$11+('3.1.16'!AA537/1000))</f>
        <v>8.1947734349350571E-2</v>
      </c>
      <c r="I549" s="56"/>
      <c r="J549" s="82">
        <f t="array" ref="J549">INDEX($AH$14:$AH$294,MATCH(MIN(IF($AH$14:$AH$294-(F549*(1+$BF$48))&gt;=0,$AH$14:$AH$294-(F549*(1+$BF$48)),"")),$AH$14:$AH$294-(F549*(1+$BF$48)),0))</f>
        <v>8.3750000000000074E-2</v>
      </c>
      <c r="K549" s="60">
        <f t="array" ref="K549">INDEX($AH$14:$AH$294,MATCH(MIN(IF($AH$14:$AH$294-(G549*(1+$BF$48))&gt;=0,$AH$14:$AH$294-(G549*(1+$BF$48)),"")),$AH$14:$AH$294-(G549*(1+$BF$48)),0))</f>
        <v>8.6200000000000096E-2</v>
      </c>
      <c r="L549" s="63">
        <f t="array" ref="L549">INDEX($AH$14:$AH$294,MATCH(MIN(IF($AH$14:$AH$294-(H549*(1+$BF$48))&gt;=0,$AH$14:$AH$294-(H549*(1+$BF$48)),"")),$AH$14:$AH$294-(H549*(1+$BF$48)),0))</f>
        <v>8.6200000000000096E-2</v>
      </c>
    </row>
    <row r="550" spans="1:12" x14ac:dyDescent="0.25">
      <c r="A550" s="68" t="str">
        <f>+'3.1.16'!A538</f>
        <v>2017-08-01</v>
      </c>
      <c r="B550" s="55" t="str">
        <f>+'3.1.16'!B538</f>
        <v>2018-07-31</v>
      </c>
      <c r="C550" s="55">
        <f>+'3.1.16'!C538</f>
        <v>12</v>
      </c>
      <c r="D550" s="55" t="str">
        <f>+'3.1.16'!D538</f>
        <v>CONED ROS</v>
      </c>
      <c r="E550" s="55" t="s">
        <v>372</v>
      </c>
      <c r="F550" s="81">
        <f>IF($E$11="",'3.1.16'!Y538/1000,Matrix!$E$11+('3.1.16'!Y538/1000))</f>
        <v>7.130684990533516E-2</v>
      </c>
      <c r="G550" s="58">
        <f>IF($E$11="",'3.1.16'!Z538/1000,Matrix!$E$11+('3.1.16'!Z538/1000))</f>
        <v>7.3606849905335156E-2</v>
      </c>
      <c r="H550" s="61">
        <f>IF($E$11="",'3.1.16'!AA538/1000,Matrix!$E$11+('3.1.16'!AA538/1000))</f>
        <v>7.3806849905335162E-2</v>
      </c>
      <c r="I550" s="55"/>
      <c r="J550" s="81">
        <f t="array" ref="J550">INDEX($AH$14:$AH$294,MATCH(MIN(IF($AH$14:$AH$294-(F550*(1+$BF$48))&gt;=0,$AH$14:$AH$294-(F550*(1+$BF$48)),"")),$AH$14:$AH$294-(F550*(1+$BF$48)),0))</f>
        <v>7.535E-2</v>
      </c>
      <c r="K550" s="58">
        <f t="array" ref="K550">INDEX($AH$14:$AH$294,MATCH(MIN(IF($AH$14:$AH$294-(G550*(1+$BF$48))&gt;=0,$AH$14:$AH$294-(G550*(1+$BF$48)),"")),$AH$14:$AH$294-(G550*(1+$BF$48)),0))</f>
        <v>7.7450000000000019E-2</v>
      </c>
      <c r="L550" s="61">
        <f t="array" ref="L550">INDEX($AH$14:$AH$294,MATCH(MIN(IF($AH$14:$AH$294-(H550*(1+$BF$48))&gt;=0,$AH$14:$AH$294-(H550*(1+$BF$48)),"")),$AH$14:$AH$294-(H550*(1+$BF$48)),0))</f>
        <v>7.7800000000000022E-2</v>
      </c>
    </row>
    <row r="551" spans="1:12" x14ac:dyDescent="0.25">
      <c r="A551" s="69" t="str">
        <f>+'3.1.16'!A539</f>
        <v>2017-08-01</v>
      </c>
      <c r="B551" s="56" t="str">
        <f>+'3.1.16'!B539</f>
        <v>2019-01-31</v>
      </c>
      <c r="C551" s="56">
        <f>+'3.1.16'!C539</f>
        <v>18</v>
      </c>
      <c r="D551" s="56" t="str">
        <f>+'3.1.16'!D539</f>
        <v>CONED ROS</v>
      </c>
      <c r="E551" s="56" t="s">
        <v>372</v>
      </c>
      <c r="F551" s="80">
        <f>IF($E$11="",'3.1.16'!Y539/1000,Matrix!$E$11+('3.1.16'!Y539/1000))</f>
        <v>7.1889437926996536E-2</v>
      </c>
      <c r="G551" s="59">
        <f>IF($E$11="",'3.1.16'!Z539/1000,Matrix!$E$11+('3.1.16'!Z539/1000))</f>
        <v>7.4189437926996532E-2</v>
      </c>
      <c r="H551" s="62">
        <f>IF($E$11="",'3.1.16'!AA539/1000,Matrix!$E$11+('3.1.16'!AA539/1000))</f>
        <v>7.4389437926996538E-2</v>
      </c>
      <c r="I551" s="56"/>
      <c r="J551" s="80">
        <f t="array" ref="J551">INDEX($AH$14:$AH$294,MATCH(MIN(IF($AH$14:$AH$294-(F551*(1+$BF$48))&gt;=0,$AH$14:$AH$294-(F551*(1+$BF$48)),"")),$AH$14:$AH$294-(F551*(1+$BF$48)),0))</f>
        <v>7.5700000000000003E-2</v>
      </c>
      <c r="K551" s="59">
        <f t="array" ref="K551">INDEX($AH$14:$AH$294,MATCH(MIN(IF($AH$14:$AH$294-(G551*(1+$BF$48))&gt;=0,$AH$14:$AH$294-(G551*(1+$BF$48)),"")),$AH$14:$AH$294-(G551*(1+$BF$48)),0))</f>
        <v>7.8150000000000025E-2</v>
      </c>
      <c r="L551" s="62">
        <f t="array" ref="L551">INDEX($AH$14:$AH$294,MATCH(MIN(IF($AH$14:$AH$294-(H551*(1+$BF$48))&gt;=0,$AH$14:$AH$294-(H551*(1+$BF$48)),"")),$AH$14:$AH$294-(H551*(1+$BF$48)),0))</f>
        <v>7.8500000000000028E-2</v>
      </c>
    </row>
    <row r="552" spans="1:12" x14ac:dyDescent="0.25">
      <c r="A552" s="69" t="str">
        <f>+'3.1.16'!A540</f>
        <v>2017-08-01</v>
      </c>
      <c r="B552" s="56" t="str">
        <f>+'3.1.16'!B540</f>
        <v>2019-07-31</v>
      </c>
      <c r="C552" s="56">
        <f>+'3.1.16'!C540</f>
        <v>24</v>
      </c>
      <c r="D552" s="56" t="str">
        <f>+'3.1.16'!D540</f>
        <v>CONED ROS</v>
      </c>
      <c r="E552" s="56" t="s">
        <v>372</v>
      </c>
      <c r="F552" s="80">
        <f>IF($E$11="",'3.1.16'!Y540/1000,Matrix!$E$11+('3.1.16'!Y540/1000))</f>
        <v>7.2575431593156256E-2</v>
      </c>
      <c r="G552" s="59">
        <f>IF($E$11="",'3.1.16'!Z540/1000,Matrix!$E$11+('3.1.16'!Z540/1000))</f>
        <v>7.4875431593156253E-2</v>
      </c>
      <c r="H552" s="62">
        <f>IF($E$11="",'3.1.16'!AA540/1000,Matrix!$E$11+('3.1.16'!AA540/1000))</f>
        <v>7.5075431593156258E-2</v>
      </c>
      <c r="I552" s="56"/>
      <c r="J552" s="80">
        <f t="array" ref="J552">INDEX($AH$14:$AH$294,MATCH(MIN(IF($AH$14:$AH$294-(F552*(1+$BF$48))&gt;=0,$AH$14:$AH$294-(F552*(1+$BF$48)),"")),$AH$14:$AH$294-(F552*(1+$BF$48)),0))</f>
        <v>7.640000000000001E-2</v>
      </c>
      <c r="K552" s="59">
        <f t="array" ref="K552">INDEX($AH$14:$AH$294,MATCH(MIN(IF($AH$14:$AH$294-(G552*(1+$BF$48))&gt;=0,$AH$14:$AH$294-(G552*(1+$BF$48)),"")),$AH$14:$AH$294-(G552*(1+$BF$48)),0))</f>
        <v>7.8850000000000031E-2</v>
      </c>
      <c r="L552" s="62">
        <f t="array" ref="L552">INDEX($AH$14:$AH$294,MATCH(MIN(IF($AH$14:$AH$294-(H552*(1+$BF$48))&gt;=0,$AH$14:$AH$294-(H552*(1+$BF$48)),"")),$AH$14:$AH$294-(H552*(1+$BF$48)),0))</f>
        <v>7.9200000000000034E-2</v>
      </c>
    </row>
    <row r="553" spans="1:12" x14ac:dyDescent="0.25">
      <c r="A553" s="69" t="str">
        <f>+'3.1.16'!A541</f>
        <v>2017-08-01</v>
      </c>
      <c r="B553" s="56" t="str">
        <f>+'3.1.16'!B541</f>
        <v>2020-01-31</v>
      </c>
      <c r="C553" s="56">
        <f>+'3.1.16'!C541</f>
        <v>30</v>
      </c>
      <c r="D553" s="56" t="str">
        <f>+'3.1.16'!D541</f>
        <v>CONED ROS</v>
      </c>
      <c r="E553" s="56" t="s">
        <v>372</v>
      </c>
      <c r="F553" s="80">
        <f>IF($E$11="",'3.1.16'!Y541/1000,Matrix!$E$11+('3.1.16'!Y541/1000))</f>
        <v>7.4247064358757969E-2</v>
      </c>
      <c r="G553" s="59">
        <f>IF($E$11="",'3.1.16'!Z541/1000,Matrix!$E$11+('3.1.16'!Z541/1000))</f>
        <v>7.6547064358757966E-2</v>
      </c>
      <c r="H553" s="62">
        <f>IF($E$11="",'3.1.16'!AA541/1000,Matrix!$E$11+('3.1.16'!AA541/1000))</f>
        <v>7.6747064358757972E-2</v>
      </c>
      <c r="I553" s="56"/>
      <c r="J553" s="80">
        <f t="array" ref="J553">INDEX($AH$14:$AH$294,MATCH(MIN(IF($AH$14:$AH$294-(F553*(1+$BF$48))&gt;=0,$AH$14:$AH$294-(F553*(1+$BF$48)),"")),$AH$14:$AH$294-(F553*(1+$BF$48)),0))</f>
        <v>7.8150000000000025E-2</v>
      </c>
      <c r="K553" s="59">
        <f t="array" ref="K553">INDEX($AH$14:$AH$294,MATCH(MIN(IF($AH$14:$AH$294-(G553*(1+$BF$48))&gt;=0,$AH$14:$AH$294-(G553*(1+$BF$48)),"")),$AH$14:$AH$294-(G553*(1+$BF$48)),0))</f>
        <v>8.0600000000000047E-2</v>
      </c>
      <c r="L553" s="62">
        <f t="array" ref="L553">INDEX($AH$14:$AH$294,MATCH(MIN(IF($AH$14:$AH$294-(H553*(1+$BF$48))&gt;=0,$AH$14:$AH$294-(H553*(1+$BF$48)),"")),$AH$14:$AH$294-(H553*(1+$BF$48)),0))</f>
        <v>8.095000000000005E-2</v>
      </c>
    </row>
    <row r="554" spans="1:12" x14ac:dyDescent="0.25">
      <c r="A554" s="70" t="str">
        <f>+'3.1.16'!A542</f>
        <v>2017-08-01</v>
      </c>
      <c r="B554" s="57" t="str">
        <f>+'3.1.16'!B542</f>
        <v>2020-07-31</v>
      </c>
      <c r="C554" s="57">
        <f>+'3.1.16'!C542</f>
        <v>36</v>
      </c>
      <c r="D554" s="57" t="str">
        <f>+'3.1.16'!D542</f>
        <v>CONED ROS</v>
      </c>
      <c r="E554" s="57" t="s">
        <v>372</v>
      </c>
      <c r="F554" s="82">
        <f>IF($E$11="",'3.1.16'!Y542/1000,Matrix!$E$11+('3.1.16'!Y542/1000))</f>
        <v>7.9842776734503809E-2</v>
      </c>
      <c r="G554" s="60">
        <f>IF($E$11="",'3.1.16'!Z542/1000,Matrix!$E$11+('3.1.16'!Z542/1000))</f>
        <v>8.2142776734503806E-2</v>
      </c>
      <c r="H554" s="63">
        <f>IF($E$11="",'3.1.16'!AA542/1000,Matrix!$E$11+('3.1.16'!AA542/1000))</f>
        <v>8.2342776734503811E-2</v>
      </c>
      <c r="I554" s="56"/>
      <c r="J554" s="82">
        <f t="array" ref="J554">INDEX($AH$14:$AH$294,MATCH(MIN(IF($AH$14:$AH$294-(F554*(1+$BF$48))&gt;=0,$AH$14:$AH$294-(F554*(1+$BF$48)),"")),$AH$14:$AH$294-(F554*(1+$BF$48)),0))</f>
        <v>8.4100000000000077E-2</v>
      </c>
      <c r="K554" s="60">
        <f t="array" ref="K554">INDEX($AH$14:$AH$294,MATCH(MIN(IF($AH$14:$AH$294-(G554*(1+$BF$48))&gt;=0,$AH$14:$AH$294-(G554*(1+$BF$48)),"")),$AH$14:$AH$294-(G554*(1+$BF$48)),0))</f>
        <v>8.6550000000000099E-2</v>
      </c>
      <c r="L554" s="63">
        <f t="array" ref="L554">INDEX($AH$14:$AH$294,MATCH(MIN(IF($AH$14:$AH$294-(H554*(1+$BF$48))&gt;=0,$AH$14:$AH$294-(H554*(1+$BF$48)),"")),$AH$14:$AH$294-(H554*(1+$BF$48)),0))</f>
        <v>8.6900000000000102E-2</v>
      </c>
    </row>
    <row r="555" spans="1:12" x14ac:dyDescent="0.25">
      <c r="A555" s="68" t="str">
        <f>+'3.1.16'!A543</f>
        <v>2016-09-01</v>
      </c>
      <c r="B555" s="55" t="str">
        <f>+'3.1.16'!B543</f>
        <v>2017-08-31</v>
      </c>
      <c r="C555" s="55">
        <f>+'3.1.16'!C543</f>
        <v>12</v>
      </c>
      <c r="D555" s="55" t="str">
        <f>+'3.1.16'!D543</f>
        <v>UNITED ILLUMINATING</v>
      </c>
      <c r="E555" s="55" t="s">
        <v>372</v>
      </c>
      <c r="F555" s="81">
        <f>IF($E$11="",'3.1.16'!Y543/1000,Matrix!$E$11+('3.1.16'!Y543/1000))</f>
        <v>6.6884110641286701E-2</v>
      </c>
      <c r="G555" s="58">
        <f>IF($E$11="",'3.1.16'!Z543/1000,Matrix!$E$11+('3.1.16'!Z543/1000))</f>
        <v>6.9184110641286697E-2</v>
      </c>
      <c r="H555" s="61">
        <f>IF($E$11="",'3.1.16'!AA543/1000,Matrix!$E$11+('3.1.16'!AA543/1000))</f>
        <v>6.9384110641286703E-2</v>
      </c>
      <c r="I555" s="55"/>
      <c r="J555" s="73">
        <f t="array" ref="J555">INDEX($AY$14:$AY$294,MATCH(MIN(IF($AY$14:$AY$294-(F555*(1+$BF$36))&gt;=0,$AY$14:$AY$294-(F555*(1+$BF$36)),"")),$AY$14:$AY$294-(F555*(1+$BF$36)),0))</f>
        <v>6.7900000000000002E-2</v>
      </c>
      <c r="K555" s="58">
        <f t="array" ref="K555">INDEX($AY$14:$AY$294,MATCH(MIN(IF($AY$14:$AY$294-(G555*(1+$BF$36))&gt;=0,$AY$14:$AY$294-(G555*(1+$BF$36)),"")),$AY$14:$AY$294-(G555*(1+$BF$36)),0))</f>
        <v>6.9900000000000004E-2</v>
      </c>
      <c r="L555" s="61">
        <f t="array" ref="L555">INDEX($AY$14:$AY$294,MATCH(MIN(IF($AY$14:$AY$294-(H555*(1+$BF$36))&gt;=0,$AY$14:$AY$294-(H555*(1+$BF$36)),"")),$AY$14:$AY$294-(H555*(1+$BF$36)),0))</f>
        <v>6.9900000000000004E-2</v>
      </c>
    </row>
    <row r="556" spans="1:12" x14ac:dyDescent="0.25">
      <c r="A556" s="69" t="str">
        <f>+'3.1.16'!A544</f>
        <v>2016-09-01</v>
      </c>
      <c r="B556" s="56" t="str">
        <f>+'3.1.16'!B544</f>
        <v>2018-02-28</v>
      </c>
      <c r="C556" s="56">
        <f>+'3.1.16'!C544</f>
        <v>18</v>
      </c>
      <c r="D556" s="56" t="str">
        <f>+'3.1.16'!D544</f>
        <v>UNITED ILLUMINATING</v>
      </c>
      <c r="E556" s="56" t="s">
        <v>372</v>
      </c>
      <c r="F556" s="80">
        <f>IF($E$11="",'3.1.16'!Y544/1000,Matrix!$E$11+('3.1.16'!Y544/1000))</f>
        <v>7.2360234524550066E-2</v>
      </c>
      <c r="G556" s="59">
        <f>IF($E$11="",'3.1.16'!Z544/1000,Matrix!$E$11+('3.1.16'!Z544/1000))</f>
        <v>7.4660234524550062E-2</v>
      </c>
      <c r="H556" s="62">
        <f>IF($E$11="",'3.1.16'!AA544/1000,Matrix!$E$11+('3.1.16'!AA544/1000))</f>
        <v>7.4860234524550068E-2</v>
      </c>
      <c r="I556" s="56"/>
      <c r="J556" s="74">
        <f t="array" ref="J556">INDEX($AY$14:$AY$294,MATCH(MIN(IF($AY$14:$AY$294-(F556*(1+$BF$36))&gt;=0,$AY$14:$AY$294-(F556*(1+$BF$36)),"")),$AY$14:$AY$294-(F556*(1+$BF$36)),0))</f>
        <v>7.2900000000000006E-2</v>
      </c>
      <c r="K556" s="59">
        <f t="array" ref="K556">INDEX($AY$14:$AY$294,MATCH(MIN(IF($AY$14:$AY$294-(G556*(1+$BF$36))&gt;=0,$AY$14:$AY$294-(G556*(1+$BF$36)),"")),$AY$14:$AY$294-(G556*(1+$BF$36)),0))</f>
        <v>7.5490000000000002E-2</v>
      </c>
      <c r="L556" s="62">
        <f t="array" ref="L556">INDEX($AY$14:$AY$294,MATCH(MIN(IF($AY$14:$AY$294-(H556*(1+$BF$36))&gt;=0,$AY$14:$AY$294-(H556*(1+$BF$36)),"")),$AY$14:$AY$294-(H556*(1+$BF$36)),0))</f>
        <v>7.5490000000000002E-2</v>
      </c>
    </row>
    <row r="557" spans="1:12" x14ac:dyDescent="0.25">
      <c r="A557" s="69" t="str">
        <f>+'3.1.16'!A545</f>
        <v>2016-09-01</v>
      </c>
      <c r="B557" s="56" t="str">
        <f>+'3.1.16'!B545</f>
        <v>2018-08-31</v>
      </c>
      <c r="C557" s="56">
        <f>+'3.1.16'!C545</f>
        <v>24</v>
      </c>
      <c r="D557" s="56" t="str">
        <f>+'3.1.16'!D545</f>
        <v>UNITED ILLUMINATING</v>
      </c>
      <c r="E557" s="56" t="s">
        <v>372</v>
      </c>
      <c r="F557" s="80">
        <f>IF($E$11="",'3.1.16'!Y545/1000,Matrix!$E$11+('3.1.16'!Y545/1000))</f>
        <v>7.2814751499506267E-2</v>
      </c>
      <c r="G557" s="59">
        <f>IF($E$11="",'3.1.16'!Z545/1000,Matrix!$E$11+('3.1.16'!Z545/1000))</f>
        <v>7.5114751499506263E-2</v>
      </c>
      <c r="H557" s="62">
        <f>IF($E$11="",'3.1.16'!AA545/1000,Matrix!$E$11+('3.1.16'!AA545/1000))</f>
        <v>7.5314751499506269E-2</v>
      </c>
      <c r="I557" s="56"/>
      <c r="J557" s="74">
        <f t="array" ref="J557">INDEX($AY$14:$AY$294,MATCH(MIN(IF($AY$14:$AY$294-(F557*(1+$BF$36))&gt;=0,$AY$14:$AY$294-(F557*(1+$BF$36)),"")),$AY$14:$AY$294-(F557*(1+$BF$36)),0))</f>
        <v>7.349E-2</v>
      </c>
      <c r="K557" s="59">
        <f t="array" ref="K557">INDEX($AY$14:$AY$294,MATCH(MIN(IF($AY$14:$AY$294-(G557*(1+$BF$36))&gt;=0,$AY$14:$AY$294-(G557*(1+$BF$36)),"")),$AY$14:$AY$294-(G557*(1+$BF$36)),0))</f>
        <v>7.5899999999999995E-2</v>
      </c>
      <c r="L557" s="62">
        <f t="array" ref="L557">INDEX($AY$14:$AY$294,MATCH(MIN(IF($AY$14:$AY$294-(H557*(1+$BF$36))&gt;=0,$AY$14:$AY$294-(H557*(1+$BF$36)),"")),$AY$14:$AY$294-(H557*(1+$BF$36)),0))</f>
        <v>7.5899999999999995E-2</v>
      </c>
    </row>
    <row r="558" spans="1:12" x14ac:dyDescent="0.25">
      <c r="A558" s="69" t="str">
        <f>+'3.1.16'!A546</f>
        <v>2016-09-01</v>
      </c>
      <c r="B558" s="56" t="str">
        <f>+'3.1.16'!B546</f>
        <v>2019-02-28</v>
      </c>
      <c r="C558" s="56">
        <f>+'3.1.16'!C546</f>
        <v>30</v>
      </c>
      <c r="D558" s="56" t="str">
        <f>+'3.1.16'!D546</f>
        <v>UNITED ILLUMINATING</v>
      </c>
      <c r="E558" s="56" t="s">
        <v>372</v>
      </c>
      <c r="F558" s="80">
        <f>IF($E$11="",'3.1.16'!Y546/1000,Matrix!$E$11+('3.1.16'!Y546/1000))</f>
        <v>7.616790690684952E-2</v>
      </c>
      <c r="G558" s="59">
        <f>IF($E$11="",'3.1.16'!Z546/1000,Matrix!$E$11+('3.1.16'!Z546/1000))</f>
        <v>7.8467906906849516E-2</v>
      </c>
      <c r="H558" s="62">
        <f>IF($E$11="",'3.1.16'!AA546/1000,Matrix!$E$11+('3.1.16'!AA546/1000))</f>
        <v>7.8667906906849522E-2</v>
      </c>
      <c r="I558" s="56"/>
      <c r="J558" s="74">
        <f t="array" ref="J558">INDEX($AY$14:$AY$294,MATCH(MIN(IF($AY$14:$AY$294-(F558*(1+$BF$36))&gt;=0,$AY$14:$AY$294-(F558*(1+$BF$36)),"")),$AY$14:$AY$294-(F558*(1+$BF$36)),0))</f>
        <v>7.6899999999999996E-2</v>
      </c>
      <c r="K558" s="59">
        <f t="array" ref="K558">INDEX($AY$14:$AY$294,MATCH(MIN(IF($AY$14:$AY$294-(G558*(1+$BF$36))&gt;=0,$AY$14:$AY$294-(G558*(1+$BF$36)),"")),$AY$14:$AY$294-(G558*(1+$BF$36)),0))</f>
        <v>7.9490000000000005E-2</v>
      </c>
      <c r="L558" s="62">
        <f t="array" ref="L558">INDEX($AY$14:$AY$294,MATCH(MIN(IF($AY$14:$AY$294-(H558*(1+$BF$36))&gt;=0,$AY$14:$AY$294-(H558*(1+$BF$36)),"")),$AY$14:$AY$294-(H558*(1+$BF$36)),0))</f>
        <v>7.9490000000000005E-2</v>
      </c>
    </row>
    <row r="559" spans="1:12" x14ac:dyDescent="0.25">
      <c r="A559" s="70" t="str">
        <f>+'3.1.16'!A547</f>
        <v>2016-09-01</v>
      </c>
      <c r="B559" s="57" t="str">
        <f>+'3.1.16'!B547</f>
        <v>2019-08-31</v>
      </c>
      <c r="C559" s="57">
        <f>+'3.1.16'!C547</f>
        <v>36</v>
      </c>
      <c r="D559" s="57" t="str">
        <f>+'3.1.16'!D547</f>
        <v>UNITED ILLUMINATING</v>
      </c>
      <c r="E559" s="57" t="s">
        <v>372</v>
      </c>
      <c r="F559" s="82">
        <f>IF($E$11="",'3.1.16'!Y547/1000,Matrix!$E$11+('3.1.16'!Y547/1000))</f>
        <v>7.5873183475527378E-2</v>
      </c>
      <c r="G559" s="60">
        <f>IF($E$11="",'3.1.16'!Z547/1000,Matrix!$E$11+('3.1.16'!Z547/1000))</f>
        <v>7.8173183475527375E-2</v>
      </c>
      <c r="H559" s="63">
        <f>IF($E$11="",'3.1.16'!AA547/1000,Matrix!$E$11+('3.1.16'!AA547/1000))</f>
        <v>7.837318347552738E-2</v>
      </c>
      <c r="I559" s="56"/>
      <c r="J559" s="75">
        <f t="array" ref="J559">INDEX($AY$14:$AY$294,MATCH(MIN(IF($AY$14:$AY$294-(F559*(1+$BF$36))&gt;=0,$AY$14:$AY$294-(F559*(1+$BF$36)),"")),$AY$14:$AY$294-(F559*(1+$BF$36)),0))</f>
        <v>7.6490000000000002E-2</v>
      </c>
      <c r="K559" s="60">
        <f t="array" ref="K559">INDEX($AY$14:$AY$294,MATCH(MIN(IF($AY$14:$AY$294-(G559*(1+$BF$36))&gt;=0,$AY$14:$AY$294-(G559*(1+$BF$36)),"")),$AY$14:$AY$294-(G559*(1+$BF$36)),0))</f>
        <v>7.8899999999999998E-2</v>
      </c>
      <c r="L559" s="63">
        <f t="array" ref="L559">INDEX($AY$14:$AY$294,MATCH(MIN(IF($AY$14:$AY$294-(H559*(1+$BF$36))&gt;=0,$AY$14:$AY$294-(H559*(1+$BF$36)),"")),$AY$14:$AY$294-(H559*(1+$BF$36)),0))</f>
        <v>7.9490000000000005E-2</v>
      </c>
    </row>
    <row r="560" spans="1:12" x14ac:dyDescent="0.25">
      <c r="A560" s="68" t="str">
        <f>+'3.1.16'!A548</f>
        <v>2016-10-01</v>
      </c>
      <c r="B560" s="55" t="str">
        <f>+'3.1.16'!B548</f>
        <v>2017-09-30</v>
      </c>
      <c r="C560" s="55">
        <f>+'3.1.16'!C548</f>
        <v>12</v>
      </c>
      <c r="D560" s="55" t="str">
        <f>+'3.1.16'!D548</f>
        <v>UNITED ILLUMINATING</v>
      </c>
      <c r="E560" s="55" t="s">
        <v>372</v>
      </c>
      <c r="F560" s="81">
        <f>IF($E$11="",'3.1.16'!Y548/1000,Matrix!$E$11+('3.1.16'!Y548/1000))</f>
        <v>6.7781870530905605E-2</v>
      </c>
      <c r="G560" s="58">
        <f>IF($E$11="",'3.1.16'!Z548/1000,Matrix!$E$11+('3.1.16'!Z548/1000))</f>
        <v>7.0081870530905602E-2</v>
      </c>
      <c r="H560" s="61">
        <f>IF($E$11="",'3.1.16'!AA548/1000,Matrix!$E$11+('3.1.16'!AA548/1000))</f>
        <v>7.0281870530905607E-2</v>
      </c>
      <c r="I560" s="55"/>
      <c r="J560" s="73">
        <f t="array" ref="J560">INDEX($AY$14:$AY$294,MATCH(MIN(IF($AY$14:$AY$294-(F560*(1+$BF$36))&gt;=0,$AY$14:$AY$294-(F560*(1+$BF$36)),"")),$AY$14:$AY$294-(F560*(1+$BF$36)),0))</f>
        <v>6.8489999999999995E-2</v>
      </c>
      <c r="K560" s="58">
        <f t="array" ref="K560">INDEX($AY$14:$AY$294,MATCH(MIN(IF($AY$14:$AY$294-(G560*(1+$BF$36))&gt;=0,$AY$14:$AY$294-(G560*(1+$BF$36)),"")),$AY$14:$AY$294-(G560*(1+$BF$36)),0))</f>
        <v>7.0900000000000005E-2</v>
      </c>
      <c r="L560" s="61">
        <f t="array" ref="L560">INDEX($AY$14:$AY$294,MATCH(MIN(IF($AY$14:$AY$294-(H560*(1+$BF$36))&gt;=0,$AY$14:$AY$294-(H560*(1+$BF$36)),"")),$AY$14:$AY$294-(H560*(1+$BF$36)),0))</f>
        <v>7.0900000000000005E-2</v>
      </c>
    </row>
    <row r="561" spans="1:12" x14ac:dyDescent="0.25">
      <c r="A561" s="69" t="str">
        <f>+'3.1.16'!A549</f>
        <v>2016-10-01</v>
      </c>
      <c r="B561" s="56" t="str">
        <f>+'3.1.16'!B549</f>
        <v>2018-03-31</v>
      </c>
      <c r="C561" s="56">
        <f>+'3.1.16'!C549</f>
        <v>18</v>
      </c>
      <c r="D561" s="56" t="str">
        <f>+'3.1.16'!D549</f>
        <v>UNITED ILLUMINATING</v>
      </c>
      <c r="E561" s="56" t="s">
        <v>372</v>
      </c>
      <c r="F561" s="80">
        <f>IF($E$11="",'3.1.16'!Y549/1000,Matrix!$E$11+('3.1.16'!Y549/1000))</f>
        <v>7.4029082998239251E-2</v>
      </c>
      <c r="G561" s="59">
        <f>IF($E$11="",'3.1.16'!Z549/1000,Matrix!$E$11+('3.1.16'!Z549/1000))</f>
        <v>7.6329082998239248E-2</v>
      </c>
      <c r="H561" s="62">
        <f>IF($E$11="",'3.1.16'!AA549/1000,Matrix!$E$11+('3.1.16'!AA549/1000))</f>
        <v>7.6529082998239253E-2</v>
      </c>
      <c r="I561" s="56"/>
      <c r="J561" s="74">
        <f t="array" ref="J561">INDEX($AY$14:$AY$294,MATCH(MIN(IF($AY$14:$AY$294-(F561*(1+$BF$36))&gt;=0,$AY$14:$AY$294-(F561*(1+$BF$36)),"")),$AY$14:$AY$294-(F561*(1+$BF$36)),0))</f>
        <v>7.4899999999999994E-2</v>
      </c>
      <c r="K561" s="59">
        <f t="array" ref="K561">INDEX($AY$14:$AY$294,MATCH(MIN(IF($AY$14:$AY$294-(G561*(1+$BF$36))&gt;=0,$AY$14:$AY$294-(G561*(1+$BF$36)),"")),$AY$14:$AY$294-(G561*(1+$BF$36)),0))</f>
        <v>7.6899999999999996E-2</v>
      </c>
      <c r="L561" s="62">
        <f t="array" ref="L561">INDEX($AY$14:$AY$294,MATCH(MIN(IF($AY$14:$AY$294-(H561*(1+$BF$36))&gt;=0,$AY$14:$AY$294-(H561*(1+$BF$36)),"")),$AY$14:$AY$294-(H561*(1+$BF$36)),0))</f>
        <v>7.7490000000000003E-2</v>
      </c>
    </row>
    <row r="562" spans="1:12" x14ac:dyDescent="0.25">
      <c r="A562" s="69" t="str">
        <f>+'3.1.16'!A550</f>
        <v>2016-10-01</v>
      </c>
      <c r="B562" s="56" t="str">
        <f>+'3.1.16'!B550</f>
        <v>2018-09-30</v>
      </c>
      <c r="C562" s="56">
        <f>+'3.1.16'!C550</f>
        <v>24</v>
      </c>
      <c r="D562" s="56" t="str">
        <f>+'3.1.16'!D550</f>
        <v>UNITED ILLUMINATING</v>
      </c>
      <c r="E562" s="56" t="s">
        <v>372</v>
      </c>
      <c r="F562" s="80">
        <f>IF($E$11="",'3.1.16'!Y550/1000,Matrix!$E$11+('3.1.16'!Y550/1000))</f>
        <v>7.3494600933822041E-2</v>
      </c>
      <c r="G562" s="59">
        <f>IF($E$11="",'3.1.16'!Z550/1000,Matrix!$E$11+('3.1.16'!Z550/1000))</f>
        <v>7.5794600933822037E-2</v>
      </c>
      <c r="H562" s="62">
        <f>IF($E$11="",'3.1.16'!AA550/1000,Matrix!$E$11+('3.1.16'!AA550/1000))</f>
        <v>7.5994600933822043E-2</v>
      </c>
      <c r="I562" s="56"/>
      <c r="J562" s="74">
        <f t="array" ref="J562">INDEX($AY$14:$AY$294,MATCH(MIN(IF($AY$14:$AY$294-(F562*(1+$BF$36))&gt;=0,$AY$14:$AY$294-(F562*(1+$BF$36)),"")),$AY$14:$AY$294-(F562*(1+$BF$36)),0))</f>
        <v>7.4490000000000001E-2</v>
      </c>
      <c r="K562" s="59">
        <f t="array" ref="K562">INDEX($AY$14:$AY$294,MATCH(MIN(IF($AY$14:$AY$294-(G562*(1+$BF$36))&gt;=0,$AY$14:$AY$294-(G562*(1+$BF$36)),"")),$AY$14:$AY$294-(G562*(1+$BF$36)),0))</f>
        <v>7.6490000000000002E-2</v>
      </c>
      <c r="L562" s="62">
        <f t="array" ref="L562">INDEX($AY$14:$AY$294,MATCH(MIN(IF($AY$14:$AY$294-(H562*(1+$BF$36))&gt;=0,$AY$14:$AY$294-(H562*(1+$BF$36)),"")),$AY$14:$AY$294-(H562*(1+$BF$36)),0))</f>
        <v>7.6899999999999996E-2</v>
      </c>
    </row>
    <row r="563" spans="1:12" x14ac:dyDescent="0.25">
      <c r="A563" s="69" t="str">
        <f>+'3.1.16'!A551</f>
        <v>2016-10-01</v>
      </c>
      <c r="B563" s="56" t="str">
        <f>+'3.1.16'!B551</f>
        <v>2019-03-31</v>
      </c>
      <c r="C563" s="56">
        <f>+'3.1.16'!C551</f>
        <v>30</v>
      </c>
      <c r="D563" s="56" t="str">
        <f>+'3.1.16'!D551</f>
        <v>UNITED ILLUMINATING</v>
      </c>
      <c r="E563" s="56" t="s">
        <v>372</v>
      </c>
      <c r="F563" s="80">
        <f>IF($E$11="",'3.1.16'!Y551/1000,Matrix!$E$11+('3.1.16'!Y551/1000))</f>
        <v>7.7411979206871359E-2</v>
      </c>
      <c r="G563" s="59">
        <f>IF($E$11="",'3.1.16'!Z551/1000,Matrix!$E$11+('3.1.16'!Z551/1000))</f>
        <v>7.9711979206871356E-2</v>
      </c>
      <c r="H563" s="62">
        <f>IF($E$11="",'3.1.16'!AA551/1000,Matrix!$E$11+('3.1.16'!AA551/1000))</f>
        <v>7.9911979206871361E-2</v>
      </c>
      <c r="I563" s="56"/>
      <c r="J563" s="74">
        <f t="array" ref="J563">INDEX($AY$14:$AY$294,MATCH(MIN(IF($AY$14:$AY$294-(F563*(1+$BF$36))&gt;=0,$AY$14:$AY$294-(F563*(1+$BF$36)),"")),$AY$14:$AY$294-(F563*(1+$BF$36)),0))</f>
        <v>7.8490000000000004E-2</v>
      </c>
      <c r="K563" s="59">
        <f t="array" ref="K563">INDEX($AY$14:$AY$294,MATCH(MIN(IF($AY$14:$AY$294-(G563*(1+$BF$36))&gt;=0,$AY$14:$AY$294-(G563*(1+$BF$36)),"")),$AY$14:$AY$294-(G563*(1+$BF$36)),0))</f>
        <v>8.1900000000000001E-2</v>
      </c>
      <c r="L563" s="62">
        <f t="array" ref="L563">INDEX($AY$14:$AY$294,MATCH(MIN(IF($AY$14:$AY$294-(H563*(1+$BF$36))&gt;=0,$AY$14:$AY$294-(H563*(1+$BF$36)),"")),$AY$14:$AY$294-(H563*(1+$BF$36)),0))</f>
        <v>8.1900000000000001E-2</v>
      </c>
    </row>
    <row r="564" spans="1:12" x14ac:dyDescent="0.25">
      <c r="A564" s="70" t="str">
        <f>+'3.1.16'!A552</f>
        <v>2016-10-01</v>
      </c>
      <c r="B564" s="57" t="str">
        <f>+'3.1.16'!B552</f>
        <v>2019-09-30</v>
      </c>
      <c r="C564" s="57">
        <f>+'3.1.16'!C552</f>
        <v>36</v>
      </c>
      <c r="D564" s="57" t="str">
        <f>+'3.1.16'!D552</f>
        <v>UNITED ILLUMINATING</v>
      </c>
      <c r="E564" s="57" t="s">
        <v>372</v>
      </c>
      <c r="F564" s="82">
        <f>IF($E$11="",'3.1.16'!Y552/1000,Matrix!$E$11+('3.1.16'!Y552/1000))</f>
        <v>7.6124467964393941E-2</v>
      </c>
      <c r="G564" s="60">
        <f>IF($E$11="",'3.1.16'!Z552/1000,Matrix!$E$11+('3.1.16'!Z552/1000))</f>
        <v>7.8424467964393937E-2</v>
      </c>
      <c r="H564" s="63">
        <f>IF($E$11="",'3.1.16'!AA552/1000,Matrix!$E$11+('3.1.16'!AA552/1000))</f>
        <v>7.8624467964393943E-2</v>
      </c>
      <c r="I564" s="56"/>
      <c r="J564" s="75">
        <f t="array" ref="J564">INDEX($AY$14:$AY$294,MATCH(MIN(IF($AY$14:$AY$294-(F564*(1+$BF$36))&gt;=0,$AY$14:$AY$294-(F564*(1+$BF$36)),"")),$AY$14:$AY$294-(F564*(1+$BF$36)),0))</f>
        <v>7.6899999999999996E-2</v>
      </c>
      <c r="K564" s="60">
        <f t="array" ref="K564">INDEX($AY$14:$AY$294,MATCH(MIN(IF($AY$14:$AY$294-(G564*(1+$BF$36))&gt;=0,$AY$14:$AY$294-(G564*(1+$BF$36)),"")),$AY$14:$AY$294-(G564*(1+$BF$36)),0))</f>
        <v>7.9490000000000005E-2</v>
      </c>
      <c r="L564" s="63">
        <f t="array" ref="L564">INDEX($AY$14:$AY$294,MATCH(MIN(IF($AY$14:$AY$294-(H564*(1+$BF$36))&gt;=0,$AY$14:$AY$294-(H564*(1+$BF$36)),"")),$AY$14:$AY$294-(H564*(1+$BF$36)),0))</f>
        <v>7.9490000000000005E-2</v>
      </c>
    </row>
    <row r="565" spans="1:12" x14ac:dyDescent="0.25">
      <c r="A565" s="68" t="str">
        <f>+'3.1.16'!A553</f>
        <v>2016-11-01</v>
      </c>
      <c r="B565" s="55" t="str">
        <f>+'3.1.16'!B553</f>
        <v>2017-10-31</v>
      </c>
      <c r="C565" s="55">
        <f>+'3.1.16'!C553</f>
        <v>12</v>
      </c>
      <c r="D565" s="55" t="str">
        <f>+'3.1.16'!D553</f>
        <v>UNITED ILLUMINATING</v>
      </c>
      <c r="E565" s="55" t="s">
        <v>372</v>
      </c>
      <c r="F565" s="81">
        <f>IF($E$11="",'3.1.16'!Y553/1000,Matrix!$E$11+('3.1.16'!Y553/1000))</f>
        <v>6.8924716517961199E-2</v>
      </c>
      <c r="G565" s="58">
        <f>IF($E$11="",'3.1.16'!Z553/1000,Matrix!$E$11+('3.1.16'!Z553/1000))</f>
        <v>7.1224716517961195E-2</v>
      </c>
      <c r="H565" s="61">
        <f>IF($E$11="",'3.1.16'!AA553/1000,Matrix!$E$11+('3.1.16'!AA553/1000))</f>
        <v>7.1424716517961201E-2</v>
      </c>
      <c r="I565" s="55"/>
      <c r="J565" s="73">
        <f t="array" ref="J565">INDEX($AY$14:$AY$294,MATCH(MIN(IF($AY$14:$AY$294-(F565*(1+$BF$36))&gt;=0,$AY$14:$AY$294-(F565*(1+$BF$36)),"")),$AY$14:$AY$294-(F565*(1+$BF$36)),0))</f>
        <v>6.9489999999999996E-2</v>
      </c>
      <c r="K565" s="58">
        <f t="array" ref="K565">INDEX($AY$14:$AY$294,MATCH(MIN(IF($AY$14:$AY$294-(G565*(1+$BF$36))&gt;=0,$AY$14:$AY$294-(G565*(1+$BF$36)),"")),$AY$14:$AY$294-(G565*(1+$BF$36)),0))</f>
        <v>7.1900000000000006E-2</v>
      </c>
      <c r="L565" s="61">
        <f t="array" ref="L565">INDEX($AY$14:$AY$294,MATCH(MIN(IF($AY$14:$AY$294-(H565*(1+$BF$36))&gt;=0,$AY$14:$AY$294-(H565*(1+$BF$36)),"")),$AY$14:$AY$294-(H565*(1+$BF$36)),0))</f>
        <v>7.2489999999999999E-2</v>
      </c>
    </row>
    <row r="566" spans="1:12" x14ac:dyDescent="0.25">
      <c r="A566" s="69" t="str">
        <f>+'3.1.16'!A554</f>
        <v>2016-11-01</v>
      </c>
      <c r="B566" s="56" t="str">
        <f>+'3.1.16'!B554</f>
        <v>2018-04-30</v>
      </c>
      <c r="C566" s="56">
        <f>+'3.1.16'!C554</f>
        <v>18</v>
      </c>
      <c r="D566" s="56" t="str">
        <f>+'3.1.16'!D554</f>
        <v>UNITED ILLUMINATING</v>
      </c>
      <c r="E566" s="56" t="s">
        <v>372</v>
      </c>
      <c r="F566" s="80">
        <f>IF($E$11="",'3.1.16'!Y554/1000,Matrix!$E$11+('3.1.16'!Y554/1000))</f>
        <v>7.5329490864690651E-2</v>
      </c>
      <c r="G566" s="59">
        <f>IF($E$11="",'3.1.16'!Z554/1000,Matrix!$E$11+('3.1.16'!Z554/1000))</f>
        <v>7.7629490864690648E-2</v>
      </c>
      <c r="H566" s="62">
        <f>IF($E$11="",'3.1.16'!AA554/1000,Matrix!$E$11+('3.1.16'!AA554/1000))</f>
        <v>7.7829490864690654E-2</v>
      </c>
      <c r="I566" s="56"/>
      <c r="J566" s="74">
        <f t="array" ref="J566">INDEX($AY$14:$AY$294,MATCH(MIN(IF($AY$14:$AY$294-(F566*(1+$BF$36))&gt;=0,$AY$14:$AY$294-(F566*(1+$BF$36)),"")),$AY$14:$AY$294-(F566*(1+$BF$36)),0))</f>
        <v>7.5899999999999995E-2</v>
      </c>
      <c r="K566" s="59">
        <f t="array" ref="K566">INDEX($AY$14:$AY$294,MATCH(MIN(IF($AY$14:$AY$294-(G566*(1+$BF$36))&gt;=0,$AY$14:$AY$294-(G566*(1+$BF$36)),"")),$AY$14:$AY$294-(G566*(1+$BF$36)),0))</f>
        <v>7.8490000000000004E-2</v>
      </c>
      <c r="L566" s="62">
        <f t="array" ref="L566">INDEX($AY$14:$AY$294,MATCH(MIN(IF($AY$14:$AY$294-(H566*(1+$BF$36))&gt;=0,$AY$14:$AY$294-(H566*(1+$BF$36)),"")),$AY$14:$AY$294-(H566*(1+$BF$36)),0))</f>
        <v>7.8490000000000004E-2</v>
      </c>
    </row>
    <row r="567" spans="1:12" x14ac:dyDescent="0.25">
      <c r="A567" s="69" t="str">
        <f>+'3.1.16'!A555</f>
        <v>2016-11-01</v>
      </c>
      <c r="B567" s="56" t="str">
        <f>+'3.1.16'!B555</f>
        <v>2018-10-31</v>
      </c>
      <c r="C567" s="56">
        <f>+'3.1.16'!C555</f>
        <v>24</v>
      </c>
      <c r="D567" s="56" t="str">
        <f>+'3.1.16'!D555</f>
        <v>UNITED ILLUMINATING</v>
      </c>
      <c r="E567" s="56" t="s">
        <v>372</v>
      </c>
      <c r="F567" s="80">
        <f>IF($E$11="",'3.1.16'!Y555/1000,Matrix!$E$11+('3.1.16'!Y555/1000))</f>
        <v>7.4336861448847338E-2</v>
      </c>
      <c r="G567" s="59">
        <f>IF($E$11="",'3.1.16'!Z555/1000,Matrix!$E$11+('3.1.16'!Z555/1000))</f>
        <v>7.6636861448847335E-2</v>
      </c>
      <c r="H567" s="62">
        <f>IF($E$11="",'3.1.16'!AA555/1000,Matrix!$E$11+('3.1.16'!AA555/1000))</f>
        <v>7.6836861448847341E-2</v>
      </c>
      <c r="I567" s="56"/>
      <c r="J567" s="74">
        <f t="array" ref="J567">INDEX($AY$14:$AY$294,MATCH(MIN(IF($AY$14:$AY$294-(F567*(1+$BF$36))&gt;=0,$AY$14:$AY$294-(F567*(1+$BF$36)),"")),$AY$14:$AY$294-(F567*(1+$BF$36)),0))</f>
        <v>7.4899999999999994E-2</v>
      </c>
      <c r="K567" s="59">
        <f t="array" ref="K567">INDEX($AY$14:$AY$294,MATCH(MIN(IF($AY$14:$AY$294-(G567*(1+$BF$36))&gt;=0,$AY$14:$AY$294-(G567*(1+$BF$36)),"")),$AY$14:$AY$294-(G567*(1+$BF$36)),0))</f>
        <v>7.7490000000000003E-2</v>
      </c>
      <c r="L567" s="62">
        <f t="array" ref="L567">INDEX($AY$14:$AY$294,MATCH(MIN(IF($AY$14:$AY$294-(H567*(1+$BF$36))&gt;=0,$AY$14:$AY$294-(H567*(1+$BF$36)),"")),$AY$14:$AY$294-(H567*(1+$BF$36)),0))</f>
        <v>7.7490000000000003E-2</v>
      </c>
    </row>
    <row r="568" spans="1:12" x14ac:dyDescent="0.25">
      <c r="A568" s="69" t="str">
        <f>+'3.1.16'!A556</f>
        <v>2016-11-01</v>
      </c>
      <c r="B568" s="56" t="str">
        <f>+'3.1.16'!B556</f>
        <v>2019-04-30</v>
      </c>
      <c r="C568" s="56">
        <f>+'3.1.16'!C556</f>
        <v>30</v>
      </c>
      <c r="D568" s="56" t="str">
        <f>+'3.1.16'!D556</f>
        <v>UNITED ILLUMINATING</v>
      </c>
      <c r="E568" s="56" t="s">
        <v>372</v>
      </c>
      <c r="F568" s="80">
        <f>IF($E$11="",'3.1.16'!Y556/1000,Matrix!$E$11+('3.1.16'!Y556/1000))</f>
        <v>7.8428957703527882E-2</v>
      </c>
      <c r="G568" s="59">
        <f>IF($E$11="",'3.1.16'!Z556/1000,Matrix!$E$11+('3.1.16'!Z556/1000))</f>
        <v>8.0728957703527879E-2</v>
      </c>
      <c r="H568" s="62">
        <f>IF($E$11="",'3.1.16'!AA556/1000,Matrix!$E$11+('3.1.16'!AA556/1000))</f>
        <v>8.0928957703527885E-2</v>
      </c>
      <c r="I568" s="56"/>
      <c r="J568" s="74">
        <f t="array" ref="J568">INDEX($AY$14:$AY$294,MATCH(MIN(IF($AY$14:$AY$294-(F568*(1+$BF$36))&gt;=0,$AY$14:$AY$294-(F568*(1+$BF$36)),"")),$AY$14:$AY$294-(F568*(1+$BF$36)),0))</f>
        <v>7.9490000000000005E-2</v>
      </c>
      <c r="K568" s="59">
        <f t="array" ref="K568">INDEX($AY$14:$AY$294,MATCH(MIN(IF($AY$14:$AY$294-(G568*(1+$BF$36))&gt;=0,$AY$14:$AY$294-(G568*(1+$BF$36)),"")),$AY$14:$AY$294-(G568*(1+$BF$36)),0))</f>
        <v>8.1900000000000001E-2</v>
      </c>
      <c r="L568" s="62">
        <f t="array" ref="L568">INDEX($AY$14:$AY$294,MATCH(MIN(IF($AY$14:$AY$294-(H568*(1+$BF$36))&gt;=0,$AY$14:$AY$294-(H568*(1+$BF$36)),"")),$AY$14:$AY$294-(H568*(1+$BF$36)),0))</f>
        <v>8.1900000000000001E-2</v>
      </c>
    </row>
    <row r="569" spans="1:12" x14ac:dyDescent="0.25">
      <c r="A569" s="70" t="str">
        <f>+'3.1.16'!A557</f>
        <v>2016-11-01</v>
      </c>
      <c r="B569" s="57" t="str">
        <f>+'3.1.16'!B557</f>
        <v>2019-10-31</v>
      </c>
      <c r="C569" s="57">
        <f>+'3.1.16'!C557</f>
        <v>36</v>
      </c>
      <c r="D569" s="57" t="str">
        <f>+'3.1.16'!D557</f>
        <v>UNITED ILLUMINATING</v>
      </c>
      <c r="E569" s="57" t="s">
        <v>372</v>
      </c>
      <c r="F569" s="82">
        <f>IF($E$11="",'3.1.16'!Y557/1000,Matrix!$E$11+('3.1.16'!Y557/1000))</f>
        <v>7.6495082659417651E-2</v>
      </c>
      <c r="G569" s="60">
        <f>IF($E$11="",'3.1.16'!Z557/1000,Matrix!$E$11+('3.1.16'!Z557/1000))</f>
        <v>7.8795082659417648E-2</v>
      </c>
      <c r="H569" s="63">
        <f>IF($E$11="",'3.1.16'!AA557/1000,Matrix!$E$11+('3.1.16'!AA557/1000))</f>
        <v>7.8995082659417654E-2</v>
      </c>
      <c r="I569" s="56"/>
      <c r="J569" s="75">
        <f t="array" ref="J569">INDEX($AY$14:$AY$294,MATCH(MIN(IF($AY$14:$AY$294-(F569*(1+$BF$36))&gt;=0,$AY$14:$AY$294-(F569*(1+$BF$36)),"")),$AY$14:$AY$294-(F569*(1+$BF$36)),0))</f>
        <v>7.7490000000000003E-2</v>
      </c>
      <c r="K569" s="60">
        <f t="array" ref="K569">INDEX($AY$14:$AY$294,MATCH(MIN(IF($AY$14:$AY$294-(G569*(1+$BF$36))&gt;=0,$AY$14:$AY$294-(G569*(1+$BF$36)),"")),$AY$14:$AY$294-(G569*(1+$BF$36)),0))</f>
        <v>7.9490000000000005E-2</v>
      </c>
      <c r="L569" s="63">
        <f t="array" ref="L569">INDEX($AY$14:$AY$294,MATCH(MIN(IF($AY$14:$AY$294-(H569*(1+$BF$36))&gt;=0,$AY$14:$AY$294-(H569*(1+$BF$36)),"")),$AY$14:$AY$294-(H569*(1+$BF$36)),0))</f>
        <v>7.9899999999999999E-2</v>
      </c>
    </row>
    <row r="570" spans="1:12" x14ac:dyDescent="0.25">
      <c r="A570" s="68" t="str">
        <f>+'3.1.16'!A558</f>
        <v>2016-12-01</v>
      </c>
      <c r="B570" s="55" t="str">
        <f>+'3.1.16'!B558</f>
        <v>2017-11-30</v>
      </c>
      <c r="C570" s="55">
        <f>+'3.1.16'!C558</f>
        <v>12</v>
      </c>
      <c r="D570" s="55" t="str">
        <f>+'3.1.16'!D558</f>
        <v>UNITED ILLUMINATING</v>
      </c>
      <c r="E570" s="55" t="s">
        <v>372</v>
      </c>
      <c r="F570" s="81">
        <f>IF($E$11="",'3.1.16'!Y558/1000,Matrix!$E$11+('3.1.16'!Y558/1000))</f>
        <v>7.0284314885542293E-2</v>
      </c>
      <c r="G570" s="58">
        <f>IF($E$11="",'3.1.16'!Z558/1000,Matrix!$E$11+('3.1.16'!Z558/1000))</f>
        <v>7.2584314885542289E-2</v>
      </c>
      <c r="H570" s="61">
        <f>IF($E$11="",'3.1.16'!AA558/1000,Matrix!$E$11+('3.1.16'!AA558/1000))</f>
        <v>7.2784314885542281E-2</v>
      </c>
      <c r="I570" s="55"/>
      <c r="J570" s="73">
        <f t="array" ref="J570">INDEX($AY$14:$AY$294,MATCH(MIN(IF($AY$14:$AY$294-(F570*(1+$BF$36))&gt;=0,$AY$14:$AY$294-(F570*(1+$BF$36)),"")),$AY$14:$AY$294-(F570*(1+$BF$36)),0))</f>
        <v>7.0900000000000005E-2</v>
      </c>
      <c r="K570" s="58">
        <f t="array" ref="K570">INDEX($AY$14:$AY$294,MATCH(MIN(IF($AY$14:$AY$294-(G570*(1+$BF$36))&gt;=0,$AY$14:$AY$294-(G570*(1+$BF$36)),"")),$AY$14:$AY$294-(G570*(1+$BF$36)),0))</f>
        <v>7.349E-2</v>
      </c>
      <c r="L570" s="61">
        <f t="array" ref="L570">INDEX($AY$14:$AY$294,MATCH(MIN(IF($AY$14:$AY$294-(H570*(1+$BF$36))&gt;=0,$AY$14:$AY$294-(H570*(1+$BF$36)),"")),$AY$14:$AY$294-(H570*(1+$BF$36)),0))</f>
        <v>7.349E-2</v>
      </c>
    </row>
    <row r="571" spans="1:12" x14ac:dyDescent="0.25">
      <c r="A571" s="69" t="str">
        <f>+'3.1.16'!A559</f>
        <v>2016-12-01</v>
      </c>
      <c r="B571" s="56" t="str">
        <f>+'3.1.16'!B559</f>
        <v>2018-05-31</v>
      </c>
      <c r="C571" s="56">
        <f>+'3.1.16'!C559</f>
        <v>18</v>
      </c>
      <c r="D571" s="56" t="str">
        <f>+'3.1.16'!D559</f>
        <v>UNITED ILLUMINATING</v>
      </c>
      <c r="E571" s="56" t="s">
        <v>372</v>
      </c>
      <c r="F571" s="80">
        <f>IF($E$11="",'3.1.16'!Y559/1000,Matrix!$E$11+('3.1.16'!Y559/1000))</f>
        <v>7.5977458585714766E-2</v>
      </c>
      <c r="G571" s="59">
        <f>IF($E$11="",'3.1.16'!Z559/1000,Matrix!$E$11+('3.1.16'!Z559/1000))</f>
        <v>7.8277458585714763E-2</v>
      </c>
      <c r="H571" s="62">
        <f>IF($E$11="",'3.1.16'!AA559/1000,Matrix!$E$11+('3.1.16'!AA559/1000))</f>
        <v>7.8477458585714768E-2</v>
      </c>
      <c r="I571" s="56"/>
      <c r="J571" s="74">
        <f t="array" ref="J571">INDEX($AY$14:$AY$294,MATCH(MIN(IF($AY$14:$AY$294-(F571*(1+$BF$36))&gt;=0,$AY$14:$AY$294-(F571*(1+$BF$36)),"")),$AY$14:$AY$294-(F571*(1+$BF$36)),0))</f>
        <v>7.6899999999999996E-2</v>
      </c>
      <c r="K571" s="59">
        <f t="array" ref="K571">INDEX($AY$14:$AY$294,MATCH(MIN(IF($AY$14:$AY$294-(G571*(1+$BF$36))&gt;=0,$AY$14:$AY$294-(G571*(1+$BF$36)),"")),$AY$14:$AY$294-(G571*(1+$BF$36)),0))</f>
        <v>7.8899999999999998E-2</v>
      </c>
      <c r="L571" s="62">
        <f t="array" ref="L571">INDEX($AY$14:$AY$294,MATCH(MIN(IF($AY$14:$AY$294-(H571*(1+$BF$36))&gt;=0,$AY$14:$AY$294-(H571*(1+$BF$36)),"")),$AY$14:$AY$294-(H571*(1+$BF$36)),0))</f>
        <v>7.9490000000000005E-2</v>
      </c>
    </row>
    <row r="572" spans="1:12" x14ac:dyDescent="0.25">
      <c r="A572" s="69" t="str">
        <f>+'3.1.16'!A560</f>
        <v>2016-12-01</v>
      </c>
      <c r="B572" s="56" t="str">
        <f>+'3.1.16'!B560</f>
        <v>2018-11-30</v>
      </c>
      <c r="C572" s="56">
        <f>+'3.1.16'!C560</f>
        <v>24</v>
      </c>
      <c r="D572" s="56" t="str">
        <f>+'3.1.16'!D560</f>
        <v>UNITED ILLUMINATING</v>
      </c>
      <c r="E572" s="56" t="s">
        <v>372</v>
      </c>
      <c r="F572" s="80">
        <f>IF($E$11="",'3.1.16'!Y560/1000,Matrix!$E$11+('3.1.16'!Y560/1000))</f>
        <v>7.5359326367266527E-2</v>
      </c>
      <c r="G572" s="59">
        <f>IF($E$11="",'3.1.16'!Z560/1000,Matrix!$E$11+('3.1.16'!Z560/1000))</f>
        <v>7.7659326367266523E-2</v>
      </c>
      <c r="H572" s="62">
        <f>IF($E$11="",'3.1.16'!AA560/1000,Matrix!$E$11+('3.1.16'!AA560/1000))</f>
        <v>7.7859326367266529E-2</v>
      </c>
      <c r="I572" s="56"/>
      <c r="J572" s="74">
        <f t="array" ref="J572">INDEX($AY$14:$AY$294,MATCH(MIN(IF($AY$14:$AY$294-(F572*(1+$BF$36))&gt;=0,$AY$14:$AY$294-(F572*(1+$BF$36)),"")),$AY$14:$AY$294-(F572*(1+$BF$36)),0))</f>
        <v>7.6490000000000002E-2</v>
      </c>
      <c r="K572" s="59">
        <f t="array" ref="K572">INDEX($AY$14:$AY$294,MATCH(MIN(IF($AY$14:$AY$294-(G572*(1+$BF$36))&gt;=0,$AY$14:$AY$294-(G572*(1+$BF$36)),"")),$AY$14:$AY$294-(G572*(1+$BF$36)),0))</f>
        <v>7.8490000000000004E-2</v>
      </c>
      <c r="L572" s="62">
        <f t="array" ref="L572">INDEX($AY$14:$AY$294,MATCH(MIN(IF($AY$14:$AY$294-(H572*(1+$BF$36))&gt;=0,$AY$14:$AY$294-(H572*(1+$BF$36)),"")),$AY$14:$AY$294-(H572*(1+$BF$36)),0))</f>
        <v>7.8490000000000004E-2</v>
      </c>
    </row>
    <row r="573" spans="1:12" x14ac:dyDescent="0.25">
      <c r="A573" s="69" t="str">
        <f>+'3.1.16'!A561</f>
        <v>2016-12-01</v>
      </c>
      <c r="B573" s="56" t="str">
        <f>+'3.1.16'!B561</f>
        <v>2019-05-31</v>
      </c>
      <c r="C573" s="56">
        <f>+'3.1.16'!C561</f>
        <v>30</v>
      </c>
      <c r="D573" s="56" t="str">
        <f>+'3.1.16'!D561</f>
        <v>UNITED ILLUMINATING</v>
      </c>
      <c r="E573" s="56" t="s">
        <v>372</v>
      </c>
      <c r="F573" s="80">
        <f>IF($E$11="",'3.1.16'!Y561/1000,Matrix!$E$11+('3.1.16'!Y561/1000))</f>
        <v>7.8978484364224166E-2</v>
      </c>
      <c r="G573" s="59">
        <f>IF($E$11="",'3.1.16'!Z561/1000,Matrix!$E$11+('3.1.16'!Z561/1000))</f>
        <v>8.1278484364224163E-2</v>
      </c>
      <c r="H573" s="62">
        <f>IF($E$11="",'3.1.16'!AA561/1000,Matrix!$E$11+('3.1.16'!AA561/1000))</f>
        <v>8.1478484364224169E-2</v>
      </c>
      <c r="I573" s="56"/>
      <c r="J573" s="74">
        <f t="array" ref="J573">INDEX($AY$14:$AY$294,MATCH(MIN(IF($AY$14:$AY$294-(F573*(1+$BF$36))&gt;=0,$AY$14:$AY$294-(F573*(1+$BF$36)),"")),$AY$14:$AY$294-(F573*(1+$BF$36)),0))</f>
        <v>7.9899999999999999E-2</v>
      </c>
      <c r="K573" s="59">
        <f t="array" ref="K573">INDEX($AY$14:$AY$294,MATCH(MIN(IF($AY$14:$AY$294-(G573*(1+$BF$36))&gt;=0,$AY$14:$AY$294-(G573*(1+$BF$36)),"")),$AY$14:$AY$294-(G573*(1+$BF$36)),0))</f>
        <v>8.1900000000000001E-2</v>
      </c>
      <c r="L573" s="62">
        <f t="array" ref="L573">INDEX($AY$14:$AY$294,MATCH(MIN(IF($AY$14:$AY$294-(H573*(1+$BF$36))&gt;=0,$AY$14:$AY$294-(H573*(1+$BF$36)),"")),$AY$14:$AY$294-(H573*(1+$BF$36)),0))</f>
        <v>8.2900000000000001E-2</v>
      </c>
    </row>
    <row r="574" spans="1:12" x14ac:dyDescent="0.25">
      <c r="A574" s="70" t="str">
        <f>+'3.1.16'!A562</f>
        <v>2016-12-01</v>
      </c>
      <c r="B574" s="57" t="str">
        <f>+'3.1.16'!B562</f>
        <v>2019-11-30</v>
      </c>
      <c r="C574" s="57">
        <f>+'3.1.16'!C562</f>
        <v>36</v>
      </c>
      <c r="D574" s="57" t="str">
        <f>+'3.1.16'!D562</f>
        <v>UNITED ILLUMINATING</v>
      </c>
      <c r="E574" s="57" t="s">
        <v>372</v>
      </c>
      <c r="F574" s="82">
        <f>IF($E$11="",'3.1.16'!Y562/1000,Matrix!$E$11+('3.1.16'!Y562/1000))</f>
        <v>7.7014307974609633E-2</v>
      </c>
      <c r="G574" s="60">
        <f>IF($E$11="",'3.1.16'!Z562/1000,Matrix!$E$11+('3.1.16'!Z562/1000))</f>
        <v>7.931430797460963E-2</v>
      </c>
      <c r="H574" s="63">
        <f>IF($E$11="",'3.1.16'!AA562/1000,Matrix!$E$11+('3.1.16'!AA562/1000))</f>
        <v>7.9514307974609635E-2</v>
      </c>
      <c r="I574" s="56"/>
      <c r="J574" s="75">
        <f t="array" ref="J574">INDEX($AY$14:$AY$294,MATCH(MIN(IF($AY$14:$AY$294-(F574*(1+$BF$36))&gt;=0,$AY$14:$AY$294-(F574*(1+$BF$36)),"")),$AY$14:$AY$294-(F574*(1+$BF$36)),0))</f>
        <v>7.7899999999999997E-2</v>
      </c>
      <c r="K574" s="60">
        <f t="array" ref="K574">INDEX($AY$14:$AY$294,MATCH(MIN(IF($AY$14:$AY$294-(G574*(1+$BF$36))&gt;=0,$AY$14:$AY$294-(G574*(1+$BF$36)),"")),$AY$14:$AY$294-(G574*(1+$BF$36)),0))</f>
        <v>7.9899999999999999E-2</v>
      </c>
      <c r="L574" s="63">
        <f t="array" ref="L574">INDEX($AY$14:$AY$294,MATCH(MIN(IF($AY$14:$AY$294-(H574*(1+$BF$36))&gt;=0,$AY$14:$AY$294-(H574*(1+$BF$36)),"")),$AY$14:$AY$294-(H574*(1+$BF$36)),0))</f>
        <v>8.1900000000000001E-2</v>
      </c>
    </row>
    <row r="575" spans="1:12" x14ac:dyDescent="0.25">
      <c r="A575" s="68" t="str">
        <f>+'3.1.16'!A563</f>
        <v>2017-01-01</v>
      </c>
      <c r="B575" s="55" t="str">
        <f>+'3.1.16'!B563</f>
        <v>2017-12-31</v>
      </c>
      <c r="C575" s="55">
        <f>+'3.1.16'!C563</f>
        <v>12</v>
      </c>
      <c r="D575" s="55" t="str">
        <f>+'3.1.16'!D563</f>
        <v>UNITED ILLUMINATING</v>
      </c>
      <c r="E575" s="55" t="s">
        <v>372</v>
      </c>
      <c r="F575" s="81">
        <f>IF($E$11="",'3.1.16'!Y563/1000,Matrix!$E$11+('3.1.16'!Y563/1000))</f>
        <v>7.1501623458532296E-2</v>
      </c>
      <c r="G575" s="58">
        <f>IF($E$11="",'3.1.16'!Z563/1000,Matrix!$E$11+('3.1.16'!Z563/1000))</f>
        <v>7.3801623458532292E-2</v>
      </c>
      <c r="H575" s="61">
        <f>IF($E$11="",'3.1.16'!AA563/1000,Matrix!$E$11+('3.1.16'!AA563/1000))</f>
        <v>7.4001623458532298E-2</v>
      </c>
      <c r="I575" s="55"/>
      <c r="J575" s="73">
        <f t="array" ref="J575">INDEX($AY$14:$AY$294,MATCH(MIN(IF($AY$14:$AY$294-(F575*(1+$BF$36))&gt;=0,$AY$14:$AY$294-(F575*(1+$BF$36)),"")),$AY$14:$AY$294-(F575*(1+$BF$36)),0))</f>
        <v>7.2489999999999999E-2</v>
      </c>
      <c r="K575" s="58">
        <f t="array" ref="K575">INDEX($AY$14:$AY$294,MATCH(MIN(IF($AY$14:$AY$294-(G575*(1+$BF$36))&gt;=0,$AY$14:$AY$294-(G575*(1+$BF$36)),"")),$AY$14:$AY$294-(G575*(1+$BF$36)),0))</f>
        <v>7.4490000000000001E-2</v>
      </c>
      <c r="L575" s="61">
        <f t="array" ref="L575">INDEX($AY$14:$AY$294,MATCH(MIN(IF($AY$14:$AY$294-(H575*(1+$BF$36))&gt;=0,$AY$14:$AY$294-(H575*(1+$BF$36)),"")),$AY$14:$AY$294-(H575*(1+$BF$36)),0))</f>
        <v>7.4899999999999994E-2</v>
      </c>
    </row>
    <row r="576" spans="1:12" x14ac:dyDescent="0.25">
      <c r="A576" s="69" t="str">
        <f>+'3.1.16'!A564</f>
        <v>2017-01-01</v>
      </c>
      <c r="B576" s="56" t="str">
        <f>+'3.1.16'!B564</f>
        <v>2018-06-30</v>
      </c>
      <c r="C576" s="56">
        <f>+'3.1.16'!C564</f>
        <v>18</v>
      </c>
      <c r="D576" s="56" t="str">
        <f>+'3.1.16'!D564</f>
        <v>UNITED ILLUMINATING</v>
      </c>
      <c r="E576" s="56" t="s">
        <v>372</v>
      </c>
      <c r="F576" s="80">
        <f>IF($E$11="",'3.1.16'!Y564/1000,Matrix!$E$11+('3.1.16'!Y564/1000))</f>
        <v>7.6061311411629765E-2</v>
      </c>
      <c r="G576" s="59">
        <f>IF($E$11="",'3.1.16'!Z564/1000,Matrix!$E$11+('3.1.16'!Z564/1000))</f>
        <v>7.8361311411629761E-2</v>
      </c>
      <c r="H576" s="62">
        <f>IF($E$11="",'3.1.16'!AA564/1000,Matrix!$E$11+('3.1.16'!AA564/1000))</f>
        <v>7.8561311411629753E-2</v>
      </c>
      <c r="I576" s="56"/>
      <c r="J576" s="74">
        <f t="array" ref="J576">INDEX($AY$14:$AY$294,MATCH(MIN(IF($AY$14:$AY$294-(F576*(1+$BF$36))&gt;=0,$AY$14:$AY$294-(F576*(1+$BF$36)),"")),$AY$14:$AY$294-(F576*(1+$BF$36)),0))</f>
        <v>7.6899999999999996E-2</v>
      </c>
      <c r="K576" s="59">
        <f t="array" ref="K576">INDEX($AY$14:$AY$294,MATCH(MIN(IF($AY$14:$AY$294-(G576*(1+$BF$36))&gt;=0,$AY$14:$AY$294-(G576*(1+$BF$36)),"")),$AY$14:$AY$294-(G576*(1+$BF$36)),0))</f>
        <v>7.9490000000000005E-2</v>
      </c>
      <c r="L576" s="62">
        <f t="array" ref="L576">INDEX($AY$14:$AY$294,MATCH(MIN(IF($AY$14:$AY$294-(H576*(1+$BF$36))&gt;=0,$AY$14:$AY$294-(H576*(1+$BF$36)),"")),$AY$14:$AY$294-(H576*(1+$BF$36)),0))</f>
        <v>7.9490000000000005E-2</v>
      </c>
    </row>
    <row r="577" spans="1:12" x14ac:dyDescent="0.25">
      <c r="A577" s="69" t="str">
        <f>+'3.1.16'!A565</f>
        <v>2017-01-01</v>
      </c>
      <c r="B577" s="56" t="str">
        <f>+'3.1.16'!B565</f>
        <v>2018-12-31</v>
      </c>
      <c r="C577" s="56">
        <f>+'3.1.16'!C565</f>
        <v>24</v>
      </c>
      <c r="D577" s="56" t="str">
        <f>+'3.1.16'!D565</f>
        <v>UNITED ILLUMINATING</v>
      </c>
      <c r="E577" s="56" t="s">
        <v>372</v>
      </c>
      <c r="F577" s="80">
        <f>IF($E$11="",'3.1.16'!Y565/1000,Matrix!$E$11+('3.1.16'!Y565/1000))</f>
        <v>7.6163896540732703E-2</v>
      </c>
      <c r="G577" s="59">
        <f>IF($E$11="",'3.1.16'!Z565/1000,Matrix!$E$11+('3.1.16'!Z565/1000))</f>
        <v>7.84638965407327E-2</v>
      </c>
      <c r="H577" s="62">
        <f>IF($E$11="",'3.1.16'!AA565/1000,Matrix!$E$11+('3.1.16'!AA565/1000))</f>
        <v>7.8663896540732706E-2</v>
      </c>
      <c r="I577" s="56"/>
      <c r="J577" s="74">
        <f t="array" ref="J577">INDEX($AY$14:$AY$294,MATCH(MIN(IF($AY$14:$AY$294-(F577*(1+$BF$36))&gt;=0,$AY$14:$AY$294-(F577*(1+$BF$36)),"")),$AY$14:$AY$294-(F577*(1+$BF$36)),0))</f>
        <v>7.6899999999999996E-2</v>
      </c>
      <c r="K577" s="59">
        <f t="array" ref="K577">INDEX($AY$14:$AY$294,MATCH(MIN(IF($AY$14:$AY$294-(G577*(1+$BF$36))&gt;=0,$AY$14:$AY$294-(G577*(1+$BF$36)),"")),$AY$14:$AY$294-(G577*(1+$BF$36)),0))</f>
        <v>7.9490000000000005E-2</v>
      </c>
      <c r="L577" s="62">
        <f t="array" ref="L577">INDEX($AY$14:$AY$294,MATCH(MIN(IF($AY$14:$AY$294-(H577*(1+$BF$36))&gt;=0,$AY$14:$AY$294-(H577*(1+$BF$36)),"")),$AY$14:$AY$294-(H577*(1+$BF$36)),0))</f>
        <v>7.9490000000000005E-2</v>
      </c>
    </row>
    <row r="578" spans="1:12" x14ac:dyDescent="0.25">
      <c r="A578" s="69" t="str">
        <f>+'3.1.16'!A566</f>
        <v>2017-01-01</v>
      </c>
      <c r="B578" s="56" t="str">
        <f>+'3.1.16'!B566</f>
        <v>2019-06-30</v>
      </c>
      <c r="C578" s="56">
        <f>+'3.1.16'!C566</f>
        <v>30</v>
      </c>
      <c r="D578" s="56" t="str">
        <f>+'3.1.16'!D566</f>
        <v>UNITED ILLUMINATING</v>
      </c>
      <c r="E578" s="56" t="s">
        <v>372</v>
      </c>
      <c r="F578" s="80">
        <f>IF($E$11="",'3.1.16'!Y566/1000,Matrix!$E$11+('3.1.16'!Y566/1000))</f>
        <v>7.8846362931466393E-2</v>
      </c>
      <c r="G578" s="59">
        <f>IF($E$11="",'3.1.16'!Z566/1000,Matrix!$E$11+('3.1.16'!Z566/1000))</f>
        <v>8.114636293146639E-2</v>
      </c>
      <c r="H578" s="62">
        <f>IF($E$11="",'3.1.16'!AA566/1000,Matrix!$E$11+('3.1.16'!AA566/1000))</f>
        <v>8.1346362931466382E-2</v>
      </c>
      <c r="I578" s="56"/>
      <c r="J578" s="74">
        <f t="array" ref="J578">INDEX($AY$14:$AY$294,MATCH(MIN(IF($AY$14:$AY$294-(F578*(1+$BF$36))&gt;=0,$AY$14:$AY$294-(F578*(1+$BF$36)),"")),$AY$14:$AY$294-(F578*(1+$BF$36)),0))</f>
        <v>7.9490000000000005E-2</v>
      </c>
      <c r="K578" s="59">
        <f t="array" ref="K578">INDEX($AY$14:$AY$294,MATCH(MIN(IF($AY$14:$AY$294-(G578*(1+$BF$36))&gt;=0,$AY$14:$AY$294-(G578*(1+$BF$36)),"")),$AY$14:$AY$294-(G578*(1+$BF$36)),0))</f>
        <v>8.1900000000000001E-2</v>
      </c>
      <c r="L578" s="62">
        <f t="array" ref="L578">INDEX($AY$14:$AY$294,MATCH(MIN(IF($AY$14:$AY$294-(H578*(1+$BF$36))&gt;=0,$AY$14:$AY$294-(H578*(1+$BF$36)),"")),$AY$14:$AY$294-(H578*(1+$BF$36)),0))</f>
        <v>8.2900000000000001E-2</v>
      </c>
    </row>
    <row r="579" spans="1:12" x14ac:dyDescent="0.25">
      <c r="A579" s="70" t="str">
        <f>+'3.1.16'!A567</f>
        <v>2017-01-01</v>
      </c>
      <c r="B579" s="57" t="str">
        <f>+'3.1.16'!B567</f>
        <v>2019-12-31</v>
      </c>
      <c r="C579" s="57">
        <f>+'3.1.16'!C567</f>
        <v>36</v>
      </c>
      <c r="D579" s="57" t="str">
        <f>+'3.1.16'!D567</f>
        <v>UNITED ILLUMINATING</v>
      </c>
      <c r="E579" s="57" t="s">
        <v>372</v>
      </c>
      <c r="F579" s="82">
        <f>IF($E$11="",'3.1.16'!Y567/1000,Matrix!$E$11+('3.1.16'!Y567/1000))</f>
        <v>7.7376564188933544E-2</v>
      </c>
      <c r="G579" s="60">
        <f>IF($E$11="",'3.1.16'!Z567/1000,Matrix!$E$11+('3.1.16'!Z567/1000))</f>
        <v>7.9676564188933541E-2</v>
      </c>
      <c r="H579" s="63">
        <f>IF($E$11="",'3.1.16'!AA567/1000,Matrix!$E$11+('3.1.16'!AA567/1000))</f>
        <v>7.9876564188933546E-2</v>
      </c>
      <c r="I579" s="56"/>
      <c r="J579" s="75">
        <f t="array" ref="J579">INDEX($AY$14:$AY$294,MATCH(MIN(IF($AY$14:$AY$294-(F579*(1+$BF$36))&gt;=0,$AY$14:$AY$294-(F579*(1+$BF$36)),"")),$AY$14:$AY$294-(F579*(1+$BF$36)),0))</f>
        <v>7.8490000000000004E-2</v>
      </c>
      <c r="K579" s="60">
        <f t="array" ref="K579">INDEX($AY$14:$AY$294,MATCH(MIN(IF($AY$14:$AY$294-(G579*(1+$BF$36))&gt;=0,$AY$14:$AY$294-(G579*(1+$BF$36)),"")),$AY$14:$AY$294-(G579*(1+$BF$36)),0))</f>
        <v>8.1900000000000001E-2</v>
      </c>
      <c r="L579" s="63">
        <f t="array" ref="L579">INDEX($AY$14:$AY$294,MATCH(MIN(IF($AY$14:$AY$294-(H579*(1+$BF$36))&gt;=0,$AY$14:$AY$294-(H579*(1+$BF$36)),"")),$AY$14:$AY$294-(H579*(1+$BF$36)),0))</f>
        <v>8.1900000000000001E-2</v>
      </c>
    </row>
    <row r="580" spans="1:12" x14ac:dyDescent="0.25">
      <c r="A580" s="68" t="str">
        <f>+'3.1.16'!A568</f>
        <v>2017-02-01</v>
      </c>
      <c r="B580" s="55" t="str">
        <f>+'3.1.16'!B568</f>
        <v>2018-01-31</v>
      </c>
      <c r="C580" s="55">
        <f>+'3.1.16'!C568</f>
        <v>12</v>
      </c>
      <c r="D580" s="55" t="str">
        <f>+'3.1.16'!D568</f>
        <v>UNITED ILLUMINATING</v>
      </c>
      <c r="E580" s="55" t="s">
        <v>372</v>
      </c>
      <c r="F580" s="81">
        <f>IF($E$11="",'3.1.16'!Y568/1000,Matrix!$E$11+('3.1.16'!Y568/1000))</f>
        <v>7.2663002968840804E-2</v>
      </c>
      <c r="G580" s="58">
        <f>IF($E$11="",'3.1.16'!Z568/1000,Matrix!$E$11+('3.1.16'!Z568/1000))</f>
        <v>7.49630029688408E-2</v>
      </c>
      <c r="H580" s="61">
        <f>IF($E$11="",'3.1.16'!AA568/1000,Matrix!$E$11+('3.1.16'!AA568/1000))</f>
        <v>7.5163002968840806E-2</v>
      </c>
      <c r="I580" s="55"/>
      <c r="J580" s="73">
        <f t="array" ref="J580">INDEX($AY$14:$AY$294,MATCH(MIN(IF($AY$14:$AY$294-(F580*(1+$BF$36))&gt;=0,$AY$14:$AY$294-(F580*(1+$BF$36)),"")),$AY$14:$AY$294-(F580*(1+$BF$36)),0))</f>
        <v>7.349E-2</v>
      </c>
      <c r="K580" s="58">
        <f t="array" ref="K580">INDEX($AY$14:$AY$294,MATCH(MIN(IF($AY$14:$AY$294-(G580*(1+$BF$36))&gt;=0,$AY$14:$AY$294-(G580*(1+$BF$36)),"")),$AY$14:$AY$294-(G580*(1+$BF$36)),0))</f>
        <v>7.5899999999999995E-2</v>
      </c>
      <c r="L580" s="61">
        <f t="array" ref="L580">INDEX($AY$14:$AY$294,MATCH(MIN(IF($AY$14:$AY$294-(H580*(1+$BF$36))&gt;=0,$AY$14:$AY$294-(H580*(1+$BF$36)),"")),$AY$14:$AY$294-(H580*(1+$BF$36)),0))</f>
        <v>7.5899999999999995E-2</v>
      </c>
    </row>
    <row r="581" spans="1:12" x14ac:dyDescent="0.25">
      <c r="A581" s="69" t="str">
        <f>+'3.1.16'!A569</f>
        <v>2017-02-01</v>
      </c>
      <c r="B581" s="56" t="str">
        <f>+'3.1.16'!B569</f>
        <v>2018-07-31</v>
      </c>
      <c r="C581" s="56">
        <f>+'3.1.16'!C569</f>
        <v>18</v>
      </c>
      <c r="D581" s="56" t="str">
        <f>+'3.1.16'!D569</f>
        <v>UNITED ILLUMINATING</v>
      </c>
      <c r="E581" s="56" t="s">
        <v>372</v>
      </c>
      <c r="F581" s="80">
        <f>IF($E$11="",'3.1.16'!Y569/1000,Matrix!$E$11+('3.1.16'!Y569/1000))</f>
        <v>7.5086449456682053E-2</v>
      </c>
      <c r="G581" s="59">
        <f>IF($E$11="",'3.1.16'!Z569/1000,Matrix!$E$11+('3.1.16'!Z569/1000))</f>
        <v>7.7386449456682049E-2</v>
      </c>
      <c r="H581" s="62">
        <f>IF($E$11="",'3.1.16'!AA569/1000,Matrix!$E$11+('3.1.16'!AA569/1000))</f>
        <v>7.7586449456682041E-2</v>
      </c>
      <c r="I581" s="56"/>
      <c r="J581" s="74">
        <f t="array" ref="J581">INDEX($AY$14:$AY$294,MATCH(MIN(IF($AY$14:$AY$294-(F581*(1+$BF$36))&gt;=0,$AY$14:$AY$294-(F581*(1+$BF$36)),"")),$AY$14:$AY$294-(F581*(1+$BF$36)),0))</f>
        <v>7.5899999999999995E-2</v>
      </c>
      <c r="K581" s="59">
        <f t="array" ref="K581">INDEX($AY$14:$AY$294,MATCH(MIN(IF($AY$14:$AY$294-(G581*(1+$BF$36))&gt;=0,$AY$14:$AY$294-(G581*(1+$BF$36)),"")),$AY$14:$AY$294-(G581*(1+$BF$36)),0))</f>
        <v>7.8490000000000004E-2</v>
      </c>
      <c r="L581" s="62">
        <f t="array" ref="L581">INDEX($AY$14:$AY$294,MATCH(MIN(IF($AY$14:$AY$294-(H581*(1+$BF$36))&gt;=0,$AY$14:$AY$294-(H581*(1+$BF$36)),"")),$AY$14:$AY$294-(H581*(1+$BF$36)),0))</f>
        <v>7.8490000000000004E-2</v>
      </c>
    </row>
    <row r="582" spans="1:12" x14ac:dyDescent="0.25">
      <c r="A582" s="69" t="str">
        <f>+'3.1.16'!A570</f>
        <v>2017-02-01</v>
      </c>
      <c r="B582" s="56" t="str">
        <f>+'3.1.16'!B570</f>
        <v>2019-01-31</v>
      </c>
      <c r="C582" s="56">
        <f>+'3.1.16'!C570</f>
        <v>24</v>
      </c>
      <c r="D582" s="56" t="str">
        <f>+'3.1.16'!D570</f>
        <v>UNITED ILLUMINATING</v>
      </c>
      <c r="E582" s="56" t="s">
        <v>372</v>
      </c>
      <c r="F582" s="80">
        <f>IF($E$11="",'3.1.16'!Y570/1000,Matrix!$E$11+('3.1.16'!Y570/1000))</f>
        <v>7.7052798878498946E-2</v>
      </c>
      <c r="G582" s="59">
        <f>IF($E$11="",'3.1.16'!Z570/1000,Matrix!$E$11+('3.1.16'!Z570/1000))</f>
        <v>7.9352798878498942E-2</v>
      </c>
      <c r="H582" s="62">
        <f>IF($E$11="",'3.1.16'!AA570/1000,Matrix!$E$11+('3.1.16'!AA570/1000))</f>
        <v>7.9552798878498948E-2</v>
      </c>
      <c r="I582" s="56"/>
      <c r="J582" s="74">
        <f t="array" ref="J582">INDEX($AY$14:$AY$294,MATCH(MIN(IF($AY$14:$AY$294-(F582*(1+$BF$36))&gt;=0,$AY$14:$AY$294-(F582*(1+$BF$36)),"")),$AY$14:$AY$294-(F582*(1+$BF$36)),0))</f>
        <v>7.7899999999999997E-2</v>
      </c>
      <c r="K582" s="59">
        <f t="array" ref="K582">INDEX($AY$14:$AY$294,MATCH(MIN(IF($AY$14:$AY$294-(G582*(1+$BF$36))&gt;=0,$AY$14:$AY$294-(G582*(1+$BF$36)),"")),$AY$14:$AY$294-(G582*(1+$BF$36)),0))</f>
        <v>8.1900000000000001E-2</v>
      </c>
      <c r="L582" s="62">
        <f t="array" ref="L582">INDEX($AY$14:$AY$294,MATCH(MIN(IF($AY$14:$AY$294-(H582*(1+$BF$36))&gt;=0,$AY$14:$AY$294-(H582*(1+$BF$36)),"")),$AY$14:$AY$294-(H582*(1+$BF$36)),0))</f>
        <v>8.1900000000000001E-2</v>
      </c>
    </row>
    <row r="583" spans="1:12" x14ac:dyDescent="0.25">
      <c r="A583" s="69" t="str">
        <f>+'3.1.16'!A571</f>
        <v>2017-02-01</v>
      </c>
      <c r="B583" s="56" t="str">
        <f>+'3.1.16'!B571</f>
        <v>2019-07-31</v>
      </c>
      <c r="C583" s="56">
        <f>+'3.1.16'!C571</f>
        <v>30</v>
      </c>
      <c r="D583" s="56" t="str">
        <f>+'3.1.16'!D571</f>
        <v>UNITED ILLUMINATING</v>
      </c>
      <c r="E583" s="56" t="s">
        <v>372</v>
      </c>
      <c r="F583" s="80">
        <f>IF($E$11="",'3.1.16'!Y571/1000,Matrix!$E$11+('3.1.16'!Y571/1000))</f>
        <v>7.8095877618041779E-2</v>
      </c>
      <c r="G583" s="59">
        <f>IF($E$11="",'3.1.16'!Z571/1000,Matrix!$E$11+('3.1.16'!Z571/1000))</f>
        <v>8.0395877618041775E-2</v>
      </c>
      <c r="H583" s="62">
        <f>IF($E$11="",'3.1.16'!AA571/1000,Matrix!$E$11+('3.1.16'!AA571/1000))</f>
        <v>8.0595877618041781E-2</v>
      </c>
      <c r="I583" s="56"/>
      <c r="J583" s="74">
        <f t="array" ref="J583">INDEX($AY$14:$AY$294,MATCH(MIN(IF($AY$14:$AY$294-(F583*(1+$BF$36))&gt;=0,$AY$14:$AY$294-(F583*(1+$BF$36)),"")),$AY$14:$AY$294-(F583*(1+$BF$36)),0))</f>
        <v>7.8899999999999998E-2</v>
      </c>
      <c r="K583" s="59">
        <f t="array" ref="K583">INDEX($AY$14:$AY$294,MATCH(MIN(IF($AY$14:$AY$294-(G583*(1+$BF$36))&gt;=0,$AY$14:$AY$294-(G583*(1+$BF$36)),"")),$AY$14:$AY$294-(G583*(1+$BF$36)),0))</f>
        <v>8.1900000000000001E-2</v>
      </c>
      <c r="L583" s="62">
        <f t="array" ref="L583">INDEX($AY$14:$AY$294,MATCH(MIN(IF($AY$14:$AY$294-(H583*(1+$BF$36))&gt;=0,$AY$14:$AY$294-(H583*(1+$BF$36)),"")),$AY$14:$AY$294-(H583*(1+$BF$36)),0))</f>
        <v>8.1900000000000001E-2</v>
      </c>
    </row>
    <row r="584" spans="1:12" x14ac:dyDescent="0.25">
      <c r="A584" s="70" t="str">
        <f>+'3.1.16'!A572</f>
        <v>2017-02-01</v>
      </c>
      <c r="B584" s="57" t="str">
        <f>+'3.1.16'!B572</f>
        <v>2020-01-31</v>
      </c>
      <c r="C584" s="57">
        <f>+'3.1.16'!C572</f>
        <v>36</v>
      </c>
      <c r="D584" s="57" t="str">
        <f>+'3.1.16'!D572</f>
        <v>UNITED ILLUMINATING</v>
      </c>
      <c r="E584" s="57" t="s">
        <v>372</v>
      </c>
      <c r="F584" s="82">
        <f>IF($E$11="",'3.1.16'!Y572/1000,Matrix!$E$11+('3.1.16'!Y572/1000))</f>
        <v>7.7752052484043446E-2</v>
      </c>
      <c r="G584" s="60">
        <f>IF($E$11="",'3.1.16'!Z572/1000,Matrix!$E$11+('3.1.16'!Z572/1000))</f>
        <v>8.0052052484043443E-2</v>
      </c>
      <c r="H584" s="63">
        <f>IF($E$11="",'3.1.16'!AA572/1000,Matrix!$E$11+('3.1.16'!AA572/1000))</f>
        <v>8.0252052484043448E-2</v>
      </c>
      <c r="I584" s="56"/>
      <c r="J584" s="75">
        <f t="array" ref="J584">INDEX($AY$14:$AY$294,MATCH(MIN(IF($AY$14:$AY$294-(F584*(1+$BF$36))&gt;=0,$AY$14:$AY$294-(F584*(1+$BF$36)),"")),$AY$14:$AY$294-(F584*(1+$BF$36)),0))</f>
        <v>7.8490000000000004E-2</v>
      </c>
      <c r="K584" s="60">
        <f t="array" ref="K584">INDEX($AY$14:$AY$294,MATCH(MIN(IF($AY$14:$AY$294-(G584*(1+$BF$36))&gt;=0,$AY$14:$AY$294-(G584*(1+$BF$36)),"")),$AY$14:$AY$294-(G584*(1+$BF$36)),0))</f>
        <v>8.1900000000000001E-2</v>
      </c>
      <c r="L584" s="63">
        <f t="array" ref="L584">INDEX($AY$14:$AY$294,MATCH(MIN(IF($AY$14:$AY$294-(H584*(1+$BF$36))&gt;=0,$AY$14:$AY$294-(H584*(1+$BF$36)),"")),$AY$14:$AY$294-(H584*(1+$BF$36)),0))</f>
        <v>8.1900000000000001E-2</v>
      </c>
    </row>
    <row r="585" spans="1:12" x14ac:dyDescent="0.25">
      <c r="A585" s="68" t="str">
        <f>+'3.1.16'!A573</f>
        <v>2017-03-01</v>
      </c>
      <c r="B585" s="55" t="str">
        <f>+'3.1.16'!B573</f>
        <v>2018-02-28</v>
      </c>
      <c r="C585" s="55">
        <f>+'3.1.16'!C573</f>
        <v>12</v>
      </c>
      <c r="D585" s="55" t="str">
        <f>+'3.1.16'!D573</f>
        <v>UNITED ILLUMINATING</v>
      </c>
      <c r="E585" s="55" t="s">
        <v>372</v>
      </c>
      <c r="F585" s="81">
        <f>IF($E$11="",'3.1.16'!Y573/1000,Matrix!$E$11+('3.1.16'!Y573/1000))</f>
        <v>7.38324387021492E-2</v>
      </c>
      <c r="G585" s="58">
        <f>IF($E$11="",'3.1.16'!Z573/1000,Matrix!$E$11+('3.1.16'!Z573/1000))</f>
        <v>7.6132438702149197E-2</v>
      </c>
      <c r="H585" s="61">
        <f>IF($E$11="",'3.1.16'!AA573/1000,Matrix!$E$11+('3.1.16'!AA573/1000))</f>
        <v>7.6332438702149202E-2</v>
      </c>
      <c r="I585" s="55"/>
      <c r="J585" s="73">
        <f t="array" ref="J585">INDEX($AY$14:$AY$294,MATCH(MIN(IF($AY$14:$AY$294-(F585*(1+$BF$36))&gt;=0,$AY$14:$AY$294-(F585*(1+$BF$36)),"")),$AY$14:$AY$294-(F585*(1+$BF$36)),0))</f>
        <v>7.4490000000000001E-2</v>
      </c>
      <c r="K585" s="58">
        <f t="array" ref="K585">INDEX($AY$14:$AY$294,MATCH(MIN(IF($AY$14:$AY$294-(G585*(1+$BF$36))&gt;=0,$AY$14:$AY$294-(G585*(1+$BF$36)),"")),$AY$14:$AY$294-(G585*(1+$BF$36)),0))</f>
        <v>7.6899999999999996E-2</v>
      </c>
      <c r="L585" s="61">
        <f t="array" ref="L585">INDEX($AY$14:$AY$294,MATCH(MIN(IF($AY$14:$AY$294-(H585*(1+$BF$36))&gt;=0,$AY$14:$AY$294-(H585*(1+$BF$36)),"")),$AY$14:$AY$294-(H585*(1+$BF$36)),0))</f>
        <v>7.6899999999999996E-2</v>
      </c>
    </row>
    <row r="586" spans="1:12" x14ac:dyDescent="0.25">
      <c r="A586" s="69" t="str">
        <f>+'3.1.16'!A574</f>
        <v>2017-03-01</v>
      </c>
      <c r="B586" s="56" t="str">
        <f>+'3.1.16'!B574</f>
        <v>2018-08-31</v>
      </c>
      <c r="C586" s="56">
        <f>+'3.1.16'!C574</f>
        <v>18</v>
      </c>
      <c r="D586" s="56" t="str">
        <f>+'3.1.16'!D574</f>
        <v>UNITED ILLUMINATING</v>
      </c>
      <c r="E586" s="56" t="s">
        <v>372</v>
      </c>
      <c r="F586" s="80">
        <f>IF($E$11="",'3.1.16'!Y574/1000,Matrix!$E$11+('3.1.16'!Y574/1000))</f>
        <v>7.3939161519994454E-2</v>
      </c>
      <c r="G586" s="59">
        <f>IF($E$11="",'3.1.16'!Z574/1000,Matrix!$E$11+('3.1.16'!Z574/1000))</f>
        <v>7.623916151999445E-2</v>
      </c>
      <c r="H586" s="62">
        <f>IF($E$11="",'3.1.16'!AA574/1000,Matrix!$E$11+('3.1.16'!AA574/1000))</f>
        <v>7.6439161519994456E-2</v>
      </c>
      <c r="I586" s="56"/>
      <c r="J586" s="74">
        <f t="array" ref="J586">INDEX($AY$14:$AY$294,MATCH(MIN(IF($AY$14:$AY$294-(F586*(1+$BF$36))&gt;=0,$AY$14:$AY$294-(F586*(1+$BF$36)),"")),$AY$14:$AY$294-(F586*(1+$BF$36)),0))</f>
        <v>7.4490000000000001E-2</v>
      </c>
      <c r="K586" s="59">
        <f t="array" ref="K586">INDEX($AY$14:$AY$294,MATCH(MIN(IF($AY$14:$AY$294-(G586*(1+$BF$36))&gt;=0,$AY$14:$AY$294-(G586*(1+$BF$36)),"")),$AY$14:$AY$294-(G586*(1+$BF$36)),0))</f>
        <v>7.6899999999999996E-2</v>
      </c>
      <c r="L586" s="62">
        <f t="array" ref="L586">INDEX($AY$14:$AY$294,MATCH(MIN(IF($AY$14:$AY$294-(H586*(1+$BF$36))&gt;=0,$AY$14:$AY$294-(H586*(1+$BF$36)),"")),$AY$14:$AY$294-(H586*(1+$BF$36)),0))</f>
        <v>7.7490000000000003E-2</v>
      </c>
    </row>
    <row r="587" spans="1:12" x14ac:dyDescent="0.25">
      <c r="A587" s="69" t="str">
        <f>+'3.1.16'!A575</f>
        <v>2017-03-01</v>
      </c>
      <c r="B587" s="56" t="str">
        <f>+'3.1.16'!B575</f>
        <v>2019-02-28</v>
      </c>
      <c r="C587" s="56">
        <f>+'3.1.16'!C575</f>
        <v>24</v>
      </c>
      <c r="D587" s="56" t="str">
        <f>+'3.1.16'!D575</f>
        <v>UNITED ILLUMINATING</v>
      </c>
      <c r="E587" s="56" t="s">
        <v>372</v>
      </c>
      <c r="F587" s="80">
        <f>IF($E$11="",'3.1.16'!Y575/1000,Matrix!$E$11+('3.1.16'!Y575/1000))</f>
        <v>7.784043569022378E-2</v>
      </c>
      <c r="G587" s="59">
        <f>IF($E$11="",'3.1.16'!Z575/1000,Matrix!$E$11+('3.1.16'!Z575/1000))</f>
        <v>8.0140435690223777E-2</v>
      </c>
      <c r="H587" s="62">
        <f>IF($E$11="",'3.1.16'!AA575/1000,Matrix!$E$11+('3.1.16'!AA575/1000))</f>
        <v>8.0340435690223783E-2</v>
      </c>
      <c r="I587" s="56"/>
      <c r="J587" s="74">
        <f t="array" ref="J587">INDEX($AY$14:$AY$294,MATCH(MIN(IF($AY$14:$AY$294-(F587*(1+$BF$36))&gt;=0,$AY$14:$AY$294-(F587*(1+$BF$36)),"")),$AY$14:$AY$294-(F587*(1+$BF$36)),0))</f>
        <v>7.8490000000000004E-2</v>
      </c>
      <c r="K587" s="59">
        <f t="array" ref="K587">INDEX($AY$14:$AY$294,MATCH(MIN(IF($AY$14:$AY$294-(G587*(1+$BF$36))&gt;=0,$AY$14:$AY$294-(G587*(1+$BF$36)),"")),$AY$14:$AY$294-(G587*(1+$BF$36)),0))</f>
        <v>8.1900000000000001E-2</v>
      </c>
      <c r="L587" s="62">
        <f t="array" ref="L587">INDEX($AY$14:$AY$294,MATCH(MIN(IF($AY$14:$AY$294-(H587*(1+$BF$36))&gt;=0,$AY$14:$AY$294-(H587*(1+$BF$36)),"")),$AY$14:$AY$294-(H587*(1+$BF$36)),0))</f>
        <v>8.1900000000000001E-2</v>
      </c>
    </row>
    <row r="588" spans="1:12" x14ac:dyDescent="0.25">
      <c r="A588" s="69" t="str">
        <f>+'3.1.16'!A576</f>
        <v>2017-03-01</v>
      </c>
      <c r="B588" s="56" t="str">
        <f>+'3.1.16'!B576</f>
        <v>2019-08-31</v>
      </c>
      <c r="C588" s="56">
        <f>+'3.1.16'!C576</f>
        <v>30</v>
      </c>
      <c r="D588" s="56" t="str">
        <f>+'3.1.16'!D576</f>
        <v>UNITED ILLUMINATING</v>
      </c>
      <c r="E588" s="56" t="s">
        <v>372</v>
      </c>
      <c r="F588" s="80">
        <f>IF($E$11="",'3.1.16'!Y576/1000,Matrix!$E$11+('3.1.16'!Y576/1000))</f>
        <v>7.7149068355198663E-2</v>
      </c>
      <c r="G588" s="59">
        <f>IF($E$11="",'3.1.16'!Z576/1000,Matrix!$E$11+('3.1.16'!Z576/1000))</f>
        <v>7.944906835519866E-2</v>
      </c>
      <c r="H588" s="62">
        <f>IF($E$11="",'3.1.16'!AA576/1000,Matrix!$E$11+('3.1.16'!AA576/1000))</f>
        <v>7.9649068355198666E-2</v>
      </c>
      <c r="I588" s="56"/>
      <c r="J588" s="74">
        <f t="array" ref="J588">INDEX($AY$14:$AY$294,MATCH(MIN(IF($AY$14:$AY$294-(F588*(1+$BF$36))&gt;=0,$AY$14:$AY$294-(F588*(1+$BF$36)),"")),$AY$14:$AY$294-(F588*(1+$BF$36)),0))</f>
        <v>7.7899999999999997E-2</v>
      </c>
      <c r="K588" s="59">
        <f t="array" ref="K588">INDEX($AY$14:$AY$294,MATCH(MIN(IF($AY$14:$AY$294-(G588*(1+$BF$36))&gt;=0,$AY$14:$AY$294-(G588*(1+$BF$36)),"")),$AY$14:$AY$294-(G588*(1+$BF$36)),0))</f>
        <v>8.1900000000000001E-2</v>
      </c>
      <c r="L588" s="62">
        <f t="array" ref="L588">INDEX($AY$14:$AY$294,MATCH(MIN(IF($AY$14:$AY$294-(H588*(1+$BF$36))&gt;=0,$AY$14:$AY$294-(H588*(1+$BF$36)),"")),$AY$14:$AY$294-(H588*(1+$BF$36)),0))</f>
        <v>8.1900000000000001E-2</v>
      </c>
    </row>
    <row r="589" spans="1:12" x14ac:dyDescent="0.25">
      <c r="A589" s="70" t="str">
        <f>+'3.1.16'!A577</f>
        <v>2017-03-01</v>
      </c>
      <c r="B589" s="57" t="str">
        <f>+'3.1.16'!B577</f>
        <v>2020-02-29</v>
      </c>
      <c r="C589" s="57">
        <f>+'3.1.16'!C577</f>
        <v>36</v>
      </c>
      <c r="D589" s="57" t="str">
        <f>+'3.1.16'!D577</f>
        <v>UNITED ILLUMINATING</v>
      </c>
      <c r="E589" s="57" t="s">
        <v>372</v>
      </c>
      <c r="F589" s="82">
        <f>IF($E$11="",'3.1.16'!Y577/1000,Matrix!$E$11+('3.1.16'!Y577/1000))</f>
        <v>7.7367339653471687E-2</v>
      </c>
      <c r="G589" s="60">
        <f>IF($E$11="",'3.1.16'!Z577/1000,Matrix!$E$11+('3.1.16'!Z577/1000))</f>
        <v>7.9667339653471683E-2</v>
      </c>
      <c r="H589" s="63">
        <f>IF($E$11="",'3.1.16'!AA577/1000,Matrix!$E$11+('3.1.16'!AA577/1000))</f>
        <v>7.9867339653471689E-2</v>
      </c>
      <c r="I589" s="56"/>
      <c r="J589" s="75">
        <f t="array" ref="J589">INDEX($AY$14:$AY$294,MATCH(MIN(IF($AY$14:$AY$294-(F589*(1+$BF$36))&gt;=0,$AY$14:$AY$294-(F589*(1+$BF$36)),"")),$AY$14:$AY$294-(F589*(1+$BF$36)),0))</f>
        <v>7.8490000000000004E-2</v>
      </c>
      <c r="K589" s="60">
        <f t="array" ref="K589">INDEX($AY$14:$AY$294,MATCH(MIN(IF($AY$14:$AY$294-(G589*(1+$BF$36))&gt;=0,$AY$14:$AY$294-(G589*(1+$BF$36)),"")),$AY$14:$AY$294-(G589*(1+$BF$36)),0))</f>
        <v>8.1900000000000001E-2</v>
      </c>
      <c r="L589" s="63">
        <f t="array" ref="L589">INDEX($AY$14:$AY$294,MATCH(MIN(IF($AY$14:$AY$294-(H589*(1+$BF$36))&gt;=0,$AY$14:$AY$294-(H589*(1+$BF$36)),"")),$AY$14:$AY$294-(H589*(1+$BF$36)),0))</f>
        <v>8.1900000000000001E-2</v>
      </c>
    </row>
    <row r="590" spans="1:12" x14ac:dyDescent="0.25">
      <c r="A590" s="68" t="str">
        <f>+'3.1.16'!A578</f>
        <v>2017-04-01</v>
      </c>
      <c r="B590" s="55" t="str">
        <f>+'3.1.16'!B578</f>
        <v>2018-03-31</v>
      </c>
      <c r="C590" s="55">
        <f>+'3.1.16'!C578</f>
        <v>12</v>
      </c>
      <c r="D590" s="55" t="str">
        <f>+'3.1.16'!D578</f>
        <v>UNITED ILLUMINATING</v>
      </c>
      <c r="E590" s="55" t="s">
        <v>372</v>
      </c>
      <c r="F590" s="81">
        <f>IF($E$11="",'3.1.16'!Y578/1000,Matrix!$E$11+('3.1.16'!Y578/1000))</f>
        <v>7.4788743336136901E-2</v>
      </c>
      <c r="G590" s="58">
        <f>IF($E$11="",'3.1.16'!Z578/1000,Matrix!$E$11+('3.1.16'!Z578/1000))</f>
        <v>7.7088743336136897E-2</v>
      </c>
      <c r="H590" s="61">
        <f>IF($E$11="",'3.1.16'!AA578/1000,Matrix!$E$11+('3.1.16'!AA578/1000))</f>
        <v>7.7288743336136903E-2</v>
      </c>
      <c r="I590" s="55"/>
      <c r="J590" s="73">
        <f t="array" ref="J590">INDEX($AY$14:$AY$294,MATCH(MIN(IF($AY$14:$AY$294-(F590*(1+$BF$36))&gt;=0,$AY$14:$AY$294-(F590*(1+$BF$36)),"")),$AY$14:$AY$294-(F590*(1+$BF$36)),0))</f>
        <v>7.5490000000000002E-2</v>
      </c>
      <c r="K590" s="58">
        <f t="array" ref="K590">INDEX($AY$14:$AY$294,MATCH(MIN(IF($AY$14:$AY$294-(G590*(1+$BF$36))&gt;=0,$AY$14:$AY$294-(G590*(1+$BF$36)),"")),$AY$14:$AY$294-(G590*(1+$BF$36)),0))</f>
        <v>7.7899999999999997E-2</v>
      </c>
      <c r="L590" s="61">
        <f t="array" ref="L590">INDEX($AY$14:$AY$294,MATCH(MIN(IF($AY$14:$AY$294-(H590*(1+$BF$36))&gt;=0,$AY$14:$AY$294-(H590*(1+$BF$36)),"")),$AY$14:$AY$294-(H590*(1+$BF$36)),0))</f>
        <v>7.7899999999999997E-2</v>
      </c>
    </row>
    <row r="591" spans="1:12" x14ac:dyDescent="0.25">
      <c r="A591" s="69" t="str">
        <f>+'3.1.16'!A579</f>
        <v>2017-04-01</v>
      </c>
      <c r="B591" s="56" t="str">
        <f>+'3.1.16'!B579</f>
        <v>2018-09-30</v>
      </c>
      <c r="C591" s="56">
        <f>+'3.1.16'!C579</f>
        <v>18</v>
      </c>
      <c r="D591" s="56" t="str">
        <f>+'3.1.16'!D579</f>
        <v>UNITED ILLUMINATING</v>
      </c>
      <c r="E591" s="56" t="s">
        <v>372</v>
      </c>
      <c r="F591" s="80">
        <f>IF($E$11="",'3.1.16'!Y579/1000,Matrix!$E$11+('3.1.16'!Y579/1000))</f>
        <v>7.3825401638608748E-2</v>
      </c>
      <c r="G591" s="59">
        <f>IF($E$11="",'3.1.16'!Z579/1000,Matrix!$E$11+('3.1.16'!Z579/1000))</f>
        <v>7.6125401638608745E-2</v>
      </c>
      <c r="H591" s="62">
        <f>IF($E$11="",'3.1.16'!AA579/1000,Matrix!$E$11+('3.1.16'!AA579/1000))</f>
        <v>7.632540163860875E-2</v>
      </c>
      <c r="I591" s="56"/>
      <c r="J591" s="74">
        <f t="array" ref="J591">INDEX($AY$14:$AY$294,MATCH(MIN(IF($AY$14:$AY$294-(F591*(1+$BF$36))&gt;=0,$AY$14:$AY$294-(F591*(1+$BF$36)),"")),$AY$14:$AY$294-(F591*(1+$BF$36)),0))</f>
        <v>7.4490000000000001E-2</v>
      </c>
      <c r="K591" s="59">
        <f t="array" ref="K591">INDEX($AY$14:$AY$294,MATCH(MIN(IF($AY$14:$AY$294-(G591*(1+$BF$36))&gt;=0,$AY$14:$AY$294-(G591*(1+$BF$36)),"")),$AY$14:$AY$294-(G591*(1+$BF$36)),0))</f>
        <v>7.6899999999999996E-2</v>
      </c>
      <c r="L591" s="62">
        <f t="array" ref="L591">INDEX($AY$14:$AY$294,MATCH(MIN(IF($AY$14:$AY$294-(H591*(1+$BF$36))&gt;=0,$AY$14:$AY$294-(H591*(1+$BF$36)),"")),$AY$14:$AY$294-(H591*(1+$BF$36)),0))</f>
        <v>7.6899999999999996E-2</v>
      </c>
    </row>
    <row r="592" spans="1:12" x14ac:dyDescent="0.25">
      <c r="A592" s="69" t="str">
        <f>+'3.1.16'!A580</f>
        <v>2017-04-01</v>
      </c>
      <c r="B592" s="56" t="str">
        <f>+'3.1.16'!B580</f>
        <v>2019-03-31</v>
      </c>
      <c r="C592" s="56">
        <f>+'3.1.16'!C580</f>
        <v>24</v>
      </c>
      <c r="D592" s="56" t="str">
        <f>+'3.1.16'!D580</f>
        <v>UNITED ILLUMINATING</v>
      </c>
      <c r="E592" s="56" t="s">
        <v>372</v>
      </c>
      <c r="F592" s="80">
        <f>IF($E$11="",'3.1.16'!Y580/1000,Matrix!$E$11+('3.1.16'!Y580/1000))</f>
        <v>7.8617137431803194E-2</v>
      </c>
      <c r="G592" s="59">
        <f>IF($E$11="",'3.1.16'!Z580/1000,Matrix!$E$11+('3.1.16'!Z580/1000))</f>
        <v>8.0917137431803204E-2</v>
      </c>
      <c r="H592" s="62">
        <f>IF($E$11="",'3.1.16'!AA580/1000,Matrix!$E$11+('3.1.16'!AA580/1000))</f>
        <v>8.1117137431803196E-2</v>
      </c>
      <c r="I592" s="56"/>
      <c r="J592" s="74">
        <f t="array" ref="J592">INDEX($AY$14:$AY$294,MATCH(MIN(IF($AY$14:$AY$294-(F592*(1+$BF$36))&gt;=0,$AY$14:$AY$294-(F592*(1+$BF$36)),"")),$AY$14:$AY$294-(F592*(1+$BF$36)),0))</f>
        <v>7.9490000000000005E-2</v>
      </c>
      <c r="K592" s="59">
        <f t="array" ref="K592">INDEX($AY$14:$AY$294,MATCH(MIN(IF($AY$14:$AY$294-(G592*(1+$BF$36))&gt;=0,$AY$14:$AY$294-(G592*(1+$BF$36)),"")),$AY$14:$AY$294-(G592*(1+$BF$36)),0))</f>
        <v>8.1900000000000001E-2</v>
      </c>
      <c r="L592" s="62">
        <f t="array" ref="L592">INDEX($AY$14:$AY$294,MATCH(MIN(IF($AY$14:$AY$294-(H592*(1+$BF$36))&gt;=0,$AY$14:$AY$294-(H592*(1+$BF$36)),"")),$AY$14:$AY$294-(H592*(1+$BF$36)),0))</f>
        <v>8.1900000000000001E-2</v>
      </c>
    </row>
    <row r="593" spans="1:12" x14ac:dyDescent="0.25">
      <c r="A593" s="69" t="str">
        <f>+'3.1.16'!A581</f>
        <v>2017-04-01</v>
      </c>
      <c r="B593" s="56" t="str">
        <f>+'3.1.16'!B581</f>
        <v>2019-09-30</v>
      </c>
      <c r="C593" s="56">
        <f>+'3.1.16'!C581</f>
        <v>30</v>
      </c>
      <c r="D593" s="56" t="str">
        <f>+'3.1.16'!D581</f>
        <v>UNITED ILLUMINATING</v>
      </c>
      <c r="E593" s="56" t="s">
        <v>372</v>
      </c>
      <c r="F593" s="80">
        <f>IF($E$11="",'3.1.16'!Y581/1000,Matrix!$E$11+('3.1.16'!Y581/1000))</f>
        <v>7.6834635465417078E-2</v>
      </c>
      <c r="G593" s="59">
        <f>IF($E$11="",'3.1.16'!Z581/1000,Matrix!$E$11+('3.1.16'!Z581/1000))</f>
        <v>7.9134635465417075E-2</v>
      </c>
      <c r="H593" s="62">
        <f>IF($E$11="",'3.1.16'!AA581/1000,Matrix!$E$11+('3.1.16'!AA581/1000))</f>
        <v>7.933463546541708E-2</v>
      </c>
      <c r="I593" s="56"/>
      <c r="J593" s="74">
        <f t="array" ref="J593">INDEX($AY$14:$AY$294,MATCH(MIN(IF($AY$14:$AY$294-(F593*(1+$BF$36))&gt;=0,$AY$14:$AY$294-(F593*(1+$BF$36)),"")),$AY$14:$AY$294-(F593*(1+$BF$36)),0))</f>
        <v>7.7490000000000003E-2</v>
      </c>
      <c r="K593" s="59">
        <f t="array" ref="K593">INDEX($AY$14:$AY$294,MATCH(MIN(IF($AY$14:$AY$294-(G593*(1+$BF$36))&gt;=0,$AY$14:$AY$294-(G593*(1+$BF$36)),"")),$AY$14:$AY$294-(G593*(1+$BF$36)),0))</f>
        <v>7.9899999999999999E-2</v>
      </c>
      <c r="L593" s="62">
        <f t="array" ref="L593">INDEX($AY$14:$AY$294,MATCH(MIN(IF($AY$14:$AY$294-(H593*(1+$BF$36))&gt;=0,$AY$14:$AY$294-(H593*(1+$BF$36)),"")),$AY$14:$AY$294-(H593*(1+$BF$36)),0))</f>
        <v>8.1900000000000001E-2</v>
      </c>
    </row>
    <row r="594" spans="1:12" x14ac:dyDescent="0.25">
      <c r="A594" s="70" t="str">
        <f>+'3.1.16'!A582</f>
        <v>2017-04-01</v>
      </c>
      <c r="B594" s="57" t="str">
        <f>+'3.1.16'!B582</f>
        <v>2020-03-31</v>
      </c>
      <c r="C594" s="57">
        <f>+'3.1.16'!C582</f>
        <v>36</v>
      </c>
      <c r="D594" s="57" t="str">
        <f>+'3.1.16'!D582</f>
        <v>UNITED ILLUMINATING</v>
      </c>
      <c r="E594" s="57" t="s">
        <v>372</v>
      </c>
      <c r="F594" s="82">
        <f>IF($E$11="",'3.1.16'!Y582/1000,Matrix!$E$11+('3.1.16'!Y582/1000))</f>
        <v>7.8360486432052581E-2</v>
      </c>
      <c r="G594" s="60">
        <f>IF($E$11="",'3.1.16'!Z582/1000,Matrix!$E$11+('3.1.16'!Z582/1000))</f>
        <v>8.0660486432052578E-2</v>
      </c>
      <c r="H594" s="63">
        <f>IF($E$11="",'3.1.16'!AA582/1000,Matrix!$E$11+('3.1.16'!AA582/1000))</f>
        <v>8.0860486432052583E-2</v>
      </c>
      <c r="I594" s="56"/>
      <c r="J594" s="75">
        <f t="array" ref="J594">INDEX($AY$14:$AY$294,MATCH(MIN(IF($AY$14:$AY$294-(F594*(1+$BF$36))&gt;=0,$AY$14:$AY$294-(F594*(1+$BF$36)),"")),$AY$14:$AY$294-(F594*(1+$BF$36)),0))</f>
        <v>7.9490000000000005E-2</v>
      </c>
      <c r="K594" s="60">
        <f t="array" ref="K594">INDEX($AY$14:$AY$294,MATCH(MIN(IF($AY$14:$AY$294-(G594*(1+$BF$36))&gt;=0,$AY$14:$AY$294-(G594*(1+$BF$36)),"")),$AY$14:$AY$294-(G594*(1+$BF$36)),0))</f>
        <v>8.1900000000000001E-2</v>
      </c>
      <c r="L594" s="63">
        <f t="array" ref="L594">INDEX($AY$14:$AY$294,MATCH(MIN(IF($AY$14:$AY$294-(H594*(1+$BF$36))&gt;=0,$AY$14:$AY$294-(H594*(1+$BF$36)),"")),$AY$14:$AY$294-(H594*(1+$BF$36)),0))</f>
        <v>8.1900000000000001E-2</v>
      </c>
    </row>
    <row r="595" spans="1:12" x14ac:dyDescent="0.25">
      <c r="A595" s="68" t="str">
        <f>+'3.1.16'!A583</f>
        <v>2017-05-01</v>
      </c>
      <c r="B595" s="55" t="str">
        <f>+'3.1.16'!B583</f>
        <v>2018-04-30</v>
      </c>
      <c r="C595" s="55">
        <f>+'3.1.16'!C583</f>
        <v>12</v>
      </c>
      <c r="D595" s="55" t="str">
        <f>+'3.1.16'!D583</f>
        <v>UNITED ILLUMINATING</v>
      </c>
      <c r="E595" s="55" t="s">
        <v>372</v>
      </c>
      <c r="F595" s="81">
        <f>IF($E$11="",'3.1.16'!Y583/1000,Matrix!$E$11+('3.1.16'!Y583/1000))</f>
        <v>7.6187993538868765E-2</v>
      </c>
      <c r="G595" s="58">
        <f>IF($E$11="",'3.1.16'!Z583/1000,Matrix!$E$11+('3.1.16'!Z583/1000))</f>
        <v>7.8487993538868761E-2</v>
      </c>
      <c r="H595" s="61">
        <f>IF($E$11="",'3.1.16'!AA583/1000,Matrix!$E$11+('3.1.16'!AA583/1000))</f>
        <v>7.8687993538868767E-2</v>
      </c>
      <c r="I595" s="55"/>
      <c r="J595" s="73">
        <f t="array" ref="J595">INDEX($AY$14:$AY$294,MATCH(MIN(IF($AY$14:$AY$294-(F595*(1+$BF$36))&gt;=0,$AY$14:$AY$294-(F595*(1+$BF$36)),"")),$AY$14:$AY$294-(F595*(1+$BF$36)),0))</f>
        <v>7.6899999999999996E-2</v>
      </c>
      <c r="K595" s="58">
        <f t="array" ref="K595">INDEX($AY$14:$AY$294,MATCH(MIN(IF($AY$14:$AY$294-(G595*(1+$BF$36))&gt;=0,$AY$14:$AY$294-(G595*(1+$BF$36)),"")),$AY$14:$AY$294-(G595*(1+$BF$36)),0))</f>
        <v>7.9490000000000005E-2</v>
      </c>
      <c r="L595" s="61">
        <f t="array" ref="L595">INDEX($AY$14:$AY$294,MATCH(MIN(IF($AY$14:$AY$294-(H595*(1+$BF$36))&gt;=0,$AY$14:$AY$294-(H595*(1+$BF$36)),"")),$AY$14:$AY$294-(H595*(1+$BF$36)),0))</f>
        <v>7.9490000000000005E-2</v>
      </c>
    </row>
    <row r="596" spans="1:12" x14ac:dyDescent="0.25">
      <c r="A596" s="69" t="str">
        <f>+'3.1.16'!A584</f>
        <v>2017-05-01</v>
      </c>
      <c r="B596" s="56" t="str">
        <f>+'3.1.16'!B584</f>
        <v>2018-10-31</v>
      </c>
      <c r="C596" s="56">
        <f>+'3.1.16'!C584</f>
        <v>18</v>
      </c>
      <c r="D596" s="56" t="str">
        <f>+'3.1.16'!D584</f>
        <v>UNITED ILLUMINATING</v>
      </c>
      <c r="E596" s="56" t="s">
        <v>372</v>
      </c>
      <c r="F596" s="80">
        <f>IF($E$11="",'3.1.16'!Y584/1000,Matrix!$E$11+('3.1.16'!Y584/1000))</f>
        <v>7.4589515269785245E-2</v>
      </c>
      <c r="G596" s="59">
        <f>IF($E$11="",'3.1.16'!Z584/1000,Matrix!$E$11+('3.1.16'!Z584/1000))</f>
        <v>7.6889515269785241E-2</v>
      </c>
      <c r="H596" s="62">
        <f>IF($E$11="",'3.1.16'!AA584/1000,Matrix!$E$11+('3.1.16'!AA584/1000))</f>
        <v>7.7089515269785233E-2</v>
      </c>
      <c r="I596" s="56"/>
      <c r="J596" s="74">
        <f t="array" ref="J596">INDEX($AY$14:$AY$294,MATCH(MIN(IF($AY$14:$AY$294-(F596*(1+$BF$36))&gt;=0,$AY$14:$AY$294-(F596*(1+$BF$36)),"")),$AY$14:$AY$294-(F596*(1+$BF$36)),0))</f>
        <v>7.5490000000000002E-2</v>
      </c>
      <c r="K596" s="59">
        <f t="array" ref="K596">INDEX($AY$14:$AY$294,MATCH(MIN(IF($AY$14:$AY$294-(G596*(1+$BF$36))&gt;=0,$AY$14:$AY$294-(G596*(1+$BF$36)),"")),$AY$14:$AY$294-(G596*(1+$BF$36)),0))</f>
        <v>7.7490000000000003E-2</v>
      </c>
      <c r="L596" s="62">
        <f t="array" ref="L596">INDEX($AY$14:$AY$294,MATCH(MIN(IF($AY$14:$AY$294-(H596*(1+$BF$36))&gt;=0,$AY$14:$AY$294-(H596*(1+$BF$36)),"")),$AY$14:$AY$294-(H596*(1+$BF$36)),0))</f>
        <v>7.7899999999999997E-2</v>
      </c>
    </row>
    <row r="597" spans="1:12" x14ac:dyDescent="0.25">
      <c r="A597" s="69" t="str">
        <f>+'3.1.16'!A585</f>
        <v>2017-05-01</v>
      </c>
      <c r="B597" s="56" t="str">
        <f>+'3.1.16'!B585</f>
        <v>2019-04-30</v>
      </c>
      <c r="C597" s="56">
        <f>+'3.1.16'!C585</f>
        <v>24</v>
      </c>
      <c r="D597" s="56" t="str">
        <f>+'3.1.16'!D585</f>
        <v>UNITED ILLUMINATING</v>
      </c>
      <c r="E597" s="56" t="s">
        <v>372</v>
      </c>
      <c r="F597" s="80">
        <f>IF($E$11="",'3.1.16'!Y585/1000,Matrix!$E$11+('3.1.16'!Y585/1000))</f>
        <v>7.9601888674618093E-2</v>
      </c>
      <c r="G597" s="59">
        <f>IF($E$11="",'3.1.16'!Z585/1000,Matrix!$E$11+('3.1.16'!Z585/1000))</f>
        <v>8.190188867461809E-2</v>
      </c>
      <c r="H597" s="62">
        <f>IF($E$11="",'3.1.16'!AA585/1000,Matrix!$E$11+('3.1.16'!AA585/1000))</f>
        <v>8.2101888674618095E-2</v>
      </c>
      <c r="I597" s="56"/>
      <c r="J597" s="74">
        <f t="array" ref="J597">INDEX($AY$14:$AY$294,MATCH(MIN(IF($AY$14:$AY$294-(F597*(1+$BF$36))&gt;=0,$AY$14:$AY$294-(F597*(1+$BF$36)),"")),$AY$14:$AY$294-(F597*(1+$BF$36)),0))</f>
        <v>8.1900000000000001E-2</v>
      </c>
      <c r="K597" s="59">
        <f t="array" ref="K597">INDEX($AY$14:$AY$294,MATCH(MIN(IF($AY$14:$AY$294-(G597*(1+$BF$36))&gt;=0,$AY$14:$AY$294-(G597*(1+$BF$36)),"")),$AY$14:$AY$294-(G597*(1+$BF$36)),0))</f>
        <v>8.2900000000000001E-2</v>
      </c>
      <c r="L597" s="62">
        <f t="array" ref="L597">INDEX($AY$14:$AY$294,MATCH(MIN(IF($AY$14:$AY$294-(H597*(1+$BF$36))&gt;=0,$AY$14:$AY$294-(H597*(1+$BF$36)),"")),$AY$14:$AY$294-(H597*(1+$BF$36)),0))</f>
        <v>8.2900000000000001E-2</v>
      </c>
    </row>
    <row r="598" spans="1:12" x14ac:dyDescent="0.25">
      <c r="A598" s="69" t="str">
        <f>+'3.1.16'!A586</f>
        <v>2017-05-01</v>
      </c>
      <c r="B598" s="56" t="str">
        <f>+'3.1.16'!B586</f>
        <v>2019-10-31</v>
      </c>
      <c r="C598" s="56">
        <f>+'3.1.16'!C586</f>
        <v>30</v>
      </c>
      <c r="D598" s="56" t="str">
        <f>+'3.1.16'!D586</f>
        <v>UNITED ILLUMINATING</v>
      </c>
      <c r="E598" s="56" t="s">
        <v>372</v>
      </c>
      <c r="F598" s="80">
        <f>IF($E$11="",'3.1.16'!Y586/1000,Matrix!$E$11+('3.1.16'!Y586/1000))</f>
        <v>7.7058755169994872E-2</v>
      </c>
      <c r="G598" s="59">
        <f>IF($E$11="",'3.1.16'!Z586/1000,Matrix!$E$11+('3.1.16'!Z586/1000))</f>
        <v>7.9358755169994868E-2</v>
      </c>
      <c r="H598" s="62">
        <f>IF($E$11="",'3.1.16'!AA586/1000,Matrix!$E$11+('3.1.16'!AA586/1000))</f>
        <v>7.9558755169994874E-2</v>
      </c>
      <c r="I598" s="56"/>
      <c r="J598" s="74">
        <f t="array" ref="J598">INDEX($AY$14:$AY$294,MATCH(MIN(IF($AY$14:$AY$294-(F598*(1+$BF$36))&gt;=0,$AY$14:$AY$294-(F598*(1+$BF$36)),"")),$AY$14:$AY$294-(F598*(1+$BF$36)),0))</f>
        <v>7.7899999999999997E-2</v>
      </c>
      <c r="K598" s="59">
        <f t="array" ref="K598">INDEX($AY$14:$AY$294,MATCH(MIN(IF($AY$14:$AY$294-(G598*(1+$BF$36))&gt;=0,$AY$14:$AY$294-(G598*(1+$BF$36)),"")),$AY$14:$AY$294-(G598*(1+$BF$36)),0))</f>
        <v>8.1900000000000001E-2</v>
      </c>
      <c r="L598" s="62">
        <f t="array" ref="L598">INDEX($AY$14:$AY$294,MATCH(MIN(IF($AY$14:$AY$294-(H598*(1+$BF$36))&gt;=0,$AY$14:$AY$294-(H598*(1+$BF$36)),"")),$AY$14:$AY$294-(H598*(1+$BF$36)),0))</f>
        <v>8.1900000000000001E-2</v>
      </c>
    </row>
    <row r="599" spans="1:12" x14ac:dyDescent="0.25">
      <c r="A599" s="70" t="str">
        <f>+'3.1.16'!A587</f>
        <v>2017-05-01</v>
      </c>
      <c r="B599" s="57" t="str">
        <f>+'3.1.16'!B587</f>
        <v>2020-04-30</v>
      </c>
      <c r="C599" s="57">
        <f>+'3.1.16'!C587</f>
        <v>36</v>
      </c>
      <c r="D599" s="57" t="str">
        <f>+'3.1.16'!D587</f>
        <v>UNITED ILLUMINATING</v>
      </c>
      <c r="E599" s="57" t="s">
        <v>372</v>
      </c>
      <c r="F599" s="82">
        <f>IF($E$11="",'3.1.16'!Y587/1000,Matrix!$E$11+('3.1.16'!Y587/1000))</f>
        <v>7.8843653336122796E-2</v>
      </c>
      <c r="G599" s="60">
        <f>IF($E$11="",'3.1.16'!Z587/1000,Matrix!$E$11+('3.1.16'!Z587/1000))</f>
        <v>8.1143653336122792E-2</v>
      </c>
      <c r="H599" s="63">
        <f>IF($E$11="",'3.1.16'!AA587/1000,Matrix!$E$11+('3.1.16'!AA587/1000))</f>
        <v>8.1343653336122798E-2</v>
      </c>
      <c r="I599" s="56"/>
      <c r="J599" s="75">
        <f t="array" ref="J599">INDEX($AY$14:$AY$294,MATCH(MIN(IF($AY$14:$AY$294-(F599*(1+$BF$36))&gt;=0,$AY$14:$AY$294-(F599*(1+$BF$36)),"")),$AY$14:$AY$294-(F599*(1+$BF$36)),0))</f>
        <v>7.9490000000000005E-2</v>
      </c>
      <c r="K599" s="60">
        <f t="array" ref="K599">INDEX($AY$14:$AY$294,MATCH(MIN(IF($AY$14:$AY$294-(G599*(1+$BF$36))&gt;=0,$AY$14:$AY$294-(G599*(1+$BF$36)),"")),$AY$14:$AY$294-(G599*(1+$BF$36)),0))</f>
        <v>8.1900000000000001E-2</v>
      </c>
      <c r="L599" s="63">
        <f t="array" ref="L599">INDEX($AY$14:$AY$294,MATCH(MIN(IF($AY$14:$AY$294-(H599*(1+$BF$36))&gt;=0,$AY$14:$AY$294-(H599*(1+$BF$36)),"")),$AY$14:$AY$294-(H599*(1+$BF$36)),0))</f>
        <v>8.2900000000000001E-2</v>
      </c>
    </row>
    <row r="600" spans="1:12" x14ac:dyDescent="0.25">
      <c r="A600" s="68" t="str">
        <f>+'3.1.16'!A588</f>
        <v>2017-06-01</v>
      </c>
      <c r="B600" s="55" t="str">
        <f>+'3.1.16'!B588</f>
        <v>2018-05-31</v>
      </c>
      <c r="C600" s="55">
        <f>+'3.1.16'!C588</f>
        <v>12</v>
      </c>
      <c r="D600" s="55" t="str">
        <f>+'3.1.16'!D588</f>
        <v>UNITED ILLUMINATING</v>
      </c>
      <c r="E600" s="55" t="s">
        <v>372</v>
      </c>
      <c r="F600" s="81">
        <f>IF($E$11="",'3.1.16'!Y588/1000,Matrix!$E$11+('3.1.16'!Y588/1000))</f>
        <v>7.7362612995183586E-2</v>
      </c>
      <c r="G600" s="58">
        <f>IF($E$11="",'3.1.16'!Z588/1000,Matrix!$E$11+('3.1.16'!Z588/1000))</f>
        <v>7.9662612995183582E-2</v>
      </c>
      <c r="H600" s="61">
        <f>IF($E$11="",'3.1.16'!AA588/1000,Matrix!$E$11+('3.1.16'!AA588/1000))</f>
        <v>7.9862612995183588E-2</v>
      </c>
      <c r="I600" s="55"/>
      <c r="J600" s="73">
        <f t="array" ref="J600">INDEX($AY$14:$AY$294,MATCH(MIN(IF($AY$14:$AY$294-(F600*(1+$BF$36))&gt;=0,$AY$14:$AY$294-(F600*(1+$BF$36)),"")),$AY$14:$AY$294-(F600*(1+$BF$36)),0))</f>
        <v>7.8490000000000004E-2</v>
      </c>
      <c r="K600" s="58">
        <f t="array" ref="K600">INDEX($AY$14:$AY$294,MATCH(MIN(IF($AY$14:$AY$294-(G600*(1+$BF$36))&gt;=0,$AY$14:$AY$294-(G600*(1+$BF$36)),"")),$AY$14:$AY$294-(G600*(1+$BF$36)),0))</f>
        <v>8.1900000000000001E-2</v>
      </c>
      <c r="L600" s="61">
        <f t="array" ref="L600">INDEX($AY$14:$AY$294,MATCH(MIN(IF($AY$14:$AY$294-(H600*(1+$BF$36))&gt;=0,$AY$14:$AY$294-(H600*(1+$BF$36)),"")),$AY$14:$AY$294-(H600*(1+$BF$36)),0))</f>
        <v>8.1900000000000001E-2</v>
      </c>
    </row>
    <row r="601" spans="1:12" x14ac:dyDescent="0.25">
      <c r="A601" s="69" t="str">
        <f>+'3.1.16'!A589</f>
        <v>2017-06-01</v>
      </c>
      <c r="B601" s="56" t="str">
        <f>+'3.1.16'!B589</f>
        <v>2018-11-30</v>
      </c>
      <c r="C601" s="56">
        <f>+'3.1.16'!C589</f>
        <v>18</v>
      </c>
      <c r="D601" s="56" t="str">
        <f>+'3.1.16'!D589</f>
        <v>UNITED ILLUMINATING</v>
      </c>
      <c r="E601" s="56" t="s">
        <v>372</v>
      </c>
      <c r="F601" s="80">
        <f>IF($E$11="",'3.1.16'!Y589/1000,Matrix!$E$11+('3.1.16'!Y589/1000))</f>
        <v>7.6076153749233322E-2</v>
      </c>
      <c r="G601" s="59">
        <f>IF($E$11="",'3.1.16'!Z589/1000,Matrix!$E$11+('3.1.16'!Z589/1000))</f>
        <v>7.8376153749233318E-2</v>
      </c>
      <c r="H601" s="62">
        <f>IF($E$11="",'3.1.16'!AA589/1000,Matrix!$E$11+('3.1.16'!AA589/1000))</f>
        <v>7.8576153749233324E-2</v>
      </c>
      <c r="I601" s="56"/>
      <c r="J601" s="74">
        <f t="array" ref="J601">INDEX($AY$14:$AY$294,MATCH(MIN(IF($AY$14:$AY$294-(F601*(1+$BF$36))&gt;=0,$AY$14:$AY$294-(F601*(1+$BF$36)),"")),$AY$14:$AY$294-(F601*(1+$BF$36)),0))</f>
        <v>7.6899999999999996E-2</v>
      </c>
      <c r="K601" s="59">
        <f t="array" ref="K601">INDEX($AY$14:$AY$294,MATCH(MIN(IF($AY$14:$AY$294-(G601*(1+$BF$36))&gt;=0,$AY$14:$AY$294-(G601*(1+$BF$36)),"")),$AY$14:$AY$294-(G601*(1+$BF$36)),0))</f>
        <v>7.9490000000000005E-2</v>
      </c>
      <c r="L601" s="62">
        <f t="array" ref="L601">INDEX($AY$14:$AY$294,MATCH(MIN(IF($AY$14:$AY$294-(H601*(1+$BF$36))&gt;=0,$AY$14:$AY$294-(H601*(1+$BF$36)),"")),$AY$14:$AY$294-(H601*(1+$BF$36)),0))</f>
        <v>7.9490000000000005E-2</v>
      </c>
    </row>
    <row r="602" spans="1:12" x14ac:dyDescent="0.25">
      <c r="A602" s="69" t="str">
        <f>+'3.1.16'!A590</f>
        <v>2017-06-01</v>
      </c>
      <c r="B602" s="56" t="str">
        <f>+'3.1.16'!B590</f>
        <v>2019-05-31</v>
      </c>
      <c r="C602" s="56">
        <f>+'3.1.16'!C590</f>
        <v>24</v>
      </c>
      <c r="D602" s="56" t="str">
        <f>+'3.1.16'!D590</f>
        <v>UNITED ILLUMINATING</v>
      </c>
      <c r="E602" s="56" t="s">
        <v>372</v>
      </c>
      <c r="F602" s="80">
        <f>IF($E$11="",'3.1.16'!Y590/1000,Matrix!$E$11+('3.1.16'!Y590/1000))</f>
        <v>8.038953832470537E-2</v>
      </c>
      <c r="G602" s="59">
        <f>IF($E$11="",'3.1.16'!Z590/1000,Matrix!$E$11+('3.1.16'!Z590/1000))</f>
        <v>8.2689538324705367E-2</v>
      </c>
      <c r="H602" s="62">
        <f>IF($E$11="",'3.1.16'!AA590/1000,Matrix!$E$11+('3.1.16'!AA590/1000))</f>
        <v>8.2889538324705372E-2</v>
      </c>
      <c r="I602" s="56"/>
      <c r="J602" s="74">
        <f t="array" ref="J602">INDEX($AY$14:$AY$294,MATCH(MIN(IF($AY$14:$AY$294-(F602*(1+$BF$36))&gt;=0,$AY$14:$AY$294-(F602*(1+$BF$36)),"")),$AY$14:$AY$294-(F602*(1+$BF$36)),0))</f>
        <v>8.1900000000000001E-2</v>
      </c>
      <c r="K602" s="59">
        <f t="array" ref="K602">INDEX($AY$14:$AY$294,MATCH(MIN(IF($AY$14:$AY$294-(G602*(1+$BF$36))&gt;=0,$AY$14:$AY$294-(G602*(1+$BF$36)),"")),$AY$14:$AY$294-(G602*(1+$BF$36)),0))</f>
        <v>8.3900000000000002E-2</v>
      </c>
      <c r="L602" s="62">
        <f t="array" ref="L602">INDEX($AY$14:$AY$294,MATCH(MIN(IF($AY$14:$AY$294-(H602*(1+$BF$36))&gt;=0,$AY$14:$AY$294-(H602*(1+$BF$36)),"")),$AY$14:$AY$294-(H602*(1+$BF$36)),0))</f>
        <v>8.3900000000000002E-2</v>
      </c>
    </row>
    <row r="603" spans="1:12" x14ac:dyDescent="0.25">
      <c r="A603" s="69" t="str">
        <f>+'3.1.16'!A591</f>
        <v>2017-06-01</v>
      </c>
      <c r="B603" s="56" t="str">
        <f>+'3.1.16'!B591</f>
        <v>2019-11-30</v>
      </c>
      <c r="C603" s="56">
        <f>+'3.1.16'!C591</f>
        <v>30</v>
      </c>
      <c r="D603" s="56" t="str">
        <f>+'3.1.16'!D591</f>
        <v>UNITED ILLUMINATING</v>
      </c>
      <c r="E603" s="56" t="s">
        <v>372</v>
      </c>
      <c r="F603" s="80">
        <f>IF($E$11="",'3.1.16'!Y591/1000,Matrix!$E$11+('3.1.16'!Y591/1000))</f>
        <v>7.7761746262735382E-2</v>
      </c>
      <c r="G603" s="59">
        <f>IF($E$11="",'3.1.16'!Z591/1000,Matrix!$E$11+('3.1.16'!Z591/1000))</f>
        <v>8.0061746262735378E-2</v>
      </c>
      <c r="H603" s="62">
        <f>IF($E$11="",'3.1.16'!AA591/1000,Matrix!$E$11+('3.1.16'!AA591/1000))</f>
        <v>8.0261746262735384E-2</v>
      </c>
      <c r="I603" s="56"/>
      <c r="J603" s="74">
        <f t="array" ref="J603">INDEX($AY$14:$AY$294,MATCH(MIN(IF($AY$14:$AY$294-(F603*(1+$BF$36))&gt;=0,$AY$14:$AY$294-(F603*(1+$BF$36)),"")),$AY$14:$AY$294-(F603*(1+$BF$36)),0))</f>
        <v>7.8490000000000004E-2</v>
      </c>
      <c r="K603" s="59">
        <f t="array" ref="K603">INDEX($AY$14:$AY$294,MATCH(MIN(IF($AY$14:$AY$294-(G603*(1+$BF$36))&gt;=0,$AY$14:$AY$294-(G603*(1+$BF$36)),"")),$AY$14:$AY$294-(G603*(1+$BF$36)),0))</f>
        <v>8.1900000000000001E-2</v>
      </c>
      <c r="L603" s="62">
        <f t="array" ref="L603">INDEX($AY$14:$AY$294,MATCH(MIN(IF($AY$14:$AY$294-(H603*(1+$BF$36))&gt;=0,$AY$14:$AY$294-(H603*(1+$BF$36)),"")),$AY$14:$AY$294-(H603*(1+$BF$36)),0))</f>
        <v>8.1900000000000001E-2</v>
      </c>
    </row>
    <row r="604" spans="1:12" x14ac:dyDescent="0.25">
      <c r="A604" s="70" t="str">
        <f>+'3.1.16'!A592</f>
        <v>2017-06-01</v>
      </c>
      <c r="B604" s="57" t="str">
        <f>+'3.1.16'!B592</f>
        <v>2020-05-31</v>
      </c>
      <c r="C604" s="57">
        <f>+'3.1.16'!C592</f>
        <v>36</v>
      </c>
      <c r="D604" s="57" t="str">
        <f>+'3.1.16'!D592</f>
        <v>UNITED ILLUMINATING</v>
      </c>
      <c r="E604" s="57" t="s">
        <v>372</v>
      </c>
      <c r="F604" s="82">
        <f>IF($E$11="",'3.1.16'!Y592/1000,Matrix!$E$11+('3.1.16'!Y592/1000))</f>
        <v>7.9184900138986825E-2</v>
      </c>
      <c r="G604" s="60">
        <f>IF($E$11="",'3.1.16'!Z592/1000,Matrix!$E$11+('3.1.16'!Z592/1000))</f>
        <v>8.1484900138986821E-2</v>
      </c>
      <c r="H604" s="63">
        <f>IF($E$11="",'3.1.16'!AA592/1000,Matrix!$E$11+('3.1.16'!AA592/1000))</f>
        <v>8.1684900138986813E-2</v>
      </c>
      <c r="I604" s="56"/>
      <c r="J604" s="75">
        <f t="array" ref="J604">INDEX($AY$14:$AY$294,MATCH(MIN(IF($AY$14:$AY$294-(F604*(1+$BF$36))&gt;=0,$AY$14:$AY$294-(F604*(1+$BF$36)),"")),$AY$14:$AY$294-(F604*(1+$BF$36)),0))</f>
        <v>7.9899999999999999E-2</v>
      </c>
      <c r="K604" s="60">
        <f t="array" ref="K604">INDEX($AY$14:$AY$294,MATCH(MIN(IF($AY$14:$AY$294-(G604*(1+$BF$36))&gt;=0,$AY$14:$AY$294-(G604*(1+$BF$36)),"")),$AY$14:$AY$294-(G604*(1+$BF$36)),0))</f>
        <v>8.2900000000000001E-2</v>
      </c>
      <c r="L604" s="63">
        <f t="array" ref="L604">INDEX($AY$14:$AY$294,MATCH(MIN(IF($AY$14:$AY$294-(H604*(1+$BF$36))&gt;=0,$AY$14:$AY$294-(H604*(1+$BF$36)),"")),$AY$14:$AY$294-(H604*(1+$BF$36)),0))</f>
        <v>8.2900000000000001E-2</v>
      </c>
    </row>
    <row r="605" spans="1:12" x14ac:dyDescent="0.25">
      <c r="A605" s="68" t="str">
        <f>+'3.1.16'!A593</f>
        <v>2017-07-01</v>
      </c>
      <c r="B605" s="55" t="str">
        <f>+'3.1.16'!B593</f>
        <v>2018-06-30</v>
      </c>
      <c r="C605" s="55">
        <f>+'3.1.16'!C593</f>
        <v>12</v>
      </c>
      <c r="D605" s="55" t="str">
        <f>+'3.1.16'!D593</f>
        <v>UNITED ILLUMINATING</v>
      </c>
      <c r="E605" s="55" t="s">
        <v>372</v>
      </c>
      <c r="F605" s="81">
        <f>IF($E$11="",'3.1.16'!Y593/1000,Matrix!$E$11+('3.1.16'!Y593/1000))</f>
        <v>7.7907832741455532E-2</v>
      </c>
      <c r="G605" s="58">
        <f>IF($E$11="",'3.1.16'!Z593/1000,Matrix!$E$11+('3.1.16'!Z593/1000))</f>
        <v>8.0207832741455529E-2</v>
      </c>
      <c r="H605" s="61">
        <f>IF($E$11="",'3.1.16'!AA593/1000,Matrix!$E$11+('3.1.16'!AA593/1000))</f>
        <v>8.0407832741455534E-2</v>
      </c>
      <c r="I605" s="55"/>
      <c r="J605" s="73">
        <f t="array" ref="J605">INDEX($AY$14:$AY$294,MATCH(MIN(IF($AY$14:$AY$294-(F605*(1+$BF$36))&gt;=0,$AY$14:$AY$294-(F605*(1+$BF$36)),"")),$AY$14:$AY$294-(F605*(1+$BF$36)),0))</f>
        <v>7.8490000000000004E-2</v>
      </c>
      <c r="K605" s="58">
        <f t="array" ref="K605">INDEX($AY$14:$AY$294,MATCH(MIN(IF($AY$14:$AY$294-(G605*(1+$BF$36))&gt;=0,$AY$14:$AY$294-(G605*(1+$BF$36)),"")),$AY$14:$AY$294-(G605*(1+$BF$36)),0))</f>
        <v>8.1900000000000001E-2</v>
      </c>
      <c r="L605" s="61">
        <f t="array" ref="L605">INDEX($AY$14:$AY$294,MATCH(MIN(IF($AY$14:$AY$294-(H605*(1+$BF$36))&gt;=0,$AY$14:$AY$294-(H605*(1+$BF$36)),"")),$AY$14:$AY$294-(H605*(1+$BF$36)),0))</f>
        <v>8.1900000000000001E-2</v>
      </c>
    </row>
    <row r="606" spans="1:12" x14ac:dyDescent="0.25">
      <c r="A606" s="69" t="str">
        <f>+'3.1.16'!A594</f>
        <v>2017-07-01</v>
      </c>
      <c r="B606" s="56" t="str">
        <f>+'3.1.16'!B594</f>
        <v>2018-12-31</v>
      </c>
      <c r="C606" s="56">
        <f>+'3.1.16'!C594</f>
        <v>18</v>
      </c>
      <c r="D606" s="56" t="str">
        <f>+'3.1.16'!D594</f>
        <v>UNITED ILLUMINATING</v>
      </c>
      <c r="E606" s="56" t="s">
        <v>372</v>
      </c>
      <c r="F606" s="80">
        <f>IF($E$11="",'3.1.16'!Y594/1000,Matrix!$E$11+('3.1.16'!Y594/1000))</f>
        <v>7.7412097230533189E-2</v>
      </c>
      <c r="G606" s="59">
        <f>IF($E$11="",'3.1.16'!Z594/1000,Matrix!$E$11+('3.1.16'!Z594/1000))</f>
        <v>7.9712097230533185E-2</v>
      </c>
      <c r="H606" s="62">
        <f>IF($E$11="",'3.1.16'!AA594/1000,Matrix!$E$11+('3.1.16'!AA594/1000))</f>
        <v>7.9912097230533191E-2</v>
      </c>
      <c r="I606" s="56"/>
      <c r="J606" s="74">
        <f t="array" ref="J606">INDEX($AY$14:$AY$294,MATCH(MIN(IF($AY$14:$AY$294-(F606*(1+$BF$36))&gt;=0,$AY$14:$AY$294-(F606*(1+$BF$36)),"")),$AY$14:$AY$294-(F606*(1+$BF$36)),0))</f>
        <v>7.8490000000000004E-2</v>
      </c>
      <c r="K606" s="59">
        <f t="array" ref="K606">INDEX($AY$14:$AY$294,MATCH(MIN(IF($AY$14:$AY$294-(G606*(1+$BF$36))&gt;=0,$AY$14:$AY$294-(G606*(1+$BF$36)),"")),$AY$14:$AY$294-(G606*(1+$BF$36)),0))</f>
        <v>8.1900000000000001E-2</v>
      </c>
      <c r="L606" s="62">
        <f t="array" ref="L606">INDEX($AY$14:$AY$294,MATCH(MIN(IF($AY$14:$AY$294-(H606*(1+$BF$36))&gt;=0,$AY$14:$AY$294-(H606*(1+$BF$36)),"")),$AY$14:$AY$294-(H606*(1+$BF$36)),0))</f>
        <v>8.1900000000000001E-2</v>
      </c>
    </row>
    <row r="607" spans="1:12" x14ac:dyDescent="0.25">
      <c r="A607" s="69" t="str">
        <f>+'3.1.16'!A595</f>
        <v>2017-07-01</v>
      </c>
      <c r="B607" s="56" t="str">
        <f>+'3.1.16'!B595</f>
        <v>2019-06-30</v>
      </c>
      <c r="C607" s="56">
        <f>+'3.1.16'!C595</f>
        <v>24</v>
      </c>
      <c r="D607" s="56" t="str">
        <f>+'3.1.16'!D595</f>
        <v>UNITED ILLUMINATING</v>
      </c>
      <c r="E607" s="56" t="s">
        <v>372</v>
      </c>
      <c r="F607" s="80">
        <f>IF($E$11="",'3.1.16'!Y595/1000,Matrix!$E$11+('3.1.16'!Y595/1000))</f>
        <v>8.0439634327865411E-2</v>
      </c>
      <c r="G607" s="59">
        <f>IF($E$11="",'3.1.16'!Z595/1000,Matrix!$E$11+('3.1.16'!Z595/1000))</f>
        <v>8.2739634327865408E-2</v>
      </c>
      <c r="H607" s="62">
        <f>IF($E$11="",'3.1.16'!AA595/1000,Matrix!$E$11+('3.1.16'!AA595/1000))</f>
        <v>8.29396343278654E-2</v>
      </c>
      <c r="I607" s="56"/>
      <c r="J607" s="74">
        <f t="array" ref="J607">INDEX($AY$14:$AY$294,MATCH(MIN(IF($AY$14:$AY$294-(F607*(1+$BF$36))&gt;=0,$AY$14:$AY$294-(F607*(1+$BF$36)),"")),$AY$14:$AY$294-(F607*(1+$BF$36)),0))</f>
        <v>8.1900000000000001E-2</v>
      </c>
      <c r="K607" s="59">
        <f t="array" ref="K607">INDEX($AY$14:$AY$294,MATCH(MIN(IF($AY$14:$AY$294-(G607*(1+$BF$36))&gt;=0,$AY$14:$AY$294-(G607*(1+$BF$36)),"")),$AY$14:$AY$294-(G607*(1+$BF$36)),0))</f>
        <v>8.3900000000000002E-2</v>
      </c>
      <c r="L607" s="62">
        <f t="array" ref="L607">INDEX($AY$14:$AY$294,MATCH(MIN(IF($AY$14:$AY$294-(H607*(1+$BF$36))&gt;=0,$AY$14:$AY$294-(H607*(1+$BF$36)),"")),$AY$14:$AY$294-(H607*(1+$BF$36)),0))</f>
        <v>8.3900000000000002E-2</v>
      </c>
    </row>
    <row r="608" spans="1:12" x14ac:dyDescent="0.25">
      <c r="A608" s="69" t="str">
        <f>+'3.1.16'!A596</f>
        <v>2017-07-01</v>
      </c>
      <c r="B608" s="56" t="str">
        <f>+'3.1.16'!B596</f>
        <v>2019-12-31</v>
      </c>
      <c r="C608" s="56">
        <f>+'3.1.16'!C596</f>
        <v>30</v>
      </c>
      <c r="D608" s="56" t="str">
        <f>+'3.1.16'!D596</f>
        <v>UNITED ILLUMINATING</v>
      </c>
      <c r="E608" s="56" t="s">
        <v>372</v>
      </c>
      <c r="F608" s="80">
        <f>IF($E$11="",'3.1.16'!Y596/1000,Matrix!$E$11+('3.1.16'!Y596/1000))</f>
        <v>7.8361777258681514E-2</v>
      </c>
      <c r="G608" s="59">
        <f>IF($E$11="",'3.1.16'!Z596/1000,Matrix!$E$11+('3.1.16'!Z596/1000))</f>
        <v>8.0661777258681511E-2</v>
      </c>
      <c r="H608" s="62">
        <f>IF($E$11="",'3.1.16'!AA596/1000,Matrix!$E$11+('3.1.16'!AA596/1000))</f>
        <v>8.0861777258681516E-2</v>
      </c>
      <c r="I608" s="56"/>
      <c r="J608" s="74">
        <f t="array" ref="J608">INDEX($AY$14:$AY$294,MATCH(MIN(IF($AY$14:$AY$294-(F608*(1+$BF$36))&gt;=0,$AY$14:$AY$294-(F608*(1+$BF$36)),"")),$AY$14:$AY$294-(F608*(1+$BF$36)),0))</f>
        <v>7.9490000000000005E-2</v>
      </c>
      <c r="K608" s="59">
        <f t="array" ref="K608">INDEX($AY$14:$AY$294,MATCH(MIN(IF($AY$14:$AY$294-(G608*(1+$BF$36))&gt;=0,$AY$14:$AY$294-(G608*(1+$BF$36)),"")),$AY$14:$AY$294-(G608*(1+$BF$36)),0))</f>
        <v>8.1900000000000001E-2</v>
      </c>
      <c r="L608" s="62">
        <f t="array" ref="L608">INDEX($AY$14:$AY$294,MATCH(MIN(IF($AY$14:$AY$294-(H608*(1+$BF$36))&gt;=0,$AY$14:$AY$294-(H608*(1+$BF$36)),"")),$AY$14:$AY$294-(H608*(1+$BF$36)),0))</f>
        <v>8.1900000000000001E-2</v>
      </c>
    </row>
    <row r="609" spans="1:12" x14ac:dyDescent="0.25">
      <c r="A609" s="70" t="str">
        <f>+'3.1.16'!A597</f>
        <v>2017-07-01</v>
      </c>
      <c r="B609" s="57" t="str">
        <f>+'3.1.16'!B597</f>
        <v>2020-06-30</v>
      </c>
      <c r="C609" s="57">
        <f>+'3.1.16'!C597</f>
        <v>36</v>
      </c>
      <c r="D609" s="57" t="str">
        <f>+'3.1.16'!D597</f>
        <v>UNITED ILLUMINATING</v>
      </c>
      <c r="E609" s="57" t="s">
        <v>372</v>
      </c>
      <c r="F609" s="82">
        <f>IF($E$11="",'3.1.16'!Y597/1000,Matrix!$E$11+('3.1.16'!Y597/1000))</f>
        <v>7.9218588129087289E-2</v>
      </c>
      <c r="G609" s="60">
        <f>IF($E$11="",'3.1.16'!Z597/1000,Matrix!$E$11+('3.1.16'!Z597/1000))</f>
        <v>8.1518588129087285E-2</v>
      </c>
      <c r="H609" s="63">
        <f>IF($E$11="",'3.1.16'!AA597/1000,Matrix!$E$11+('3.1.16'!AA597/1000))</f>
        <v>8.1718588129087291E-2</v>
      </c>
      <c r="I609" s="56"/>
      <c r="J609" s="75">
        <f t="array" ref="J609">INDEX($AY$14:$AY$294,MATCH(MIN(IF($AY$14:$AY$294-(F609*(1+$BF$36))&gt;=0,$AY$14:$AY$294-(F609*(1+$BF$36)),"")),$AY$14:$AY$294-(F609*(1+$BF$36)),0))</f>
        <v>7.9899999999999999E-2</v>
      </c>
      <c r="K609" s="60">
        <f t="array" ref="K609">INDEX($AY$14:$AY$294,MATCH(MIN(IF($AY$14:$AY$294-(G609*(1+$BF$36))&gt;=0,$AY$14:$AY$294-(G609*(1+$BF$36)),"")),$AY$14:$AY$294-(G609*(1+$BF$36)),0))</f>
        <v>8.2900000000000001E-2</v>
      </c>
      <c r="L609" s="63">
        <f t="array" ref="L609">INDEX($AY$14:$AY$294,MATCH(MIN(IF($AY$14:$AY$294-(H609*(1+$BF$36))&gt;=0,$AY$14:$AY$294-(H609*(1+$BF$36)),"")),$AY$14:$AY$294-(H609*(1+$BF$36)),0))</f>
        <v>8.2900000000000001E-2</v>
      </c>
    </row>
    <row r="610" spans="1:12" x14ac:dyDescent="0.25">
      <c r="A610" s="68" t="str">
        <f>+'3.1.16'!A598</f>
        <v>2017-08-01</v>
      </c>
      <c r="B610" s="55" t="str">
        <f>+'3.1.16'!B598</f>
        <v>2018-07-31</v>
      </c>
      <c r="C610" s="55">
        <f>+'3.1.16'!C598</f>
        <v>12</v>
      </c>
      <c r="D610" s="55" t="str">
        <f>+'3.1.16'!D598</f>
        <v>UNITED ILLUMINATING</v>
      </c>
      <c r="E610" s="55" t="s">
        <v>372</v>
      </c>
      <c r="F610" s="81">
        <f>IF($E$11="",'3.1.16'!Y598/1000,Matrix!$E$11+('3.1.16'!Y598/1000))</f>
        <v>7.8237230536559191E-2</v>
      </c>
      <c r="G610" s="58">
        <f>IF($E$11="",'3.1.16'!Z598/1000,Matrix!$E$11+('3.1.16'!Z598/1000))</f>
        <v>8.0537230536559187E-2</v>
      </c>
      <c r="H610" s="61">
        <f>IF($E$11="",'3.1.16'!AA598/1000,Matrix!$E$11+('3.1.16'!AA598/1000))</f>
        <v>8.0737230536559193E-2</v>
      </c>
      <c r="I610" s="55"/>
      <c r="J610" s="73">
        <f t="array" ref="J610">INDEX($AY$14:$AY$294,MATCH(MIN(IF($AY$14:$AY$294-(F610*(1+$BF$36))&gt;=0,$AY$14:$AY$294-(F610*(1+$BF$36)),"")),$AY$14:$AY$294-(F610*(1+$BF$36)),0))</f>
        <v>7.8899999999999998E-2</v>
      </c>
      <c r="K610" s="58">
        <f t="array" ref="K610">INDEX($AY$14:$AY$294,MATCH(MIN(IF($AY$14:$AY$294-(G610*(1+$BF$36))&gt;=0,$AY$14:$AY$294-(G610*(1+$BF$36)),"")),$AY$14:$AY$294-(G610*(1+$BF$36)),0))</f>
        <v>8.1900000000000001E-2</v>
      </c>
      <c r="L610" s="61">
        <f t="array" ref="L610">INDEX($AY$14:$AY$294,MATCH(MIN(IF($AY$14:$AY$294-(H610*(1+$BF$36))&gt;=0,$AY$14:$AY$294-(H610*(1+$BF$36)),"")),$AY$14:$AY$294-(H610*(1+$BF$36)),0))</f>
        <v>8.1900000000000001E-2</v>
      </c>
    </row>
    <row r="611" spans="1:12" x14ac:dyDescent="0.25">
      <c r="A611" s="69" t="str">
        <f>+'3.1.16'!A599</f>
        <v>2017-08-01</v>
      </c>
      <c r="B611" s="56" t="str">
        <f>+'3.1.16'!B599</f>
        <v>2019-01-31</v>
      </c>
      <c r="C611" s="56">
        <f>+'3.1.16'!C599</f>
        <v>18</v>
      </c>
      <c r="D611" s="56" t="str">
        <f>+'3.1.16'!D599</f>
        <v>UNITED ILLUMINATING</v>
      </c>
      <c r="E611" s="56" t="s">
        <v>372</v>
      </c>
      <c r="F611" s="80">
        <f>IF($E$11="",'3.1.16'!Y599/1000,Matrix!$E$11+('3.1.16'!Y599/1000))</f>
        <v>7.9777999079397449E-2</v>
      </c>
      <c r="G611" s="59">
        <f>IF($E$11="",'3.1.16'!Z599/1000,Matrix!$E$11+('3.1.16'!Z599/1000))</f>
        <v>8.2077999079397446E-2</v>
      </c>
      <c r="H611" s="62">
        <f>IF($E$11="",'3.1.16'!AA599/1000,Matrix!$E$11+('3.1.16'!AA599/1000))</f>
        <v>8.2277999079397451E-2</v>
      </c>
      <c r="I611" s="56"/>
      <c r="J611" s="74">
        <f t="array" ref="J611">INDEX($AY$14:$AY$294,MATCH(MIN(IF($AY$14:$AY$294-(F611*(1+$BF$36))&gt;=0,$AY$14:$AY$294-(F611*(1+$BF$36)),"")),$AY$14:$AY$294-(F611*(1+$BF$36)),0))</f>
        <v>8.1900000000000001E-2</v>
      </c>
      <c r="K611" s="59">
        <f t="array" ref="K611">INDEX($AY$14:$AY$294,MATCH(MIN(IF($AY$14:$AY$294-(G611*(1+$BF$36))&gt;=0,$AY$14:$AY$294-(G611*(1+$BF$36)),"")),$AY$14:$AY$294-(G611*(1+$BF$36)),0))</f>
        <v>8.2900000000000001E-2</v>
      </c>
      <c r="L611" s="62">
        <f t="array" ref="L611">INDEX($AY$14:$AY$294,MATCH(MIN(IF($AY$14:$AY$294-(H611*(1+$BF$36))&gt;=0,$AY$14:$AY$294-(H611*(1+$BF$36)),"")),$AY$14:$AY$294-(H611*(1+$BF$36)),0))</f>
        <v>8.2900000000000001E-2</v>
      </c>
    </row>
    <row r="612" spans="1:12" x14ac:dyDescent="0.25">
      <c r="A612" s="69" t="str">
        <f>+'3.1.16'!A600</f>
        <v>2017-08-01</v>
      </c>
      <c r="B612" s="56" t="str">
        <f>+'3.1.16'!B600</f>
        <v>2019-07-31</v>
      </c>
      <c r="C612" s="56">
        <f>+'3.1.16'!C600</f>
        <v>24</v>
      </c>
      <c r="D612" s="56" t="str">
        <f>+'3.1.16'!D600</f>
        <v>UNITED ILLUMINATING</v>
      </c>
      <c r="E612" s="56" t="s">
        <v>372</v>
      </c>
      <c r="F612" s="80">
        <f>IF($E$11="",'3.1.16'!Y600/1000,Matrix!$E$11+('3.1.16'!Y600/1000))</f>
        <v>8.0409905196748857E-2</v>
      </c>
      <c r="G612" s="59">
        <f>IF($E$11="",'3.1.16'!Z600/1000,Matrix!$E$11+('3.1.16'!Z600/1000))</f>
        <v>8.2709905196748854E-2</v>
      </c>
      <c r="H612" s="62">
        <f>IF($E$11="",'3.1.16'!AA600/1000,Matrix!$E$11+('3.1.16'!AA600/1000))</f>
        <v>8.2909905196748845E-2</v>
      </c>
      <c r="I612" s="56"/>
      <c r="J612" s="74">
        <f t="array" ref="J612">INDEX($AY$14:$AY$294,MATCH(MIN(IF($AY$14:$AY$294-(F612*(1+$BF$36))&gt;=0,$AY$14:$AY$294-(F612*(1+$BF$36)),"")),$AY$14:$AY$294-(F612*(1+$BF$36)),0))</f>
        <v>8.1900000000000001E-2</v>
      </c>
      <c r="K612" s="59">
        <f t="array" ref="K612">INDEX($AY$14:$AY$294,MATCH(MIN(IF($AY$14:$AY$294-(G612*(1+$BF$36))&gt;=0,$AY$14:$AY$294-(G612*(1+$BF$36)),"")),$AY$14:$AY$294-(G612*(1+$BF$36)),0))</f>
        <v>8.3900000000000002E-2</v>
      </c>
      <c r="L612" s="62">
        <f t="array" ref="L612">INDEX($AY$14:$AY$294,MATCH(MIN(IF($AY$14:$AY$294-(H612*(1+$BF$36))&gt;=0,$AY$14:$AY$294-(H612*(1+$BF$36)),"")),$AY$14:$AY$294-(H612*(1+$BF$36)),0))</f>
        <v>8.3900000000000002E-2</v>
      </c>
    </row>
    <row r="613" spans="1:12" x14ac:dyDescent="0.25">
      <c r="A613" s="69" t="str">
        <f>+'3.1.16'!A601</f>
        <v>2017-08-01</v>
      </c>
      <c r="B613" s="56" t="str">
        <f>+'3.1.16'!B601</f>
        <v>2020-01-31</v>
      </c>
      <c r="C613" s="56">
        <f>+'3.1.16'!C601</f>
        <v>30</v>
      </c>
      <c r="D613" s="56" t="str">
        <f>+'3.1.16'!D601</f>
        <v>UNITED ILLUMINATING</v>
      </c>
      <c r="E613" s="56" t="s">
        <v>372</v>
      </c>
      <c r="F613" s="80">
        <f>IF($E$11="",'3.1.16'!Y601/1000,Matrix!$E$11+('3.1.16'!Y601/1000))</f>
        <v>7.9529424197755383E-2</v>
      </c>
      <c r="G613" s="59">
        <f>IF($E$11="",'3.1.16'!Z601/1000,Matrix!$E$11+('3.1.16'!Z601/1000))</f>
        <v>8.1829424197755393E-2</v>
      </c>
      <c r="H613" s="62">
        <f>IF($E$11="",'3.1.16'!AA601/1000,Matrix!$E$11+('3.1.16'!AA601/1000))</f>
        <v>8.2029424197755385E-2</v>
      </c>
      <c r="I613" s="56"/>
      <c r="J613" s="74">
        <f t="array" ref="J613">INDEX($AY$14:$AY$294,MATCH(MIN(IF($AY$14:$AY$294-(F613*(1+$BF$36))&gt;=0,$AY$14:$AY$294-(F613*(1+$BF$36)),"")),$AY$14:$AY$294-(F613*(1+$BF$36)),0))</f>
        <v>8.1900000000000001E-2</v>
      </c>
      <c r="K613" s="59">
        <f t="array" ref="K613">INDEX($AY$14:$AY$294,MATCH(MIN(IF($AY$14:$AY$294-(G613*(1+$BF$36))&gt;=0,$AY$14:$AY$294-(G613*(1+$BF$36)),"")),$AY$14:$AY$294-(G613*(1+$BF$36)),0))</f>
        <v>8.2900000000000001E-2</v>
      </c>
      <c r="L613" s="62">
        <f t="array" ref="L613">INDEX($AY$14:$AY$294,MATCH(MIN(IF($AY$14:$AY$294-(H613*(1+$BF$36))&gt;=0,$AY$14:$AY$294-(H613*(1+$BF$36)),"")),$AY$14:$AY$294-(H613*(1+$BF$36)),0))</f>
        <v>8.2900000000000001E-2</v>
      </c>
    </row>
    <row r="614" spans="1:12" x14ac:dyDescent="0.25">
      <c r="A614" s="70" t="str">
        <f>+'3.1.16'!A602</f>
        <v>2017-08-01</v>
      </c>
      <c r="B614" s="57" t="str">
        <f>+'3.1.16'!B602</f>
        <v>2020-07-31</v>
      </c>
      <c r="C614" s="57">
        <f>+'3.1.16'!C602</f>
        <v>36</v>
      </c>
      <c r="D614" s="57" t="str">
        <f>+'3.1.16'!D602</f>
        <v>UNITED ILLUMINATING</v>
      </c>
      <c r="E614" s="57" t="s">
        <v>372</v>
      </c>
      <c r="F614" s="82">
        <f>IF($E$11="",'3.1.16'!Y602/1000,Matrix!$E$11+('3.1.16'!Y602/1000))</f>
        <v>7.9428512236032686E-2</v>
      </c>
      <c r="G614" s="60">
        <f>IF($E$11="",'3.1.16'!Z602/1000,Matrix!$E$11+('3.1.16'!Z602/1000))</f>
        <v>8.1728512236032683E-2</v>
      </c>
      <c r="H614" s="63">
        <f>IF($E$11="",'3.1.16'!AA602/1000,Matrix!$E$11+('3.1.16'!AA602/1000))</f>
        <v>8.1928512236032688E-2</v>
      </c>
      <c r="I614" s="56"/>
      <c r="J614" s="75">
        <f t="array" ref="J614">INDEX($AY$14:$AY$294,MATCH(MIN(IF($AY$14:$AY$294-(F614*(1+$BF$36))&gt;=0,$AY$14:$AY$294-(F614*(1+$BF$36)),"")),$AY$14:$AY$294-(F614*(1+$BF$36)),0))</f>
        <v>8.1900000000000001E-2</v>
      </c>
      <c r="K614" s="60">
        <f t="array" ref="K614">INDEX($AY$14:$AY$294,MATCH(MIN(IF($AY$14:$AY$294-(G614*(1+$BF$36))&gt;=0,$AY$14:$AY$294-(G614*(1+$BF$36)),"")),$AY$14:$AY$294-(G614*(1+$BF$36)),0))</f>
        <v>8.2900000000000001E-2</v>
      </c>
      <c r="L614" s="63">
        <f t="array" ref="L614">INDEX($AY$14:$AY$294,MATCH(MIN(IF($AY$14:$AY$294-(H614*(1+$BF$36))&gt;=0,$AY$14:$AY$294-(H614*(1+$BF$36)),"")),$AY$14:$AY$294-(H614*(1+$BF$36)),0))</f>
        <v>8.2900000000000001E-2</v>
      </c>
    </row>
    <row r="615" spans="1:12" x14ac:dyDescent="0.25">
      <c r="A615" s="68" t="str">
        <f>+'3.1.16'!A603</f>
        <v>2016-09-01</v>
      </c>
      <c r="B615" s="55" t="str">
        <f>+'3.1.16'!B603</f>
        <v>2017-08-31</v>
      </c>
      <c r="C615" s="55">
        <f>+'3.1.16'!C603</f>
        <v>12</v>
      </c>
      <c r="D615" s="55" t="str">
        <f>+'3.1.16'!D603</f>
        <v>CONNECTICUT LIG</v>
      </c>
      <c r="E615" s="55" t="s">
        <v>372</v>
      </c>
      <c r="F615" s="81">
        <f>IF($E$11="",'3.1.16'!Y603/1000,Matrix!$E$11+('3.1.16'!Y603/1000))</f>
        <v>6.5861440044976668E-2</v>
      </c>
      <c r="G615" s="58">
        <f>IF($E$11="",'3.1.16'!Z603/1000,Matrix!$E$11+('3.1.16'!Z603/1000))</f>
        <v>6.8161440044976679E-2</v>
      </c>
      <c r="H615" s="61">
        <f>IF($E$11="",'3.1.16'!AA603/1000,Matrix!$E$11+('3.1.16'!AA603/1000))</f>
        <v>6.8361440044976671E-2</v>
      </c>
      <c r="I615" s="55"/>
      <c r="J615" s="73">
        <f t="array" ref="J615">INDEX($BA$14:$BA$294,MATCH(MIN(IF($BA$14:$BA$294-(F615*(1+$BF$37))&gt;=0,$BA$14:$BA$294-(F615*(1+$BF$37)),"")),$BA$14:$BA$294-(F615*(1+$BF$37)),0))</f>
        <v>6.6300000000000081E-2</v>
      </c>
      <c r="K615" s="58">
        <f t="shared" ref="K615:L615" si="15">+G615</f>
        <v>6.8161440044976679E-2</v>
      </c>
      <c r="L615" s="61">
        <f t="shared" si="15"/>
        <v>6.8361440044976671E-2</v>
      </c>
    </row>
    <row r="616" spans="1:12" x14ac:dyDescent="0.25">
      <c r="A616" s="69" t="str">
        <f>+'3.1.16'!A604</f>
        <v>2016-09-01</v>
      </c>
      <c r="B616" s="56" t="str">
        <f>+'3.1.16'!B604</f>
        <v>2018-02-28</v>
      </c>
      <c r="C616" s="56">
        <f>+'3.1.16'!C604</f>
        <v>18</v>
      </c>
      <c r="D616" s="56" t="str">
        <f>+'3.1.16'!D604</f>
        <v>CONNECTICUT LIG</v>
      </c>
      <c r="E616" s="56" t="s">
        <v>372</v>
      </c>
      <c r="F616" s="80">
        <f>IF($E$11="",'3.1.16'!Y604/1000,Matrix!$E$11+('3.1.16'!Y604/1000))</f>
        <v>7.1797708964623758E-2</v>
      </c>
      <c r="G616" s="59">
        <f>IF($E$11="",'3.1.16'!Z604/1000,Matrix!$E$11+('3.1.16'!Z604/1000))</f>
        <v>7.4097708964623754E-2</v>
      </c>
      <c r="H616" s="62">
        <f>IF($E$11="",'3.1.16'!AA604/1000,Matrix!$E$11+('3.1.16'!AA604/1000))</f>
        <v>7.4297708964623746E-2</v>
      </c>
      <c r="I616" s="56"/>
      <c r="J616" s="74">
        <f t="array" ref="J616">INDEX($BA$14:$BA$294,MATCH(MIN(IF($BA$14:$BA$294-(F616*(1+$BF$37))&gt;=0,$BA$14:$BA$294-(F616*(1+$BF$37)),"")),$BA$14:$BA$294-(F616*(1+$BF$37)),0))</f>
        <v>7.2250000000000134E-2</v>
      </c>
      <c r="K616" s="59">
        <f t="shared" ref="K616:K675" si="16">+G616</f>
        <v>7.4097708964623754E-2</v>
      </c>
      <c r="L616" s="62">
        <f t="shared" ref="L616:L675" si="17">+H616</f>
        <v>7.4297708964623746E-2</v>
      </c>
    </row>
    <row r="617" spans="1:12" x14ac:dyDescent="0.25">
      <c r="A617" s="69" t="str">
        <f>+'3.1.16'!A605</f>
        <v>2016-09-01</v>
      </c>
      <c r="B617" s="56" t="str">
        <f>+'3.1.16'!B605</f>
        <v>2018-08-31</v>
      </c>
      <c r="C617" s="56">
        <f>+'3.1.16'!C605</f>
        <v>24</v>
      </c>
      <c r="D617" s="56" t="str">
        <f>+'3.1.16'!D605</f>
        <v>CONNECTICUT LIG</v>
      </c>
      <c r="E617" s="56" t="s">
        <v>372</v>
      </c>
      <c r="F617" s="80">
        <f>IF($E$11="",'3.1.16'!Y605/1000,Matrix!$E$11+('3.1.16'!Y605/1000))</f>
        <v>7.1989261938105273E-2</v>
      </c>
      <c r="G617" s="59">
        <f>IF($E$11="",'3.1.16'!Z605/1000,Matrix!$E$11+('3.1.16'!Z605/1000))</f>
        <v>7.4289261938105269E-2</v>
      </c>
      <c r="H617" s="62">
        <f>IF($E$11="",'3.1.16'!AA605/1000,Matrix!$E$11+('3.1.16'!AA605/1000))</f>
        <v>7.4489261938105275E-2</v>
      </c>
      <c r="I617" s="56"/>
      <c r="J617" s="74">
        <f t="array" ref="J617">INDEX($BA$14:$BA$294,MATCH(MIN(IF($BA$14:$BA$294-(F617*(1+$BF$37))&gt;=0,$BA$14:$BA$294-(F617*(1+$BF$37)),"")),$BA$14:$BA$294-(F617*(1+$BF$37)),0))</f>
        <v>7.2250000000000134E-2</v>
      </c>
      <c r="K617" s="59">
        <f t="shared" si="16"/>
        <v>7.4289261938105269E-2</v>
      </c>
      <c r="L617" s="62">
        <f t="shared" si="17"/>
        <v>7.4489261938105275E-2</v>
      </c>
    </row>
    <row r="618" spans="1:12" x14ac:dyDescent="0.25">
      <c r="A618" s="69" t="str">
        <f>+'3.1.16'!A606</f>
        <v>2016-09-01</v>
      </c>
      <c r="B618" s="56" t="str">
        <f>+'3.1.16'!B606</f>
        <v>2019-02-28</v>
      </c>
      <c r="C618" s="56">
        <f>+'3.1.16'!C606</f>
        <v>30</v>
      </c>
      <c r="D618" s="56" t="str">
        <f>+'3.1.16'!D606</f>
        <v>CONNECTICUT LIG</v>
      </c>
      <c r="E618" s="56" t="s">
        <v>372</v>
      </c>
      <c r="F618" s="80">
        <f>IF($E$11="",'3.1.16'!Y606/1000,Matrix!$E$11+('3.1.16'!Y606/1000))</f>
        <v>7.5668207680624738E-2</v>
      </c>
      <c r="G618" s="59">
        <f>IF($E$11="",'3.1.16'!Z606/1000,Matrix!$E$11+('3.1.16'!Z606/1000))</f>
        <v>7.7968207680624735E-2</v>
      </c>
      <c r="H618" s="62">
        <f>IF($E$11="",'3.1.16'!AA606/1000,Matrix!$E$11+('3.1.16'!AA606/1000))</f>
        <v>7.8168207680624727E-2</v>
      </c>
      <c r="I618" s="56"/>
      <c r="J618" s="74">
        <f t="array" ref="J618">INDEX($BA$14:$BA$294,MATCH(MIN(IF($BA$14:$BA$294-(F618*(1+$BF$37))&gt;=0,$BA$14:$BA$294-(F618*(1+$BF$37)),"")),$BA$14:$BA$294-(F618*(1+$BF$37)),0))</f>
        <v>7.6100000000000168E-2</v>
      </c>
      <c r="K618" s="59">
        <f t="shared" si="16"/>
        <v>7.7968207680624735E-2</v>
      </c>
      <c r="L618" s="62">
        <f t="shared" si="17"/>
        <v>7.8168207680624727E-2</v>
      </c>
    </row>
    <row r="619" spans="1:12" x14ac:dyDescent="0.25">
      <c r="A619" s="70" t="str">
        <f>+'3.1.16'!A607</f>
        <v>2016-09-01</v>
      </c>
      <c r="B619" s="57" t="str">
        <f>+'3.1.16'!B607</f>
        <v>2019-08-31</v>
      </c>
      <c r="C619" s="57">
        <f>+'3.1.16'!C607</f>
        <v>36</v>
      </c>
      <c r="D619" s="57" t="str">
        <f>+'3.1.16'!D607</f>
        <v>CONNECTICUT LIG</v>
      </c>
      <c r="E619" s="57" t="s">
        <v>372</v>
      </c>
      <c r="F619" s="82">
        <f>IF($E$11="",'3.1.16'!Y607/1000,Matrix!$E$11+('3.1.16'!Y607/1000))</f>
        <v>7.5165115376773034E-2</v>
      </c>
      <c r="G619" s="60">
        <f>IF($E$11="",'3.1.16'!Z607/1000,Matrix!$E$11+('3.1.16'!Z607/1000))</f>
        <v>7.746511537677303E-2</v>
      </c>
      <c r="H619" s="63">
        <f>IF($E$11="",'3.1.16'!AA607/1000,Matrix!$E$11+('3.1.16'!AA607/1000))</f>
        <v>7.7665115376773036E-2</v>
      </c>
      <c r="I619" s="56"/>
      <c r="J619" s="75">
        <f t="array" ref="J619">INDEX($BA$14:$BA$294,MATCH(MIN(IF($BA$14:$BA$294-(F619*(1+$BF$37))&gt;=0,$BA$14:$BA$294-(F619*(1+$BF$37)),"")),$BA$14:$BA$294-(F619*(1+$BF$37)),0))</f>
        <v>7.5400000000000161E-2</v>
      </c>
      <c r="K619" s="60">
        <f t="shared" si="16"/>
        <v>7.746511537677303E-2</v>
      </c>
      <c r="L619" s="63">
        <f t="shared" si="17"/>
        <v>7.7665115376773036E-2</v>
      </c>
    </row>
    <row r="620" spans="1:12" x14ac:dyDescent="0.25">
      <c r="A620" s="68" t="str">
        <f>+'3.1.16'!A608</f>
        <v>2016-10-01</v>
      </c>
      <c r="B620" s="55" t="str">
        <f>+'3.1.16'!B608</f>
        <v>2017-09-30</v>
      </c>
      <c r="C620" s="55">
        <f>+'3.1.16'!C608</f>
        <v>12</v>
      </c>
      <c r="D620" s="55" t="str">
        <f>+'3.1.16'!D608</f>
        <v>CONNECTICUT LIG</v>
      </c>
      <c r="E620" s="55" t="s">
        <v>372</v>
      </c>
      <c r="F620" s="81">
        <f>IF($E$11="",'3.1.16'!Y608/1000,Matrix!$E$11+('3.1.16'!Y608/1000))</f>
        <v>6.6787912847310185E-2</v>
      </c>
      <c r="G620" s="58">
        <f>IF($E$11="",'3.1.16'!Z608/1000,Matrix!$E$11+('3.1.16'!Z608/1000))</f>
        <v>6.9087912847310182E-2</v>
      </c>
      <c r="H620" s="61">
        <f>IF($E$11="",'3.1.16'!AA608/1000,Matrix!$E$11+('3.1.16'!AA608/1000))</f>
        <v>6.9287912847310187E-2</v>
      </c>
      <c r="I620" s="55"/>
      <c r="J620" s="73">
        <f t="array" ref="J620">INDEX($BA$14:$BA$294,MATCH(MIN(IF($BA$14:$BA$294-(F620*(1+$BF$37))&gt;=0,$BA$14:$BA$294-(F620*(1+$BF$37)),"")),$BA$14:$BA$294-(F620*(1+$BF$37)),0))</f>
        <v>6.7000000000000087E-2</v>
      </c>
      <c r="K620" s="58">
        <f t="shared" si="16"/>
        <v>6.9087912847310182E-2</v>
      </c>
      <c r="L620" s="61">
        <f t="shared" si="17"/>
        <v>6.9287912847310187E-2</v>
      </c>
    </row>
    <row r="621" spans="1:12" x14ac:dyDescent="0.25">
      <c r="A621" s="69" t="str">
        <f>+'3.1.16'!A609</f>
        <v>2016-10-01</v>
      </c>
      <c r="B621" s="56" t="str">
        <f>+'3.1.16'!B609</f>
        <v>2018-03-31</v>
      </c>
      <c r="C621" s="56">
        <f>+'3.1.16'!C609</f>
        <v>18</v>
      </c>
      <c r="D621" s="56" t="str">
        <f>+'3.1.16'!D609</f>
        <v>CONNECTICUT LIG</v>
      </c>
      <c r="E621" s="56" t="s">
        <v>372</v>
      </c>
      <c r="F621" s="80">
        <f>IF($E$11="",'3.1.16'!Y609/1000,Matrix!$E$11+('3.1.16'!Y609/1000))</f>
        <v>7.3398543639505168E-2</v>
      </c>
      <c r="G621" s="59">
        <f>IF($E$11="",'3.1.16'!Z609/1000,Matrix!$E$11+('3.1.16'!Z609/1000))</f>
        <v>7.5698543639505164E-2</v>
      </c>
      <c r="H621" s="62">
        <f>IF($E$11="",'3.1.16'!AA609/1000,Matrix!$E$11+('3.1.16'!AA609/1000))</f>
        <v>7.589854363950517E-2</v>
      </c>
      <c r="I621" s="56"/>
      <c r="J621" s="74">
        <f t="array" ref="J621">INDEX($BA$14:$BA$294,MATCH(MIN(IF($BA$14:$BA$294-(F621*(1+$BF$37))&gt;=0,$BA$14:$BA$294-(F621*(1+$BF$37)),"")),$BA$14:$BA$294-(F621*(1+$BF$37)),0))</f>
        <v>7.3650000000000146E-2</v>
      </c>
      <c r="K621" s="59">
        <f t="shared" si="16"/>
        <v>7.5698543639505164E-2</v>
      </c>
      <c r="L621" s="62">
        <f t="shared" si="17"/>
        <v>7.589854363950517E-2</v>
      </c>
    </row>
    <row r="622" spans="1:12" x14ac:dyDescent="0.25">
      <c r="A622" s="69" t="str">
        <f>+'3.1.16'!A610</f>
        <v>2016-10-01</v>
      </c>
      <c r="B622" s="56" t="str">
        <f>+'3.1.16'!B610</f>
        <v>2018-09-30</v>
      </c>
      <c r="C622" s="56">
        <f>+'3.1.16'!C610</f>
        <v>24</v>
      </c>
      <c r="D622" s="56" t="str">
        <f>+'3.1.16'!D610</f>
        <v>CONNECTICUT LIG</v>
      </c>
      <c r="E622" s="56" t="s">
        <v>372</v>
      </c>
      <c r="F622" s="80">
        <f>IF($E$11="",'3.1.16'!Y610/1000,Matrix!$E$11+('3.1.16'!Y610/1000))</f>
        <v>7.271242090262732E-2</v>
      </c>
      <c r="G622" s="59">
        <f>IF($E$11="",'3.1.16'!Z610/1000,Matrix!$E$11+('3.1.16'!Z610/1000))</f>
        <v>7.5012420902627316E-2</v>
      </c>
      <c r="H622" s="62">
        <f>IF($E$11="",'3.1.16'!AA610/1000,Matrix!$E$11+('3.1.16'!AA610/1000))</f>
        <v>7.5212420902627308E-2</v>
      </c>
      <c r="I622" s="56"/>
      <c r="J622" s="74">
        <f t="array" ref="J622">INDEX($BA$14:$BA$294,MATCH(MIN(IF($BA$14:$BA$294-(F622*(1+$BF$37))&gt;=0,$BA$14:$BA$294-(F622*(1+$BF$37)),"")),$BA$14:$BA$294-(F622*(1+$BF$37)),0))</f>
        <v>7.295000000000014E-2</v>
      </c>
      <c r="K622" s="59">
        <f t="shared" si="16"/>
        <v>7.5012420902627316E-2</v>
      </c>
      <c r="L622" s="62">
        <f t="shared" si="17"/>
        <v>7.5212420902627308E-2</v>
      </c>
    </row>
    <row r="623" spans="1:12" x14ac:dyDescent="0.25">
      <c r="A623" s="69" t="str">
        <f>+'3.1.16'!A611</f>
        <v>2016-10-01</v>
      </c>
      <c r="B623" s="56" t="str">
        <f>+'3.1.16'!B611</f>
        <v>2019-03-31</v>
      </c>
      <c r="C623" s="56">
        <f>+'3.1.16'!C611</f>
        <v>30</v>
      </c>
      <c r="D623" s="56" t="str">
        <f>+'3.1.16'!D611</f>
        <v>CONNECTICUT LIG</v>
      </c>
      <c r="E623" s="56" t="s">
        <v>372</v>
      </c>
      <c r="F623" s="80">
        <f>IF($E$11="",'3.1.16'!Y611/1000,Matrix!$E$11+('3.1.16'!Y611/1000))</f>
        <v>7.6856920341664733E-2</v>
      </c>
      <c r="G623" s="59">
        <f>IF($E$11="",'3.1.16'!Z611/1000,Matrix!$E$11+('3.1.16'!Z611/1000))</f>
        <v>7.915692034166473E-2</v>
      </c>
      <c r="H623" s="62">
        <f>IF($E$11="",'3.1.16'!AA611/1000,Matrix!$E$11+('3.1.16'!AA611/1000))</f>
        <v>7.9356920341664736E-2</v>
      </c>
      <c r="I623" s="56"/>
      <c r="J623" s="74">
        <f t="array" ref="J623">INDEX($BA$14:$BA$294,MATCH(MIN(IF($BA$14:$BA$294-(F623*(1+$BF$37))&gt;=0,$BA$14:$BA$294-(F623*(1+$BF$37)),"")),$BA$14:$BA$294-(F623*(1+$BF$37)),0))</f>
        <v>7.7150000000000177E-2</v>
      </c>
      <c r="K623" s="59">
        <f t="shared" si="16"/>
        <v>7.915692034166473E-2</v>
      </c>
      <c r="L623" s="62">
        <f t="shared" si="17"/>
        <v>7.9356920341664736E-2</v>
      </c>
    </row>
    <row r="624" spans="1:12" x14ac:dyDescent="0.25">
      <c r="A624" s="70" t="str">
        <f>+'3.1.16'!A612</f>
        <v>2016-10-01</v>
      </c>
      <c r="B624" s="57" t="str">
        <f>+'3.1.16'!B612</f>
        <v>2019-09-30</v>
      </c>
      <c r="C624" s="57">
        <f>+'3.1.16'!C612</f>
        <v>36</v>
      </c>
      <c r="D624" s="57" t="str">
        <f>+'3.1.16'!D612</f>
        <v>CONNECTICUT LIG</v>
      </c>
      <c r="E624" s="57" t="s">
        <v>372</v>
      </c>
      <c r="F624" s="82">
        <f>IF($E$11="",'3.1.16'!Y612/1000,Matrix!$E$11+('3.1.16'!Y612/1000))</f>
        <v>7.5423608182641572E-2</v>
      </c>
      <c r="G624" s="60">
        <f>IF($E$11="",'3.1.16'!Z612/1000,Matrix!$E$11+('3.1.16'!Z612/1000))</f>
        <v>7.7723608182641568E-2</v>
      </c>
      <c r="H624" s="63">
        <f>IF($E$11="",'3.1.16'!AA612/1000,Matrix!$E$11+('3.1.16'!AA612/1000))</f>
        <v>7.7923608182641574E-2</v>
      </c>
      <c r="I624" s="56"/>
      <c r="J624" s="75">
        <f t="array" ref="J624">INDEX($BA$14:$BA$294,MATCH(MIN(IF($BA$14:$BA$294-(F624*(1+$BF$37))&gt;=0,$BA$14:$BA$294-(F624*(1+$BF$37)),"")),$BA$14:$BA$294-(F624*(1+$BF$37)),0))</f>
        <v>7.5750000000000164E-2</v>
      </c>
      <c r="K624" s="60">
        <f t="shared" si="16"/>
        <v>7.7723608182641568E-2</v>
      </c>
      <c r="L624" s="63">
        <f t="shared" si="17"/>
        <v>7.7923608182641574E-2</v>
      </c>
    </row>
    <row r="625" spans="1:12" x14ac:dyDescent="0.25">
      <c r="A625" s="68" t="str">
        <f>+'3.1.16'!A613</f>
        <v>2016-11-01</v>
      </c>
      <c r="B625" s="55" t="str">
        <f>+'3.1.16'!B613</f>
        <v>2017-10-31</v>
      </c>
      <c r="C625" s="55">
        <f>+'3.1.16'!C613</f>
        <v>12</v>
      </c>
      <c r="D625" s="55" t="str">
        <f>+'3.1.16'!D613</f>
        <v>CONNECTICUT LIG</v>
      </c>
      <c r="E625" s="55" t="s">
        <v>372</v>
      </c>
      <c r="F625" s="81">
        <f>IF($E$11="",'3.1.16'!Y613/1000,Matrix!$E$11+('3.1.16'!Y613/1000))</f>
        <v>6.7904948782818053E-2</v>
      </c>
      <c r="G625" s="58">
        <f>IF($E$11="",'3.1.16'!Z613/1000,Matrix!$E$11+('3.1.16'!Z613/1000))</f>
        <v>7.020494878281805E-2</v>
      </c>
      <c r="H625" s="61">
        <f>IF($E$11="",'3.1.16'!AA613/1000,Matrix!$E$11+('3.1.16'!AA613/1000))</f>
        <v>7.0404948782818055E-2</v>
      </c>
      <c r="I625" s="55"/>
      <c r="J625" s="73">
        <f t="array" ref="J625">INDEX($BA$14:$BA$294,MATCH(MIN(IF($BA$14:$BA$294-(F625*(1+$BF$37))&gt;=0,$BA$14:$BA$294-(F625*(1+$BF$37)),"")),$BA$14:$BA$294-(F625*(1+$BF$37)),0))</f>
        <v>6.84000000000001E-2</v>
      </c>
      <c r="K625" s="58">
        <f t="shared" si="16"/>
        <v>7.020494878281805E-2</v>
      </c>
      <c r="L625" s="61">
        <f t="shared" si="17"/>
        <v>7.0404948782818055E-2</v>
      </c>
    </row>
    <row r="626" spans="1:12" x14ac:dyDescent="0.25">
      <c r="A626" s="69" t="str">
        <f>+'3.1.16'!A614</f>
        <v>2016-11-01</v>
      </c>
      <c r="B626" s="56" t="str">
        <f>+'3.1.16'!B614</f>
        <v>2018-04-30</v>
      </c>
      <c r="C626" s="56">
        <f>+'3.1.16'!C614</f>
        <v>18</v>
      </c>
      <c r="D626" s="56" t="str">
        <f>+'3.1.16'!D614</f>
        <v>CONNECTICUT LIG</v>
      </c>
      <c r="E626" s="56" t="s">
        <v>372</v>
      </c>
      <c r="F626" s="80">
        <f>IF($E$11="",'3.1.16'!Y614/1000,Matrix!$E$11+('3.1.16'!Y614/1000))</f>
        <v>7.4608439433305862E-2</v>
      </c>
      <c r="G626" s="59">
        <f>IF($E$11="",'3.1.16'!Z614/1000,Matrix!$E$11+('3.1.16'!Z614/1000))</f>
        <v>7.6908439433305859E-2</v>
      </c>
      <c r="H626" s="62">
        <f>IF($E$11="",'3.1.16'!AA614/1000,Matrix!$E$11+('3.1.16'!AA614/1000))</f>
        <v>7.7108439433305864E-2</v>
      </c>
      <c r="I626" s="56"/>
      <c r="J626" s="74">
        <f t="array" ref="J626">INDEX($BA$14:$BA$294,MATCH(MIN(IF($BA$14:$BA$294-(F626*(1+$BF$37))&gt;=0,$BA$14:$BA$294-(F626*(1+$BF$37)),"")),$BA$14:$BA$294-(F626*(1+$BF$37)),0))</f>
        <v>7.5050000000000158E-2</v>
      </c>
      <c r="K626" s="59">
        <f t="shared" si="16"/>
        <v>7.6908439433305859E-2</v>
      </c>
      <c r="L626" s="62">
        <f t="shared" si="17"/>
        <v>7.7108439433305864E-2</v>
      </c>
    </row>
    <row r="627" spans="1:12" x14ac:dyDescent="0.25">
      <c r="A627" s="69" t="str">
        <f>+'3.1.16'!A615</f>
        <v>2016-11-01</v>
      </c>
      <c r="B627" s="56" t="str">
        <f>+'3.1.16'!B615</f>
        <v>2018-10-31</v>
      </c>
      <c r="C627" s="56">
        <f>+'3.1.16'!C615</f>
        <v>24</v>
      </c>
      <c r="D627" s="56" t="str">
        <f>+'3.1.16'!D615</f>
        <v>CONNECTICUT LIG</v>
      </c>
      <c r="E627" s="56" t="s">
        <v>372</v>
      </c>
      <c r="F627" s="80">
        <f>IF($E$11="",'3.1.16'!Y615/1000,Matrix!$E$11+('3.1.16'!Y615/1000))</f>
        <v>7.3544665187898997E-2</v>
      </c>
      <c r="G627" s="59">
        <f>IF($E$11="",'3.1.16'!Z615/1000,Matrix!$E$11+('3.1.16'!Z615/1000))</f>
        <v>7.5844665187898994E-2</v>
      </c>
      <c r="H627" s="62">
        <f>IF($E$11="",'3.1.16'!AA615/1000,Matrix!$E$11+('3.1.16'!AA615/1000))</f>
        <v>7.6044665187898999E-2</v>
      </c>
      <c r="I627" s="56"/>
      <c r="J627" s="74">
        <f t="array" ref="J627">INDEX($BA$14:$BA$294,MATCH(MIN(IF($BA$14:$BA$294-(F627*(1+$BF$37))&gt;=0,$BA$14:$BA$294-(F627*(1+$BF$37)),"")),$BA$14:$BA$294-(F627*(1+$BF$37)),0))</f>
        <v>7.4000000000000149E-2</v>
      </c>
      <c r="K627" s="59">
        <f t="shared" si="16"/>
        <v>7.5844665187898994E-2</v>
      </c>
      <c r="L627" s="62">
        <f t="shared" si="17"/>
        <v>7.6044665187898999E-2</v>
      </c>
    </row>
    <row r="628" spans="1:12" x14ac:dyDescent="0.25">
      <c r="A628" s="69" t="str">
        <f>+'3.1.16'!A616</f>
        <v>2016-11-01</v>
      </c>
      <c r="B628" s="56" t="str">
        <f>+'3.1.16'!B616</f>
        <v>2019-04-30</v>
      </c>
      <c r="C628" s="56">
        <f>+'3.1.16'!C616</f>
        <v>30</v>
      </c>
      <c r="D628" s="56" t="str">
        <f>+'3.1.16'!D616</f>
        <v>CONNECTICUT LIG</v>
      </c>
      <c r="E628" s="56" t="s">
        <v>372</v>
      </c>
      <c r="F628" s="80">
        <f>IF($E$11="",'3.1.16'!Y616/1000,Matrix!$E$11+('3.1.16'!Y616/1000))</f>
        <v>7.779591072404847E-2</v>
      </c>
      <c r="G628" s="59">
        <f>IF($E$11="",'3.1.16'!Z616/1000,Matrix!$E$11+('3.1.16'!Z616/1000))</f>
        <v>8.0095910724048466E-2</v>
      </c>
      <c r="H628" s="62">
        <f>IF($E$11="",'3.1.16'!AA616/1000,Matrix!$E$11+('3.1.16'!AA616/1000))</f>
        <v>8.0295910724048472E-2</v>
      </c>
      <c r="I628" s="56"/>
      <c r="J628" s="74">
        <f t="array" ref="J628">INDEX($BA$14:$BA$294,MATCH(MIN(IF($BA$14:$BA$294-(F628*(1+$BF$37))&gt;=0,$BA$14:$BA$294-(F628*(1+$BF$37)),"")),$BA$14:$BA$294-(F628*(1+$BF$37)),0))</f>
        <v>7.8200000000000186E-2</v>
      </c>
      <c r="K628" s="59">
        <f t="shared" si="16"/>
        <v>8.0095910724048466E-2</v>
      </c>
      <c r="L628" s="62">
        <f t="shared" si="17"/>
        <v>8.0295910724048472E-2</v>
      </c>
    </row>
    <row r="629" spans="1:12" x14ac:dyDescent="0.25">
      <c r="A629" s="70" t="str">
        <f>+'3.1.16'!A617</f>
        <v>2016-11-01</v>
      </c>
      <c r="B629" s="57" t="str">
        <f>+'3.1.16'!B617</f>
        <v>2019-10-31</v>
      </c>
      <c r="C629" s="57">
        <f>+'3.1.16'!C617</f>
        <v>36</v>
      </c>
      <c r="D629" s="57" t="str">
        <f>+'3.1.16'!D617</f>
        <v>CONNECTICUT LIG</v>
      </c>
      <c r="E629" s="57" t="s">
        <v>372</v>
      </c>
      <c r="F629" s="82">
        <f>IF($E$11="",'3.1.16'!Y617/1000,Matrix!$E$11+('3.1.16'!Y617/1000))</f>
        <v>7.57869481595774E-2</v>
      </c>
      <c r="G629" s="60">
        <f>IF($E$11="",'3.1.16'!Z617/1000,Matrix!$E$11+('3.1.16'!Z617/1000))</f>
        <v>7.808694815957741E-2</v>
      </c>
      <c r="H629" s="63">
        <f>IF($E$11="",'3.1.16'!AA617/1000,Matrix!$E$11+('3.1.16'!AA617/1000))</f>
        <v>7.8286948159577402E-2</v>
      </c>
      <c r="I629" s="56"/>
      <c r="J629" s="75">
        <f t="array" ref="J629">INDEX($BA$14:$BA$294,MATCH(MIN(IF($BA$14:$BA$294-(F629*(1+$BF$37))&gt;=0,$BA$14:$BA$294-(F629*(1+$BF$37)),"")),$BA$14:$BA$294-(F629*(1+$BF$37)),0))</f>
        <v>7.6100000000000168E-2</v>
      </c>
      <c r="K629" s="60">
        <f t="shared" si="16"/>
        <v>7.808694815957741E-2</v>
      </c>
      <c r="L629" s="63">
        <f t="shared" si="17"/>
        <v>7.8286948159577402E-2</v>
      </c>
    </row>
    <row r="630" spans="1:12" x14ac:dyDescent="0.25">
      <c r="A630" s="68" t="str">
        <f>+'3.1.16'!A618</f>
        <v>2016-12-01</v>
      </c>
      <c r="B630" s="55" t="str">
        <f>+'3.1.16'!B618</f>
        <v>2017-11-30</v>
      </c>
      <c r="C630" s="55">
        <f>+'3.1.16'!C618</f>
        <v>12</v>
      </c>
      <c r="D630" s="55" t="str">
        <f>+'3.1.16'!D618</f>
        <v>CONNECTICUT LIG</v>
      </c>
      <c r="E630" s="55" t="s">
        <v>372</v>
      </c>
      <c r="F630" s="81">
        <f>IF($E$11="",'3.1.16'!Y618/1000,Matrix!$E$11+('3.1.16'!Y618/1000))</f>
        <v>6.9288473373937426E-2</v>
      </c>
      <c r="G630" s="58">
        <f>IF($E$11="",'3.1.16'!Z618/1000,Matrix!$E$11+('3.1.16'!Z618/1000))</f>
        <v>7.1588473373937422E-2</v>
      </c>
      <c r="H630" s="61">
        <f>IF($E$11="",'3.1.16'!AA618/1000,Matrix!$E$11+('3.1.16'!AA618/1000))</f>
        <v>7.1788473373937428E-2</v>
      </c>
      <c r="I630" s="55"/>
      <c r="J630" s="73">
        <f t="array" ref="J630">INDEX($BA$14:$BA$294,MATCH(MIN(IF($BA$14:$BA$294-(F630*(1+$BF$37))&gt;=0,$BA$14:$BA$294-(F630*(1+$BF$37)),"")),$BA$14:$BA$294-(F630*(1+$BF$37)),0))</f>
        <v>6.9800000000000112E-2</v>
      </c>
      <c r="K630" s="58">
        <f t="shared" si="16"/>
        <v>7.1588473373937422E-2</v>
      </c>
      <c r="L630" s="61">
        <f t="shared" si="17"/>
        <v>7.1788473373937428E-2</v>
      </c>
    </row>
    <row r="631" spans="1:12" x14ac:dyDescent="0.25">
      <c r="A631" s="69" t="str">
        <f>+'3.1.16'!A619</f>
        <v>2016-12-01</v>
      </c>
      <c r="B631" s="56" t="str">
        <f>+'3.1.16'!B619</f>
        <v>2018-05-31</v>
      </c>
      <c r="C631" s="56">
        <f>+'3.1.16'!C619</f>
        <v>18</v>
      </c>
      <c r="D631" s="56" t="str">
        <f>+'3.1.16'!D619</f>
        <v>CONNECTICUT LIG</v>
      </c>
      <c r="E631" s="56" t="s">
        <v>372</v>
      </c>
      <c r="F631" s="80">
        <f>IF($E$11="",'3.1.16'!Y619/1000,Matrix!$E$11+('3.1.16'!Y619/1000))</f>
        <v>7.5090583798328336E-2</v>
      </c>
      <c r="G631" s="59">
        <f>IF($E$11="",'3.1.16'!Z619/1000,Matrix!$E$11+('3.1.16'!Z619/1000))</f>
        <v>7.7390583798328333E-2</v>
      </c>
      <c r="H631" s="62">
        <f>IF($E$11="",'3.1.16'!AA619/1000,Matrix!$E$11+('3.1.16'!AA619/1000))</f>
        <v>7.7590583798328339E-2</v>
      </c>
      <c r="I631" s="56"/>
      <c r="J631" s="74">
        <f t="array" ref="J631">INDEX($BA$14:$BA$294,MATCH(MIN(IF($BA$14:$BA$294-(F631*(1+$BF$37))&gt;=0,$BA$14:$BA$294-(F631*(1+$BF$37)),"")),$BA$14:$BA$294-(F631*(1+$BF$37)),0))</f>
        <v>7.5400000000000161E-2</v>
      </c>
      <c r="K631" s="59">
        <f t="shared" si="16"/>
        <v>7.7390583798328333E-2</v>
      </c>
      <c r="L631" s="62">
        <f t="shared" si="17"/>
        <v>7.7590583798328339E-2</v>
      </c>
    </row>
    <row r="632" spans="1:12" x14ac:dyDescent="0.25">
      <c r="A632" s="69" t="str">
        <f>+'3.1.16'!A620</f>
        <v>2016-12-01</v>
      </c>
      <c r="B632" s="56" t="str">
        <f>+'3.1.16'!B620</f>
        <v>2018-11-30</v>
      </c>
      <c r="C632" s="56">
        <f>+'3.1.16'!C620</f>
        <v>24</v>
      </c>
      <c r="D632" s="56" t="str">
        <f>+'3.1.16'!D620</f>
        <v>CONNECTICUT LIG</v>
      </c>
      <c r="E632" s="56" t="s">
        <v>372</v>
      </c>
      <c r="F632" s="80">
        <f>IF($E$11="",'3.1.16'!Y620/1000,Matrix!$E$11+('3.1.16'!Y620/1000))</f>
        <v>7.4587977005367803E-2</v>
      </c>
      <c r="G632" s="59">
        <f>IF($E$11="",'3.1.16'!Z620/1000,Matrix!$E$11+('3.1.16'!Z620/1000))</f>
        <v>7.68879770053678E-2</v>
      </c>
      <c r="H632" s="62">
        <f>IF($E$11="",'3.1.16'!AA620/1000,Matrix!$E$11+('3.1.16'!AA620/1000))</f>
        <v>7.7087977005367805E-2</v>
      </c>
      <c r="I632" s="56"/>
      <c r="J632" s="74">
        <f t="array" ref="J632">INDEX($BA$14:$BA$294,MATCH(MIN(IF($BA$14:$BA$294-(F632*(1+$BF$37))&gt;=0,$BA$14:$BA$294-(F632*(1+$BF$37)),"")),$BA$14:$BA$294-(F632*(1+$BF$37)),0))</f>
        <v>7.5050000000000158E-2</v>
      </c>
      <c r="K632" s="59">
        <f t="shared" si="16"/>
        <v>7.68879770053678E-2</v>
      </c>
      <c r="L632" s="62">
        <f t="shared" si="17"/>
        <v>7.7087977005367805E-2</v>
      </c>
    </row>
    <row r="633" spans="1:12" x14ac:dyDescent="0.25">
      <c r="A633" s="69" t="str">
        <f>+'3.1.16'!A621</f>
        <v>2016-12-01</v>
      </c>
      <c r="B633" s="56" t="str">
        <f>+'3.1.16'!B621</f>
        <v>2019-05-31</v>
      </c>
      <c r="C633" s="56">
        <f>+'3.1.16'!C621</f>
        <v>30</v>
      </c>
      <c r="D633" s="56" t="str">
        <f>+'3.1.16'!D621</f>
        <v>CONNECTICUT LIG</v>
      </c>
      <c r="E633" s="56" t="s">
        <v>372</v>
      </c>
      <c r="F633" s="80">
        <f>IF($E$11="",'3.1.16'!Y621/1000,Matrix!$E$11+('3.1.16'!Y621/1000))</f>
        <v>7.8237593067437189E-2</v>
      </c>
      <c r="G633" s="59">
        <f>IF($E$11="",'3.1.16'!Z621/1000,Matrix!$E$11+('3.1.16'!Z621/1000))</f>
        <v>8.0537593067437185E-2</v>
      </c>
      <c r="H633" s="62">
        <f>IF($E$11="",'3.1.16'!AA621/1000,Matrix!$E$11+('3.1.16'!AA621/1000))</f>
        <v>8.0737593067437191E-2</v>
      </c>
      <c r="I633" s="56"/>
      <c r="J633" s="74">
        <f t="array" ref="J633">INDEX($BA$14:$BA$294,MATCH(MIN(IF($BA$14:$BA$294-(F633*(1+$BF$37))&gt;=0,$BA$14:$BA$294-(F633*(1+$BF$37)),"")),$BA$14:$BA$294-(F633*(1+$BF$37)),0))</f>
        <v>7.8550000000000189E-2</v>
      </c>
      <c r="K633" s="59">
        <f t="shared" si="16"/>
        <v>8.0537593067437185E-2</v>
      </c>
      <c r="L633" s="62">
        <f t="shared" si="17"/>
        <v>8.0737593067437191E-2</v>
      </c>
    </row>
    <row r="634" spans="1:12" x14ac:dyDescent="0.25">
      <c r="A634" s="70" t="str">
        <f>+'3.1.16'!A622</f>
        <v>2016-12-01</v>
      </c>
      <c r="B634" s="57" t="str">
        <f>+'3.1.16'!B622</f>
        <v>2019-11-30</v>
      </c>
      <c r="C634" s="57">
        <f>+'3.1.16'!C622</f>
        <v>36</v>
      </c>
      <c r="D634" s="57" t="str">
        <f>+'3.1.16'!D622</f>
        <v>CONNECTICUT LIG</v>
      </c>
      <c r="E634" s="57" t="s">
        <v>372</v>
      </c>
      <c r="F634" s="82">
        <f>IF($E$11="",'3.1.16'!Y622/1000,Matrix!$E$11+('3.1.16'!Y622/1000))</f>
        <v>7.632202063690699E-2</v>
      </c>
      <c r="G634" s="60">
        <f>IF($E$11="",'3.1.16'!Z622/1000,Matrix!$E$11+('3.1.16'!Z622/1000))</f>
        <v>7.8622020636906986E-2</v>
      </c>
      <c r="H634" s="63">
        <f>IF($E$11="",'3.1.16'!AA622/1000,Matrix!$E$11+('3.1.16'!AA622/1000))</f>
        <v>7.8822020636906978E-2</v>
      </c>
      <c r="I634" s="56"/>
      <c r="J634" s="75">
        <f t="array" ref="J634">INDEX($BA$14:$BA$294,MATCH(MIN(IF($BA$14:$BA$294-(F634*(1+$BF$37))&gt;=0,$BA$14:$BA$294-(F634*(1+$BF$37)),"")),$BA$14:$BA$294-(F634*(1+$BF$37)),0))</f>
        <v>7.6800000000000174E-2</v>
      </c>
      <c r="K634" s="60">
        <f t="shared" si="16"/>
        <v>7.8622020636906986E-2</v>
      </c>
      <c r="L634" s="63">
        <f t="shared" si="17"/>
        <v>7.8822020636906978E-2</v>
      </c>
    </row>
    <row r="635" spans="1:12" x14ac:dyDescent="0.25">
      <c r="A635" s="68" t="str">
        <f>+'3.1.16'!A623</f>
        <v>2017-01-01</v>
      </c>
      <c r="B635" s="55" t="str">
        <f>+'3.1.16'!B623</f>
        <v>2017-12-31</v>
      </c>
      <c r="C635" s="55">
        <f>+'3.1.16'!C623</f>
        <v>12</v>
      </c>
      <c r="D635" s="55" t="str">
        <f>+'3.1.16'!D623</f>
        <v>CONNECTICUT LIG</v>
      </c>
      <c r="E635" s="55" t="s">
        <v>372</v>
      </c>
      <c r="F635" s="81">
        <f>IF($E$11="",'3.1.16'!Y623/1000,Matrix!$E$11+('3.1.16'!Y623/1000))</f>
        <v>7.0559854801606245E-2</v>
      </c>
      <c r="G635" s="58">
        <f>IF($E$11="",'3.1.16'!Z623/1000,Matrix!$E$11+('3.1.16'!Z623/1000))</f>
        <v>7.2859854801606241E-2</v>
      </c>
      <c r="H635" s="61">
        <f>IF($E$11="",'3.1.16'!AA623/1000,Matrix!$E$11+('3.1.16'!AA623/1000))</f>
        <v>7.3059854801606247E-2</v>
      </c>
      <c r="I635" s="55"/>
      <c r="J635" s="73">
        <f t="array" ref="J635">INDEX($BA$14:$BA$294,MATCH(MIN(IF($BA$14:$BA$294-(F635*(1+$BF$37))&gt;=0,$BA$14:$BA$294-(F635*(1+$BF$37)),"")),$BA$14:$BA$294-(F635*(1+$BF$37)),0))</f>
        <v>7.0850000000000121E-2</v>
      </c>
      <c r="K635" s="58">
        <f t="shared" si="16"/>
        <v>7.2859854801606241E-2</v>
      </c>
      <c r="L635" s="61">
        <f t="shared" si="17"/>
        <v>7.3059854801606247E-2</v>
      </c>
    </row>
    <row r="636" spans="1:12" x14ac:dyDescent="0.25">
      <c r="A636" s="69" t="str">
        <f>+'3.1.16'!A624</f>
        <v>2017-01-01</v>
      </c>
      <c r="B636" s="56" t="str">
        <f>+'3.1.16'!B624</f>
        <v>2018-06-30</v>
      </c>
      <c r="C636" s="56">
        <f>+'3.1.16'!C624</f>
        <v>18</v>
      </c>
      <c r="D636" s="56" t="str">
        <f>+'3.1.16'!D624</f>
        <v>CONNECTICUT LIG</v>
      </c>
      <c r="E636" s="56" t="s">
        <v>372</v>
      </c>
      <c r="F636" s="80">
        <f>IF($E$11="",'3.1.16'!Y624/1000,Matrix!$E$11+('3.1.16'!Y624/1000))</f>
        <v>7.5010192123285635E-2</v>
      </c>
      <c r="G636" s="59">
        <f>IF($E$11="",'3.1.16'!Z624/1000,Matrix!$E$11+('3.1.16'!Z624/1000))</f>
        <v>7.7310192123285632E-2</v>
      </c>
      <c r="H636" s="62">
        <f>IF($E$11="",'3.1.16'!AA624/1000,Matrix!$E$11+('3.1.16'!AA624/1000))</f>
        <v>7.7510192123285637E-2</v>
      </c>
      <c r="I636" s="56"/>
      <c r="J636" s="74">
        <f t="array" ref="J636">INDEX($BA$14:$BA$294,MATCH(MIN(IF($BA$14:$BA$294-(F636*(1+$BF$37))&gt;=0,$BA$14:$BA$294-(F636*(1+$BF$37)),"")),$BA$14:$BA$294-(F636*(1+$BF$37)),0))</f>
        <v>7.5400000000000161E-2</v>
      </c>
      <c r="K636" s="59">
        <f t="shared" si="16"/>
        <v>7.7310192123285632E-2</v>
      </c>
      <c r="L636" s="62">
        <f t="shared" si="17"/>
        <v>7.7510192123285637E-2</v>
      </c>
    </row>
    <row r="637" spans="1:12" x14ac:dyDescent="0.25">
      <c r="A637" s="69" t="str">
        <f>+'3.1.16'!A625</f>
        <v>2017-01-01</v>
      </c>
      <c r="B637" s="56" t="str">
        <f>+'3.1.16'!B625</f>
        <v>2018-12-31</v>
      </c>
      <c r="C637" s="56">
        <f>+'3.1.16'!C625</f>
        <v>24</v>
      </c>
      <c r="D637" s="56" t="str">
        <f>+'3.1.16'!D625</f>
        <v>CONNECTICUT LIG</v>
      </c>
      <c r="E637" s="56" t="s">
        <v>372</v>
      </c>
      <c r="F637" s="80">
        <f>IF($E$11="",'3.1.16'!Y625/1000,Matrix!$E$11+('3.1.16'!Y625/1000))</f>
        <v>7.5388128711871394E-2</v>
      </c>
      <c r="G637" s="59">
        <f>IF($E$11="",'3.1.16'!Z625/1000,Matrix!$E$11+('3.1.16'!Z625/1000))</f>
        <v>7.768812871187139E-2</v>
      </c>
      <c r="H637" s="62">
        <f>IF($E$11="",'3.1.16'!AA625/1000,Matrix!$E$11+('3.1.16'!AA625/1000))</f>
        <v>7.7888128711871382E-2</v>
      </c>
      <c r="I637" s="56"/>
      <c r="J637" s="74">
        <f t="array" ref="J637">INDEX($BA$14:$BA$294,MATCH(MIN(IF($BA$14:$BA$294-(F637*(1+$BF$37))&gt;=0,$BA$14:$BA$294-(F637*(1+$BF$37)),"")),$BA$14:$BA$294-(F637*(1+$BF$37)),0))</f>
        <v>7.5750000000000164E-2</v>
      </c>
      <c r="K637" s="59">
        <f t="shared" si="16"/>
        <v>7.768812871187139E-2</v>
      </c>
      <c r="L637" s="62">
        <f t="shared" si="17"/>
        <v>7.7888128711871382E-2</v>
      </c>
    </row>
    <row r="638" spans="1:12" x14ac:dyDescent="0.25">
      <c r="A638" s="69" t="str">
        <f>+'3.1.16'!A626</f>
        <v>2017-01-01</v>
      </c>
      <c r="B638" s="56" t="str">
        <f>+'3.1.16'!B626</f>
        <v>2019-06-30</v>
      </c>
      <c r="C638" s="56">
        <f>+'3.1.16'!C626</f>
        <v>30</v>
      </c>
      <c r="D638" s="56" t="str">
        <f>+'3.1.16'!D626</f>
        <v>CONNECTICUT LIG</v>
      </c>
      <c r="E638" s="56" t="s">
        <v>372</v>
      </c>
      <c r="F638" s="80">
        <f>IF($E$11="",'3.1.16'!Y626/1000,Matrix!$E$11+('3.1.16'!Y626/1000))</f>
        <v>7.7995394635173854E-2</v>
      </c>
      <c r="G638" s="59">
        <f>IF($E$11="",'3.1.16'!Z626/1000,Matrix!$E$11+('3.1.16'!Z626/1000))</f>
        <v>8.029539463517385E-2</v>
      </c>
      <c r="H638" s="62">
        <f>IF($E$11="",'3.1.16'!AA626/1000,Matrix!$E$11+('3.1.16'!AA626/1000))</f>
        <v>8.0495394635173856E-2</v>
      </c>
      <c r="I638" s="56"/>
      <c r="J638" s="74">
        <f t="array" ref="J638">INDEX($BA$14:$BA$294,MATCH(MIN(IF($BA$14:$BA$294-(F638*(1+$BF$37))&gt;=0,$BA$14:$BA$294-(F638*(1+$BF$37)),"")),$BA$14:$BA$294-(F638*(1+$BF$37)),0))</f>
        <v>7.8200000000000186E-2</v>
      </c>
      <c r="K638" s="59">
        <f t="shared" si="16"/>
        <v>8.029539463517385E-2</v>
      </c>
      <c r="L638" s="62">
        <f t="shared" si="17"/>
        <v>8.0495394635173856E-2</v>
      </c>
    </row>
    <row r="639" spans="1:12" x14ac:dyDescent="0.25">
      <c r="A639" s="70" t="str">
        <f>+'3.1.16'!A627</f>
        <v>2017-01-01</v>
      </c>
      <c r="B639" s="57" t="str">
        <f>+'3.1.16'!B627</f>
        <v>2019-12-31</v>
      </c>
      <c r="C639" s="57">
        <f>+'3.1.16'!C627</f>
        <v>36</v>
      </c>
      <c r="D639" s="57" t="str">
        <f>+'3.1.16'!D627</f>
        <v>CONNECTICUT LIG</v>
      </c>
      <c r="E639" s="57" t="s">
        <v>372</v>
      </c>
      <c r="F639" s="82">
        <f>IF($E$11="",'3.1.16'!Y627/1000,Matrix!$E$11+('3.1.16'!Y627/1000))</f>
        <v>7.6698539570922972E-2</v>
      </c>
      <c r="G639" s="60">
        <f>IF($E$11="",'3.1.16'!Z627/1000,Matrix!$E$11+('3.1.16'!Z627/1000))</f>
        <v>7.8998539570922968E-2</v>
      </c>
      <c r="H639" s="63">
        <f>IF($E$11="",'3.1.16'!AA627/1000,Matrix!$E$11+('3.1.16'!AA627/1000))</f>
        <v>7.9198539570922974E-2</v>
      </c>
      <c r="I639" s="56"/>
      <c r="J639" s="75">
        <f t="array" ref="J639">INDEX($BA$14:$BA$294,MATCH(MIN(IF($BA$14:$BA$294-(F639*(1+$BF$37))&gt;=0,$BA$14:$BA$294-(F639*(1+$BF$37)),"")),$BA$14:$BA$294-(F639*(1+$BF$37)),0))</f>
        <v>7.7150000000000177E-2</v>
      </c>
      <c r="K639" s="60">
        <f t="shared" si="16"/>
        <v>7.8998539570922968E-2</v>
      </c>
      <c r="L639" s="63">
        <f t="shared" si="17"/>
        <v>7.9198539570922974E-2</v>
      </c>
    </row>
    <row r="640" spans="1:12" x14ac:dyDescent="0.25">
      <c r="A640" s="68" t="str">
        <f>+'3.1.16'!A628</f>
        <v>2017-02-01</v>
      </c>
      <c r="B640" s="55" t="str">
        <f>+'3.1.16'!B628</f>
        <v>2018-01-31</v>
      </c>
      <c r="C640" s="55">
        <f>+'3.1.16'!C628</f>
        <v>12</v>
      </c>
      <c r="D640" s="55" t="str">
        <f>+'3.1.16'!D628</f>
        <v>CONNECTICUT LIG</v>
      </c>
      <c r="E640" s="55" t="s">
        <v>372</v>
      </c>
      <c r="F640" s="81">
        <f>IF($E$11="",'3.1.16'!Y628/1000,Matrix!$E$11+('3.1.16'!Y628/1000))</f>
        <v>7.1838560007675814E-2</v>
      </c>
      <c r="G640" s="58">
        <f>IF($E$11="",'3.1.16'!Z628/1000,Matrix!$E$11+('3.1.16'!Z628/1000))</f>
        <v>7.4138560007675811E-2</v>
      </c>
      <c r="H640" s="61">
        <f>IF($E$11="",'3.1.16'!AA628/1000,Matrix!$E$11+('3.1.16'!AA628/1000))</f>
        <v>7.4338560007675816E-2</v>
      </c>
      <c r="I640" s="55"/>
      <c r="J640" s="73">
        <f t="array" ref="J640">INDEX($BA$14:$BA$294,MATCH(MIN(IF($BA$14:$BA$294-(F640*(1+$BF$37))&gt;=0,$BA$14:$BA$294-(F640*(1+$BF$37)),"")),$BA$14:$BA$294-(F640*(1+$BF$37)),0))</f>
        <v>7.2250000000000134E-2</v>
      </c>
      <c r="K640" s="58">
        <f t="shared" si="16"/>
        <v>7.4138560007675811E-2</v>
      </c>
      <c r="L640" s="61">
        <f t="shared" si="17"/>
        <v>7.4338560007675816E-2</v>
      </c>
    </row>
    <row r="641" spans="1:12" x14ac:dyDescent="0.25">
      <c r="A641" s="69" t="str">
        <f>+'3.1.16'!A629</f>
        <v>2017-02-01</v>
      </c>
      <c r="B641" s="56" t="str">
        <f>+'3.1.16'!B629</f>
        <v>2018-07-31</v>
      </c>
      <c r="C641" s="56">
        <f>+'3.1.16'!C629</f>
        <v>18</v>
      </c>
      <c r="D641" s="56" t="str">
        <f>+'3.1.16'!D629</f>
        <v>CONNECTICUT LIG</v>
      </c>
      <c r="E641" s="56" t="s">
        <v>372</v>
      </c>
      <c r="F641" s="80">
        <f>IF($E$11="",'3.1.16'!Y629/1000,Matrix!$E$11+('3.1.16'!Y629/1000))</f>
        <v>7.3796844248611076E-2</v>
      </c>
      <c r="G641" s="59">
        <f>IF($E$11="",'3.1.16'!Z629/1000,Matrix!$E$11+('3.1.16'!Z629/1000))</f>
        <v>7.6096844248611073E-2</v>
      </c>
      <c r="H641" s="62">
        <f>IF($E$11="",'3.1.16'!AA629/1000,Matrix!$E$11+('3.1.16'!AA629/1000))</f>
        <v>7.6296844248611079E-2</v>
      </c>
      <c r="I641" s="56"/>
      <c r="J641" s="74">
        <f t="array" ref="J641">INDEX($BA$14:$BA$294,MATCH(MIN(IF($BA$14:$BA$294-(F641*(1+$BF$37))&gt;=0,$BA$14:$BA$294-(F641*(1+$BF$37)),"")),$BA$14:$BA$294-(F641*(1+$BF$37)),0))</f>
        <v>7.4000000000000149E-2</v>
      </c>
      <c r="K641" s="59">
        <f t="shared" si="16"/>
        <v>7.6096844248611073E-2</v>
      </c>
      <c r="L641" s="62">
        <f t="shared" si="17"/>
        <v>7.6296844248611079E-2</v>
      </c>
    </row>
    <row r="642" spans="1:12" x14ac:dyDescent="0.25">
      <c r="A642" s="69" t="str">
        <f>+'3.1.16'!A630</f>
        <v>2017-02-01</v>
      </c>
      <c r="B642" s="56" t="str">
        <f>+'3.1.16'!B630</f>
        <v>2019-01-31</v>
      </c>
      <c r="C642" s="56">
        <f>+'3.1.16'!C630</f>
        <v>24</v>
      </c>
      <c r="D642" s="56" t="str">
        <f>+'3.1.16'!D630</f>
        <v>CONNECTICUT LIG</v>
      </c>
      <c r="E642" s="56" t="s">
        <v>372</v>
      </c>
      <c r="F642" s="80">
        <f>IF($E$11="",'3.1.16'!Y630/1000,Matrix!$E$11+('3.1.16'!Y630/1000))</f>
        <v>7.636792518145645E-2</v>
      </c>
      <c r="G642" s="59">
        <f>IF($E$11="",'3.1.16'!Z630/1000,Matrix!$E$11+('3.1.16'!Z630/1000))</f>
        <v>7.8667925181456461E-2</v>
      </c>
      <c r="H642" s="62">
        <f>IF($E$11="",'3.1.16'!AA630/1000,Matrix!$E$11+('3.1.16'!AA630/1000))</f>
        <v>7.8867925181456452E-2</v>
      </c>
      <c r="I642" s="56"/>
      <c r="J642" s="74">
        <f t="array" ref="J642">INDEX($BA$14:$BA$294,MATCH(MIN(IF($BA$14:$BA$294-(F642*(1+$BF$37))&gt;=0,$BA$14:$BA$294-(F642*(1+$BF$37)),"")),$BA$14:$BA$294-(F642*(1+$BF$37)),0))</f>
        <v>7.6800000000000174E-2</v>
      </c>
      <c r="K642" s="59">
        <f t="shared" si="16"/>
        <v>7.8667925181456461E-2</v>
      </c>
      <c r="L642" s="62">
        <f t="shared" si="17"/>
        <v>7.8867925181456452E-2</v>
      </c>
    </row>
    <row r="643" spans="1:12" x14ac:dyDescent="0.25">
      <c r="A643" s="69" t="str">
        <f>+'3.1.16'!A631</f>
        <v>2017-02-01</v>
      </c>
      <c r="B643" s="56" t="str">
        <f>+'3.1.16'!B631</f>
        <v>2019-07-31</v>
      </c>
      <c r="C643" s="56">
        <f>+'3.1.16'!C631</f>
        <v>30</v>
      </c>
      <c r="D643" s="56" t="str">
        <f>+'3.1.16'!D631</f>
        <v>CONNECTICUT LIG</v>
      </c>
      <c r="E643" s="56" t="s">
        <v>372</v>
      </c>
      <c r="F643" s="80">
        <f>IF($E$11="",'3.1.16'!Y631/1000,Matrix!$E$11+('3.1.16'!Y631/1000))</f>
        <v>7.7101611872877895E-2</v>
      </c>
      <c r="G643" s="59">
        <f>IF($E$11="",'3.1.16'!Z631/1000,Matrix!$E$11+('3.1.16'!Z631/1000))</f>
        <v>7.9401611872877892E-2</v>
      </c>
      <c r="H643" s="62">
        <f>IF($E$11="",'3.1.16'!AA631/1000,Matrix!$E$11+('3.1.16'!AA631/1000))</f>
        <v>7.9601611872877898E-2</v>
      </c>
      <c r="I643" s="56"/>
      <c r="J643" s="74">
        <f t="array" ref="J643">INDEX($BA$14:$BA$294,MATCH(MIN(IF($BA$14:$BA$294-(F643*(1+$BF$37))&gt;=0,$BA$14:$BA$294-(F643*(1+$BF$37)),"")),$BA$14:$BA$294-(F643*(1+$BF$37)),0))</f>
        <v>7.750000000000018E-2</v>
      </c>
      <c r="K643" s="59">
        <f t="shared" si="16"/>
        <v>7.9401611872877892E-2</v>
      </c>
      <c r="L643" s="62">
        <f t="shared" si="17"/>
        <v>7.9601611872877898E-2</v>
      </c>
    </row>
    <row r="644" spans="1:12" x14ac:dyDescent="0.25">
      <c r="A644" s="70" t="str">
        <f>+'3.1.16'!A632</f>
        <v>2017-02-01</v>
      </c>
      <c r="B644" s="57" t="str">
        <f>+'3.1.16'!B632</f>
        <v>2020-01-31</v>
      </c>
      <c r="C644" s="57">
        <f>+'3.1.16'!C632</f>
        <v>36</v>
      </c>
      <c r="D644" s="57" t="str">
        <f>+'3.1.16'!D632</f>
        <v>CONNECTICUT LIG</v>
      </c>
      <c r="E644" s="57" t="s">
        <v>372</v>
      </c>
      <c r="F644" s="82">
        <f>IF($E$11="",'3.1.16'!Y632/1000,Matrix!$E$11+('3.1.16'!Y632/1000))</f>
        <v>7.7126897581740655E-2</v>
      </c>
      <c r="G644" s="60">
        <f>IF($E$11="",'3.1.16'!Z632/1000,Matrix!$E$11+('3.1.16'!Z632/1000))</f>
        <v>7.9426897581740652E-2</v>
      </c>
      <c r="H644" s="63">
        <f>IF($E$11="",'3.1.16'!AA632/1000,Matrix!$E$11+('3.1.16'!AA632/1000))</f>
        <v>7.9626897581740644E-2</v>
      </c>
      <c r="I644" s="56"/>
      <c r="J644" s="75">
        <f t="array" ref="J644">INDEX($BA$14:$BA$294,MATCH(MIN(IF($BA$14:$BA$294-(F644*(1+$BF$37))&gt;=0,$BA$14:$BA$294-(F644*(1+$BF$37)),"")),$BA$14:$BA$294-(F644*(1+$BF$37)),0))</f>
        <v>7.750000000000018E-2</v>
      </c>
      <c r="K644" s="60">
        <f t="shared" si="16"/>
        <v>7.9426897581740652E-2</v>
      </c>
      <c r="L644" s="63">
        <f t="shared" si="17"/>
        <v>7.9626897581740644E-2</v>
      </c>
    </row>
    <row r="645" spans="1:12" x14ac:dyDescent="0.25">
      <c r="A645" s="68" t="str">
        <f>+'3.1.16'!A633</f>
        <v>2017-03-01</v>
      </c>
      <c r="B645" s="55" t="str">
        <f>+'3.1.16'!B633</f>
        <v>2018-02-28</v>
      </c>
      <c r="C645" s="55">
        <f>+'3.1.16'!C633</f>
        <v>12</v>
      </c>
      <c r="D645" s="55" t="str">
        <f>+'3.1.16'!D633</f>
        <v>CONNECTICUT LIG</v>
      </c>
      <c r="E645" s="55" t="s">
        <v>372</v>
      </c>
      <c r="F645" s="81">
        <f>IF($E$11="",'3.1.16'!Y633/1000,Matrix!$E$11+('3.1.16'!Y633/1000))</f>
        <v>7.3084669671860628E-2</v>
      </c>
      <c r="G645" s="58">
        <f>IF($E$11="",'3.1.16'!Z633/1000,Matrix!$E$11+('3.1.16'!Z633/1000))</f>
        <v>7.5384669671860624E-2</v>
      </c>
      <c r="H645" s="61">
        <f>IF($E$11="",'3.1.16'!AA633/1000,Matrix!$E$11+('3.1.16'!AA633/1000))</f>
        <v>7.558466967186063E-2</v>
      </c>
      <c r="I645" s="55"/>
      <c r="J645" s="73">
        <f t="array" ref="J645">INDEX($BA$14:$BA$294,MATCH(MIN(IF($BA$14:$BA$294-(F645*(1+$BF$37))&gt;=0,$BA$14:$BA$294-(F645*(1+$BF$37)),"")),$BA$14:$BA$294-(F645*(1+$BF$37)),0))</f>
        <v>7.3300000000000143E-2</v>
      </c>
      <c r="K645" s="58">
        <f t="shared" si="16"/>
        <v>7.5384669671860624E-2</v>
      </c>
      <c r="L645" s="61">
        <f t="shared" si="17"/>
        <v>7.558466967186063E-2</v>
      </c>
    </row>
    <row r="646" spans="1:12" x14ac:dyDescent="0.25">
      <c r="A646" s="69" t="str">
        <f>+'3.1.16'!A634</f>
        <v>2017-03-01</v>
      </c>
      <c r="B646" s="56" t="str">
        <f>+'3.1.16'!B634</f>
        <v>2018-08-31</v>
      </c>
      <c r="C646" s="56">
        <f>+'3.1.16'!C634</f>
        <v>18</v>
      </c>
      <c r="D646" s="56" t="str">
        <f>+'3.1.16'!D634</f>
        <v>CONNECTICUT LIG</v>
      </c>
      <c r="E646" s="56" t="s">
        <v>372</v>
      </c>
      <c r="F646" s="80">
        <f>IF($E$11="",'3.1.16'!Y634/1000,Matrix!$E$11+('3.1.16'!Y634/1000))</f>
        <v>7.2827738073580006E-2</v>
      </c>
      <c r="G646" s="59">
        <f>IF($E$11="",'3.1.16'!Z634/1000,Matrix!$E$11+('3.1.16'!Z634/1000))</f>
        <v>7.5127738073580003E-2</v>
      </c>
      <c r="H646" s="62">
        <f>IF($E$11="",'3.1.16'!AA634/1000,Matrix!$E$11+('3.1.16'!AA634/1000))</f>
        <v>7.5327738073580008E-2</v>
      </c>
      <c r="I646" s="56"/>
      <c r="J646" s="74">
        <f t="array" ref="J646">INDEX($BA$14:$BA$294,MATCH(MIN(IF($BA$14:$BA$294-(F646*(1+$BF$37))&gt;=0,$BA$14:$BA$294-(F646*(1+$BF$37)),"")),$BA$14:$BA$294-(F646*(1+$BF$37)),0))</f>
        <v>7.3300000000000143E-2</v>
      </c>
      <c r="K646" s="59">
        <f t="shared" si="16"/>
        <v>7.5127738073580003E-2</v>
      </c>
      <c r="L646" s="62">
        <f t="shared" si="17"/>
        <v>7.5327738073580008E-2</v>
      </c>
    </row>
    <row r="647" spans="1:12" x14ac:dyDescent="0.25">
      <c r="A647" s="69" t="str">
        <f>+'3.1.16'!A635</f>
        <v>2017-03-01</v>
      </c>
      <c r="B647" s="56" t="str">
        <f>+'3.1.16'!B635</f>
        <v>2019-02-28</v>
      </c>
      <c r="C647" s="56">
        <f>+'3.1.16'!C635</f>
        <v>24</v>
      </c>
      <c r="D647" s="56" t="str">
        <f>+'3.1.16'!D635</f>
        <v>CONNECTICUT LIG</v>
      </c>
      <c r="E647" s="56" t="s">
        <v>372</v>
      </c>
      <c r="F647" s="80">
        <f>IF($E$11="",'3.1.16'!Y635/1000,Matrix!$E$11+('3.1.16'!Y635/1000))</f>
        <v>7.7216381567117021E-2</v>
      </c>
      <c r="G647" s="59">
        <f>IF($E$11="",'3.1.16'!Z635/1000,Matrix!$E$11+('3.1.16'!Z635/1000))</f>
        <v>7.9516381567117017E-2</v>
      </c>
      <c r="H647" s="62">
        <f>IF($E$11="",'3.1.16'!AA635/1000,Matrix!$E$11+('3.1.16'!AA635/1000))</f>
        <v>7.9716381567117023E-2</v>
      </c>
      <c r="I647" s="56"/>
      <c r="J647" s="74">
        <f t="array" ref="J647">INDEX($BA$14:$BA$294,MATCH(MIN(IF($BA$14:$BA$294-(F647*(1+$BF$37))&gt;=0,$BA$14:$BA$294-(F647*(1+$BF$37)),"")),$BA$14:$BA$294-(F647*(1+$BF$37)),0))</f>
        <v>7.750000000000018E-2</v>
      </c>
      <c r="K647" s="59">
        <f t="shared" si="16"/>
        <v>7.9516381567117017E-2</v>
      </c>
      <c r="L647" s="62">
        <f t="shared" si="17"/>
        <v>7.9716381567117023E-2</v>
      </c>
    </row>
    <row r="648" spans="1:12" x14ac:dyDescent="0.25">
      <c r="A648" s="69" t="str">
        <f>+'3.1.16'!A636</f>
        <v>2017-03-01</v>
      </c>
      <c r="B648" s="56" t="str">
        <f>+'3.1.16'!B636</f>
        <v>2019-08-31</v>
      </c>
      <c r="C648" s="56">
        <f>+'3.1.16'!C636</f>
        <v>30</v>
      </c>
      <c r="D648" s="56" t="str">
        <f>+'3.1.16'!D636</f>
        <v>CONNECTICUT LIG</v>
      </c>
      <c r="E648" s="56" t="s">
        <v>372</v>
      </c>
      <c r="F648" s="80">
        <f>IF($E$11="",'3.1.16'!Y636/1000,Matrix!$E$11+('3.1.16'!Y636/1000))</f>
        <v>7.6274657366400822E-2</v>
      </c>
      <c r="G648" s="59">
        <f>IF($E$11="",'3.1.16'!Z636/1000,Matrix!$E$11+('3.1.16'!Z636/1000))</f>
        <v>7.8574657366400819E-2</v>
      </c>
      <c r="H648" s="62">
        <f>IF($E$11="",'3.1.16'!AA636/1000,Matrix!$E$11+('3.1.16'!AA636/1000))</f>
        <v>7.877465736640081E-2</v>
      </c>
      <c r="I648" s="56"/>
      <c r="J648" s="74">
        <f t="array" ref="J648">INDEX($BA$14:$BA$294,MATCH(MIN(IF($BA$14:$BA$294-(F648*(1+$BF$37))&gt;=0,$BA$14:$BA$294-(F648*(1+$BF$37)),"")),$BA$14:$BA$294-(F648*(1+$BF$37)),0))</f>
        <v>7.6800000000000174E-2</v>
      </c>
      <c r="K648" s="59">
        <f t="shared" si="16"/>
        <v>7.8574657366400819E-2</v>
      </c>
      <c r="L648" s="62">
        <f t="shared" si="17"/>
        <v>7.877465736640081E-2</v>
      </c>
    </row>
    <row r="649" spans="1:12" x14ac:dyDescent="0.25">
      <c r="A649" s="70" t="str">
        <f>+'3.1.16'!A637</f>
        <v>2017-03-01</v>
      </c>
      <c r="B649" s="57" t="str">
        <f>+'3.1.16'!B637</f>
        <v>2020-02-29</v>
      </c>
      <c r="C649" s="57">
        <f>+'3.1.16'!C637</f>
        <v>36</v>
      </c>
      <c r="D649" s="57" t="str">
        <f>+'3.1.16'!D637</f>
        <v>CONNECTICUT LIG</v>
      </c>
      <c r="E649" s="57" t="s">
        <v>372</v>
      </c>
      <c r="F649" s="82">
        <f>IF($E$11="",'3.1.16'!Y637/1000,Matrix!$E$11+('3.1.16'!Y637/1000))</f>
        <v>7.6779776710073924E-2</v>
      </c>
      <c r="G649" s="60">
        <f>IF($E$11="",'3.1.16'!Z637/1000,Matrix!$E$11+('3.1.16'!Z637/1000))</f>
        <v>7.9079776710073921E-2</v>
      </c>
      <c r="H649" s="63">
        <f>IF($E$11="",'3.1.16'!AA637/1000,Matrix!$E$11+('3.1.16'!AA637/1000))</f>
        <v>7.9279776710073913E-2</v>
      </c>
      <c r="I649" s="56"/>
      <c r="J649" s="75">
        <f t="array" ref="J649">INDEX($BA$14:$BA$294,MATCH(MIN(IF($BA$14:$BA$294-(F649*(1+$BF$37))&gt;=0,$BA$14:$BA$294-(F649*(1+$BF$37)),"")),$BA$14:$BA$294-(F649*(1+$BF$37)),0))</f>
        <v>7.7150000000000177E-2</v>
      </c>
      <c r="K649" s="60">
        <f t="shared" si="16"/>
        <v>7.9079776710073921E-2</v>
      </c>
      <c r="L649" s="63">
        <f t="shared" si="17"/>
        <v>7.9279776710073913E-2</v>
      </c>
    </row>
    <row r="650" spans="1:12" x14ac:dyDescent="0.25">
      <c r="A650" s="68" t="str">
        <f>+'3.1.16'!A638</f>
        <v>2017-04-01</v>
      </c>
      <c r="B650" s="55" t="str">
        <f>+'3.1.16'!B638</f>
        <v>2018-03-31</v>
      </c>
      <c r="C650" s="55">
        <f>+'3.1.16'!C638</f>
        <v>12</v>
      </c>
      <c r="D650" s="55" t="str">
        <f>+'3.1.16'!D638</f>
        <v>CONNECTICUT LIG</v>
      </c>
      <c r="E650" s="55" t="s">
        <v>372</v>
      </c>
      <c r="F650" s="81">
        <f>IF($E$11="",'3.1.16'!Y638/1000,Matrix!$E$11+('3.1.16'!Y638/1000))</f>
        <v>7.4112652067133328E-2</v>
      </c>
      <c r="G650" s="58">
        <f>IF($E$11="",'3.1.16'!Z638/1000,Matrix!$E$11+('3.1.16'!Z638/1000))</f>
        <v>7.6412652067133324E-2</v>
      </c>
      <c r="H650" s="61">
        <f>IF($E$11="",'3.1.16'!AA638/1000,Matrix!$E$11+('3.1.16'!AA638/1000))</f>
        <v>7.661265206713333E-2</v>
      </c>
      <c r="I650" s="55"/>
      <c r="J650" s="73">
        <f t="array" ref="J650">INDEX($BA$14:$BA$294,MATCH(MIN(IF($BA$14:$BA$294-(F650*(1+$BF$37))&gt;=0,$BA$14:$BA$294-(F650*(1+$BF$37)),"")),$BA$14:$BA$294-(F650*(1+$BF$37)),0))</f>
        <v>7.4350000000000152E-2</v>
      </c>
      <c r="K650" s="58">
        <f t="shared" si="16"/>
        <v>7.6412652067133324E-2</v>
      </c>
      <c r="L650" s="61">
        <f t="shared" si="17"/>
        <v>7.661265206713333E-2</v>
      </c>
    </row>
    <row r="651" spans="1:12" x14ac:dyDescent="0.25">
      <c r="A651" s="69" t="str">
        <f>+'3.1.16'!A639</f>
        <v>2017-04-01</v>
      </c>
      <c r="B651" s="56" t="str">
        <f>+'3.1.16'!B639</f>
        <v>2018-09-30</v>
      </c>
      <c r="C651" s="56">
        <f>+'3.1.16'!C639</f>
        <v>18</v>
      </c>
      <c r="D651" s="56" t="str">
        <f>+'3.1.16'!D639</f>
        <v>CONNECTICUT LIG</v>
      </c>
      <c r="E651" s="56" t="s">
        <v>372</v>
      </c>
      <c r="F651" s="80">
        <f>IF($E$11="",'3.1.16'!Y639/1000,Matrix!$E$11+('3.1.16'!Y639/1000))</f>
        <v>7.290905385539756E-2</v>
      </c>
      <c r="G651" s="59">
        <f>IF($E$11="",'3.1.16'!Z639/1000,Matrix!$E$11+('3.1.16'!Z639/1000))</f>
        <v>7.5209053855397556E-2</v>
      </c>
      <c r="H651" s="62">
        <f>IF($E$11="",'3.1.16'!AA639/1000,Matrix!$E$11+('3.1.16'!AA639/1000))</f>
        <v>7.5409053855397562E-2</v>
      </c>
      <c r="I651" s="56"/>
      <c r="J651" s="74">
        <f t="array" ref="J651">INDEX($BA$14:$BA$294,MATCH(MIN(IF($BA$14:$BA$294-(F651*(1+$BF$37))&gt;=0,$BA$14:$BA$294-(F651*(1+$BF$37)),"")),$BA$14:$BA$294-(F651*(1+$BF$37)),0))</f>
        <v>7.3300000000000143E-2</v>
      </c>
      <c r="K651" s="59">
        <f t="shared" si="16"/>
        <v>7.5209053855397556E-2</v>
      </c>
      <c r="L651" s="62">
        <f t="shared" si="17"/>
        <v>7.5409053855397562E-2</v>
      </c>
    </row>
    <row r="652" spans="1:12" x14ac:dyDescent="0.25">
      <c r="A652" s="69" t="str">
        <f>+'3.1.16'!A640</f>
        <v>2017-04-01</v>
      </c>
      <c r="B652" s="56" t="str">
        <f>+'3.1.16'!B640</f>
        <v>2019-03-31</v>
      </c>
      <c r="C652" s="56">
        <f>+'3.1.16'!C640</f>
        <v>24</v>
      </c>
      <c r="D652" s="56" t="str">
        <f>+'3.1.16'!D640</f>
        <v>CONNECTICUT LIG</v>
      </c>
      <c r="E652" s="56" t="s">
        <v>372</v>
      </c>
      <c r="F652" s="80">
        <f>IF($E$11="",'3.1.16'!Y640/1000,Matrix!$E$11+('3.1.16'!Y640/1000))</f>
        <v>7.8074055256891137E-2</v>
      </c>
      <c r="G652" s="59">
        <f>IF($E$11="",'3.1.16'!Z640/1000,Matrix!$E$11+('3.1.16'!Z640/1000))</f>
        <v>8.0374055256891133E-2</v>
      </c>
      <c r="H652" s="62">
        <f>IF($E$11="",'3.1.16'!AA640/1000,Matrix!$E$11+('3.1.16'!AA640/1000))</f>
        <v>8.0574055256891139E-2</v>
      </c>
      <c r="I652" s="56"/>
      <c r="J652" s="74">
        <f t="array" ref="J652">INDEX($BA$14:$BA$294,MATCH(MIN(IF($BA$14:$BA$294-(F652*(1+$BF$37))&gt;=0,$BA$14:$BA$294-(F652*(1+$BF$37)),"")),$BA$14:$BA$294-(F652*(1+$BF$37)),0))</f>
        <v>7.8550000000000189E-2</v>
      </c>
      <c r="K652" s="59">
        <f t="shared" si="16"/>
        <v>8.0374055256891133E-2</v>
      </c>
      <c r="L652" s="62">
        <f t="shared" si="17"/>
        <v>8.0574055256891139E-2</v>
      </c>
    </row>
    <row r="653" spans="1:12" x14ac:dyDescent="0.25">
      <c r="A653" s="69" t="str">
        <f>+'3.1.16'!A641</f>
        <v>2017-04-01</v>
      </c>
      <c r="B653" s="56" t="str">
        <f>+'3.1.16'!B641</f>
        <v>2019-09-30</v>
      </c>
      <c r="C653" s="56">
        <f>+'3.1.16'!C641</f>
        <v>30</v>
      </c>
      <c r="D653" s="56" t="str">
        <f>+'3.1.16'!D641</f>
        <v>CONNECTICUT LIG</v>
      </c>
      <c r="E653" s="56" t="s">
        <v>372</v>
      </c>
      <c r="F653" s="80">
        <f>IF($E$11="",'3.1.16'!Y641/1000,Matrix!$E$11+('3.1.16'!Y641/1000))</f>
        <v>7.6104637634277855E-2</v>
      </c>
      <c r="G653" s="59">
        <f>IF($E$11="",'3.1.16'!Z641/1000,Matrix!$E$11+('3.1.16'!Z641/1000))</f>
        <v>7.8404637634277852E-2</v>
      </c>
      <c r="H653" s="62">
        <f>IF($E$11="",'3.1.16'!AA641/1000,Matrix!$E$11+('3.1.16'!AA641/1000))</f>
        <v>7.8604637634277844E-2</v>
      </c>
      <c r="I653" s="56"/>
      <c r="J653" s="74">
        <f t="array" ref="J653">INDEX($BA$14:$BA$294,MATCH(MIN(IF($BA$14:$BA$294-(F653*(1+$BF$37))&gt;=0,$BA$14:$BA$294-(F653*(1+$BF$37)),"")),$BA$14:$BA$294-(F653*(1+$BF$37)),0))</f>
        <v>7.6450000000000171E-2</v>
      </c>
      <c r="K653" s="59">
        <f t="shared" si="16"/>
        <v>7.8404637634277852E-2</v>
      </c>
      <c r="L653" s="62">
        <f t="shared" si="17"/>
        <v>7.8604637634277844E-2</v>
      </c>
    </row>
    <row r="654" spans="1:12" x14ac:dyDescent="0.25">
      <c r="A654" s="70" t="str">
        <f>+'3.1.16'!A642</f>
        <v>2017-04-01</v>
      </c>
      <c r="B654" s="57" t="str">
        <f>+'3.1.16'!B642</f>
        <v>2020-03-31</v>
      </c>
      <c r="C654" s="57">
        <f>+'3.1.16'!C642</f>
        <v>36</v>
      </c>
      <c r="D654" s="57" t="str">
        <f>+'3.1.16'!D642</f>
        <v>CONNECTICUT LIG</v>
      </c>
      <c r="E654" s="57" t="s">
        <v>372</v>
      </c>
      <c r="F654" s="82">
        <f>IF($E$11="",'3.1.16'!Y642/1000,Matrix!$E$11+('3.1.16'!Y642/1000))</f>
        <v>7.7876658368307455E-2</v>
      </c>
      <c r="G654" s="60">
        <f>IF($E$11="",'3.1.16'!Z642/1000,Matrix!$E$11+('3.1.16'!Z642/1000))</f>
        <v>8.0176658368307452E-2</v>
      </c>
      <c r="H654" s="63">
        <f>IF($E$11="",'3.1.16'!AA642/1000,Matrix!$E$11+('3.1.16'!AA642/1000))</f>
        <v>8.0376658368307458E-2</v>
      </c>
      <c r="I654" s="56"/>
      <c r="J654" s="75">
        <f t="array" ref="J654">INDEX($BA$14:$BA$294,MATCH(MIN(IF($BA$14:$BA$294-(F654*(1+$BF$37))&gt;=0,$BA$14:$BA$294-(F654*(1+$BF$37)),"")),$BA$14:$BA$294-(F654*(1+$BF$37)),0))</f>
        <v>7.8200000000000186E-2</v>
      </c>
      <c r="K654" s="60">
        <f t="shared" si="16"/>
        <v>8.0176658368307452E-2</v>
      </c>
      <c r="L654" s="63">
        <f t="shared" si="17"/>
        <v>8.0376658368307458E-2</v>
      </c>
    </row>
    <row r="655" spans="1:12" x14ac:dyDescent="0.25">
      <c r="A655" s="68" t="str">
        <f>+'3.1.16'!A643</f>
        <v>2017-05-01</v>
      </c>
      <c r="B655" s="55" t="str">
        <f>+'3.1.16'!B643</f>
        <v>2018-04-30</v>
      </c>
      <c r="C655" s="55">
        <f>+'3.1.16'!C643</f>
        <v>12</v>
      </c>
      <c r="D655" s="55" t="str">
        <f>+'3.1.16'!D643</f>
        <v>CONNECTICUT LIG</v>
      </c>
      <c r="E655" s="55" t="s">
        <v>372</v>
      </c>
      <c r="F655" s="81">
        <f>IF($E$11="",'3.1.16'!Y643/1000,Matrix!$E$11+('3.1.16'!Y643/1000))</f>
        <v>7.555340994702564E-2</v>
      </c>
      <c r="G655" s="58">
        <f>IF($E$11="",'3.1.16'!Z643/1000,Matrix!$E$11+('3.1.16'!Z643/1000))</f>
        <v>7.7853409947025637E-2</v>
      </c>
      <c r="H655" s="61">
        <f>IF($E$11="",'3.1.16'!AA643/1000,Matrix!$E$11+('3.1.16'!AA643/1000))</f>
        <v>7.8053409947025643E-2</v>
      </c>
      <c r="I655" s="55"/>
      <c r="J655" s="73">
        <f t="array" ref="J655">INDEX($BA$14:$BA$294,MATCH(MIN(IF($BA$14:$BA$294-(F655*(1+$BF$37))&gt;=0,$BA$14:$BA$294-(F655*(1+$BF$37)),"")),$BA$14:$BA$294-(F655*(1+$BF$37)),0))</f>
        <v>7.5750000000000164E-2</v>
      </c>
      <c r="K655" s="58">
        <f t="shared" si="16"/>
        <v>7.7853409947025637E-2</v>
      </c>
      <c r="L655" s="61">
        <f t="shared" si="17"/>
        <v>7.8053409947025643E-2</v>
      </c>
    </row>
    <row r="656" spans="1:12" x14ac:dyDescent="0.25">
      <c r="A656" s="69" t="str">
        <f>+'3.1.16'!A644</f>
        <v>2017-05-01</v>
      </c>
      <c r="B656" s="56" t="str">
        <f>+'3.1.16'!B644</f>
        <v>2018-10-31</v>
      </c>
      <c r="C656" s="56">
        <f>+'3.1.16'!C644</f>
        <v>18</v>
      </c>
      <c r="D656" s="56" t="str">
        <f>+'3.1.16'!D644</f>
        <v>CONNECTICUT LIG</v>
      </c>
      <c r="E656" s="56" t="s">
        <v>372</v>
      </c>
      <c r="F656" s="80">
        <f>IF($E$11="",'3.1.16'!Y644/1000,Matrix!$E$11+('3.1.16'!Y644/1000))</f>
        <v>7.3775909419830268E-2</v>
      </c>
      <c r="G656" s="59">
        <f>IF($E$11="",'3.1.16'!Z644/1000,Matrix!$E$11+('3.1.16'!Z644/1000))</f>
        <v>7.6075909419830265E-2</v>
      </c>
      <c r="H656" s="62">
        <f>IF($E$11="",'3.1.16'!AA644/1000,Matrix!$E$11+('3.1.16'!AA644/1000))</f>
        <v>7.6275909419830271E-2</v>
      </c>
      <c r="I656" s="56"/>
      <c r="J656" s="74">
        <f t="array" ref="J656">INDEX($BA$14:$BA$294,MATCH(MIN(IF($BA$14:$BA$294-(F656*(1+$BF$37))&gt;=0,$BA$14:$BA$294-(F656*(1+$BF$37)),"")),$BA$14:$BA$294-(F656*(1+$BF$37)),0))</f>
        <v>7.4000000000000149E-2</v>
      </c>
      <c r="K656" s="59">
        <f t="shared" si="16"/>
        <v>7.6075909419830265E-2</v>
      </c>
      <c r="L656" s="62">
        <f t="shared" si="17"/>
        <v>7.6275909419830271E-2</v>
      </c>
    </row>
    <row r="657" spans="1:12" x14ac:dyDescent="0.25">
      <c r="A657" s="69" t="str">
        <f>+'3.1.16'!A645</f>
        <v>2017-05-01</v>
      </c>
      <c r="B657" s="56" t="str">
        <f>+'3.1.16'!B645</f>
        <v>2019-04-30</v>
      </c>
      <c r="C657" s="56">
        <f>+'3.1.16'!C645</f>
        <v>24</v>
      </c>
      <c r="D657" s="56" t="str">
        <f>+'3.1.16'!D645</f>
        <v>CONNECTICUT LIG</v>
      </c>
      <c r="E657" s="56" t="s">
        <v>372</v>
      </c>
      <c r="F657" s="80">
        <f>IF($E$11="",'3.1.16'!Y645/1000,Matrix!$E$11+('3.1.16'!Y645/1000))</f>
        <v>7.9062715880176562E-2</v>
      </c>
      <c r="G657" s="59">
        <f>IF($E$11="",'3.1.16'!Z645/1000,Matrix!$E$11+('3.1.16'!Z645/1000))</f>
        <v>8.1362715880176573E-2</v>
      </c>
      <c r="H657" s="62">
        <f>IF($E$11="",'3.1.16'!AA645/1000,Matrix!$E$11+('3.1.16'!AA645/1000))</f>
        <v>8.1562715880176564E-2</v>
      </c>
      <c r="I657" s="56"/>
      <c r="J657" s="74">
        <f t="array" ref="J657">INDEX($BA$14:$BA$294,MATCH(MIN(IF($BA$14:$BA$294-(F657*(1+$BF$37))&gt;=0,$BA$14:$BA$294-(F657*(1+$BF$37)),"")),$BA$14:$BA$294-(F657*(1+$BF$37)),0))</f>
        <v>7.9600000000000198E-2</v>
      </c>
      <c r="K657" s="59">
        <f t="shared" si="16"/>
        <v>8.1362715880176573E-2</v>
      </c>
      <c r="L657" s="62">
        <f t="shared" si="17"/>
        <v>8.1562715880176564E-2</v>
      </c>
    </row>
    <row r="658" spans="1:12" x14ac:dyDescent="0.25">
      <c r="A658" s="69" t="str">
        <f>+'3.1.16'!A646</f>
        <v>2017-05-01</v>
      </c>
      <c r="B658" s="56" t="str">
        <f>+'3.1.16'!B646</f>
        <v>2019-10-31</v>
      </c>
      <c r="C658" s="56">
        <f>+'3.1.16'!C646</f>
        <v>30</v>
      </c>
      <c r="D658" s="56" t="str">
        <f>+'3.1.16'!D646</f>
        <v>CONNECTICUT LIG</v>
      </c>
      <c r="E658" s="56" t="s">
        <v>372</v>
      </c>
      <c r="F658" s="80">
        <f>IF($E$11="",'3.1.16'!Y646/1000,Matrix!$E$11+('3.1.16'!Y646/1000))</f>
        <v>7.6397948512188937E-2</v>
      </c>
      <c r="G658" s="59">
        <f>IF($E$11="",'3.1.16'!Z646/1000,Matrix!$E$11+('3.1.16'!Z646/1000))</f>
        <v>7.8697948512188934E-2</v>
      </c>
      <c r="H658" s="62">
        <f>IF($E$11="",'3.1.16'!AA646/1000,Matrix!$E$11+('3.1.16'!AA646/1000))</f>
        <v>7.8897948512188926E-2</v>
      </c>
      <c r="I658" s="56"/>
      <c r="J658" s="74">
        <f t="array" ref="J658">INDEX($BA$14:$BA$294,MATCH(MIN(IF($BA$14:$BA$294-(F658*(1+$BF$37))&gt;=0,$BA$14:$BA$294-(F658*(1+$BF$37)),"")),$BA$14:$BA$294-(F658*(1+$BF$37)),0))</f>
        <v>7.6800000000000174E-2</v>
      </c>
      <c r="K658" s="59">
        <f t="shared" si="16"/>
        <v>7.8697948512188934E-2</v>
      </c>
      <c r="L658" s="62">
        <f t="shared" si="17"/>
        <v>7.8897948512188926E-2</v>
      </c>
    </row>
    <row r="659" spans="1:12" x14ac:dyDescent="0.25">
      <c r="A659" s="70" t="str">
        <f>+'3.1.16'!A647</f>
        <v>2017-05-01</v>
      </c>
      <c r="B659" s="57" t="str">
        <f>+'3.1.16'!B647</f>
        <v>2020-04-30</v>
      </c>
      <c r="C659" s="57">
        <f>+'3.1.16'!C647</f>
        <v>36</v>
      </c>
      <c r="D659" s="57" t="str">
        <f>+'3.1.16'!D647</f>
        <v>CONNECTICUT LIG</v>
      </c>
      <c r="E659" s="57" t="s">
        <v>372</v>
      </c>
      <c r="F659" s="82">
        <f>IF($E$11="",'3.1.16'!Y647/1000,Matrix!$E$11+('3.1.16'!Y647/1000))</f>
        <v>7.8373926887427892E-2</v>
      </c>
      <c r="G659" s="60">
        <f>IF($E$11="",'3.1.16'!Z647/1000,Matrix!$E$11+('3.1.16'!Z647/1000))</f>
        <v>8.0673926887427888E-2</v>
      </c>
      <c r="H659" s="63">
        <f>IF($E$11="",'3.1.16'!AA647/1000,Matrix!$E$11+('3.1.16'!AA647/1000))</f>
        <v>8.087392688742788E-2</v>
      </c>
      <c r="I659" s="56"/>
      <c r="J659" s="75">
        <f t="array" ref="J659">INDEX($BA$14:$BA$294,MATCH(MIN(IF($BA$14:$BA$294-(F659*(1+$BF$37))&gt;=0,$BA$14:$BA$294-(F659*(1+$BF$37)),"")),$BA$14:$BA$294-(F659*(1+$BF$37)),0))</f>
        <v>7.8900000000000192E-2</v>
      </c>
      <c r="K659" s="60">
        <f t="shared" si="16"/>
        <v>8.0673926887427888E-2</v>
      </c>
      <c r="L659" s="63">
        <f t="shared" si="17"/>
        <v>8.087392688742788E-2</v>
      </c>
    </row>
    <row r="660" spans="1:12" x14ac:dyDescent="0.25">
      <c r="A660" s="68" t="str">
        <f>+'3.1.16'!A648</f>
        <v>2017-06-01</v>
      </c>
      <c r="B660" s="55" t="str">
        <f>+'3.1.16'!B648</f>
        <v>2018-05-31</v>
      </c>
      <c r="C660" s="55">
        <f>+'3.1.16'!C648</f>
        <v>12</v>
      </c>
      <c r="D660" s="55" t="str">
        <f>+'3.1.16'!D648</f>
        <v>CONNECTICUT LIG</v>
      </c>
      <c r="E660" s="55" t="s">
        <v>372</v>
      </c>
      <c r="F660" s="81">
        <f>IF($E$11="",'3.1.16'!Y648/1000,Matrix!$E$11+('3.1.16'!Y648/1000))</f>
        <v>7.6732836120945835E-2</v>
      </c>
      <c r="G660" s="58">
        <f>IF($E$11="",'3.1.16'!Z648/1000,Matrix!$E$11+('3.1.16'!Z648/1000))</f>
        <v>7.9032836120945832E-2</v>
      </c>
      <c r="H660" s="61">
        <f>IF($E$11="",'3.1.16'!AA648/1000,Matrix!$E$11+('3.1.16'!AA648/1000))</f>
        <v>7.9232836120945838E-2</v>
      </c>
      <c r="I660" s="55"/>
      <c r="J660" s="73">
        <f t="array" ref="J660">INDEX($BA$14:$BA$294,MATCH(MIN(IF($BA$14:$BA$294-(F660*(1+$BF$37))&gt;=0,$BA$14:$BA$294-(F660*(1+$BF$37)),"")),$BA$14:$BA$294-(F660*(1+$BF$37)),0))</f>
        <v>7.7150000000000177E-2</v>
      </c>
      <c r="K660" s="58">
        <f t="shared" si="16"/>
        <v>7.9032836120945832E-2</v>
      </c>
      <c r="L660" s="61">
        <f t="shared" si="17"/>
        <v>7.9232836120945838E-2</v>
      </c>
    </row>
    <row r="661" spans="1:12" x14ac:dyDescent="0.25">
      <c r="A661" s="69" t="str">
        <f>+'3.1.16'!A649</f>
        <v>2017-06-01</v>
      </c>
      <c r="B661" s="56" t="str">
        <f>+'3.1.16'!B649</f>
        <v>2018-11-30</v>
      </c>
      <c r="C661" s="56">
        <f>+'3.1.16'!C649</f>
        <v>18</v>
      </c>
      <c r="D661" s="56" t="str">
        <f>+'3.1.16'!D649</f>
        <v>CONNECTICUT LIG</v>
      </c>
      <c r="E661" s="56" t="s">
        <v>372</v>
      </c>
      <c r="F661" s="80">
        <f>IF($E$11="",'3.1.16'!Y649/1000,Matrix!$E$11+('3.1.16'!Y649/1000))</f>
        <v>7.548105978742331E-2</v>
      </c>
      <c r="G661" s="59">
        <f>IF($E$11="",'3.1.16'!Z649/1000,Matrix!$E$11+('3.1.16'!Z649/1000))</f>
        <v>7.7781059787423307E-2</v>
      </c>
      <c r="H661" s="62">
        <f>IF($E$11="",'3.1.16'!AA649/1000,Matrix!$E$11+('3.1.16'!AA649/1000))</f>
        <v>7.7981059787423299E-2</v>
      </c>
      <c r="I661" s="56"/>
      <c r="J661" s="74">
        <f t="array" ref="J661">INDEX($BA$14:$BA$294,MATCH(MIN(IF($BA$14:$BA$294-(F661*(1+$BF$37))&gt;=0,$BA$14:$BA$294-(F661*(1+$BF$37)),"")),$BA$14:$BA$294-(F661*(1+$BF$37)),0))</f>
        <v>7.5750000000000164E-2</v>
      </c>
      <c r="K661" s="59">
        <f t="shared" si="16"/>
        <v>7.7781059787423307E-2</v>
      </c>
      <c r="L661" s="62">
        <f t="shared" si="17"/>
        <v>7.7981059787423299E-2</v>
      </c>
    </row>
    <row r="662" spans="1:12" x14ac:dyDescent="0.25">
      <c r="A662" s="69" t="str">
        <f>+'3.1.16'!A650</f>
        <v>2017-06-01</v>
      </c>
      <c r="B662" s="56" t="str">
        <f>+'3.1.16'!B650</f>
        <v>2019-05-31</v>
      </c>
      <c r="C662" s="56">
        <f>+'3.1.16'!C650</f>
        <v>24</v>
      </c>
      <c r="D662" s="56" t="str">
        <f>+'3.1.16'!D650</f>
        <v>CONNECTICUT LIG</v>
      </c>
      <c r="E662" s="56" t="s">
        <v>372</v>
      </c>
      <c r="F662" s="80">
        <f>IF($E$11="",'3.1.16'!Y650/1000,Matrix!$E$11+('3.1.16'!Y650/1000))</f>
        <v>7.9856021205477704E-2</v>
      </c>
      <c r="G662" s="59">
        <f>IF($E$11="",'3.1.16'!Z650/1000,Matrix!$E$11+('3.1.16'!Z650/1000))</f>
        <v>8.21560212054777E-2</v>
      </c>
      <c r="H662" s="62">
        <f>IF($E$11="",'3.1.16'!AA650/1000,Matrix!$E$11+('3.1.16'!AA650/1000))</f>
        <v>8.2356021205477706E-2</v>
      </c>
      <c r="I662" s="56"/>
      <c r="J662" s="74">
        <f t="array" ref="J662">INDEX($BA$14:$BA$294,MATCH(MIN(IF($BA$14:$BA$294-(F662*(1+$BF$37))&gt;=0,$BA$14:$BA$294-(F662*(1+$BF$37)),"")),$BA$14:$BA$294-(F662*(1+$BF$37)),0))</f>
        <v>8.0300000000000205E-2</v>
      </c>
      <c r="K662" s="59">
        <f t="shared" si="16"/>
        <v>8.21560212054777E-2</v>
      </c>
      <c r="L662" s="62">
        <f t="shared" si="17"/>
        <v>8.2356021205477706E-2</v>
      </c>
    </row>
    <row r="663" spans="1:12" x14ac:dyDescent="0.25">
      <c r="A663" s="69" t="str">
        <f>+'3.1.16'!A651</f>
        <v>2017-06-01</v>
      </c>
      <c r="B663" s="56" t="str">
        <f>+'3.1.16'!B651</f>
        <v>2019-11-30</v>
      </c>
      <c r="C663" s="56">
        <f>+'3.1.16'!C651</f>
        <v>30</v>
      </c>
      <c r="D663" s="56" t="str">
        <f>+'3.1.16'!D651</f>
        <v>CONNECTICUT LIG</v>
      </c>
      <c r="E663" s="56" t="s">
        <v>372</v>
      </c>
      <c r="F663" s="80">
        <f>IF($E$11="",'3.1.16'!Y651/1000,Matrix!$E$11+('3.1.16'!Y651/1000))</f>
        <v>7.7238082388214918E-2</v>
      </c>
      <c r="G663" s="59">
        <f>IF($E$11="",'3.1.16'!Z651/1000,Matrix!$E$11+('3.1.16'!Z651/1000))</f>
        <v>7.9538082388214915E-2</v>
      </c>
      <c r="H663" s="62">
        <f>IF($E$11="",'3.1.16'!AA651/1000,Matrix!$E$11+('3.1.16'!AA651/1000))</f>
        <v>7.973808238821492E-2</v>
      </c>
      <c r="I663" s="56"/>
      <c r="J663" s="74">
        <f t="array" ref="J663">INDEX($BA$14:$BA$294,MATCH(MIN(IF($BA$14:$BA$294-(F663*(1+$BF$37))&gt;=0,$BA$14:$BA$294-(F663*(1+$BF$37)),"")),$BA$14:$BA$294-(F663*(1+$BF$37)),0))</f>
        <v>7.750000000000018E-2</v>
      </c>
      <c r="K663" s="59">
        <f t="shared" si="16"/>
        <v>7.9538082388214915E-2</v>
      </c>
      <c r="L663" s="62">
        <f t="shared" si="17"/>
        <v>7.973808238821492E-2</v>
      </c>
    </row>
    <row r="664" spans="1:12" x14ac:dyDescent="0.25">
      <c r="A664" s="70" t="str">
        <f>+'3.1.16'!A652</f>
        <v>2017-06-01</v>
      </c>
      <c r="B664" s="57" t="str">
        <f>+'3.1.16'!B652</f>
        <v>2020-05-31</v>
      </c>
      <c r="C664" s="57">
        <f>+'3.1.16'!C652</f>
        <v>36</v>
      </c>
      <c r="D664" s="57" t="str">
        <f>+'3.1.16'!D652</f>
        <v>CONNECTICUT LIG</v>
      </c>
      <c r="E664" s="57" t="s">
        <v>372</v>
      </c>
      <c r="F664" s="82">
        <f>IF($E$11="",'3.1.16'!Y652/1000,Matrix!$E$11+('3.1.16'!Y652/1000))</f>
        <v>7.8714018832672802E-2</v>
      </c>
      <c r="G664" s="60">
        <f>IF($E$11="",'3.1.16'!Z652/1000,Matrix!$E$11+('3.1.16'!Z652/1000))</f>
        <v>8.1014018832672799E-2</v>
      </c>
      <c r="H664" s="63">
        <f>IF($E$11="",'3.1.16'!AA652/1000,Matrix!$E$11+('3.1.16'!AA652/1000))</f>
        <v>8.1214018832672805E-2</v>
      </c>
      <c r="I664" s="56"/>
      <c r="J664" s="75">
        <f t="array" ref="J664">INDEX($BA$14:$BA$294,MATCH(MIN(IF($BA$14:$BA$294-(F664*(1+$BF$37))&gt;=0,$BA$14:$BA$294-(F664*(1+$BF$37)),"")),$BA$14:$BA$294-(F664*(1+$BF$37)),0))</f>
        <v>7.9250000000000195E-2</v>
      </c>
      <c r="K664" s="60">
        <f t="shared" si="16"/>
        <v>8.1014018832672799E-2</v>
      </c>
      <c r="L664" s="63">
        <f t="shared" si="17"/>
        <v>8.1214018832672805E-2</v>
      </c>
    </row>
    <row r="665" spans="1:12" x14ac:dyDescent="0.25">
      <c r="A665" s="68" t="str">
        <f>+'3.1.16'!A653</f>
        <v>2017-07-01</v>
      </c>
      <c r="B665" s="55" t="str">
        <f>+'3.1.16'!B653</f>
        <v>2018-06-30</v>
      </c>
      <c r="C665" s="55">
        <f>+'3.1.16'!C653</f>
        <v>12</v>
      </c>
      <c r="D665" s="55" t="str">
        <f>+'3.1.16'!D653</f>
        <v>CONNECTICUT LIG</v>
      </c>
      <c r="E665" s="55" t="s">
        <v>372</v>
      </c>
      <c r="F665" s="81">
        <f>IF($E$11="",'3.1.16'!Y653/1000,Matrix!$E$11+('3.1.16'!Y653/1000))</f>
        <v>7.7261303273495299E-2</v>
      </c>
      <c r="G665" s="58">
        <f>IF($E$11="",'3.1.16'!Z653/1000,Matrix!$E$11+('3.1.16'!Z653/1000))</f>
        <v>7.9561303273495296E-2</v>
      </c>
      <c r="H665" s="61">
        <f>IF($E$11="",'3.1.16'!AA653/1000,Matrix!$E$11+('3.1.16'!AA653/1000))</f>
        <v>7.9761303273495301E-2</v>
      </c>
      <c r="I665" s="55"/>
      <c r="J665" s="73">
        <f t="array" ref="J665">INDEX($BA$14:$BA$294,MATCH(MIN(IF($BA$14:$BA$294-(F665*(1+$BF$37))&gt;=0,$BA$14:$BA$294-(F665*(1+$BF$37)),"")),$BA$14:$BA$294-(F665*(1+$BF$37)),0))</f>
        <v>7.750000000000018E-2</v>
      </c>
      <c r="K665" s="58">
        <f t="shared" si="16"/>
        <v>7.9561303273495296E-2</v>
      </c>
      <c r="L665" s="61">
        <f t="shared" si="17"/>
        <v>7.9761303273495301E-2</v>
      </c>
    </row>
    <row r="666" spans="1:12" x14ac:dyDescent="0.25">
      <c r="A666" s="69" t="str">
        <f>+'3.1.16'!A654</f>
        <v>2017-07-01</v>
      </c>
      <c r="B666" s="56" t="str">
        <f>+'3.1.16'!B654</f>
        <v>2018-12-31</v>
      </c>
      <c r="C666" s="56">
        <f>+'3.1.16'!C654</f>
        <v>18</v>
      </c>
      <c r="D666" s="56" t="str">
        <f>+'3.1.16'!D654</f>
        <v>CONNECTICUT LIG</v>
      </c>
      <c r="E666" s="56" t="s">
        <v>372</v>
      </c>
      <c r="F666" s="80">
        <f>IF($E$11="",'3.1.16'!Y654/1000,Matrix!$E$11+('3.1.16'!Y654/1000))</f>
        <v>7.702563931196027E-2</v>
      </c>
      <c r="G666" s="59">
        <f>IF($E$11="",'3.1.16'!Z654/1000,Matrix!$E$11+('3.1.16'!Z654/1000))</f>
        <v>7.9325639311960267E-2</v>
      </c>
      <c r="H666" s="62">
        <f>IF($E$11="",'3.1.16'!AA654/1000,Matrix!$E$11+('3.1.16'!AA654/1000))</f>
        <v>7.9525639311960272E-2</v>
      </c>
      <c r="I666" s="56"/>
      <c r="J666" s="74">
        <f t="array" ref="J666">INDEX($BA$14:$BA$294,MATCH(MIN(IF($BA$14:$BA$294-(F666*(1+$BF$37))&gt;=0,$BA$14:$BA$294-(F666*(1+$BF$37)),"")),$BA$14:$BA$294-(F666*(1+$BF$37)),0))</f>
        <v>7.750000000000018E-2</v>
      </c>
      <c r="K666" s="59">
        <f t="shared" si="16"/>
        <v>7.9325639311960267E-2</v>
      </c>
      <c r="L666" s="62">
        <f t="shared" si="17"/>
        <v>7.9525639311960272E-2</v>
      </c>
    </row>
    <row r="667" spans="1:12" x14ac:dyDescent="0.25">
      <c r="A667" s="69" t="str">
        <f>+'3.1.16'!A655</f>
        <v>2017-07-01</v>
      </c>
      <c r="B667" s="56" t="str">
        <f>+'3.1.16'!B655</f>
        <v>2019-06-30</v>
      </c>
      <c r="C667" s="56">
        <f>+'3.1.16'!C655</f>
        <v>24</v>
      </c>
      <c r="D667" s="56" t="str">
        <f>+'3.1.16'!D655</f>
        <v>CONNECTICUT LIG</v>
      </c>
      <c r="E667" s="56" t="s">
        <v>372</v>
      </c>
      <c r="F667" s="80">
        <f>IF($E$11="",'3.1.16'!Y655/1000,Matrix!$E$11+('3.1.16'!Y655/1000))</f>
        <v>7.9900046140869513E-2</v>
      </c>
      <c r="G667" s="59">
        <f>IF($E$11="",'3.1.16'!Z655/1000,Matrix!$E$11+('3.1.16'!Z655/1000))</f>
        <v>8.2200046140869509E-2</v>
      </c>
      <c r="H667" s="62">
        <f>IF($E$11="",'3.1.16'!AA655/1000,Matrix!$E$11+('3.1.16'!AA655/1000))</f>
        <v>8.2400046140869501E-2</v>
      </c>
      <c r="I667" s="56"/>
      <c r="J667" s="74">
        <f t="array" ref="J667">INDEX($BA$14:$BA$294,MATCH(MIN(IF($BA$14:$BA$294-(F667*(1+$BF$37))&gt;=0,$BA$14:$BA$294-(F667*(1+$BF$37)),"")),$BA$14:$BA$294-(F667*(1+$BF$37)),0))</f>
        <v>8.0300000000000205E-2</v>
      </c>
      <c r="K667" s="59">
        <f t="shared" si="16"/>
        <v>8.2200046140869509E-2</v>
      </c>
      <c r="L667" s="62">
        <f t="shared" si="17"/>
        <v>8.2400046140869501E-2</v>
      </c>
    </row>
    <row r="668" spans="1:12" x14ac:dyDescent="0.25">
      <c r="A668" s="69" t="str">
        <f>+'3.1.16'!A656</f>
        <v>2017-07-01</v>
      </c>
      <c r="B668" s="56" t="str">
        <f>+'3.1.16'!B656</f>
        <v>2019-12-31</v>
      </c>
      <c r="C668" s="56">
        <f>+'3.1.16'!C656</f>
        <v>30</v>
      </c>
      <c r="D668" s="56" t="str">
        <f>+'3.1.16'!D656</f>
        <v>CONNECTICUT LIG</v>
      </c>
      <c r="E668" s="56" t="s">
        <v>372</v>
      </c>
      <c r="F668" s="80">
        <f>IF($E$11="",'3.1.16'!Y656/1000,Matrix!$E$11+('3.1.16'!Y656/1000))</f>
        <v>7.7979200222139763E-2</v>
      </c>
      <c r="G668" s="59">
        <f>IF($E$11="",'3.1.16'!Z656/1000,Matrix!$E$11+('3.1.16'!Z656/1000))</f>
        <v>8.027920022213976E-2</v>
      </c>
      <c r="H668" s="62">
        <f>IF($E$11="",'3.1.16'!AA656/1000,Matrix!$E$11+('3.1.16'!AA656/1000))</f>
        <v>8.0479200222139766E-2</v>
      </c>
      <c r="I668" s="56"/>
      <c r="J668" s="74">
        <f t="array" ref="J668">INDEX($BA$14:$BA$294,MATCH(MIN(IF($BA$14:$BA$294-(F668*(1+$BF$37))&gt;=0,$BA$14:$BA$294-(F668*(1+$BF$37)),"")),$BA$14:$BA$294-(F668*(1+$BF$37)),0))</f>
        <v>7.8200000000000186E-2</v>
      </c>
      <c r="K668" s="59">
        <f t="shared" si="16"/>
        <v>8.027920022213976E-2</v>
      </c>
      <c r="L668" s="62">
        <f t="shared" si="17"/>
        <v>8.0479200222139766E-2</v>
      </c>
    </row>
    <row r="669" spans="1:12" x14ac:dyDescent="0.25">
      <c r="A669" s="70" t="str">
        <f>+'3.1.16'!A657</f>
        <v>2017-07-01</v>
      </c>
      <c r="B669" s="57" t="str">
        <f>+'3.1.16'!B657</f>
        <v>2020-06-30</v>
      </c>
      <c r="C669" s="57">
        <f>+'3.1.16'!C657</f>
        <v>36</v>
      </c>
      <c r="D669" s="57" t="str">
        <f>+'3.1.16'!D657</f>
        <v>CONNECTICUT LIG</v>
      </c>
      <c r="E669" s="57" t="s">
        <v>372</v>
      </c>
      <c r="F669" s="82">
        <f>IF($E$11="",'3.1.16'!Y657/1000,Matrix!$E$11+('3.1.16'!Y657/1000))</f>
        <v>7.8749085874988162E-2</v>
      </c>
      <c r="G669" s="60">
        <f>IF($E$11="",'3.1.16'!Z657/1000,Matrix!$E$11+('3.1.16'!Z657/1000))</f>
        <v>8.1049085874988172E-2</v>
      </c>
      <c r="H669" s="63">
        <f>IF($E$11="",'3.1.16'!AA657/1000,Matrix!$E$11+('3.1.16'!AA657/1000))</f>
        <v>8.1249085874988164E-2</v>
      </c>
      <c r="I669" s="56"/>
      <c r="J669" s="75">
        <f t="array" ref="J669">INDEX($BA$14:$BA$294,MATCH(MIN(IF($BA$14:$BA$294-(F669*(1+$BF$37))&gt;=0,$BA$14:$BA$294-(F669*(1+$BF$37)),"")),$BA$14:$BA$294-(F669*(1+$BF$37)),0))</f>
        <v>7.9250000000000195E-2</v>
      </c>
      <c r="K669" s="60">
        <f t="shared" si="16"/>
        <v>8.1049085874988172E-2</v>
      </c>
      <c r="L669" s="63">
        <f t="shared" si="17"/>
        <v>8.1249085874988164E-2</v>
      </c>
    </row>
    <row r="670" spans="1:12" x14ac:dyDescent="0.25">
      <c r="A670" s="68" t="str">
        <f>+'3.1.16'!A658</f>
        <v>2017-08-01</v>
      </c>
      <c r="B670" s="55" t="str">
        <f>+'3.1.16'!B658</f>
        <v>2018-07-31</v>
      </c>
      <c r="C670" s="55">
        <f>+'3.1.16'!C658</f>
        <v>12</v>
      </c>
      <c r="D670" s="55" t="str">
        <f>+'3.1.16'!D658</f>
        <v>CONNECTICUT LIG</v>
      </c>
      <c r="E670" s="55" t="s">
        <v>372</v>
      </c>
      <c r="F670" s="81">
        <f>IF($E$11="",'3.1.16'!Y658/1000,Matrix!$E$11+('3.1.16'!Y658/1000))</f>
        <v>7.7643292558231589E-2</v>
      </c>
      <c r="G670" s="58">
        <f>IF($E$11="",'3.1.16'!Z658/1000,Matrix!$E$11+('3.1.16'!Z658/1000))</f>
        <v>7.9943292558231585E-2</v>
      </c>
      <c r="H670" s="61">
        <f>IF($E$11="",'3.1.16'!AA658/1000,Matrix!$E$11+('3.1.16'!AA658/1000))</f>
        <v>8.0143292558231591E-2</v>
      </c>
      <c r="I670" s="55"/>
      <c r="J670" s="73">
        <f t="array" ref="J670">INDEX($BA$14:$BA$294,MATCH(MIN(IF($BA$14:$BA$294-(F670*(1+$BF$37))&gt;=0,$BA$14:$BA$294-(F670*(1+$BF$37)),"")),$BA$14:$BA$294-(F670*(1+$BF$37)),0))</f>
        <v>7.7850000000000183E-2</v>
      </c>
      <c r="K670" s="58">
        <f t="shared" si="16"/>
        <v>7.9943292558231585E-2</v>
      </c>
      <c r="L670" s="61">
        <f t="shared" si="17"/>
        <v>8.0143292558231591E-2</v>
      </c>
    </row>
    <row r="671" spans="1:12" x14ac:dyDescent="0.25">
      <c r="A671" s="69" t="str">
        <f>+'3.1.16'!A659</f>
        <v>2017-08-01</v>
      </c>
      <c r="B671" s="56" t="str">
        <f>+'3.1.16'!B659</f>
        <v>2019-01-31</v>
      </c>
      <c r="C671" s="56">
        <f>+'3.1.16'!C659</f>
        <v>18</v>
      </c>
      <c r="D671" s="56" t="str">
        <f>+'3.1.16'!D659</f>
        <v>CONNECTICUT LIG</v>
      </c>
      <c r="E671" s="56" t="s">
        <v>372</v>
      </c>
      <c r="F671" s="80">
        <f>IF($E$11="",'3.1.16'!Y659/1000,Matrix!$E$11+('3.1.16'!Y659/1000))</f>
        <v>7.9858872695585364E-2</v>
      </c>
      <c r="G671" s="59">
        <f>IF($E$11="",'3.1.16'!Z659/1000,Matrix!$E$11+('3.1.16'!Z659/1000))</f>
        <v>8.2158872695585361E-2</v>
      </c>
      <c r="H671" s="62">
        <f>IF($E$11="",'3.1.16'!AA659/1000,Matrix!$E$11+('3.1.16'!AA659/1000))</f>
        <v>8.2358872695585367E-2</v>
      </c>
      <c r="I671" s="56"/>
      <c r="J671" s="74">
        <f t="array" ref="J671">INDEX($BA$14:$BA$294,MATCH(MIN(IF($BA$14:$BA$294-(F671*(1+$BF$37))&gt;=0,$BA$14:$BA$294-(F671*(1+$BF$37)),"")),$BA$14:$BA$294-(F671*(1+$BF$37)),0))</f>
        <v>8.0300000000000205E-2</v>
      </c>
      <c r="K671" s="59">
        <f t="shared" si="16"/>
        <v>8.2158872695585361E-2</v>
      </c>
      <c r="L671" s="62">
        <f t="shared" si="17"/>
        <v>8.2358872695585367E-2</v>
      </c>
    </row>
    <row r="672" spans="1:12" x14ac:dyDescent="0.25">
      <c r="A672" s="69" t="str">
        <f>+'3.1.16'!A660</f>
        <v>2017-08-01</v>
      </c>
      <c r="B672" s="56" t="str">
        <f>+'3.1.16'!B660</f>
        <v>2019-07-31</v>
      </c>
      <c r="C672" s="56">
        <f>+'3.1.16'!C660</f>
        <v>24</v>
      </c>
      <c r="D672" s="56" t="str">
        <f>+'3.1.16'!D660</f>
        <v>CONNECTICUT LIG</v>
      </c>
      <c r="E672" s="56" t="s">
        <v>372</v>
      </c>
      <c r="F672" s="80">
        <f>IF($E$11="",'3.1.16'!Y660/1000,Matrix!$E$11+('3.1.16'!Y660/1000))</f>
        <v>7.9911597373727203E-2</v>
      </c>
      <c r="G672" s="59">
        <f>IF($E$11="",'3.1.16'!Z660/1000,Matrix!$E$11+('3.1.16'!Z660/1000))</f>
        <v>8.2211597373727199E-2</v>
      </c>
      <c r="H672" s="62">
        <f>IF($E$11="",'3.1.16'!AA660/1000,Matrix!$E$11+('3.1.16'!AA660/1000))</f>
        <v>8.2411597373727205E-2</v>
      </c>
      <c r="I672" s="56"/>
      <c r="J672" s="74">
        <f t="array" ref="J672">INDEX($BA$14:$BA$294,MATCH(MIN(IF($BA$14:$BA$294-(F672*(1+$BF$37))&gt;=0,$BA$14:$BA$294-(F672*(1+$BF$37)),"")),$BA$14:$BA$294-(F672*(1+$BF$37)),0))</f>
        <v>8.0300000000000205E-2</v>
      </c>
      <c r="K672" s="59">
        <f t="shared" si="16"/>
        <v>8.2211597373727199E-2</v>
      </c>
      <c r="L672" s="62">
        <f t="shared" si="17"/>
        <v>8.2411597373727205E-2</v>
      </c>
    </row>
    <row r="673" spans="1:12" x14ac:dyDescent="0.25">
      <c r="A673" s="69" t="str">
        <f>+'3.1.16'!A661</f>
        <v>2017-08-01</v>
      </c>
      <c r="B673" s="56" t="str">
        <f>+'3.1.16'!B661</f>
        <v>2020-01-31</v>
      </c>
      <c r="C673" s="56">
        <f>+'3.1.16'!C661</f>
        <v>30</v>
      </c>
      <c r="D673" s="56" t="str">
        <f>+'3.1.16'!D661</f>
        <v>CONNECTICUT LIG</v>
      </c>
      <c r="E673" s="56" t="s">
        <v>372</v>
      </c>
      <c r="F673" s="80">
        <f>IF($E$11="",'3.1.16'!Y661/1000,Matrix!$E$11+('3.1.16'!Y661/1000))</f>
        <v>7.9408734527124214E-2</v>
      </c>
      <c r="G673" s="59">
        <f>IF($E$11="",'3.1.16'!Z661/1000,Matrix!$E$11+('3.1.16'!Z661/1000))</f>
        <v>8.170873452712421E-2</v>
      </c>
      <c r="H673" s="62">
        <f>IF($E$11="",'3.1.16'!AA661/1000,Matrix!$E$11+('3.1.16'!AA661/1000))</f>
        <v>8.1908734527124216E-2</v>
      </c>
      <c r="I673" s="56"/>
      <c r="J673" s="74">
        <f t="array" ref="J673">INDEX($BA$14:$BA$294,MATCH(MIN(IF($BA$14:$BA$294-(F673*(1+$BF$37))&gt;=0,$BA$14:$BA$294-(F673*(1+$BF$37)),"")),$BA$14:$BA$294-(F673*(1+$BF$37)),0))</f>
        <v>7.9600000000000198E-2</v>
      </c>
      <c r="K673" s="59">
        <f t="shared" si="16"/>
        <v>8.170873452712421E-2</v>
      </c>
      <c r="L673" s="62">
        <f t="shared" si="17"/>
        <v>8.1908734527124216E-2</v>
      </c>
    </row>
    <row r="674" spans="1:12" x14ac:dyDescent="0.25">
      <c r="A674" s="70" t="str">
        <f>+'3.1.16'!A662</f>
        <v>2017-08-01</v>
      </c>
      <c r="B674" s="57" t="str">
        <f>+'3.1.16'!B662</f>
        <v>2020-07-31</v>
      </c>
      <c r="C674" s="57">
        <f>+'3.1.16'!C662</f>
        <v>36</v>
      </c>
      <c r="D674" s="57" t="str">
        <f>+'3.1.16'!D662</f>
        <v>CONNECTICUT LIG</v>
      </c>
      <c r="E674" s="57" t="s">
        <v>372</v>
      </c>
      <c r="F674" s="82">
        <f>IF($E$11="",'3.1.16'!Y662/1000,Matrix!$E$11+('3.1.16'!Y662/1000))</f>
        <v>7.9126395184589832E-2</v>
      </c>
      <c r="G674" s="60">
        <f>IF($E$11="",'3.1.16'!Z662/1000,Matrix!$E$11+('3.1.16'!Z662/1000))</f>
        <v>8.1426395184589828E-2</v>
      </c>
      <c r="H674" s="63">
        <f>IF($E$11="",'3.1.16'!AA662/1000,Matrix!$E$11+('3.1.16'!AA662/1000))</f>
        <v>8.162639518458982E-2</v>
      </c>
      <c r="I674" s="56"/>
      <c r="J674" s="75">
        <f t="array" ref="J674">INDEX($BA$14:$BA$294,MATCH(MIN(IF($BA$14:$BA$294-(F674*(1+$BF$37))&gt;=0,$BA$14:$BA$294-(F674*(1+$BF$37)),"")),$BA$14:$BA$294-(F674*(1+$BF$37)),0))</f>
        <v>7.9600000000000198E-2</v>
      </c>
      <c r="K674" s="60">
        <f t="shared" si="16"/>
        <v>8.1426395184589828E-2</v>
      </c>
      <c r="L674" s="63">
        <f t="shared" si="17"/>
        <v>8.162639518458982E-2</v>
      </c>
    </row>
    <row r="675" spans="1:12" x14ac:dyDescent="0.25">
      <c r="A675" s="68" t="str">
        <f>+'3.1.16'!A663</f>
        <v>2016-09-01</v>
      </c>
      <c r="B675" s="55" t="str">
        <f>+'3.1.16'!B663</f>
        <v>2017-08-31</v>
      </c>
      <c r="C675" s="55">
        <f>+'3.1.16'!C663</f>
        <v>12</v>
      </c>
      <c r="D675" s="55" t="str">
        <f>+'3.1.16'!D663</f>
        <v>BGEMD</v>
      </c>
      <c r="E675" s="55" t="s">
        <v>372</v>
      </c>
      <c r="F675" s="81">
        <f>IF($E$11="",'3.1.16'!Y663/1000,Matrix!$E$11+('3.1.16'!Y663/1000))</f>
        <v>7.7809993388711696E-2</v>
      </c>
      <c r="G675" s="58">
        <f>IF($E$11="",'3.1.16'!Z663/1000,Matrix!$E$11+('3.1.16'!Z663/1000))</f>
        <v>8.0109993388711692E-2</v>
      </c>
      <c r="H675" s="61">
        <f>IF($E$11="",'3.1.16'!AA663/1000,Matrix!$E$11+('3.1.16'!AA663/1000))</f>
        <v>8.0309993388711684E-2</v>
      </c>
      <c r="I675" s="55"/>
      <c r="J675" s="73">
        <f>+F675</f>
        <v>7.7809993388711696E-2</v>
      </c>
      <c r="K675" s="58">
        <f t="shared" si="16"/>
        <v>8.0109993388711692E-2</v>
      </c>
      <c r="L675" s="61">
        <f t="shared" si="17"/>
        <v>8.0309993388711684E-2</v>
      </c>
    </row>
    <row r="676" spans="1:12" x14ac:dyDescent="0.25">
      <c r="A676" s="69" t="str">
        <f>+'3.1.16'!A664</f>
        <v>2016-09-01</v>
      </c>
      <c r="B676" s="56" t="str">
        <f>+'3.1.16'!B664</f>
        <v>2018-02-28</v>
      </c>
      <c r="C676" s="56">
        <f>+'3.1.16'!C664</f>
        <v>18</v>
      </c>
      <c r="D676" s="56" t="str">
        <f>+'3.1.16'!D664</f>
        <v>BGEMD</v>
      </c>
      <c r="E676" s="56" t="s">
        <v>372</v>
      </c>
      <c r="F676" s="80">
        <f>IF($E$11="",'3.1.16'!Y664/1000,Matrix!$E$11+('3.1.16'!Y664/1000))</f>
        <v>7.7622002989257768E-2</v>
      </c>
      <c r="G676" s="59">
        <f>IF($E$11="",'3.1.16'!Z664/1000,Matrix!$E$11+('3.1.16'!Z664/1000))</f>
        <v>7.9922002989257765E-2</v>
      </c>
      <c r="H676" s="62">
        <f>IF($E$11="",'3.1.16'!AA664/1000,Matrix!$E$11+('3.1.16'!AA664/1000))</f>
        <v>8.0122002989257771E-2</v>
      </c>
      <c r="I676" s="56"/>
      <c r="J676" s="74">
        <f t="shared" ref="J676:J739" si="18">+F676</f>
        <v>7.7622002989257768E-2</v>
      </c>
      <c r="K676" s="59">
        <f t="shared" ref="K676:K739" si="19">+G676</f>
        <v>7.9922002989257765E-2</v>
      </c>
      <c r="L676" s="62">
        <f t="shared" ref="L676:L739" si="20">+H676</f>
        <v>8.0122002989257771E-2</v>
      </c>
    </row>
    <row r="677" spans="1:12" x14ac:dyDescent="0.25">
      <c r="A677" s="69" t="str">
        <f>+'3.1.16'!A665</f>
        <v>2016-09-01</v>
      </c>
      <c r="B677" s="56" t="str">
        <f>+'3.1.16'!B665</f>
        <v>2018-08-31</v>
      </c>
      <c r="C677" s="56">
        <f>+'3.1.16'!C665</f>
        <v>24</v>
      </c>
      <c r="D677" s="56" t="str">
        <f>+'3.1.16'!D665</f>
        <v>BGEMD</v>
      </c>
      <c r="E677" s="56" t="s">
        <v>372</v>
      </c>
      <c r="F677" s="80">
        <f>IF($E$11="",'3.1.16'!Y665/1000,Matrix!$E$11+('3.1.16'!Y665/1000))</f>
        <v>7.6065563269477318E-2</v>
      </c>
      <c r="G677" s="59">
        <f>IF($E$11="",'3.1.16'!Z665/1000,Matrix!$E$11+('3.1.16'!Z665/1000))</f>
        <v>7.8365563269477315E-2</v>
      </c>
      <c r="H677" s="62">
        <f>IF($E$11="",'3.1.16'!AA665/1000,Matrix!$E$11+('3.1.16'!AA665/1000))</f>
        <v>7.856556326947732E-2</v>
      </c>
      <c r="I677" s="56"/>
      <c r="J677" s="74">
        <f t="shared" si="18"/>
        <v>7.6065563269477318E-2</v>
      </c>
      <c r="K677" s="59">
        <f t="shared" si="19"/>
        <v>7.8365563269477315E-2</v>
      </c>
      <c r="L677" s="62">
        <f t="shared" si="20"/>
        <v>7.856556326947732E-2</v>
      </c>
    </row>
    <row r="678" spans="1:12" x14ac:dyDescent="0.25">
      <c r="A678" s="69" t="str">
        <f>+'3.1.16'!A666</f>
        <v>2016-09-01</v>
      </c>
      <c r="B678" s="56" t="str">
        <f>+'3.1.16'!B666</f>
        <v>2019-02-28</v>
      </c>
      <c r="C678" s="56">
        <f>+'3.1.16'!C666</f>
        <v>30</v>
      </c>
      <c r="D678" s="56" t="str">
        <f>+'3.1.16'!D666</f>
        <v>BGEMD</v>
      </c>
      <c r="E678" s="56" t="s">
        <v>372</v>
      </c>
      <c r="F678" s="80">
        <f>IF($E$11="",'3.1.16'!Y666/1000,Matrix!$E$11+('3.1.16'!Y666/1000))</f>
        <v>7.6127760308399989E-2</v>
      </c>
      <c r="G678" s="59">
        <f>IF($E$11="",'3.1.16'!Z666/1000,Matrix!$E$11+('3.1.16'!Z666/1000))</f>
        <v>7.8427760308399985E-2</v>
      </c>
      <c r="H678" s="62">
        <f>IF($E$11="",'3.1.16'!AA666/1000,Matrix!$E$11+('3.1.16'!AA666/1000))</f>
        <v>7.8627760308399991E-2</v>
      </c>
      <c r="I678" s="56"/>
      <c r="J678" s="74">
        <f t="shared" si="18"/>
        <v>7.6127760308399989E-2</v>
      </c>
      <c r="K678" s="59">
        <f t="shared" si="19"/>
        <v>7.8427760308399985E-2</v>
      </c>
      <c r="L678" s="62">
        <f t="shared" si="20"/>
        <v>7.8627760308399991E-2</v>
      </c>
    </row>
    <row r="679" spans="1:12" x14ac:dyDescent="0.25">
      <c r="A679" s="70" t="str">
        <f>+'3.1.16'!A667</f>
        <v>2016-09-01</v>
      </c>
      <c r="B679" s="57" t="str">
        <f>+'3.1.16'!B667</f>
        <v>2019-08-31</v>
      </c>
      <c r="C679" s="57">
        <f>+'3.1.16'!C667</f>
        <v>36</v>
      </c>
      <c r="D679" s="57" t="str">
        <f>+'3.1.16'!D667</f>
        <v>BGEMD</v>
      </c>
      <c r="E679" s="57" t="s">
        <v>372</v>
      </c>
      <c r="F679" s="82">
        <f>IF($E$11="",'3.1.16'!Y667/1000,Matrix!$E$11+('3.1.16'!Y667/1000))</f>
        <v>7.4842132578327322E-2</v>
      </c>
      <c r="G679" s="60">
        <f>IF($E$11="",'3.1.16'!Z667/1000,Matrix!$E$11+('3.1.16'!Z667/1000))</f>
        <v>7.7142132578327319E-2</v>
      </c>
      <c r="H679" s="63">
        <f>IF($E$11="",'3.1.16'!AA667/1000,Matrix!$E$11+('3.1.16'!AA667/1000))</f>
        <v>7.7342132578327324E-2</v>
      </c>
      <c r="I679" s="56"/>
      <c r="J679" s="75">
        <f t="shared" si="18"/>
        <v>7.4842132578327322E-2</v>
      </c>
      <c r="K679" s="60">
        <f t="shared" si="19"/>
        <v>7.7142132578327319E-2</v>
      </c>
      <c r="L679" s="63">
        <f t="shared" si="20"/>
        <v>7.7342132578327324E-2</v>
      </c>
    </row>
    <row r="680" spans="1:12" x14ac:dyDescent="0.25">
      <c r="A680" s="68" t="str">
        <f>+'3.1.16'!A668</f>
        <v>2016-10-01</v>
      </c>
      <c r="B680" s="55" t="str">
        <f>+'3.1.16'!B668</f>
        <v>2017-09-30</v>
      </c>
      <c r="C680" s="55">
        <f>+'3.1.16'!C668</f>
        <v>12</v>
      </c>
      <c r="D680" s="55" t="str">
        <f>+'3.1.16'!D668</f>
        <v>BGEMD</v>
      </c>
      <c r="E680" s="55" t="s">
        <v>372</v>
      </c>
      <c r="F680" s="81">
        <f>IF($E$11="",'3.1.16'!Y668/1000,Matrix!$E$11+('3.1.16'!Y668/1000))</f>
        <v>7.7426013195494275E-2</v>
      </c>
      <c r="G680" s="58">
        <f>IF($E$11="",'3.1.16'!Z668/1000,Matrix!$E$11+('3.1.16'!Z668/1000))</f>
        <v>7.9726013195494272E-2</v>
      </c>
      <c r="H680" s="61">
        <f>IF($E$11="",'3.1.16'!AA668/1000,Matrix!$E$11+('3.1.16'!AA668/1000))</f>
        <v>7.9926013195494278E-2</v>
      </c>
      <c r="I680" s="55"/>
      <c r="J680" s="73">
        <f t="shared" si="18"/>
        <v>7.7426013195494275E-2</v>
      </c>
      <c r="K680" s="58">
        <f t="shared" si="19"/>
        <v>7.9726013195494272E-2</v>
      </c>
      <c r="L680" s="61">
        <f t="shared" si="20"/>
        <v>7.9926013195494278E-2</v>
      </c>
    </row>
    <row r="681" spans="1:12" x14ac:dyDescent="0.25">
      <c r="A681" s="69" t="str">
        <f>+'3.1.16'!A669</f>
        <v>2016-10-01</v>
      </c>
      <c r="B681" s="56" t="str">
        <f>+'3.1.16'!B669</f>
        <v>2018-03-31</v>
      </c>
      <c r="C681" s="56">
        <f>+'3.1.16'!C669</f>
        <v>18</v>
      </c>
      <c r="D681" s="56" t="str">
        <f>+'3.1.16'!D669</f>
        <v>BGEMD</v>
      </c>
      <c r="E681" s="56" t="s">
        <v>372</v>
      </c>
      <c r="F681" s="80">
        <f>IF($E$11="",'3.1.16'!Y669/1000,Matrix!$E$11+('3.1.16'!Y669/1000))</f>
        <v>7.7715674448508701E-2</v>
      </c>
      <c r="G681" s="59">
        <f>IF($E$11="",'3.1.16'!Z669/1000,Matrix!$E$11+('3.1.16'!Z669/1000))</f>
        <v>8.0015674448508711E-2</v>
      </c>
      <c r="H681" s="62">
        <f>IF($E$11="",'3.1.16'!AA669/1000,Matrix!$E$11+('3.1.16'!AA669/1000))</f>
        <v>8.0215674448508703E-2</v>
      </c>
      <c r="I681" s="56"/>
      <c r="J681" s="74">
        <f t="shared" si="18"/>
        <v>7.7715674448508701E-2</v>
      </c>
      <c r="K681" s="59">
        <f t="shared" si="19"/>
        <v>8.0015674448508711E-2</v>
      </c>
      <c r="L681" s="62">
        <f t="shared" si="20"/>
        <v>8.0215674448508703E-2</v>
      </c>
    </row>
    <row r="682" spans="1:12" x14ac:dyDescent="0.25">
      <c r="A682" s="69" t="str">
        <f>+'3.1.16'!A670</f>
        <v>2016-10-01</v>
      </c>
      <c r="B682" s="56" t="str">
        <f>+'3.1.16'!B670</f>
        <v>2018-09-30</v>
      </c>
      <c r="C682" s="56">
        <f>+'3.1.16'!C670</f>
        <v>24</v>
      </c>
      <c r="D682" s="56" t="str">
        <f>+'3.1.16'!D670</f>
        <v>BGEMD</v>
      </c>
      <c r="E682" s="56" t="s">
        <v>372</v>
      </c>
      <c r="F682" s="80">
        <f>IF($E$11="",'3.1.16'!Y670/1000,Matrix!$E$11+('3.1.16'!Y670/1000))</f>
        <v>7.5833637497996501E-2</v>
      </c>
      <c r="G682" s="59">
        <f>IF($E$11="",'3.1.16'!Z670/1000,Matrix!$E$11+('3.1.16'!Z670/1000))</f>
        <v>7.8133637497996497E-2</v>
      </c>
      <c r="H682" s="62">
        <f>IF($E$11="",'3.1.16'!AA670/1000,Matrix!$E$11+('3.1.16'!AA670/1000))</f>
        <v>7.8333637497996503E-2</v>
      </c>
      <c r="I682" s="56"/>
      <c r="J682" s="74">
        <f t="shared" si="18"/>
        <v>7.5833637497996501E-2</v>
      </c>
      <c r="K682" s="59">
        <f t="shared" si="19"/>
        <v>7.8133637497996497E-2</v>
      </c>
      <c r="L682" s="62">
        <f t="shared" si="20"/>
        <v>7.8333637497996503E-2</v>
      </c>
    </row>
    <row r="683" spans="1:12" x14ac:dyDescent="0.25">
      <c r="A683" s="69" t="str">
        <f>+'3.1.16'!A671</f>
        <v>2016-10-01</v>
      </c>
      <c r="B683" s="56" t="str">
        <f>+'3.1.16'!B671</f>
        <v>2019-03-31</v>
      </c>
      <c r="C683" s="56">
        <f>+'3.1.16'!C671</f>
        <v>30</v>
      </c>
      <c r="D683" s="56" t="str">
        <f>+'3.1.16'!D671</f>
        <v>BGEMD</v>
      </c>
      <c r="E683" s="56" t="s">
        <v>372</v>
      </c>
      <c r="F683" s="80">
        <f>IF($E$11="",'3.1.16'!Y671/1000,Matrix!$E$11+('3.1.16'!Y671/1000))</f>
        <v>7.6164394181283568E-2</v>
      </c>
      <c r="G683" s="59">
        <f>IF($E$11="",'3.1.16'!Z671/1000,Matrix!$E$11+('3.1.16'!Z671/1000))</f>
        <v>7.8464394181283564E-2</v>
      </c>
      <c r="H683" s="62">
        <f>IF($E$11="",'3.1.16'!AA671/1000,Matrix!$E$11+('3.1.16'!AA671/1000))</f>
        <v>7.866439418128357E-2</v>
      </c>
      <c r="I683" s="56"/>
      <c r="J683" s="74">
        <f t="shared" si="18"/>
        <v>7.6164394181283568E-2</v>
      </c>
      <c r="K683" s="59">
        <f t="shared" si="19"/>
        <v>7.8464394181283564E-2</v>
      </c>
      <c r="L683" s="62">
        <f t="shared" si="20"/>
        <v>7.866439418128357E-2</v>
      </c>
    </row>
    <row r="684" spans="1:12" x14ac:dyDescent="0.25">
      <c r="A684" s="70" t="str">
        <f>+'3.1.16'!A672</f>
        <v>2016-10-01</v>
      </c>
      <c r="B684" s="57" t="str">
        <f>+'3.1.16'!B672</f>
        <v>2019-09-30</v>
      </c>
      <c r="C684" s="57">
        <f>+'3.1.16'!C672</f>
        <v>36</v>
      </c>
      <c r="D684" s="57" t="str">
        <f>+'3.1.16'!D672</f>
        <v>BGEMD</v>
      </c>
      <c r="E684" s="57" t="s">
        <v>372</v>
      </c>
      <c r="F684" s="82">
        <f>IF($E$11="",'3.1.16'!Y672/1000,Matrix!$E$11+('3.1.16'!Y672/1000))</f>
        <v>7.4516589006682801E-2</v>
      </c>
      <c r="G684" s="60">
        <f>IF($E$11="",'3.1.16'!Z672/1000,Matrix!$E$11+('3.1.16'!Z672/1000))</f>
        <v>7.6816589006682798E-2</v>
      </c>
      <c r="H684" s="63">
        <f>IF($E$11="",'3.1.16'!AA672/1000,Matrix!$E$11+('3.1.16'!AA672/1000))</f>
        <v>7.7016589006682803E-2</v>
      </c>
      <c r="I684" s="56"/>
      <c r="J684" s="75">
        <f t="shared" si="18"/>
        <v>7.4516589006682801E-2</v>
      </c>
      <c r="K684" s="60">
        <f t="shared" si="19"/>
        <v>7.6816589006682798E-2</v>
      </c>
      <c r="L684" s="63">
        <f t="shared" si="20"/>
        <v>7.7016589006682803E-2</v>
      </c>
    </row>
    <row r="685" spans="1:12" x14ac:dyDescent="0.25">
      <c r="A685" s="68" t="str">
        <f>+'3.1.16'!A673</f>
        <v>2016-11-01</v>
      </c>
      <c r="B685" s="55" t="str">
        <f>+'3.1.16'!B673</f>
        <v>2017-10-31</v>
      </c>
      <c r="C685" s="55">
        <f>+'3.1.16'!C673</f>
        <v>12</v>
      </c>
      <c r="D685" s="55" t="str">
        <f>+'3.1.16'!D673</f>
        <v>BGEMD</v>
      </c>
      <c r="E685" s="55" t="s">
        <v>372</v>
      </c>
      <c r="F685" s="81">
        <f>IF($E$11="",'3.1.16'!Y673/1000,Matrix!$E$11+('3.1.16'!Y673/1000))</f>
        <v>7.6982226057032727E-2</v>
      </c>
      <c r="G685" s="58">
        <f>IF($E$11="",'3.1.16'!Z673/1000,Matrix!$E$11+('3.1.16'!Z673/1000))</f>
        <v>7.9282226057032737E-2</v>
      </c>
      <c r="H685" s="61">
        <f>IF($E$11="",'3.1.16'!AA673/1000,Matrix!$E$11+('3.1.16'!AA673/1000))</f>
        <v>7.9482226057032729E-2</v>
      </c>
      <c r="I685" s="55"/>
      <c r="J685" s="73">
        <f t="shared" si="18"/>
        <v>7.6982226057032727E-2</v>
      </c>
      <c r="K685" s="58">
        <f t="shared" si="19"/>
        <v>7.9282226057032737E-2</v>
      </c>
      <c r="L685" s="61">
        <f t="shared" si="20"/>
        <v>7.9482226057032729E-2</v>
      </c>
    </row>
    <row r="686" spans="1:12" x14ac:dyDescent="0.25">
      <c r="A686" s="69" t="str">
        <f>+'3.1.16'!A674</f>
        <v>2016-11-01</v>
      </c>
      <c r="B686" s="56" t="str">
        <f>+'3.1.16'!B674</f>
        <v>2018-04-30</v>
      </c>
      <c r="C686" s="56">
        <f>+'3.1.16'!C674</f>
        <v>18</v>
      </c>
      <c r="D686" s="56" t="str">
        <f>+'3.1.16'!D674</f>
        <v>BGEMD</v>
      </c>
      <c r="E686" s="56" t="s">
        <v>372</v>
      </c>
      <c r="F686" s="80">
        <f>IF($E$11="",'3.1.16'!Y674/1000,Matrix!$E$11+('3.1.16'!Y674/1000))</f>
        <v>7.7498260704052857E-2</v>
      </c>
      <c r="G686" s="59">
        <f>IF($E$11="",'3.1.16'!Z674/1000,Matrix!$E$11+('3.1.16'!Z674/1000))</f>
        <v>7.9798260704052854E-2</v>
      </c>
      <c r="H686" s="62">
        <f>IF($E$11="",'3.1.16'!AA674/1000,Matrix!$E$11+('3.1.16'!AA674/1000))</f>
        <v>7.9998260704052859E-2</v>
      </c>
      <c r="I686" s="56"/>
      <c r="J686" s="74">
        <f t="shared" si="18"/>
        <v>7.7498260704052857E-2</v>
      </c>
      <c r="K686" s="59">
        <f t="shared" si="19"/>
        <v>7.9798260704052854E-2</v>
      </c>
      <c r="L686" s="62">
        <f t="shared" si="20"/>
        <v>7.9998260704052859E-2</v>
      </c>
    </row>
    <row r="687" spans="1:12" x14ac:dyDescent="0.25">
      <c r="A687" s="69" t="str">
        <f>+'3.1.16'!A675</f>
        <v>2016-11-01</v>
      </c>
      <c r="B687" s="56" t="str">
        <f>+'3.1.16'!B675</f>
        <v>2018-10-31</v>
      </c>
      <c r="C687" s="56">
        <f>+'3.1.16'!C675</f>
        <v>24</v>
      </c>
      <c r="D687" s="56" t="str">
        <f>+'3.1.16'!D675</f>
        <v>BGEMD</v>
      </c>
      <c r="E687" s="56" t="s">
        <v>372</v>
      </c>
      <c r="F687" s="80">
        <f>IF($E$11="",'3.1.16'!Y675/1000,Matrix!$E$11+('3.1.16'!Y675/1000))</f>
        <v>7.5598570298792134E-2</v>
      </c>
      <c r="G687" s="59">
        <f>IF($E$11="",'3.1.16'!Z675/1000,Matrix!$E$11+('3.1.16'!Z675/1000))</f>
        <v>7.789857029879213E-2</v>
      </c>
      <c r="H687" s="62">
        <f>IF($E$11="",'3.1.16'!AA675/1000,Matrix!$E$11+('3.1.16'!AA675/1000))</f>
        <v>7.8098570298792136E-2</v>
      </c>
      <c r="I687" s="56"/>
      <c r="J687" s="74">
        <f t="shared" si="18"/>
        <v>7.5598570298792134E-2</v>
      </c>
      <c r="K687" s="59">
        <f t="shared" si="19"/>
        <v>7.789857029879213E-2</v>
      </c>
      <c r="L687" s="62">
        <f t="shared" si="20"/>
        <v>7.8098570298792136E-2</v>
      </c>
    </row>
    <row r="688" spans="1:12" x14ac:dyDescent="0.25">
      <c r="A688" s="69" t="str">
        <f>+'3.1.16'!A676</f>
        <v>2016-11-01</v>
      </c>
      <c r="B688" s="56" t="str">
        <f>+'3.1.16'!B676</f>
        <v>2019-04-30</v>
      </c>
      <c r="C688" s="56">
        <f>+'3.1.16'!C676</f>
        <v>30</v>
      </c>
      <c r="D688" s="56" t="str">
        <f>+'3.1.16'!D676</f>
        <v>BGEMD</v>
      </c>
      <c r="E688" s="56" t="s">
        <v>372</v>
      </c>
      <c r="F688" s="80">
        <f>IF($E$11="",'3.1.16'!Y676/1000,Matrix!$E$11+('3.1.16'!Y676/1000))</f>
        <v>7.602549042380502E-2</v>
      </c>
      <c r="G688" s="59">
        <f>IF($E$11="",'3.1.16'!Z676/1000,Matrix!$E$11+('3.1.16'!Z676/1000))</f>
        <v>7.8325490423805016E-2</v>
      </c>
      <c r="H688" s="62">
        <f>IF($E$11="",'3.1.16'!AA676/1000,Matrix!$E$11+('3.1.16'!AA676/1000))</f>
        <v>7.8525490423805022E-2</v>
      </c>
      <c r="I688" s="56"/>
      <c r="J688" s="74">
        <f t="shared" si="18"/>
        <v>7.602549042380502E-2</v>
      </c>
      <c r="K688" s="59">
        <f t="shared" si="19"/>
        <v>7.8325490423805016E-2</v>
      </c>
      <c r="L688" s="62">
        <f t="shared" si="20"/>
        <v>7.8525490423805022E-2</v>
      </c>
    </row>
    <row r="689" spans="1:12" x14ac:dyDescent="0.25">
      <c r="A689" s="70" t="str">
        <f>+'3.1.16'!A677</f>
        <v>2016-11-01</v>
      </c>
      <c r="B689" s="57" t="str">
        <f>+'3.1.16'!B677</f>
        <v>2019-10-31</v>
      </c>
      <c r="C689" s="57">
        <f>+'3.1.16'!C677</f>
        <v>36</v>
      </c>
      <c r="D689" s="57" t="str">
        <f>+'3.1.16'!D677</f>
        <v>BGEMD</v>
      </c>
      <c r="E689" s="57" t="s">
        <v>372</v>
      </c>
      <c r="F689" s="82">
        <f>IF($E$11="",'3.1.16'!Y677/1000,Matrix!$E$11+('3.1.16'!Y677/1000))</f>
        <v>7.4168098695245585E-2</v>
      </c>
      <c r="G689" s="60">
        <f>IF($E$11="",'3.1.16'!Z677/1000,Matrix!$E$11+('3.1.16'!Z677/1000))</f>
        <v>7.6468098695245582E-2</v>
      </c>
      <c r="H689" s="63">
        <f>IF($E$11="",'3.1.16'!AA677/1000,Matrix!$E$11+('3.1.16'!AA677/1000))</f>
        <v>7.6668098695245587E-2</v>
      </c>
      <c r="I689" s="56"/>
      <c r="J689" s="75">
        <f t="shared" si="18"/>
        <v>7.4168098695245585E-2</v>
      </c>
      <c r="K689" s="60">
        <f t="shared" si="19"/>
        <v>7.6468098695245582E-2</v>
      </c>
      <c r="L689" s="63">
        <f t="shared" si="20"/>
        <v>7.6668098695245587E-2</v>
      </c>
    </row>
    <row r="690" spans="1:12" x14ac:dyDescent="0.25">
      <c r="A690" s="68" t="str">
        <f>+'3.1.16'!A678</f>
        <v>2016-12-01</v>
      </c>
      <c r="B690" s="55" t="str">
        <f>+'3.1.16'!B678</f>
        <v>2017-11-30</v>
      </c>
      <c r="C690" s="55">
        <f>+'3.1.16'!C678</f>
        <v>12</v>
      </c>
      <c r="D690" s="55" t="str">
        <f>+'3.1.16'!D678</f>
        <v>BGEMD</v>
      </c>
      <c r="E690" s="55" t="s">
        <v>372</v>
      </c>
      <c r="F690" s="81">
        <f>IF($E$11="",'3.1.16'!Y678/1000,Matrix!$E$11+('3.1.16'!Y678/1000))</f>
        <v>7.6544140520808018E-2</v>
      </c>
      <c r="G690" s="58">
        <f>IF($E$11="",'3.1.16'!Z678/1000,Matrix!$E$11+('3.1.16'!Z678/1000))</f>
        <v>7.8844140520808015E-2</v>
      </c>
      <c r="H690" s="61">
        <f>IF($E$11="",'3.1.16'!AA678/1000,Matrix!$E$11+('3.1.16'!AA678/1000))</f>
        <v>7.9044140520808021E-2</v>
      </c>
      <c r="I690" s="55"/>
      <c r="J690" s="73">
        <f t="shared" si="18"/>
        <v>7.6544140520808018E-2</v>
      </c>
      <c r="K690" s="58">
        <f t="shared" si="19"/>
        <v>7.8844140520808015E-2</v>
      </c>
      <c r="L690" s="61">
        <f t="shared" si="20"/>
        <v>7.9044140520808021E-2</v>
      </c>
    </row>
    <row r="691" spans="1:12" x14ac:dyDescent="0.25">
      <c r="A691" s="69" t="str">
        <f>+'3.1.16'!A679</f>
        <v>2016-12-01</v>
      </c>
      <c r="B691" s="56" t="str">
        <f>+'3.1.16'!B679</f>
        <v>2018-05-31</v>
      </c>
      <c r="C691" s="56">
        <f>+'3.1.16'!C679</f>
        <v>18</v>
      </c>
      <c r="D691" s="56" t="str">
        <f>+'3.1.16'!D679</f>
        <v>BGEMD</v>
      </c>
      <c r="E691" s="56" t="s">
        <v>372</v>
      </c>
      <c r="F691" s="80">
        <f>IF($E$11="",'3.1.16'!Y679/1000,Matrix!$E$11+('3.1.16'!Y679/1000))</f>
        <v>7.7077965708306689E-2</v>
      </c>
      <c r="G691" s="59">
        <f>IF($E$11="",'3.1.16'!Z679/1000,Matrix!$E$11+('3.1.16'!Z679/1000))</f>
        <v>7.9377965708306686E-2</v>
      </c>
      <c r="H691" s="62">
        <f>IF($E$11="",'3.1.16'!AA679/1000,Matrix!$E$11+('3.1.16'!AA679/1000))</f>
        <v>7.9577965708306692E-2</v>
      </c>
      <c r="I691" s="56"/>
      <c r="J691" s="74">
        <f t="shared" si="18"/>
        <v>7.7077965708306689E-2</v>
      </c>
      <c r="K691" s="59">
        <f t="shared" si="19"/>
        <v>7.9377965708306686E-2</v>
      </c>
      <c r="L691" s="62">
        <f t="shared" si="20"/>
        <v>7.9577965708306692E-2</v>
      </c>
    </row>
    <row r="692" spans="1:12" x14ac:dyDescent="0.25">
      <c r="A692" s="69" t="str">
        <f>+'3.1.16'!A680</f>
        <v>2016-12-01</v>
      </c>
      <c r="B692" s="56" t="str">
        <f>+'3.1.16'!B680</f>
        <v>2018-11-30</v>
      </c>
      <c r="C692" s="56">
        <f>+'3.1.16'!C680</f>
        <v>24</v>
      </c>
      <c r="D692" s="56" t="str">
        <f>+'3.1.16'!D680</f>
        <v>BGEMD</v>
      </c>
      <c r="E692" s="56" t="s">
        <v>372</v>
      </c>
      <c r="F692" s="80">
        <f>IF($E$11="",'3.1.16'!Y680/1000,Matrix!$E$11+('3.1.16'!Y680/1000))</f>
        <v>7.5355645919409645E-2</v>
      </c>
      <c r="G692" s="59">
        <f>IF($E$11="",'3.1.16'!Z680/1000,Matrix!$E$11+('3.1.16'!Z680/1000))</f>
        <v>7.7655645919409641E-2</v>
      </c>
      <c r="H692" s="62">
        <f>IF($E$11="",'3.1.16'!AA680/1000,Matrix!$E$11+('3.1.16'!AA680/1000))</f>
        <v>7.7855645919409633E-2</v>
      </c>
      <c r="I692" s="56"/>
      <c r="J692" s="74">
        <f t="shared" si="18"/>
        <v>7.5355645919409645E-2</v>
      </c>
      <c r="K692" s="59">
        <f t="shared" si="19"/>
        <v>7.7655645919409641E-2</v>
      </c>
      <c r="L692" s="62">
        <f t="shared" si="20"/>
        <v>7.7855645919409633E-2</v>
      </c>
    </row>
    <row r="693" spans="1:12" x14ac:dyDescent="0.25">
      <c r="A693" s="69" t="str">
        <f>+'3.1.16'!A681</f>
        <v>2016-12-01</v>
      </c>
      <c r="B693" s="56" t="str">
        <f>+'3.1.16'!B681</f>
        <v>2019-05-31</v>
      </c>
      <c r="C693" s="56">
        <f>+'3.1.16'!C681</f>
        <v>30</v>
      </c>
      <c r="D693" s="56" t="str">
        <f>+'3.1.16'!D681</f>
        <v>BGEMD</v>
      </c>
      <c r="E693" s="56" t="s">
        <v>372</v>
      </c>
      <c r="F693" s="80">
        <f>IF($E$11="",'3.1.16'!Y681/1000,Matrix!$E$11+('3.1.16'!Y681/1000))</f>
        <v>7.5765162365385635E-2</v>
      </c>
      <c r="G693" s="59">
        <f>IF($E$11="",'3.1.16'!Z681/1000,Matrix!$E$11+('3.1.16'!Z681/1000))</f>
        <v>7.8065162365385632E-2</v>
      </c>
      <c r="H693" s="62">
        <f>IF($E$11="",'3.1.16'!AA681/1000,Matrix!$E$11+('3.1.16'!AA681/1000))</f>
        <v>7.8265162365385638E-2</v>
      </c>
      <c r="I693" s="56"/>
      <c r="J693" s="74">
        <f t="shared" si="18"/>
        <v>7.5765162365385635E-2</v>
      </c>
      <c r="K693" s="59">
        <f t="shared" si="19"/>
        <v>7.8065162365385632E-2</v>
      </c>
      <c r="L693" s="62">
        <f t="shared" si="20"/>
        <v>7.8265162365385638E-2</v>
      </c>
    </row>
    <row r="694" spans="1:12" x14ac:dyDescent="0.25">
      <c r="A694" s="70" t="str">
        <f>+'3.1.16'!A682</f>
        <v>2016-12-01</v>
      </c>
      <c r="B694" s="57" t="str">
        <f>+'3.1.16'!B682</f>
        <v>2019-11-30</v>
      </c>
      <c r="C694" s="57">
        <f>+'3.1.16'!C682</f>
        <v>36</v>
      </c>
      <c r="D694" s="57" t="str">
        <f>+'3.1.16'!D682</f>
        <v>BGEMD</v>
      </c>
      <c r="E694" s="57" t="s">
        <v>372</v>
      </c>
      <c r="F694" s="82">
        <f>IF($E$11="",'3.1.16'!Y682/1000,Matrix!$E$11+('3.1.16'!Y682/1000))</f>
        <v>7.382101853632056E-2</v>
      </c>
      <c r="G694" s="60">
        <f>IF($E$11="",'3.1.16'!Z682/1000,Matrix!$E$11+('3.1.16'!Z682/1000))</f>
        <v>7.6121018536320556E-2</v>
      </c>
      <c r="H694" s="63">
        <f>IF($E$11="",'3.1.16'!AA682/1000,Matrix!$E$11+('3.1.16'!AA682/1000))</f>
        <v>7.6321018536320562E-2</v>
      </c>
      <c r="I694" s="56"/>
      <c r="J694" s="75">
        <f t="shared" si="18"/>
        <v>7.382101853632056E-2</v>
      </c>
      <c r="K694" s="60">
        <f t="shared" si="19"/>
        <v>7.6121018536320556E-2</v>
      </c>
      <c r="L694" s="63">
        <f t="shared" si="20"/>
        <v>7.6321018536320562E-2</v>
      </c>
    </row>
    <row r="695" spans="1:12" x14ac:dyDescent="0.25">
      <c r="A695" s="68" t="str">
        <f>+'3.1.16'!A683</f>
        <v>2017-01-01</v>
      </c>
      <c r="B695" s="55" t="str">
        <f>+'3.1.16'!B683</f>
        <v>2017-12-31</v>
      </c>
      <c r="C695" s="55">
        <f>+'3.1.16'!C683</f>
        <v>12</v>
      </c>
      <c r="D695" s="55" t="str">
        <f>+'3.1.16'!D683</f>
        <v>BGEMD</v>
      </c>
      <c r="E695" s="55" t="s">
        <v>372</v>
      </c>
      <c r="F695" s="81">
        <f>IF($E$11="",'3.1.16'!Y683/1000,Matrix!$E$11+('3.1.16'!Y683/1000))</f>
        <v>7.6029324567975454E-2</v>
      </c>
      <c r="G695" s="58">
        <f>IF($E$11="",'3.1.16'!Z683/1000,Matrix!$E$11+('3.1.16'!Z683/1000))</f>
        <v>7.832932456797545E-2</v>
      </c>
      <c r="H695" s="61">
        <f>IF($E$11="",'3.1.16'!AA683/1000,Matrix!$E$11+('3.1.16'!AA683/1000))</f>
        <v>7.8529324567975456E-2</v>
      </c>
      <c r="I695" s="55"/>
      <c r="J695" s="73">
        <f t="shared" si="18"/>
        <v>7.6029324567975454E-2</v>
      </c>
      <c r="K695" s="58">
        <f t="shared" si="19"/>
        <v>7.832932456797545E-2</v>
      </c>
      <c r="L695" s="61">
        <f t="shared" si="20"/>
        <v>7.8529324567975456E-2</v>
      </c>
    </row>
    <row r="696" spans="1:12" x14ac:dyDescent="0.25">
      <c r="A696" s="69" t="str">
        <f>+'3.1.16'!A684</f>
        <v>2017-01-01</v>
      </c>
      <c r="B696" s="56" t="str">
        <f>+'3.1.16'!B684</f>
        <v>2018-06-30</v>
      </c>
      <c r="C696" s="56">
        <f>+'3.1.16'!C684</f>
        <v>18</v>
      </c>
      <c r="D696" s="56" t="str">
        <f>+'3.1.16'!D684</f>
        <v>BGEMD</v>
      </c>
      <c r="E696" s="56" t="s">
        <v>372</v>
      </c>
      <c r="F696" s="80">
        <f>IF($E$11="",'3.1.16'!Y684/1000,Matrix!$E$11+('3.1.16'!Y684/1000))</f>
        <v>7.6504866268399627E-2</v>
      </c>
      <c r="G696" s="59">
        <f>IF($E$11="",'3.1.16'!Z684/1000,Matrix!$E$11+('3.1.16'!Z684/1000))</f>
        <v>7.8804866268399623E-2</v>
      </c>
      <c r="H696" s="62">
        <f>IF($E$11="",'3.1.16'!AA684/1000,Matrix!$E$11+('3.1.16'!AA684/1000))</f>
        <v>7.9004866268399629E-2</v>
      </c>
      <c r="I696" s="56"/>
      <c r="J696" s="74">
        <f t="shared" si="18"/>
        <v>7.6504866268399627E-2</v>
      </c>
      <c r="K696" s="59">
        <f t="shared" si="19"/>
        <v>7.8804866268399623E-2</v>
      </c>
      <c r="L696" s="62">
        <f t="shared" si="20"/>
        <v>7.9004866268399629E-2</v>
      </c>
    </row>
    <row r="697" spans="1:12" x14ac:dyDescent="0.25">
      <c r="A697" s="69" t="str">
        <f>+'3.1.16'!A685</f>
        <v>2017-01-01</v>
      </c>
      <c r="B697" s="56" t="str">
        <f>+'3.1.16'!B685</f>
        <v>2018-12-31</v>
      </c>
      <c r="C697" s="56">
        <f>+'3.1.16'!C685</f>
        <v>24</v>
      </c>
      <c r="D697" s="56" t="str">
        <f>+'3.1.16'!D685</f>
        <v>BGEMD</v>
      </c>
      <c r="E697" s="56" t="s">
        <v>372</v>
      </c>
      <c r="F697" s="80">
        <f>IF($E$11="",'3.1.16'!Y685/1000,Matrix!$E$11+('3.1.16'!Y685/1000))</f>
        <v>7.5009144190549104E-2</v>
      </c>
      <c r="G697" s="59">
        <f>IF($E$11="",'3.1.16'!Z685/1000,Matrix!$E$11+('3.1.16'!Z685/1000))</f>
        <v>7.7309144190549101E-2</v>
      </c>
      <c r="H697" s="62">
        <f>IF($E$11="",'3.1.16'!AA685/1000,Matrix!$E$11+('3.1.16'!AA685/1000))</f>
        <v>7.7509144190549106E-2</v>
      </c>
      <c r="I697" s="56"/>
      <c r="J697" s="74">
        <f t="shared" si="18"/>
        <v>7.5009144190549104E-2</v>
      </c>
      <c r="K697" s="59">
        <f t="shared" si="19"/>
        <v>7.7309144190549101E-2</v>
      </c>
      <c r="L697" s="62">
        <f t="shared" si="20"/>
        <v>7.7509144190549106E-2</v>
      </c>
    </row>
    <row r="698" spans="1:12" x14ac:dyDescent="0.25">
      <c r="A698" s="69" t="str">
        <f>+'3.1.16'!A686</f>
        <v>2017-01-01</v>
      </c>
      <c r="B698" s="56" t="str">
        <f>+'3.1.16'!B686</f>
        <v>2019-06-30</v>
      </c>
      <c r="C698" s="56">
        <f>+'3.1.16'!C686</f>
        <v>30</v>
      </c>
      <c r="D698" s="56" t="str">
        <f>+'3.1.16'!D686</f>
        <v>BGEMD</v>
      </c>
      <c r="E698" s="56" t="s">
        <v>372</v>
      </c>
      <c r="F698" s="80">
        <f>IF($E$11="",'3.1.16'!Y686/1000,Matrix!$E$11+('3.1.16'!Y686/1000))</f>
        <v>7.5214387115832601E-2</v>
      </c>
      <c r="G698" s="59">
        <f>IF($E$11="",'3.1.16'!Z686/1000,Matrix!$E$11+('3.1.16'!Z686/1000))</f>
        <v>7.7514387115832611E-2</v>
      </c>
      <c r="H698" s="62">
        <f>IF($E$11="",'3.1.16'!AA686/1000,Matrix!$E$11+('3.1.16'!AA686/1000))</f>
        <v>7.7714387115832603E-2</v>
      </c>
      <c r="I698" s="56"/>
      <c r="J698" s="74">
        <f t="shared" si="18"/>
        <v>7.5214387115832601E-2</v>
      </c>
      <c r="K698" s="59">
        <f t="shared" si="19"/>
        <v>7.7514387115832611E-2</v>
      </c>
      <c r="L698" s="62">
        <f t="shared" si="20"/>
        <v>7.7714387115832603E-2</v>
      </c>
    </row>
    <row r="699" spans="1:12" x14ac:dyDescent="0.25">
      <c r="A699" s="70" t="str">
        <f>+'3.1.16'!A687</f>
        <v>2017-01-01</v>
      </c>
      <c r="B699" s="57" t="str">
        <f>+'3.1.16'!B687</f>
        <v>2019-12-31</v>
      </c>
      <c r="C699" s="57">
        <f>+'3.1.16'!C687</f>
        <v>36</v>
      </c>
      <c r="D699" s="57" t="str">
        <f>+'3.1.16'!D687</f>
        <v>BGEMD</v>
      </c>
      <c r="E699" s="57" t="s">
        <v>372</v>
      </c>
      <c r="F699" s="82">
        <f>IF($E$11="",'3.1.16'!Y687/1000,Matrix!$E$11+('3.1.16'!Y687/1000))</f>
        <v>7.3391964628613832E-2</v>
      </c>
      <c r="G699" s="60">
        <f>IF($E$11="",'3.1.16'!Z687/1000,Matrix!$E$11+('3.1.16'!Z687/1000))</f>
        <v>7.5691964628613828E-2</v>
      </c>
      <c r="H699" s="63">
        <f>IF($E$11="",'3.1.16'!AA687/1000,Matrix!$E$11+('3.1.16'!AA687/1000))</f>
        <v>7.5891964628613834E-2</v>
      </c>
      <c r="I699" s="56"/>
      <c r="J699" s="75">
        <f t="shared" si="18"/>
        <v>7.3391964628613832E-2</v>
      </c>
      <c r="K699" s="60">
        <f t="shared" si="19"/>
        <v>7.5691964628613828E-2</v>
      </c>
      <c r="L699" s="63">
        <f t="shared" si="20"/>
        <v>7.5891964628613834E-2</v>
      </c>
    </row>
    <row r="700" spans="1:12" x14ac:dyDescent="0.25">
      <c r="A700" s="68" t="str">
        <f>+'3.1.16'!A688</f>
        <v>2017-02-01</v>
      </c>
      <c r="B700" s="55" t="str">
        <f>+'3.1.16'!B688</f>
        <v>2018-01-31</v>
      </c>
      <c r="C700" s="55">
        <f>+'3.1.16'!C688</f>
        <v>12</v>
      </c>
      <c r="D700" s="55" t="str">
        <f>+'3.1.16'!D688</f>
        <v>BGEMD</v>
      </c>
      <c r="E700" s="55" t="s">
        <v>372</v>
      </c>
      <c r="F700" s="81">
        <f>IF($E$11="",'3.1.16'!Y688/1000,Matrix!$E$11+('3.1.16'!Y688/1000))</f>
        <v>7.5831110747534583E-2</v>
      </c>
      <c r="G700" s="58">
        <f>IF($E$11="",'3.1.16'!Z688/1000,Matrix!$E$11+('3.1.16'!Z688/1000))</f>
        <v>7.813111074753458E-2</v>
      </c>
      <c r="H700" s="61">
        <f>IF($E$11="",'3.1.16'!AA688/1000,Matrix!$E$11+('3.1.16'!AA688/1000))</f>
        <v>7.8331110747534585E-2</v>
      </c>
      <c r="I700" s="55"/>
      <c r="J700" s="73">
        <f t="shared" si="18"/>
        <v>7.5831110747534583E-2</v>
      </c>
      <c r="K700" s="58">
        <f t="shared" si="19"/>
        <v>7.813111074753458E-2</v>
      </c>
      <c r="L700" s="61">
        <f t="shared" si="20"/>
        <v>7.8331110747534585E-2</v>
      </c>
    </row>
    <row r="701" spans="1:12" x14ac:dyDescent="0.25">
      <c r="A701" s="69" t="str">
        <f>+'3.1.16'!A689</f>
        <v>2017-02-01</v>
      </c>
      <c r="B701" s="56" t="str">
        <f>+'3.1.16'!B689</f>
        <v>2018-07-31</v>
      </c>
      <c r="C701" s="56">
        <f>+'3.1.16'!C689</f>
        <v>18</v>
      </c>
      <c r="D701" s="56" t="str">
        <f>+'3.1.16'!D689</f>
        <v>BGEMD</v>
      </c>
      <c r="E701" s="56" t="s">
        <v>372</v>
      </c>
      <c r="F701" s="80">
        <f>IF($E$11="",'3.1.16'!Y689/1000,Matrix!$E$11+('3.1.16'!Y689/1000))</f>
        <v>7.5270395502979565E-2</v>
      </c>
      <c r="G701" s="59">
        <f>IF($E$11="",'3.1.16'!Z689/1000,Matrix!$E$11+('3.1.16'!Z689/1000))</f>
        <v>7.7570395502979561E-2</v>
      </c>
      <c r="H701" s="62">
        <f>IF($E$11="",'3.1.16'!AA689/1000,Matrix!$E$11+('3.1.16'!AA689/1000))</f>
        <v>7.7770395502979567E-2</v>
      </c>
      <c r="I701" s="56"/>
      <c r="J701" s="74">
        <f t="shared" si="18"/>
        <v>7.5270395502979565E-2</v>
      </c>
      <c r="K701" s="59">
        <f t="shared" si="19"/>
        <v>7.7570395502979561E-2</v>
      </c>
      <c r="L701" s="62">
        <f t="shared" si="20"/>
        <v>7.7770395502979567E-2</v>
      </c>
    </row>
    <row r="702" spans="1:12" x14ac:dyDescent="0.25">
      <c r="A702" s="69" t="str">
        <f>+'3.1.16'!A690</f>
        <v>2017-02-01</v>
      </c>
      <c r="B702" s="56" t="str">
        <f>+'3.1.16'!B690</f>
        <v>2019-01-31</v>
      </c>
      <c r="C702" s="56">
        <f>+'3.1.16'!C690</f>
        <v>24</v>
      </c>
      <c r="D702" s="56" t="str">
        <f>+'3.1.16'!D690</f>
        <v>BGEMD</v>
      </c>
      <c r="E702" s="56" t="s">
        <v>372</v>
      </c>
      <c r="F702" s="80">
        <f>IF($E$11="",'3.1.16'!Y690/1000,Matrix!$E$11+('3.1.16'!Y690/1000))</f>
        <v>7.4877847477054671E-2</v>
      </c>
      <c r="G702" s="59">
        <f>IF($E$11="",'3.1.16'!Z690/1000,Matrix!$E$11+('3.1.16'!Z690/1000))</f>
        <v>7.7177847477054667E-2</v>
      </c>
      <c r="H702" s="62">
        <f>IF($E$11="",'3.1.16'!AA690/1000,Matrix!$E$11+('3.1.16'!AA690/1000))</f>
        <v>7.7377847477054673E-2</v>
      </c>
      <c r="I702" s="56"/>
      <c r="J702" s="74">
        <f t="shared" si="18"/>
        <v>7.4877847477054671E-2</v>
      </c>
      <c r="K702" s="59">
        <f t="shared" si="19"/>
        <v>7.7177847477054667E-2</v>
      </c>
      <c r="L702" s="62">
        <f t="shared" si="20"/>
        <v>7.7377847477054673E-2</v>
      </c>
    </row>
    <row r="703" spans="1:12" x14ac:dyDescent="0.25">
      <c r="A703" s="69" t="str">
        <f>+'3.1.16'!A691</f>
        <v>2017-02-01</v>
      </c>
      <c r="B703" s="56" t="str">
        <f>+'3.1.16'!B691</f>
        <v>2019-07-31</v>
      </c>
      <c r="C703" s="56">
        <f>+'3.1.16'!C691</f>
        <v>30</v>
      </c>
      <c r="D703" s="56" t="str">
        <f>+'3.1.16'!D691</f>
        <v>BGEMD</v>
      </c>
      <c r="E703" s="56" t="s">
        <v>372</v>
      </c>
      <c r="F703" s="80">
        <f>IF($E$11="",'3.1.16'!Y691/1000,Matrix!$E$11+('3.1.16'!Y691/1000))</f>
        <v>7.4308065778483187E-2</v>
      </c>
      <c r="G703" s="59">
        <f>IF($E$11="",'3.1.16'!Z691/1000,Matrix!$E$11+('3.1.16'!Z691/1000))</f>
        <v>7.6608065778483184E-2</v>
      </c>
      <c r="H703" s="62">
        <f>IF($E$11="",'3.1.16'!AA691/1000,Matrix!$E$11+('3.1.16'!AA691/1000))</f>
        <v>7.6808065778483189E-2</v>
      </c>
      <c r="I703" s="56"/>
      <c r="J703" s="74">
        <f t="shared" si="18"/>
        <v>7.4308065778483187E-2</v>
      </c>
      <c r="K703" s="59">
        <f t="shared" si="19"/>
        <v>7.6608065778483184E-2</v>
      </c>
      <c r="L703" s="62">
        <f t="shared" si="20"/>
        <v>7.6808065778483189E-2</v>
      </c>
    </row>
    <row r="704" spans="1:12" x14ac:dyDescent="0.25">
      <c r="A704" s="70" t="str">
        <f>+'3.1.16'!A692</f>
        <v>2017-02-01</v>
      </c>
      <c r="B704" s="57" t="str">
        <f>+'3.1.16'!B692</f>
        <v>2020-01-31</v>
      </c>
      <c r="C704" s="57">
        <f>+'3.1.16'!C692</f>
        <v>36</v>
      </c>
      <c r="D704" s="57" t="str">
        <f>+'3.1.16'!D692</f>
        <v>BGEMD</v>
      </c>
      <c r="E704" s="57" t="s">
        <v>372</v>
      </c>
      <c r="F704" s="82">
        <f>IF($E$11="",'3.1.16'!Y692/1000,Matrix!$E$11+('3.1.16'!Y692/1000))</f>
        <v>7.3107681744114722E-2</v>
      </c>
      <c r="G704" s="60">
        <f>IF($E$11="",'3.1.16'!Z692/1000,Matrix!$E$11+('3.1.16'!Z692/1000))</f>
        <v>7.5407681744114732E-2</v>
      </c>
      <c r="H704" s="63">
        <f>IF($E$11="",'3.1.16'!AA692/1000,Matrix!$E$11+('3.1.16'!AA692/1000))</f>
        <v>7.5607681744114724E-2</v>
      </c>
      <c r="I704" s="56"/>
      <c r="J704" s="75">
        <f t="shared" si="18"/>
        <v>7.3107681744114722E-2</v>
      </c>
      <c r="K704" s="60">
        <f t="shared" si="19"/>
        <v>7.5407681744114732E-2</v>
      </c>
      <c r="L704" s="63">
        <f t="shared" si="20"/>
        <v>7.5607681744114724E-2</v>
      </c>
    </row>
    <row r="705" spans="1:12" x14ac:dyDescent="0.25">
      <c r="A705" s="68" t="str">
        <f>+'3.1.16'!A693</f>
        <v>2017-03-01</v>
      </c>
      <c r="B705" s="55" t="str">
        <f>+'3.1.16'!B693</f>
        <v>2018-02-28</v>
      </c>
      <c r="C705" s="55">
        <f>+'3.1.16'!C693</f>
        <v>12</v>
      </c>
      <c r="D705" s="55" t="str">
        <f>+'3.1.16'!D693</f>
        <v>BGEMD</v>
      </c>
      <c r="E705" s="55" t="s">
        <v>372</v>
      </c>
      <c r="F705" s="81">
        <f>IF($E$11="",'3.1.16'!Y693/1000,Matrix!$E$11+('3.1.16'!Y693/1000))</f>
        <v>7.5570132548426039E-2</v>
      </c>
      <c r="G705" s="58">
        <f>IF($E$11="",'3.1.16'!Z693/1000,Matrix!$E$11+('3.1.16'!Z693/1000))</f>
        <v>7.7870132548426035E-2</v>
      </c>
      <c r="H705" s="61">
        <f>IF($E$11="",'3.1.16'!AA693/1000,Matrix!$E$11+('3.1.16'!AA693/1000))</f>
        <v>7.8070132548426041E-2</v>
      </c>
      <c r="I705" s="55"/>
      <c r="J705" s="73">
        <f t="shared" si="18"/>
        <v>7.5570132548426039E-2</v>
      </c>
      <c r="K705" s="58">
        <f t="shared" si="19"/>
        <v>7.7870132548426035E-2</v>
      </c>
      <c r="L705" s="61">
        <f t="shared" si="20"/>
        <v>7.8070132548426041E-2</v>
      </c>
    </row>
    <row r="706" spans="1:12" x14ac:dyDescent="0.25">
      <c r="A706" s="69" t="str">
        <f>+'3.1.16'!A694</f>
        <v>2017-03-01</v>
      </c>
      <c r="B706" s="56" t="str">
        <f>+'3.1.16'!B694</f>
        <v>2018-08-31</v>
      </c>
      <c r="C706" s="56">
        <f>+'3.1.16'!C694</f>
        <v>18</v>
      </c>
      <c r="D706" s="56" t="str">
        <f>+'3.1.16'!D694</f>
        <v>BGEMD</v>
      </c>
      <c r="E706" s="56" t="s">
        <v>372</v>
      </c>
      <c r="F706" s="80">
        <f>IF($E$11="",'3.1.16'!Y694/1000,Matrix!$E$11+('3.1.16'!Y694/1000))</f>
        <v>7.418949816240715E-2</v>
      </c>
      <c r="G706" s="59">
        <f>IF($E$11="",'3.1.16'!Z694/1000,Matrix!$E$11+('3.1.16'!Z694/1000))</f>
        <v>7.6489498162407146E-2</v>
      </c>
      <c r="H706" s="62">
        <f>IF($E$11="",'3.1.16'!AA694/1000,Matrix!$E$11+('3.1.16'!AA694/1000))</f>
        <v>7.6689498162407152E-2</v>
      </c>
      <c r="I706" s="56"/>
      <c r="J706" s="74">
        <f t="shared" si="18"/>
        <v>7.418949816240715E-2</v>
      </c>
      <c r="K706" s="59">
        <f t="shared" si="19"/>
        <v>7.6489498162407146E-2</v>
      </c>
      <c r="L706" s="62">
        <f t="shared" si="20"/>
        <v>7.6689498162407152E-2</v>
      </c>
    </row>
    <row r="707" spans="1:12" x14ac:dyDescent="0.25">
      <c r="A707" s="69" t="str">
        <f>+'3.1.16'!A695</f>
        <v>2017-03-01</v>
      </c>
      <c r="B707" s="56" t="str">
        <f>+'3.1.16'!B695</f>
        <v>2019-02-28</v>
      </c>
      <c r="C707" s="56">
        <f>+'3.1.16'!C695</f>
        <v>24</v>
      </c>
      <c r="D707" s="56" t="str">
        <f>+'3.1.16'!D695</f>
        <v>BGEMD</v>
      </c>
      <c r="E707" s="56" t="s">
        <v>372</v>
      </c>
      <c r="F707" s="80">
        <f>IF($E$11="",'3.1.16'!Y695/1000,Matrix!$E$11+('3.1.16'!Y695/1000))</f>
        <v>7.473094547125135E-2</v>
      </c>
      <c r="G707" s="59">
        <f>IF($E$11="",'3.1.16'!Z695/1000,Matrix!$E$11+('3.1.16'!Z695/1000))</f>
        <v>7.7030945471251347E-2</v>
      </c>
      <c r="H707" s="62">
        <f>IF($E$11="",'3.1.16'!AA695/1000,Matrix!$E$11+('3.1.16'!AA695/1000))</f>
        <v>7.7230945471251339E-2</v>
      </c>
      <c r="I707" s="56"/>
      <c r="J707" s="74">
        <f t="shared" si="18"/>
        <v>7.473094547125135E-2</v>
      </c>
      <c r="K707" s="59">
        <f t="shared" si="19"/>
        <v>7.7030945471251347E-2</v>
      </c>
      <c r="L707" s="62">
        <f t="shared" si="20"/>
        <v>7.7230945471251339E-2</v>
      </c>
    </row>
    <row r="708" spans="1:12" x14ac:dyDescent="0.25">
      <c r="A708" s="69" t="str">
        <f>+'3.1.16'!A696</f>
        <v>2017-03-01</v>
      </c>
      <c r="B708" s="56" t="str">
        <f>+'3.1.16'!B696</f>
        <v>2019-08-31</v>
      </c>
      <c r="C708" s="56">
        <f>+'3.1.16'!C696</f>
        <v>30</v>
      </c>
      <c r="D708" s="56" t="str">
        <f>+'3.1.16'!D696</f>
        <v>BGEMD</v>
      </c>
      <c r="E708" s="56" t="s">
        <v>372</v>
      </c>
      <c r="F708" s="80">
        <f>IF($E$11="",'3.1.16'!Y696/1000,Matrix!$E$11+('3.1.16'!Y696/1000))</f>
        <v>7.3473518256976747E-2</v>
      </c>
      <c r="G708" s="59">
        <f>IF($E$11="",'3.1.16'!Z696/1000,Matrix!$E$11+('3.1.16'!Z696/1000))</f>
        <v>7.5773518256976743E-2</v>
      </c>
      <c r="H708" s="62">
        <f>IF($E$11="",'3.1.16'!AA696/1000,Matrix!$E$11+('3.1.16'!AA696/1000))</f>
        <v>7.5973518256976749E-2</v>
      </c>
      <c r="I708" s="56"/>
      <c r="J708" s="74">
        <f t="shared" si="18"/>
        <v>7.3473518256976747E-2</v>
      </c>
      <c r="K708" s="59">
        <f t="shared" si="19"/>
        <v>7.5773518256976743E-2</v>
      </c>
      <c r="L708" s="62">
        <f t="shared" si="20"/>
        <v>7.5973518256976749E-2</v>
      </c>
    </row>
    <row r="709" spans="1:12" x14ac:dyDescent="0.25">
      <c r="A709" s="70" t="str">
        <f>+'3.1.16'!A697</f>
        <v>2017-03-01</v>
      </c>
      <c r="B709" s="57" t="str">
        <f>+'3.1.16'!B697</f>
        <v>2020-02-29</v>
      </c>
      <c r="C709" s="57">
        <f>+'3.1.16'!C697</f>
        <v>36</v>
      </c>
      <c r="D709" s="57" t="str">
        <f>+'3.1.16'!D697</f>
        <v>BGEMD</v>
      </c>
      <c r="E709" s="57" t="s">
        <v>372</v>
      </c>
      <c r="F709" s="82">
        <f>IF($E$11="",'3.1.16'!Y697/1000,Matrix!$E$11+('3.1.16'!Y697/1000))</f>
        <v>7.2839700266438254E-2</v>
      </c>
      <c r="G709" s="60">
        <f>IF($E$11="",'3.1.16'!Z697/1000,Matrix!$E$11+('3.1.16'!Z697/1000))</f>
        <v>7.513970026643825E-2</v>
      </c>
      <c r="H709" s="63">
        <f>IF($E$11="",'3.1.16'!AA697/1000,Matrix!$E$11+('3.1.16'!AA697/1000))</f>
        <v>7.5339700266438256E-2</v>
      </c>
      <c r="I709" s="56"/>
      <c r="J709" s="75">
        <f t="shared" si="18"/>
        <v>7.2839700266438254E-2</v>
      </c>
      <c r="K709" s="60">
        <f t="shared" si="19"/>
        <v>7.513970026643825E-2</v>
      </c>
      <c r="L709" s="63">
        <f t="shared" si="20"/>
        <v>7.5339700266438256E-2</v>
      </c>
    </row>
    <row r="710" spans="1:12" x14ac:dyDescent="0.25">
      <c r="A710" s="68" t="str">
        <f>+'3.1.16'!A698</f>
        <v>2017-04-01</v>
      </c>
      <c r="B710" s="55" t="str">
        <f>+'3.1.16'!B698</f>
        <v>2018-03-31</v>
      </c>
      <c r="C710" s="55">
        <f>+'3.1.16'!C698</f>
        <v>12</v>
      </c>
      <c r="D710" s="55" t="str">
        <f>+'3.1.16'!D698</f>
        <v>BGEMD</v>
      </c>
      <c r="E710" s="55" t="s">
        <v>372</v>
      </c>
      <c r="F710" s="81">
        <f>IF($E$11="",'3.1.16'!Y698/1000,Matrix!$E$11+('3.1.16'!Y698/1000))</f>
        <v>7.5144929914147437E-2</v>
      </c>
      <c r="G710" s="58">
        <f>IF($E$11="",'3.1.16'!Z698/1000,Matrix!$E$11+('3.1.16'!Z698/1000))</f>
        <v>7.7444929914147434E-2</v>
      </c>
      <c r="H710" s="61">
        <f>IF($E$11="",'3.1.16'!AA698/1000,Matrix!$E$11+('3.1.16'!AA698/1000))</f>
        <v>7.764492991414744E-2</v>
      </c>
      <c r="I710" s="55"/>
      <c r="J710" s="73">
        <f t="shared" si="18"/>
        <v>7.5144929914147437E-2</v>
      </c>
      <c r="K710" s="58">
        <f t="shared" si="19"/>
        <v>7.7444929914147434E-2</v>
      </c>
      <c r="L710" s="61">
        <f t="shared" si="20"/>
        <v>7.764492991414744E-2</v>
      </c>
    </row>
    <row r="711" spans="1:12" x14ac:dyDescent="0.25">
      <c r="A711" s="69" t="str">
        <f>+'3.1.16'!A699</f>
        <v>2017-04-01</v>
      </c>
      <c r="B711" s="56" t="str">
        <f>+'3.1.16'!B699</f>
        <v>2018-09-30</v>
      </c>
      <c r="C711" s="56">
        <f>+'3.1.16'!C699</f>
        <v>18</v>
      </c>
      <c r="D711" s="56" t="str">
        <f>+'3.1.16'!D699</f>
        <v>BGEMD</v>
      </c>
      <c r="E711" s="56" t="s">
        <v>372</v>
      </c>
      <c r="F711" s="80">
        <f>IF($E$11="",'3.1.16'!Y699/1000,Matrix!$E$11+('3.1.16'!Y699/1000))</f>
        <v>7.3528820575143913E-2</v>
      </c>
      <c r="G711" s="59">
        <f>IF($E$11="",'3.1.16'!Z699/1000,Matrix!$E$11+('3.1.16'!Z699/1000))</f>
        <v>7.582882057514391E-2</v>
      </c>
      <c r="H711" s="62">
        <f>IF($E$11="",'3.1.16'!AA699/1000,Matrix!$E$11+('3.1.16'!AA699/1000))</f>
        <v>7.6028820575143916E-2</v>
      </c>
      <c r="I711" s="56"/>
      <c r="J711" s="74">
        <f t="shared" si="18"/>
        <v>7.3528820575143913E-2</v>
      </c>
      <c r="K711" s="59">
        <f t="shared" si="19"/>
        <v>7.582882057514391E-2</v>
      </c>
      <c r="L711" s="62">
        <f t="shared" si="20"/>
        <v>7.6028820575143916E-2</v>
      </c>
    </row>
    <row r="712" spans="1:12" x14ac:dyDescent="0.25">
      <c r="A712" s="69" t="str">
        <f>+'3.1.16'!A700</f>
        <v>2017-04-01</v>
      </c>
      <c r="B712" s="56" t="str">
        <f>+'3.1.16'!B700</f>
        <v>2019-03-31</v>
      </c>
      <c r="C712" s="56">
        <f>+'3.1.16'!C700</f>
        <v>24</v>
      </c>
      <c r="D712" s="56" t="str">
        <f>+'3.1.16'!D700</f>
        <v>BGEMD</v>
      </c>
      <c r="E712" s="56" t="s">
        <v>372</v>
      </c>
      <c r="F712" s="80">
        <f>IF($E$11="",'3.1.16'!Y700/1000,Matrix!$E$11+('3.1.16'!Y700/1000))</f>
        <v>7.4541253057612514E-2</v>
      </c>
      <c r="G712" s="59">
        <f>IF($E$11="",'3.1.16'!Z700/1000,Matrix!$E$11+('3.1.16'!Z700/1000))</f>
        <v>7.684125305761251E-2</v>
      </c>
      <c r="H712" s="62">
        <f>IF($E$11="",'3.1.16'!AA700/1000,Matrix!$E$11+('3.1.16'!AA700/1000))</f>
        <v>7.7041253057612502E-2</v>
      </c>
      <c r="I712" s="56"/>
      <c r="J712" s="74">
        <f t="shared" si="18"/>
        <v>7.4541253057612514E-2</v>
      </c>
      <c r="K712" s="59">
        <f t="shared" si="19"/>
        <v>7.684125305761251E-2</v>
      </c>
      <c r="L712" s="62">
        <f t="shared" si="20"/>
        <v>7.7041253057612502E-2</v>
      </c>
    </row>
    <row r="713" spans="1:12" x14ac:dyDescent="0.25">
      <c r="A713" s="69" t="str">
        <f>+'3.1.16'!A701</f>
        <v>2017-04-01</v>
      </c>
      <c r="B713" s="56" t="str">
        <f>+'3.1.16'!B701</f>
        <v>2019-09-30</v>
      </c>
      <c r="C713" s="56">
        <f>+'3.1.16'!C701</f>
        <v>30</v>
      </c>
      <c r="D713" s="56" t="str">
        <f>+'3.1.16'!D701</f>
        <v>BGEMD</v>
      </c>
      <c r="E713" s="56" t="s">
        <v>372</v>
      </c>
      <c r="F713" s="80">
        <f>IF($E$11="",'3.1.16'!Y701/1000,Matrix!$E$11+('3.1.16'!Y701/1000))</f>
        <v>7.2914653130379745E-2</v>
      </c>
      <c r="G713" s="59">
        <f>IF($E$11="",'3.1.16'!Z701/1000,Matrix!$E$11+('3.1.16'!Z701/1000))</f>
        <v>7.5214653130379741E-2</v>
      </c>
      <c r="H713" s="62">
        <f>IF($E$11="",'3.1.16'!AA701/1000,Matrix!$E$11+('3.1.16'!AA701/1000))</f>
        <v>7.5414653130379747E-2</v>
      </c>
      <c r="I713" s="56"/>
      <c r="J713" s="74">
        <f t="shared" si="18"/>
        <v>7.2914653130379745E-2</v>
      </c>
      <c r="K713" s="59">
        <f t="shared" si="19"/>
        <v>7.5214653130379741E-2</v>
      </c>
      <c r="L713" s="62">
        <f t="shared" si="20"/>
        <v>7.5414653130379747E-2</v>
      </c>
    </row>
    <row r="714" spans="1:12" x14ac:dyDescent="0.25">
      <c r="A714" s="70" t="str">
        <f>+'3.1.16'!A702</f>
        <v>2017-04-01</v>
      </c>
      <c r="B714" s="57" t="str">
        <f>+'3.1.16'!B702</f>
        <v>2020-03-31</v>
      </c>
      <c r="C714" s="57">
        <f>+'3.1.16'!C702</f>
        <v>36</v>
      </c>
      <c r="D714" s="57" t="str">
        <f>+'3.1.16'!D702</f>
        <v>BGEMD</v>
      </c>
      <c r="E714" s="57" t="s">
        <v>372</v>
      </c>
      <c r="F714" s="82">
        <f>IF($E$11="",'3.1.16'!Y702/1000,Matrix!$E$11+('3.1.16'!Y702/1000))</f>
        <v>7.2574085199567637E-2</v>
      </c>
      <c r="G714" s="60">
        <f>IF($E$11="",'3.1.16'!Z702/1000,Matrix!$E$11+('3.1.16'!Z702/1000))</f>
        <v>7.4874085199567633E-2</v>
      </c>
      <c r="H714" s="63">
        <f>IF($E$11="",'3.1.16'!AA702/1000,Matrix!$E$11+('3.1.16'!AA702/1000))</f>
        <v>7.5074085199567639E-2</v>
      </c>
      <c r="I714" s="56"/>
      <c r="J714" s="75">
        <f t="shared" si="18"/>
        <v>7.2574085199567637E-2</v>
      </c>
      <c r="K714" s="60">
        <f t="shared" si="19"/>
        <v>7.4874085199567633E-2</v>
      </c>
      <c r="L714" s="63">
        <f t="shared" si="20"/>
        <v>7.5074085199567639E-2</v>
      </c>
    </row>
    <row r="715" spans="1:12" x14ac:dyDescent="0.25">
      <c r="A715" s="68" t="str">
        <f>+'3.1.16'!A703</f>
        <v>2017-05-01</v>
      </c>
      <c r="B715" s="55" t="str">
        <f>+'3.1.16'!B703</f>
        <v>2018-04-30</v>
      </c>
      <c r="C715" s="55">
        <f>+'3.1.16'!C703</f>
        <v>12</v>
      </c>
      <c r="D715" s="55" t="str">
        <f>+'3.1.16'!D703</f>
        <v>BGEMD</v>
      </c>
      <c r="E715" s="55" t="s">
        <v>372</v>
      </c>
      <c r="F715" s="81">
        <f>IF($E$11="",'3.1.16'!Y703/1000,Matrix!$E$11+('3.1.16'!Y703/1000))</f>
        <v>7.4834424165169E-2</v>
      </c>
      <c r="G715" s="58">
        <f>IF($E$11="",'3.1.16'!Z703/1000,Matrix!$E$11+('3.1.16'!Z703/1000))</f>
        <v>7.7134424165168997E-2</v>
      </c>
      <c r="H715" s="61">
        <f>IF($E$11="",'3.1.16'!AA703/1000,Matrix!$E$11+('3.1.16'!AA703/1000))</f>
        <v>7.7334424165169002E-2</v>
      </c>
      <c r="I715" s="55"/>
      <c r="J715" s="73">
        <f t="shared" si="18"/>
        <v>7.4834424165169E-2</v>
      </c>
      <c r="K715" s="58">
        <f t="shared" si="19"/>
        <v>7.7134424165168997E-2</v>
      </c>
      <c r="L715" s="61">
        <f t="shared" si="20"/>
        <v>7.7334424165169002E-2</v>
      </c>
    </row>
    <row r="716" spans="1:12" x14ac:dyDescent="0.25">
      <c r="A716" s="69" t="str">
        <f>+'3.1.16'!A704</f>
        <v>2017-05-01</v>
      </c>
      <c r="B716" s="56" t="str">
        <f>+'3.1.16'!B704</f>
        <v>2018-10-31</v>
      </c>
      <c r="C716" s="56">
        <f>+'3.1.16'!C704</f>
        <v>18</v>
      </c>
      <c r="D716" s="56" t="str">
        <f>+'3.1.16'!D704</f>
        <v>BGEMD</v>
      </c>
      <c r="E716" s="56" t="s">
        <v>372</v>
      </c>
      <c r="F716" s="80">
        <f>IF($E$11="",'3.1.16'!Y704/1000,Matrix!$E$11+('3.1.16'!Y704/1000))</f>
        <v>7.3233128985376345E-2</v>
      </c>
      <c r="G716" s="59">
        <f>IF($E$11="",'3.1.16'!Z704/1000,Matrix!$E$11+('3.1.16'!Z704/1000))</f>
        <v>7.5533128985376341E-2</v>
      </c>
      <c r="H716" s="62">
        <f>IF($E$11="",'3.1.16'!AA704/1000,Matrix!$E$11+('3.1.16'!AA704/1000))</f>
        <v>7.5733128985376333E-2</v>
      </c>
      <c r="I716" s="56"/>
      <c r="J716" s="74">
        <f t="shared" si="18"/>
        <v>7.3233128985376345E-2</v>
      </c>
      <c r="K716" s="59">
        <f t="shared" si="19"/>
        <v>7.5533128985376341E-2</v>
      </c>
      <c r="L716" s="62">
        <f t="shared" si="20"/>
        <v>7.5733128985376333E-2</v>
      </c>
    </row>
    <row r="717" spans="1:12" x14ac:dyDescent="0.25">
      <c r="A717" s="69" t="str">
        <f>+'3.1.16'!A705</f>
        <v>2017-05-01</v>
      </c>
      <c r="B717" s="56" t="str">
        <f>+'3.1.16'!B705</f>
        <v>2019-04-30</v>
      </c>
      <c r="C717" s="56">
        <f>+'3.1.16'!C705</f>
        <v>24</v>
      </c>
      <c r="D717" s="56" t="str">
        <f>+'3.1.16'!D705</f>
        <v>BGEMD</v>
      </c>
      <c r="E717" s="56" t="s">
        <v>372</v>
      </c>
      <c r="F717" s="80">
        <f>IF($E$11="",'3.1.16'!Y705/1000,Matrix!$E$11+('3.1.16'!Y705/1000))</f>
        <v>7.4377874512169623E-2</v>
      </c>
      <c r="G717" s="59">
        <f>IF($E$11="",'3.1.16'!Z705/1000,Matrix!$E$11+('3.1.16'!Z705/1000))</f>
        <v>7.6677874512169619E-2</v>
      </c>
      <c r="H717" s="62">
        <f>IF($E$11="",'3.1.16'!AA705/1000,Matrix!$E$11+('3.1.16'!AA705/1000))</f>
        <v>7.6877874512169625E-2</v>
      </c>
      <c r="I717" s="56"/>
      <c r="J717" s="74">
        <f t="shared" si="18"/>
        <v>7.4377874512169623E-2</v>
      </c>
      <c r="K717" s="59">
        <f t="shared" si="19"/>
        <v>7.6677874512169619E-2</v>
      </c>
      <c r="L717" s="62">
        <f t="shared" si="20"/>
        <v>7.6877874512169625E-2</v>
      </c>
    </row>
    <row r="718" spans="1:12" x14ac:dyDescent="0.25">
      <c r="A718" s="69" t="str">
        <f>+'3.1.16'!A706</f>
        <v>2017-05-01</v>
      </c>
      <c r="B718" s="56" t="str">
        <f>+'3.1.16'!B706</f>
        <v>2019-10-31</v>
      </c>
      <c r="C718" s="56">
        <f>+'3.1.16'!C706</f>
        <v>30</v>
      </c>
      <c r="D718" s="56" t="str">
        <f>+'3.1.16'!D706</f>
        <v>BGEMD</v>
      </c>
      <c r="E718" s="56" t="s">
        <v>372</v>
      </c>
      <c r="F718" s="80">
        <f>IF($E$11="",'3.1.16'!Y706/1000,Matrix!$E$11+('3.1.16'!Y706/1000))</f>
        <v>7.2508230216169298E-2</v>
      </c>
      <c r="G718" s="59">
        <f>IF($E$11="",'3.1.16'!Z706/1000,Matrix!$E$11+('3.1.16'!Z706/1000))</f>
        <v>7.4808230216169294E-2</v>
      </c>
      <c r="H718" s="62">
        <f>IF($E$11="",'3.1.16'!AA706/1000,Matrix!$E$11+('3.1.16'!AA706/1000))</f>
        <v>7.50082302161693E-2</v>
      </c>
      <c r="I718" s="56"/>
      <c r="J718" s="74">
        <f t="shared" si="18"/>
        <v>7.2508230216169298E-2</v>
      </c>
      <c r="K718" s="59">
        <f t="shared" si="19"/>
        <v>7.4808230216169294E-2</v>
      </c>
      <c r="L718" s="62">
        <f t="shared" si="20"/>
        <v>7.50082302161693E-2</v>
      </c>
    </row>
    <row r="719" spans="1:12" x14ac:dyDescent="0.25">
      <c r="A719" s="70" t="str">
        <f>+'3.1.16'!A707</f>
        <v>2017-05-01</v>
      </c>
      <c r="B719" s="57" t="str">
        <f>+'3.1.16'!B707</f>
        <v>2020-04-30</v>
      </c>
      <c r="C719" s="57">
        <f>+'3.1.16'!C707</f>
        <v>36</v>
      </c>
      <c r="D719" s="57" t="str">
        <f>+'3.1.16'!D707</f>
        <v>BGEMD</v>
      </c>
      <c r="E719" s="57" t="s">
        <v>372</v>
      </c>
      <c r="F719" s="82">
        <f>IF($E$11="",'3.1.16'!Y707/1000,Matrix!$E$11+('3.1.16'!Y707/1000))</f>
        <v>7.2272616409430848E-2</v>
      </c>
      <c r="G719" s="60">
        <f>IF($E$11="",'3.1.16'!Z707/1000,Matrix!$E$11+('3.1.16'!Z707/1000))</f>
        <v>7.4572616409430845E-2</v>
      </c>
      <c r="H719" s="63">
        <f>IF($E$11="",'3.1.16'!AA707/1000,Matrix!$E$11+('3.1.16'!AA707/1000))</f>
        <v>7.477261640943085E-2</v>
      </c>
      <c r="I719" s="56"/>
      <c r="J719" s="75">
        <f t="shared" si="18"/>
        <v>7.2272616409430848E-2</v>
      </c>
      <c r="K719" s="60">
        <f t="shared" si="19"/>
        <v>7.4572616409430845E-2</v>
      </c>
      <c r="L719" s="63">
        <f t="shared" si="20"/>
        <v>7.477261640943085E-2</v>
      </c>
    </row>
    <row r="720" spans="1:12" x14ac:dyDescent="0.25">
      <c r="A720" s="68" t="str">
        <f>+'3.1.16'!A708</f>
        <v>2017-06-01</v>
      </c>
      <c r="B720" s="55" t="str">
        <f>+'3.1.16'!B708</f>
        <v>2018-05-31</v>
      </c>
      <c r="C720" s="55">
        <f>+'3.1.16'!C708</f>
        <v>12</v>
      </c>
      <c r="D720" s="55" t="str">
        <f>+'3.1.16'!D708</f>
        <v>BGEMD</v>
      </c>
      <c r="E720" s="55" t="s">
        <v>372</v>
      </c>
      <c r="F720" s="81">
        <f>IF($E$11="",'3.1.16'!Y708/1000,Matrix!$E$11+('3.1.16'!Y708/1000))</f>
        <v>7.4472910025441777E-2</v>
      </c>
      <c r="G720" s="58">
        <f>IF($E$11="",'3.1.16'!Z708/1000,Matrix!$E$11+('3.1.16'!Z708/1000))</f>
        <v>7.6772910025441773E-2</v>
      </c>
      <c r="H720" s="61">
        <f>IF($E$11="",'3.1.16'!AA708/1000,Matrix!$E$11+('3.1.16'!AA708/1000))</f>
        <v>7.6972910025441779E-2</v>
      </c>
      <c r="I720" s="55"/>
      <c r="J720" s="73">
        <f t="shared" si="18"/>
        <v>7.4472910025441777E-2</v>
      </c>
      <c r="K720" s="58">
        <f t="shared" si="19"/>
        <v>7.6772910025441773E-2</v>
      </c>
      <c r="L720" s="61">
        <f t="shared" si="20"/>
        <v>7.6972910025441779E-2</v>
      </c>
    </row>
    <row r="721" spans="1:12" x14ac:dyDescent="0.25">
      <c r="A721" s="69" t="str">
        <f>+'3.1.16'!A709</f>
        <v>2017-06-01</v>
      </c>
      <c r="B721" s="56" t="str">
        <f>+'3.1.16'!B709</f>
        <v>2018-11-30</v>
      </c>
      <c r="C721" s="56">
        <f>+'3.1.16'!C709</f>
        <v>18</v>
      </c>
      <c r="D721" s="56" t="str">
        <f>+'3.1.16'!D709</f>
        <v>BGEMD</v>
      </c>
      <c r="E721" s="56" t="s">
        <v>372</v>
      </c>
      <c r="F721" s="80">
        <f>IF($E$11="",'3.1.16'!Y709/1000,Matrix!$E$11+('3.1.16'!Y709/1000))</f>
        <v>7.3079859927175431E-2</v>
      </c>
      <c r="G721" s="59">
        <f>IF($E$11="",'3.1.16'!Z709/1000,Matrix!$E$11+('3.1.16'!Z709/1000))</f>
        <v>7.5379859927175427E-2</v>
      </c>
      <c r="H721" s="62">
        <f>IF($E$11="",'3.1.16'!AA709/1000,Matrix!$E$11+('3.1.16'!AA709/1000))</f>
        <v>7.5579859927175433E-2</v>
      </c>
      <c r="I721" s="56"/>
      <c r="J721" s="74">
        <f t="shared" si="18"/>
        <v>7.3079859927175431E-2</v>
      </c>
      <c r="K721" s="59">
        <f t="shared" si="19"/>
        <v>7.5379859927175427E-2</v>
      </c>
      <c r="L721" s="62">
        <f t="shared" si="20"/>
        <v>7.5579859927175433E-2</v>
      </c>
    </row>
    <row r="722" spans="1:12" x14ac:dyDescent="0.25">
      <c r="A722" s="69" t="str">
        <f>+'3.1.16'!A710</f>
        <v>2017-06-01</v>
      </c>
      <c r="B722" s="56" t="str">
        <f>+'3.1.16'!B710</f>
        <v>2019-05-31</v>
      </c>
      <c r="C722" s="56">
        <f>+'3.1.16'!C710</f>
        <v>24</v>
      </c>
      <c r="D722" s="56" t="str">
        <f>+'3.1.16'!D710</f>
        <v>BGEMD</v>
      </c>
      <c r="E722" s="56" t="s">
        <v>372</v>
      </c>
      <c r="F722" s="80">
        <f>IF($E$11="",'3.1.16'!Y710/1000,Matrix!$E$11+('3.1.16'!Y710/1000))</f>
        <v>7.4185514369267042E-2</v>
      </c>
      <c r="G722" s="59">
        <f>IF($E$11="",'3.1.16'!Z710/1000,Matrix!$E$11+('3.1.16'!Z710/1000))</f>
        <v>7.6485514369267038E-2</v>
      </c>
      <c r="H722" s="62">
        <f>IF($E$11="",'3.1.16'!AA710/1000,Matrix!$E$11+('3.1.16'!AA710/1000))</f>
        <v>7.6685514369267044E-2</v>
      </c>
      <c r="I722" s="56"/>
      <c r="J722" s="74">
        <f t="shared" si="18"/>
        <v>7.4185514369267042E-2</v>
      </c>
      <c r="K722" s="59">
        <f t="shared" si="19"/>
        <v>7.6485514369267038E-2</v>
      </c>
      <c r="L722" s="62">
        <f t="shared" si="20"/>
        <v>7.6685514369267044E-2</v>
      </c>
    </row>
    <row r="723" spans="1:12" x14ac:dyDescent="0.25">
      <c r="A723" s="69" t="str">
        <f>+'3.1.16'!A711</f>
        <v>2017-06-01</v>
      </c>
      <c r="B723" s="56" t="str">
        <f>+'3.1.16'!B711</f>
        <v>2019-11-30</v>
      </c>
      <c r="C723" s="56">
        <f>+'3.1.16'!C711</f>
        <v>30</v>
      </c>
      <c r="D723" s="56" t="str">
        <f>+'3.1.16'!D711</f>
        <v>BGEMD</v>
      </c>
      <c r="E723" s="56" t="s">
        <v>372</v>
      </c>
      <c r="F723" s="80">
        <f>IF($E$11="",'3.1.16'!Y711/1000,Matrix!$E$11+('3.1.16'!Y711/1000))</f>
        <v>7.2192991841189991E-2</v>
      </c>
      <c r="G723" s="59">
        <f>IF($E$11="",'3.1.16'!Z711/1000,Matrix!$E$11+('3.1.16'!Z711/1000))</f>
        <v>7.4492991841189987E-2</v>
      </c>
      <c r="H723" s="62">
        <f>IF($E$11="",'3.1.16'!AA711/1000,Matrix!$E$11+('3.1.16'!AA711/1000))</f>
        <v>7.4692991841189993E-2</v>
      </c>
      <c r="I723" s="56"/>
      <c r="J723" s="74">
        <f t="shared" si="18"/>
        <v>7.2192991841189991E-2</v>
      </c>
      <c r="K723" s="59">
        <f t="shared" si="19"/>
        <v>7.4492991841189987E-2</v>
      </c>
      <c r="L723" s="62">
        <f t="shared" si="20"/>
        <v>7.4692991841189993E-2</v>
      </c>
    </row>
    <row r="724" spans="1:12" x14ac:dyDescent="0.25">
      <c r="A724" s="70" t="str">
        <f>+'3.1.16'!A712</f>
        <v>2017-06-01</v>
      </c>
      <c r="B724" s="57" t="str">
        <f>+'3.1.16'!B712</f>
        <v>2020-05-31</v>
      </c>
      <c r="C724" s="57">
        <f>+'3.1.16'!C712</f>
        <v>36</v>
      </c>
      <c r="D724" s="57" t="str">
        <f>+'3.1.16'!D712</f>
        <v>BGEMD</v>
      </c>
      <c r="E724" s="57" t="s">
        <v>372</v>
      </c>
      <c r="F724" s="82">
        <f>IF($E$11="",'3.1.16'!Y712/1000,Matrix!$E$11+('3.1.16'!Y712/1000))</f>
        <v>7.1977084501133021E-2</v>
      </c>
      <c r="G724" s="60">
        <f>IF($E$11="",'3.1.16'!Z712/1000,Matrix!$E$11+('3.1.16'!Z712/1000))</f>
        <v>7.4277084501133017E-2</v>
      </c>
      <c r="H724" s="63">
        <f>IF($E$11="",'3.1.16'!AA712/1000,Matrix!$E$11+('3.1.16'!AA712/1000))</f>
        <v>7.4477084501133023E-2</v>
      </c>
      <c r="I724" s="56"/>
      <c r="J724" s="75">
        <f t="shared" si="18"/>
        <v>7.1977084501133021E-2</v>
      </c>
      <c r="K724" s="60">
        <f t="shared" si="19"/>
        <v>7.4277084501133017E-2</v>
      </c>
      <c r="L724" s="63">
        <f t="shared" si="20"/>
        <v>7.4477084501133023E-2</v>
      </c>
    </row>
    <row r="725" spans="1:12" x14ac:dyDescent="0.25">
      <c r="A725" s="68" t="str">
        <f>+'3.1.16'!A713</f>
        <v>2017-07-01</v>
      </c>
      <c r="B725" s="55" t="str">
        <f>+'3.1.16'!B713</f>
        <v>2018-06-30</v>
      </c>
      <c r="C725" s="55">
        <f>+'3.1.16'!C713</f>
        <v>12</v>
      </c>
      <c r="D725" s="55" t="str">
        <f>+'3.1.16'!D713</f>
        <v>BGEMD</v>
      </c>
      <c r="E725" s="55" t="s">
        <v>372</v>
      </c>
      <c r="F725" s="81">
        <f>IF($E$11="",'3.1.16'!Y713/1000,Matrix!$E$11+('3.1.16'!Y713/1000))</f>
        <v>7.4419525297805322E-2</v>
      </c>
      <c r="G725" s="58">
        <f>IF($E$11="",'3.1.16'!Z713/1000,Matrix!$E$11+('3.1.16'!Z713/1000))</f>
        <v>7.6719525297805319E-2</v>
      </c>
      <c r="H725" s="61">
        <f>IF($E$11="",'3.1.16'!AA713/1000,Matrix!$E$11+('3.1.16'!AA713/1000))</f>
        <v>7.6919525297805325E-2</v>
      </c>
      <c r="I725" s="55"/>
      <c r="J725" s="73">
        <f t="shared" si="18"/>
        <v>7.4419525297805322E-2</v>
      </c>
      <c r="K725" s="58">
        <f t="shared" si="19"/>
        <v>7.6719525297805319E-2</v>
      </c>
      <c r="L725" s="61">
        <f t="shared" si="20"/>
        <v>7.6919525297805325E-2</v>
      </c>
    </row>
    <row r="726" spans="1:12" x14ac:dyDescent="0.25">
      <c r="A726" s="69" t="str">
        <f>+'3.1.16'!A714</f>
        <v>2017-07-01</v>
      </c>
      <c r="B726" s="56" t="str">
        <f>+'3.1.16'!B714</f>
        <v>2018-12-31</v>
      </c>
      <c r="C726" s="56">
        <f>+'3.1.16'!C714</f>
        <v>18</v>
      </c>
      <c r="D726" s="56" t="str">
        <f>+'3.1.16'!D714</f>
        <v>BGEMD</v>
      </c>
      <c r="E726" s="56" t="s">
        <v>372</v>
      </c>
      <c r="F726" s="80">
        <f>IF($E$11="",'3.1.16'!Y714/1000,Matrix!$E$11+('3.1.16'!Y714/1000))</f>
        <v>7.3161914160274732E-2</v>
      </c>
      <c r="G726" s="59">
        <f>IF($E$11="",'3.1.16'!Z714/1000,Matrix!$E$11+('3.1.16'!Z714/1000))</f>
        <v>7.5461914160274729E-2</v>
      </c>
      <c r="H726" s="62">
        <f>IF($E$11="",'3.1.16'!AA714/1000,Matrix!$E$11+('3.1.16'!AA714/1000))</f>
        <v>7.5661914160274735E-2</v>
      </c>
      <c r="I726" s="56"/>
      <c r="J726" s="74">
        <f t="shared" si="18"/>
        <v>7.3161914160274732E-2</v>
      </c>
      <c r="K726" s="59">
        <f t="shared" si="19"/>
        <v>7.5461914160274729E-2</v>
      </c>
      <c r="L726" s="62">
        <f t="shared" si="20"/>
        <v>7.5661914160274735E-2</v>
      </c>
    </row>
    <row r="727" spans="1:12" x14ac:dyDescent="0.25">
      <c r="A727" s="69" t="str">
        <f>+'3.1.16'!A715</f>
        <v>2017-07-01</v>
      </c>
      <c r="B727" s="56" t="str">
        <f>+'3.1.16'!B715</f>
        <v>2019-06-30</v>
      </c>
      <c r="C727" s="56">
        <f>+'3.1.16'!C715</f>
        <v>24</v>
      </c>
      <c r="D727" s="56" t="str">
        <f>+'3.1.16'!D715</f>
        <v>BGEMD</v>
      </c>
      <c r="E727" s="56" t="s">
        <v>372</v>
      </c>
      <c r="F727" s="80">
        <f>IF($E$11="",'3.1.16'!Y715/1000,Matrix!$E$11+('3.1.16'!Y715/1000))</f>
        <v>7.3902724230983291E-2</v>
      </c>
      <c r="G727" s="59">
        <f>IF($E$11="",'3.1.16'!Z715/1000,Matrix!$E$11+('3.1.16'!Z715/1000))</f>
        <v>7.6202724230983288E-2</v>
      </c>
      <c r="H727" s="62">
        <f>IF($E$11="",'3.1.16'!AA715/1000,Matrix!$E$11+('3.1.16'!AA715/1000))</f>
        <v>7.6402724230983293E-2</v>
      </c>
      <c r="I727" s="56"/>
      <c r="J727" s="74">
        <f t="shared" si="18"/>
        <v>7.3902724230983291E-2</v>
      </c>
      <c r="K727" s="59">
        <f t="shared" si="19"/>
        <v>7.6202724230983288E-2</v>
      </c>
      <c r="L727" s="62">
        <f t="shared" si="20"/>
        <v>7.6402724230983293E-2</v>
      </c>
    </row>
    <row r="728" spans="1:12" x14ac:dyDescent="0.25">
      <c r="A728" s="69" t="str">
        <f>+'3.1.16'!A716</f>
        <v>2017-07-01</v>
      </c>
      <c r="B728" s="56" t="str">
        <f>+'3.1.16'!B716</f>
        <v>2019-12-31</v>
      </c>
      <c r="C728" s="56">
        <f>+'3.1.16'!C716</f>
        <v>30</v>
      </c>
      <c r="D728" s="56" t="str">
        <f>+'3.1.16'!D716</f>
        <v>BGEMD</v>
      </c>
      <c r="E728" s="56" t="s">
        <v>372</v>
      </c>
      <c r="F728" s="80">
        <f>IF($E$11="",'3.1.16'!Y716/1000,Matrix!$E$11+('3.1.16'!Y716/1000))</f>
        <v>7.2005390266811992E-2</v>
      </c>
      <c r="G728" s="59">
        <f>IF($E$11="",'3.1.16'!Z716/1000,Matrix!$E$11+('3.1.16'!Z716/1000))</f>
        <v>7.4305390266811988E-2</v>
      </c>
      <c r="H728" s="62">
        <f>IF($E$11="",'3.1.16'!AA716/1000,Matrix!$E$11+('3.1.16'!AA716/1000))</f>
        <v>7.450539026681198E-2</v>
      </c>
      <c r="I728" s="56"/>
      <c r="J728" s="74">
        <f t="shared" si="18"/>
        <v>7.2005390266811992E-2</v>
      </c>
      <c r="K728" s="59">
        <f t="shared" si="19"/>
        <v>7.4305390266811988E-2</v>
      </c>
      <c r="L728" s="62">
        <f t="shared" si="20"/>
        <v>7.450539026681198E-2</v>
      </c>
    </row>
    <row r="729" spans="1:12" x14ac:dyDescent="0.25">
      <c r="A729" s="70" t="str">
        <f>+'3.1.16'!A717</f>
        <v>2017-07-01</v>
      </c>
      <c r="B729" s="57" t="str">
        <f>+'3.1.16'!B717</f>
        <v>2020-06-30</v>
      </c>
      <c r="C729" s="57">
        <f>+'3.1.16'!C717</f>
        <v>36</v>
      </c>
      <c r="D729" s="57" t="str">
        <f>+'3.1.16'!D717</f>
        <v>BGEMD</v>
      </c>
      <c r="E729" s="57" t="s">
        <v>372</v>
      </c>
      <c r="F729" s="82">
        <f>IF($E$11="",'3.1.16'!Y717/1000,Matrix!$E$11+('3.1.16'!Y717/1000))</f>
        <v>7.1790400810711391E-2</v>
      </c>
      <c r="G729" s="60">
        <f>IF($E$11="",'3.1.16'!Z717/1000,Matrix!$E$11+('3.1.16'!Z717/1000))</f>
        <v>7.4090400810711388E-2</v>
      </c>
      <c r="H729" s="63">
        <f>IF($E$11="",'3.1.16'!AA717/1000,Matrix!$E$11+('3.1.16'!AA717/1000))</f>
        <v>7.4290400810711393E-2</v>
      </c>
      <c r="I729" s="56"/>
      <c r="J729" s="75">
        <f t="shared" si="18"/>
        <v>7.1790400810711391E-2</v>
      </c>
      <c r="K729" s="60">
        <f t="shared" si="19"/>
        <v>7.4090400810711388E-2</v>
      </c>
      <c r="L729" s="63">
        <f t="shared" si="20"/>
        <v>7.4290400810711393E-2</v>
      </c>
    </row>
    <row r="730" spans="1:12" x14ac:dyDescent="0.25">
      <c r="A730" s="68" t="str">
        <f>+'3.1.16'!A718</f>
        <v>2017-08-01</v>
      </c>
      <c r="B730" s="55" t="str">
        <f>+'3.1.16'!B718</f>
        <v>2018-07-31</v>
      </c>
      <c r="C730" s="55">
        <f>+'3.1.16'!C718</f>
        <v>12</v>
      </c>
      <c r="D730" s="55" t="str">
        <f>+'3.1.16'!D718</f>
        <v>BGEMD</v>
      </c>
      <c r="E730" s="55" t="s">
        <v>372</v>
      </c>
      <c r="F730" s="81">
        <f>IF($E$11="",'3.1.16'!Y718/1000,Matrix!$E$11+('3.1.16'!Y718/1000))</f>
        <v>7.4434466318589382E-2</v>
      </c>
      <c r="G730" s="58">
        <f>IF($E$11="",'3.1.16'!Z718/1000,Matrix!$E$11+('3.1.16'!Z718/1000))</f>
        <v>7.6734466318589378E-2</v>
      </c>
      <c r="H730" s="61">
        <f>IF($E$11="",'3.1.16'!AA718/1000,Matrix!$E$11+('3.1.16'!AA718/1000))</f>
        <v>7.6934466318589384E-2</v>
      </c>
      <c r="I730" s="55"/>
      <c r="J730" s="73">
        <f t="shared" si="18"/>
        <v>7.4434466318589382E-2</v>
      </c>
      <c r="K730" s="58">
        <f t="shared" si="19"/>
        <v>7.6734466318589378E-2</v>
      </c>
      <c r="L730" s="61">
        <f t="shared" si="20"/>
        <v>7.6934466318589384E-2</v>
      </c>
    </row>
    <row r="731" spans="1:12" x14ac:dyDescent="0.25">
      <c r="A731" s="69" t="str">
        <f>+'3.1.16'!A719</f>
        <v>2017-08-01</v>
      </c>
      <c r="B731" s="56" t="str">
        <f>+'3.1.16'!B719</f>
        <v>2019-01-31</v>
      </c>
      <c r="C731" s="56">
        <f>+'3.1.16'!C719</f>
        <v>18</v>
      </c>
      <c r="D731" s="56" t="str">
        <f>+'3.1.16'!D719</f>
        <v>BGEMD</v>
      </c>
      <c r="E731" s="56" t="s">
        <v>372</v>
      </c>
      <c r="F731" s="80">
        <f>IF($E$11="",'3.1.16'!Y719/1000,Matrix!$E$11+('3.1.16'!Y719/1000))</f>
        <v>7.4227547290406856E-2</v>
      </c>
      <c r="G731" s="59">
        <f>IF($E$11="",'3.1.16'!Z719/1000,Matrix!$E$11+('3.1.16'!Z719/1000))</f>
        <v>7.6527547290406853E-2</v>
      </c>
      <c r="H731" s="62">
        <f>IF($E$11="",'3.1.16'!AA719/1000,Matrix!$E$11+('3.1.16'!AA719/1000))</f>
        <v>7.6727547290406858E-2</v>
      </c>
      <c r="I731" s="56"/>
      <c r="J731" s="74">
        <f t="shared" si="18"/>
        <v>7.4227547290406856E-2</v>
      </c>
      <c r="K731" s="59">
        <f t="shared" si="19"/>
        <v>7.6527547290406853E-2</v>
      </c>
      <c r="L731" s="62">
        <f t="shared" si="20"/>
        <v>7.6727547290406858E-2</v>
      </c>
    </row>
    <row r="732" spans="1:12" x14ac:dyDescent="0.25">
      <c r="A732" s="69" t="str">
        <f>+'3.1.16'!A720</f>
        <v>2017-08-01</v>
      </c>
      <c r="B732" s="56" t="str">
        <f>+'3.1.16'!B720</f>
        <v>2019-07-31</v>
      </c>
      <c r="C732" s="56">
        <f>+'3.1.16'!C720</f>
        <v>24</v>
      </c>
      <c r="D732" s="56" t="str">
        <f>+'3.1.16'!D720</f>
        <v>BGEMD</v>
      </c>
      <c r="E732" s="56" t="s">
        <v>372</v>
      </c>
      <c r="F732" s="80">
        <f>IF($E$11="",'3.1.16'!Y720/1000,Matrix!$E$11+('3.1.16'!Y720/1000))</f>
        <v>7.3703502407955285E-2</v>
      </c>
      <c r="G732" s="59">
        <f>IF($E$11="",'3.1.16'!Z720/1000,Matrix!$E$11+('3.1.16'!Z720/1000))</f>
        <v>7.6003502407955281E-2</v>
      </c>
      <c r="H732" s="62">
        <f>IF($E$11="",'3.1.16'!AA720/1000,Matrix!$E$11+('3.1.16'!AA720/1000))</f>
        <v>7.6203502407955287E-2</v>
      </c>
      <c r="I732" s="56"/>
      <c r="J732" s="74">
        <f t="shared" si="18"/>
        <v>7.3703502407955285E-2</v>
      </c>
      <c r="K732" s="59">
        <f t="shared" si="19"/>
        <v>7.6003502407955281E-2</v>
      </c>
      <c r="L732" s="62">
        <f t="shared" si="20"/>
        <v>7.6203502407955287E-2</v>
      </c>
    </row>
    <row r="733" spans="1:12" x14ac:dyDescent="0.25">
      <c r="A733" s="69" t="str">
        <f>+'3.1.16'!A721</f>
        <v>2017-08-01</v>
      </c>
      <c r="B733" s="56" t="str">
        <f>+'3.1.16'!B721</f>
        <v>2020-01-31</v>
      </c>
      <c r="C733" s="56">
        <f>+'3.1.16'!C721</f>
        <v>30</v>
      </c>
      <c r="D733" s="56" t="str">
        <f>+'3.1.16'!D721</f>
        <v>BGEMD</v>
      </c>
      <c r="E733" s="56" t="s">
        <v>372</v>
      </c>
      <c r="F733" s="80">
        <f>IF($E$11="",'3.1.16'!Y721/1000,Matrix!$E$11+('3.1.16'!Y721/1000))</f>
        <v>7.2409101956560681E-2</v>
      </c>
      <c r="G733" s="59">
        <f>IF($E$11="",'3.1.16'!Z721/1000,Matrix!$E$11+('3.1.16'!Z721/1000))</f>
        <v>7.4709101956560678E-2</v>
      </c>
      <c r="H733" s="62">
        <f>IF($E$11="",'3.1.16'!AA721/1000,Matrix!$E$11+('3.1.16'!AA721/1000))</f>
        <v>7.490910195656067E-2</v>
      </c>
      <c r="I733" s="56"/>
      <c r="J733" s="74">
        <f t="shared" si="18"/>
        <v>7.2409101956560681E-2</v>
      </c>
      <c r="K733" s="59">
        <f t="shared" si="19"/>
        <v>7.4709101956560678E-2</v>
      </c>
      <c r="L733" s="62">
        <f t="shared" si="20"/>
        <v>7.490910195656067E-2</v>
      </c>
    </row>
    <row r="734" spans="1:12" x14ac:dyDescent="0.25">
      <c r="A734" s="70" t="str">
        <f>+'3.1.16'!A722</f>
        <v>2017-08-01</v>
      </c>
      <c r="B734" s="57" t="str">
        <f>+'3.1.16'!B722</f>
        <v>2020-07-31</v>
      </c>
      <c r="C734" s="57">
        <f>+'3.1.16'!C722</f>
        <v>36</v>
      </c>
      <c r="D734" s="57" t="str">
        <f>+'3.1.16'!D722</f>
        <v>BGEMD</v>
      </c>
      <c r="E734" s="57" t="s">
        <v>372</v>
      </c>
      <c r="F734" s="82">
        <f>IF($E$11="",'3.1.16'!Y722/1000,Matrix!$E$11+('3.1.16'!Y722/1000))</f>
        <v>7.1631366360476637E-2</v>
      </c>
      <c r="G734" s="60">
        <f>IF($E$11="",'3.1.16'!Z722/1000,Matrix!$E$11+('3.1.16'!Z722/1000))</f>
        <v>7.3931366360476633E-2</v>
      </c>
      <c r="H734" s="63">
        <f>IF($E$11="",'3.1.16'!AA722/1000,Matrix!$E$11+('3.1.16'!AA722/1000))</f>
        <v>7.4131366360476639E-2</v>
      </c>
      <c r="I734" s="56"/>
      <c r="J734" s="75">
        <f t="shared" si="18"/>
        <v>7.1631366360476637E-2</v>
      </c>
      <c r="K734" s="60">
        <f t="shared" si="19"/>
        <v>7.3931366360476633E-2</v>
      </c>
      <c r="L734" s="63">
        <f t="shared" si="20"/>
        <v>7.4131366360476639E-2</v>
      </c>
    </row>
    <row r="735" spans="1:12" x14ac:dyDescent="0.25">
      <c r="A735" s="68" t="str">
        <f>+'3.1.16'!A723</f>
        <v>2016-09-01</v>
      </c>
      <c r="B735" s="55" t="str">
        <f>+'3.1.16'!B723</f>
        <v>2017-08-31</v>
      </c>
      <c r="C735" s="55">
        <f>+'3.1.16'!C723</f>
        <v>12</v>
      </c>
      <c r="D735" s="55" t="str">
        <f>+'3.1.16'!D723</f>
        <v>PEPCOMD</v>
      </c>
      <c r="E735" s="55" t="s">
        <v>372</v>
      </c>
      <c r="F735" s="81">
        <f>IF($E$11="",'3.1.16'!Y723/1000,Matrix!$E$11+('3.1.16'!Y723/1000))</f>
        <v>6.8211147965953345E-2</v>
      </c>
      <c r="G735" s="58">
        <f>IF($E$11="",'3.1.16'!Z723/1000,Matrix!$E$11+('3.1.16'!Z723/1000))</f>
        <v>7.0511147965953341E-2</v>
      </c>
      <c r="H735" s="61">
        <f>IF($E$11="",'3.1.16'!AA723/1000,Matrix!$E$11+('3.1.16'!AA723/1000))</f>
        <v>7.0711147965953347E-2</v>
      </c>
      <c r="I735" s="55"/>
      <c r="J735" s="73">
        <f t="shared" si="18"/>
        <v>6.8211147965953345E-2</v>
      </c>
      <c r="K735" s="58">
        <f t="shared" si="19"/>
        <v>7.0511147965953341E-2</v>
      </c>
      <c r="L735" s="61">
        <f t="shared" si="20"/>
        <v>7.0711147965953347E-2</v>
      </c>
    </row>
    <row r="736" spans="1:12" x14ac:dyDescent="0.25">
      <c r="A736" s="69" t="str">
        <f>+'3.1.16'!A724</f>
        <v>2016-09-01</v>
      </c>
      <c r="B736" s="56" t="str">
        <f>+'3.1.16'!B724</f>
        <v>2018-02-28</v>
      </c>
      <c r="C736" s="56">
        <f>+'3.1.16'!C724</f>
        <v>18</v>
      </c>
      <c r="D736" s="56" t="str">
        <f>+'3.1.16'!D724</f>
        <v>PEPCOMD</v>
      </c>
      <c r="E736" s="56" t="s">
        <v>372</v>
      </c>
      <c r="F736" s="80">
        <f>IF($E$11="",'3.1.16'!Y724/1000,Matrix!$E$11+('3.1.16'!Y724/1000))</f>
        <v>6.8201200122596312E-2</v>
      </c>
      <c r="G736" s="59">
        <f>IF($E$11="",'3.1.16'!Z724/1000,Matrix!$E$11+('3.1.16'!Z724/1000))</f>
        <v>7.0501200122596308E-2</v>
      </c>
      <c r="H736" s="62">
        <f>IF($E$11="",'3.1.16'!AA724/1000,Matrix!$E$11+('3.1.16'!AA724/1000))</f>
        <v>7.07012001225963E-2</v>
      </c>
      <c r="I736" s="56"/>
      <c r="J736" s="74">
        <f t="shared" si="18"/>
        <v>6.8201200122596312E-2</v>
      </c>
      <c r="K736" s="59">
        <f t="shared" si="19"/>
        <v>7.0501200122596308E-2</v>
      </c>
      <c r="L736" s="62">
        <f t="shared" si="20"/>
        <v>7.07012001225963E-2</v>
      </c>
    </row>
    <row r="737" spans="1:12" x14ac:dyDescent="0.25">
      <c r="A737" s="69" t="str">
        <f>+'3.1.16'!A725</f>
        <v>2016-09-01</v>
      </c>
      <c r="B737" s="56" t="str">
        <f>+'3.1.16'!B725</f>
        <v>2018-08-31</v>
      </c>
      <c r="C737" s="56">
        <f>+'3.1.16'!C725</f>
        <v>24</v>
      </c>
      <c r="D737" s="56" t="str">
        <f>+'3.1.16'!D725</f>
        <v>PEPCOMD</v>
      </c>
      <c r="E737" s="56" t="s">
        <v>372</v>
      </c>
      <c r="F737" s="80">
        <f>IF($E$11="",'3.1.16'!Y725/1000,Matrix!$E$11+('3.1.16'!Y725/1000))</f>
        <v>6.6876347235838865E-2</v>
      </c>
      <c r="G737" s="59">
        <f>IF($E$11="",'3.1.16'!Z725/1000,Matrix!$E$11+('3.1.16'!Z725/1000))</f>
        <v>6.9176347235838861E-2</v>
      </c>
      <c r="H737" s="62">
        <f>IF($E$11="",'3.1.16'!AA725/1000,Matrix!$E$11+('3.1.16'!AA725/1000))</f>
        <v>6.9376347235838867E-2</v>
      </c>
      <c r="I737" s="56"/>
      <c r="J737" s="74">
        <f t="shared" si="18"/>
        <v>6.6876347235838865E-2</v>
      </c>
      <c r="K737" s="59">
        <f t="shared" si="19"/>
        <v>6.9176347235838861E-2</v>
      </c>
      <c r="L737" s="62">
        <f t="shared" si="20"/>
        <v>6.9376347235838867E-2</v>
      </c>
    </row>
    <row r="738" spans="1:12" x14ac:dyDescent="0.25">
      <c r="A738" s="69" t="str">
        <f>+'3.1.16'!A726</f>
        <v>2016-09-01</v>
      </c>
      <c r="B738" s="56" t="str">
        <f>+'3.1.16'!B726</f>
        <v>2019-02-28</v>
      </c>
      <c r="C738" s="56">
        <f>+'3.1.16'!C726</f>
        <v>30</v>
      </c>
      <c r="D738" s="56" t="str">
        <f>+'3.1.16'!D726</f>
        <v>PEPCOMD</v>
      </c>
      <c r="E738" s="56" t="s">
        <v>372</v>
      </c>
      <c r="F738" s="80">
        <f>IF($E$11="",'3.1.16'!Y726/1000,Matrix!$E$11+('3.1.16'!Y726/1000))</f>
        <v>6.706248988405579E-2</v>
      </c>
      <c r="G738" s="59">
        <f>IF($E$11="",'3.1.16'!Z726/1000,Matrix!$E$11+('3.1.16'!Z726/1000))</f>
        <v>6.9362489884055786E-2</v>
      </c>
      <c r="H738" s="62">
        <f>IF($E$11="",'3.1.16'!AA726/1000,Matrix!$E$11+('3.1.16'!AA726/1000))</f>
        <v>6.9562489884055792E-2</v>
      </c>
      <c r="I738" s="56"/>
      <c r="J738" s="74">
        <f t="shared" si="18"/>
        <v>6.706248988405579E-2</v>
      </c>
      <c r="K738" s="59">
        <f t="shared" si="19"/>
        <v>6.9362489884055786E-2</v>
      </c>
      <c r="L738" s="62">
        <f t="shared" si="20"/>
        <v>6.9562489884055792E-2</v>
      </c>
    </row>
    <row r="739" spans="1:12" x14ac:dyDescent="0.25">
      <c r="A739" s="70" t="str">
        <f>+'3.1.16'!A727</f>
        <v>2016-09-01</v>
      </c>
      <c r="B739" s="57" t="str">
        <f>+'3.1.16'!B727</f>
        <v>2019-08-31</v>
      </c>
      <c r="C739" s="57">
        <f>+'3.1.16'!C727</f>
        <v>36</v>
      </c>
      <c r="D739" s="57" t="str">
        <f>+'3.1.16'!D727</f>
        <v>PEPCOMD</v>
      </c>
      <c r="E739" s="57" t="s">
        <v>372</v>
      </c>
      <c r="F739" s="82">
        <f>IF($E$11="",'3.1.16'!Y727/1000,Matrix!$E$11+('3.1.16'!Y727/1000))</f>
        <v>6.6042920387114304E-2</v>
      </c>
      <c r="G739" s="60">
        <f>IF($E$11="",'3.1.16'!Z727/1000,Matrix!$E$11+('3.1.16'!Z727/1000))</f>
        <v>6.83429203871143E-2</v>
      </c>
      <c r="H739" s="63">
        <f>IF($E$11="",'3.1.16'!AA727/1000,Matrix!$E$11+('3.1.16'!AA727/1000))</f>
        <v>6.8542920387114306E-2</v>
      </c>
      <c r="I739" s="56"/>
      <c r="J739" s="75">
        <f t="shared" si="18"/>
        <v>6.6042920387114304E-2</v>
      </c>
      <c r="K739" s="60">
        <f t="shared" si="19"/>
        <v>6.83429203871143E-2</v>
      </c>
      <c r="L739" s="63">
        <f t="shared" si="20"/>
        <v>6.8542920387114306E-2</v>
      </c>
    </row>
    <row r="740" spans="1:12" x14ac:dyDescent="0.25">
      <c r="A740" s="68" t="str">
        <f>+'3.1.16'!A728</f>
        <v>2016-10-01</v>
      </c>
      <c r="B740" s="55" t="str">
        <f>+'3.1.16'!B728</f>
        <v>2017-09-30</v>
      </c>
      <c r="C740" s="55">
        <f>+'3.1.16'!C728</f>
        <v>12</v>
      </c>
      <c r="D740" s="55" t="str">
        <f>+'3.1.16'!D728</f>
        <v>PEPCOMD</v>
      </c>
      <c r="E740" s="55" t="s">
        <v>372</v>
      </c>
      <c r="F740" s="81">
        <f>IF($E$11="",'3.1.16'!Y728/1000,Matrix!$E$11+('3.1.16'!Y728/1000))</f>
        <v>6.7973297369435304E-2</v>
      </c>
      <c r="G740" s="58">
        <f>IF($E$11="",'3.1.16'!Z728/1000,Matrix!$E$11+('3.1.16'!Z728/1000))</f>
        <v>7.02732973694353E-2</v>
      </c>
      <c r="H740" s="61">
        <f>IF($E$11="",'3.1.16'!AA728/1000,Matrix!$E$11+('3.1.16'!AA728/1000))</f>
        <v>7.0473297369435306E-2</v>
      </c>
      <c r="I740" s="55"/>
      <c r="J740" s="73">
        <f t="shared" ref="J740:J794" si="21">+F740</f>
        <v>6.7973297369435304E-2</v>
      </c>
      <c r="K740" s="58">
        <f t="shared" ref="K740:K794" si="22">+G740</f>
        <v>7.02732973694353E-2</v>
      </c>
      <c r="L740" s="61">
        <f t="shared" ref="L740:L794" si="23">+H740</f>
        <v>7.0473297369435306E-2</v>
      </c>
    </row>
    <row r="741" spans="1:12" x14ac:dyDescent="0.25">
      <c r="A741" s="69" t="str">
        <f>+'3.1.16'!A729</f>
        <v>2016-10-01</v>
      </c>
      <c r="B741" s="56" t="str">
        <f>+'3.1.16'!B729</f>
        <v>2018-03-31</v>
      </c>
      <c r="C741" s="56">
        <f>+'3.1.16'!C729</f>
        <v>18</v>
      </c>
      <c r="D741" s="56" t="str">
        <f>+'3.1.16'!D729</f>
        <v>PEPCOMD</v>
      </c>
      <c r="E741" s="56" t="s">
        <v>372</v>
      </c>
      <c r="F741" s="80">
        <f>IF($E$11="",'3.1.16'!Y729/1000,Matrix!$E$11+('3.1.16'!Y729/1000))</f>
        <v>6.8377359908311619E-2</v>
      </c>
      <c r="G741" s="59">
        <f>IF($E$11="",'3.1.16'!Z729/1000,Matrix!$E$11+('3.1.16'!Z729/1000))</f>
        <v>7.0677359908311616E-2</v>
      </c>
      <c r="H741" s="62">
        <f>IF($E$11="",'3.1.16'!AA729/1000,Matrix!$E$11+('3.1.16'!AA729/1000))</f>
        <v>7.0877359908311621E-2</v>
      </c>
      <c r="I741" s="56"/>
      <c r="J741" s="74">
        <f t="shared" si="21"/>
        <v>6.8377359908311619E-2</v>
      </c>
      <c r="K741" s="59">
        <f t="shared" si="22"/>
        <v>7.0677359908311616E-2</v>
      </c>
      <c r="L741" s="62">
        <f t="shared" si="23"/>
        <v>7.0877359908311621E-2</v>
      </c>
    </row>
    <row r="742" spans="1:12" x14ac:dyDescent="0.25">
      <c r="A742" s="69" t="str">
        <f>+'3.1.16'!A730</f>
        <v>2016-10-01</v>
      </c>
      <c r="B742" s="56" t="str">
        <f>+'3.1.16'!B730</f>
        <v>2018-09-30</v>
      </c>
      <c r="C742" s="56">
        <f>+'3.1.16'!C730</f>
        <v>24</v>
      </c>
      <c r="D742" s="56" t="str">
        <f>+'3.1.16'!D730</f>
        <v>PEPCOMD</v>
      </c>
      <c r="E742" s="56" t="s">
        <v>372</v>
      </c>
      <c r="F742" s="80">
        <f>IF($E$11="",'3.1.16'!Y730/1000,Matrix!$E$11+('3.1.16'!Y730/1000))</f>
        <v>6.6746134031603857E-2</v>
      </c>
      <c r="G742" s="59">
        <f>IF($E$11="",'3.1.16'!Z730/1000,Matrix!$E$11+('3.1.16'!Z730/1000))</f>
        <v>6.9046134031603854E-2</v>
      </c>
      <c r="H742" s="62">
        <f>IF($E$11="",'3.1.16'!AA730/1000,Matrix!$E$11+('3.1.16'!AA730/1000))</f>
        <v>6.9246134031603859E-2</v>
      </c>
      <c r="I742" s="56"/>
      <c r="J742" s="74">
        <f t="shared" si="21"/>
        <v>6.6746134031603857E-2</v>
      </c>
      <c r="K742" s="59">
        <f t="shared" si="22"/>
        <v>6.9046134031603854E-2</v>
      </c>
      <c r="L742" s="62">
        <f t="shared" si="23"/>
        <v>6.9246134031603859E-2</v>
      </c>
    </row>
    <row r="743" spans="1:12" x14ac:dyDescent="0.25">
      <c r="A743" s="69" t="str">
        <f>+'3.1.16'!A731</f>
        <v>2016-10-01</v>
      </c>
      <c r="B743" s="56" t="str">
        <f>+'3.1.16'!B731</f>
        <v>2019-03-31</v>
      </c>
      <c r="C743" s="56">
        <f>+'3.1.16'!C731</f>
        <v>30</v>
      </c>
      <c r="D743" s="56" t="str">
        <f>+'3.1.16'!D731</f>
        <v>PEPCOMD</v>
      </c>
      <c r="E743" s="56" t="s">
        <v>372</v>
      </c>
      <c r="F743" s="80">
        <f>IF($E$11="",'3.1.16'!Y731/1000,Matrix!$E$11+('3.1.16'!Y731/1000))</f>
        <v>6.7225645277370821E-2</v>
      </c>
      <c r="G743" s="59">
        <f>IF($E$11="",'3.1.16'!Z731/1000,Matrix!$E$11+('3.1.16'!Z731/1000))</f>
        <v>6.9525645277370818E-2</v>
      </c>
      <c r="H743" s="62">
        <f>IF($E$11="",'3.1.16'!AA731/1000,Matrix!$E$11+('3.1.16'!AA731/1000))</f>
        <v>6.972564527737081E-2</v>
      </c>
      <c r="I743" s="56"/>
      <c r="J743" s="74">
        <f t="shared" si="21"/>
        <v>6.7225645277370821E-2</v>
      </c>
      <c r="K743" s="59">
        <f t="shared" si="22"/>
        <v>6.9525645277370818E-2</v>
      </c>
      <c r="L743" s="62">
        <f t="shared" si="23"/>
        <v>6.972564527737081E-2</v>
      </c>
    </row>
    <row r="744" spans="1:12" x14ac:dyDescent="0.25">
      <c r="A744" s="70" t="str">
        <f>+'3.1.16'!A732</f>
        <v>2016-10-01</v>
      </c>
      <c r="B744" s="57" t="str">
        <f>+'3.1.16'!B732</f>
        <v>2019-09-30</v>
      </c>
      <c r="C744" s="57">
        <f>+'3.1.16'!C732</f>
        <v>36</v>
      </c>
      <c r="D744" s="57" t="str">
        <f>+'3.1.16'!D732</f>
        <v>PEPCOMD</v>
      </c>
      <c r="E744" s="57" t="s">
        <v>372</v>
      </c>
      <c r="F744" s="82">
        <f>IF($E$11="",'3.1.16'!Y732/1000,Matrix!$E$11+('3.1.16'!Y732/1000))</f>
        <v>6.5811663169334858E-2</v>
      </c>
      <c r="G744" s="60">
        <f>IF($E$11="",'3.1.16'!Z732/1000,Matrix!$E$11+('3.1.16'!Z732/1000))</f>
        <v>6.8111663169334855E-2</v>
      </c>
      <c r="H744" s="63">
        <f>IF($E$11="",'3.1.16'!AA732/1000,Matrix!$E$11+('3.1.16'!AA732/1000))</f>
        <v>6.831166316933486E-2</v>
      </c>
      <c r="I744" s="56"/>
      <c r="J744" s="75">
        <f t="shared" si="21"/>
        <v>6.5811663169334858E-2</v>
      </c>
      <c r="K744" s="60">
        <f t="shared" si="22"/>
        <v>6.8111663169334855E-2</v>
      </c>
      <c r="L744" s="63">
        <f t="shared" si="23"/>
        <v>6.831166316933486E-2</v>
      </c>
    </row>
    <row r="745" spans="1:12" x14ac:dyDescent="0.25">
      <c r="A745" s="68" t="str">
        <f>+'3.1.16'!A733</f>
        <v>2016-11-01</v>
      </c>
      <c r="B745" s="55" t="str">
        <f>+'3.1.16'!B733</f>
        <v>2017-10-31</v>
      </c>
      <c r="C745" s="55">
        <f>+'3.1.16'!C733</f>
        <v>12</v>
      </c>
      <c r="D745" s="55" t="str">
        <f>+'3.1.16'!D733</f>
        <v>PEPCOMD</v>
      </c>
      <c r="E745" s="55" t="s">
        <v>372</v>
      </c>
      <c r="F745" s="81">
        <f>IF($E$11="",'3.1.16'!Y733/1000,Matrix!$E$11+('3.1.16'!Y733/1000))</f>
        <v>6.7669660390193079E-2</v>
      </c>
      <c r="G745" s="58">
        <f>IF($E$11="",'3.1.16'!Z733/1000,Matrix!$E$11+('3.1.16'!Z733/1000))</f>
        <v>6.9969660390193075E-2</v>
      </c>
      <c r="H745" s="61">
        <f>IF($E$11="",'3.1.16'!AA733/1000,Matrix!$E$11+('3.1.16'!AA733/1000))</f>
        <v>7.0169660390193067E-2</v>
      </c>
      <c r="I745" s="55"/>
      <c r="J745" s="73">
        <f t="shared" si="21"/>
        <v>6.7669660390193079E-2</v>
      </c>
      <c r="K745" s="58">
        <f t="shared" si="22"/>
        <v>6.9969660390193075E-2</v>
      </c>
      <c r="L745" s="61">
        <f t="shared" si="23"/>
        <v>7.0169660390193067E-2</v>
      </c>
    </row>
    <row r="746" spans="1:12" x14ac:dyDescent="0.25">
      <c r="A746" s="69" t="str">
        <f>+'3.1.16'!A734</f>
        <v>2016-11-01</v>
      </c>
      <c r="B746" s="56" t="str">
        <f>+'3.1.16'!B734</f>
        <v>2018-04-30</v>
      </c>
      <c r="C746" s="56">
        <f>+'3.1.16'!C734</f>
        <v>18</v>
      </c>
      <c r="D746" s="56" t="str">
        <f>+'3.1.16'!D734</f>
        <v>PEPCOMD</v>
      </c>
      <c r="E746" s="56" t="s">
        <v>372</v>
      </c>
      <c r="F746" s="80">
        <f>IF($E$11="",'3.1.16'!Y734/1000,Matrix!$E$11+('3.1.16'!Y734/1000))</f>
        <v>6.8259235566367718E-2</v>
      </c>
      <c r="G746" s="59">
        <f>IF($E$11="",'3.1.16'!Z734/1000,Matrix!$E$11+('3.1.16'!Z734/1000))</f>
        <v>7.0559235566367715E-2</v>
      </c>
      <c r="H746" s="62">
        <f>IF($E$11="",'3.1.16'!AA734/1000,Matrix!$E$11+('3.1.16'!AA734/1000))</f>
        <v>7.075923556636772E-2</v>
      </c>
      <c r="I746" s="56"/>
      <c r="J746" s="74">
        <f t="shared" si="21"/>
        <v>6.8259235566367718E-2</v>
      </c>
      <c r="K746" s="59">
        <f t="shared" si="22"/>
        <v>7.0559235566367715E-2</v>
      </c>
      <c r="L746" s="62">
        <f t="shared" si="23"/>
        <v>7.075923556636772E-2</v>
      </c>
    </row>
    <row r="747" spans="1:12" x14ac:dyDescent="0.25">
      <c r="A747" s="69" t="str">
        <f>+'3.1.16'!A735</f>
        <v>2016-11-01</v>
      </c>
      <c r="B747" s="56" t="str">
        <f>+'3.1.16'!B735</f>
        <v>2018-10-31</v>
      </c>
      <c r="C747" s="56">
        <f>+'3.1.16'!C735</f>
        <v>24</v>
      </c>
      <c r="D747" s="56" t="str">
        <f>+'3.1.16'!D735</f>
        <v>PEPCOMD</v>
      </c>
      <c r="E747" s="56" t="s">
        <v>372</v>
      </c>
      <c r="F747" s="80">
        <f>IF($E$11="",'3.1.16'!Y735/1000,Matrix!$E$11+('3.1.16'!Y735/1000))</f>
        <v>6.6595645614380444E-2</v>
      </c>
      <c r="G747" s="59">
        <f>IF($E$11="",'3.1.16'!Z735/1000,Matrix!$E$11+('3.1.16'!Z735/1000))</f>
        <v>6.8895645614380441E-2</v>
      </c>
      <c r="H747" s="62">
        <f>IF($E$11="",'3.1.16'!AA735/1000,Matrix!$E$11+('3.1.16'!AA735/1000))</f>
        <v>6.9095645614380446E-2</v>
      </c>
      <c r="I747" s="56"/>
      <c r="J747" s="74">
        <f t="shared" si="21"/>
        <v>6.6595645614380444E-2</v>
      </c>
      <c r="K747" s="59">
        <f t="shared" si="22"/>
        <v>6.8895645614380441E-2</v>
      </c>
      <c r="L747" s="62">
        <f t="shared" si="23"/>
        <v>6.9095645614380446E-2</v>
      </c>
    </row>
    <row r="748" spans="1:12" x14ac:dyDescent="0.25">
      <c r="A748" s="69" t="str">
        <f>+'3.1.16'!A736</f>
        <v>2016-11-01</v>
      </c>
      <c r="B748" s="56" t="str">
        <f>+'3.1.16'!B736</f>
        <v>2019-04-30</v>
      </c>
      <c r="C748" s="56">
        <f>+'3.1.16'!C736</f>
        <v>30</v>
      </c>
      <c r="D748" s="56" t="str">
        <f>+'3.1.16'!D736</f>
        <v>PEPCOMD</v>
      </c>
      <c r="E748" s="56" t="s">
        <v>372</v>
      </c>
      <c r="F748" s="80">
        <f>IF($E$11="",'3.1.16'!Y736/1000,Matrix!$E$11+('3.1.16'!Y736/1000))</f>
        <v>6.7165954373633263E-2</v>
      </c>
      <c r="G748" s="59">
        <f>IF($E$11="",'3.1.16'!Z736/1000,Matrix!$E$11+('3.1.16'!Z736/1000))</f>
        <v>6.946595437363326E-2</v>
      </c>
      <c r="H748" s="62">
        <f>IF($E$11="",'3.1.16'!AA736/1000,Matrix!$E$11+('3.1.16'!AA736/1000))</f>
        <v>6.9665954373633265E-2</v>
      </c>
      <c r="I748" s="56"/>
      <c r="J748" s="74">
        <f t="shared" si="21"/>
        <v>6.7165954373633263E-2</v>
      </c>
      <c r="K748" s="59">
        <f t="shared" si="22"/>
        <v>6.946595437363326E-2</v>
      </c>
      <c r="L748" s="62">
        <f t="shared" si="23"/>
        <v>6.9665954373633265E-2</v>
      </c>
    </row>
    <row r="749" spans="1:12" x14ac:dyDescent="0.25">
      <c r="A749" s="70" t="str">
        <f>+'3.1.16'!A737</f>
        <v>2016-11-01</v>
      </c>
      <c r="B749" s="57" t="str">
        <f>+'3.1.16'!B737</f>
        <v>2019-10-31</v>
      </c>
      <c r="C749" s="57">
        <f>+'3.1.16'!C737</f>
        <v>36</v>
      </c>
      <c r="D749" s="57" t="str">
        <f>+'3.1.16'!D737</f>
        <v>PEPCOMD</v>
      </c>
      <c r="E749" s="57" t="s">
        <v>372</v>
      </c>
      <c r="F749" s="82">
        <f>IF($E$11="",'3.1.16'!Y737/1000,Matrix!$E$11+('3.1.16'!Y737/1000))</f>
        <v>6.5544256253592739E-2</v>
      </c>
      <c r="G749" s="60">
        <f>IF($E$11="",'3.1.16'!Z737/1000,Matrix!$E$11+('3.1.16'!Z737/1000))</f>
        <v>6.7844256253592736E-2</v>
      </c>
      <c r="H749" s="63">
        <f>IF($E$11="",'3.1.16'!AA737/1000,Matrix!$E$11+('3.1.16'!AA737/1000))</f>
        <v>6.8044256253592741E-2</v>
      </c>
      <c r="I749" s="56"/>
      <c r="J749" s="75">
        <f t="shared" si="21"/>
        <v>6.5544256253592739E-2</v>
      </c>
      <c r="K749" s="60">
        <f t="shared" si="22"/>
        <v>6.7844256253592736E-2</v>
      </c>
      <c r="L749" s="63">
        <f t="shared" si="23"/>
        <v>6.8044256253592741E-2</v>
      </c>
    </row>
    <row r="750" spans="1:12" x14ac:dyDescent="0.25">
      <c r="A750" s="68" t="str">
        <f>+'3.1.16'!A738</f>
        <v>2016-12-01</v>
      </c>
      <c r="B750" s="55" t="str">
        <f>+'3.1.16'!B738</f>
        <v>2017-11-30</v>
      </c>
      <c r="C750" s="55">
        <f>+'3.1.16'!C738</f>
        <v>12</v>
      </c>
      <c r="D750" s="55" t="str">
        <f>+'3.1.16'!D738</f>
        <v>PEPCOMD</v>
      </c>
      <c r="E750" s="55" t="s">
        <v>372</v>
      </c>
      <c r="F750" s="81">
        <f>IF($E$11="",'3.1.16'!Y738/1000,Matrix!$E$11+('3.1.16'!Y738/1000))</f>
        <v>6.7367859079863909E-2</v>
      </c>
      <c r="G750" s="58">
        <f>IF($E$11="",'3.1.16'!Z738/1000,Matrix!$E$11+('3.1.16'!Z738/1000))</f>
        <v>6.9667859079863906E-2</v>
      </c>
      <c r="H750" s="61">
        <f>IF($E$11="",'3.1.16'!AA738/1000,Matrix!$E$11+('3.1.16'!AA738/1000))</f>
        <v>6.9867859079863912E-2</v>
      </c>
      <c r="I750" s="55"/>
      <c r="J750" s="73">
        <f t="shared" si="21"/>
        <v>6.7367859079863909E-2</v>
      </c>
      <c r="K750" s="58">
        <f t="shared" si="22"/>
        <v>6.9667859079863906E-2</v>
      </c>
      <c r="L750" s="61">
        <f t="shared" si="23"/>
        <v>6.9867859079863912E-2</v>
      </c>
    </row>
    <row r="751" spans="1:12" x14ac:dyDescent="0.25">
      <c r="A751" s="69" t="str">
        <f>+'3.1.16'!A739</f>
        <v>2016-12-01</v>
      </c>
      <c r="B751" s="56" t="str">
        <f>+'3.1.16'!B739</f>
        <v>2018-05-31</v>
      </c>
      <c r="C751" s="56">
        <f>+'3.1.16'!C739</f>
        <v>18</v>
      </c>
      <c r="D751" s="56" t="str">
        <f>+'3.1.16'!D739</f>
        <v>PEPCOMD</v>
      </c>
      <c r="E751" s="56" t="s">
        <v>372</v>
      </c>
      <c r="F751" s="80">
        <f>IF($E$11="",'3.1.16'!Y739/1000,Matrix!$E$11+('3.1.16'!Y739/1000))</f>
        <v>6.8034211855115781E-2</v>
      </c>
      <c r="G751" s="59">
        <f>IF($E$11="",'3.1.16'!Z739/1000,Matrix!$E$11+('3.1.16'!Z739/1000))</f>
        <v>7.0334211855115777E-2</v>
      </c>
      <c r="H751" s="62">
        <f>IF($E$11="",'3.1.16'!AA739/1000,Matrix!$E$11+('3.1.16'!AA739/1000))</f>
        <v>7.0534211855115783E-2</v>
      </c>
      <c r="I751" s="56"/>
      <c r="J751" s="74">
        <f t="shared" si="21"/>
        <v>6.8034211855115781E-2</v>
      </c>
      <c r="K751" s="59">
        <f t="shared" si="22"/>
        <v>7.0334211855115777E-2</v>
      </c>
      <c r="L751" s="62">
        <f t="shared" si="23"/>
        <v>7.0534211855115783E-2</v>
      </c>
    </row>
    <row r="752" spans="1:12" x14ac:dyDescent="0.25">
      <c r="A752" s="69" t="str">
        <f>+'3.1.16'!A740</f>
        <v>2016-12-01</v>
      </c>
      <c r="B752" s="56" t="str">
        <f>+'3.1.16'!B740</f>
        <v>2018-11-30</v>
      </c>
      <c r="C752" s="56">
        <f>+'3.1.16'!C740</f>
        <v>24</v>
      </c>
      <c r="D752" s="56" t="str">
        <f>+'3.1.16'!D740</f>
        <v>PEPCOMD</v>
      </c>
      <c r="E752" s="56" t="s">
        <v>372</v>
      </c>
      <c r="F752" s="80">
        <f>IF($E$11="",'3.1.16'!Y740/1000,Matrix!$E$11+('3.1.16'!Y740/1000))</f>
        <v>6.6436379848912638E-2</v>
      </c>
      <c r="G752" s="59">
        <f>IF($E$11="",'3.1.16'!Z740/1000,Matrix!$E$11+('3.1.16'!Z740/1000))</f>
        <v>6.8736379848912635E-2</v>
      </c>
      <c r="H752" s="62">
        <f>IF($E$11="",'3.1.16'!AA740/1000,Matrix!$E$11+('3.1.16'!AA740/1000))</f>
        <v>6.8936379848912641E-2</v>
      </c>
      <c r="I752" s="56"/>
      <c r="J752" s="74">
        <f t="shared" si="21"/>
        <v>6.6436379848912638E-2</v>
      </c>
      <c r="K752" s="59">
        <f t="shared" si="22"/>
        <v>6.8736379848912635E-2</v>
      </c>
      <c r="L752" s="62">
        <f t="shared" si="23"/>
        <v>6.8936379848912641E-2</v>
      </c>
    </row>
    <row r="753" spans="1:12" x14ac:dyDescent="0.25">
      <c r="A753" s="69" t="str">
        <f>+'3.1.16'!A741</f>
        <v>2016-12-01</v>
      </c>
      <c r="B753" s="56" t="str">
        <f>+'3.1.16'!B741</f>
        <v>2019-05-31</v>
      </c>
      <c r="C753" s="56">
        <f>+'3.1.16'!C741</f>
        <v>30</v>
      </c>
      <c r="D753" s="56" t="str">
        <f>+'3.1.16'!D741</f>
        <v>PEPCOMD</v>
      </c>
      <c r="E753" s="56" t="s">
        <v>372</v>
      </c>
      <c r="F753" s="80">
        <f>IF($E$11="",'3.1.16'!Y741/1000,Matrix!$E$11+('3.1.16'!Y741/1000))</f>
        <v>6.7042481411429586E-2</v>
      </c>
      <c r="G753" s="59">
        <f>IF($E$11="",'3.1.16'!Z741/1000,Matrix!$E$11+('3.1.16'!Z741/1000))</f>
        <v>6.9342481411429582E-2</v>
      </c>
      <c r="H753" s="62">
        <f>IF($E$11="",'3.1.16'!AA741/1000,Matrix!$E$11+('3.1.16'!AA741/1000))</f>
        <v>6.9542481411429588E-2</v>
      </c>
      <c r="I753" s="56"/>
      <c r="J753" s="74">
        <f t="shared" si="21"/>
        <v>6.7042481411429586E-2</v>
      </c>
      <c r="K753" s="59">
        <f t="shared" si="22"/>
        <v>6.9342481411429582E-2</v>
      </c>
      <c r="L753" s="62">
        <f t="shared" si="23"/>
        <v>6.9542481411429588E-2</v>
      </c>
    </row>
    <row r="754" spans="1:12" x14ac:dyDescent="0.25">
      <c r="A754" s="70" t="str">
        <f>+'3.1.16'!A742</f>
        <v>2016-12-01</v>
      </c>
      <c r="B754" s="57" t="str">
        <f>+'3.1.16'!B742</f>
        <v>2019-11-30</v>
      </c>
      <c r="C754" s="57">
        <f>+'3.1.16'!C742</f>
        <v>36</v>
      </c>
      <c r="D754" s="57" t="str">
        <f>+'3.1.16'!D742</f>
        <v>PEPCOMD</v>
      </c>
      <c r="E754" s="57" t="s">
        <v>372</v>
      </c>
      <c r="F754" s="82">
        <f>IF($E$11="",'3.1.16'!Y742/1000,Matrix!$E$11+('3.1.16'!Y742/1000))</f>
        <v>6.5276964360396275E-2</v>
      </c>
      <c r="G754" s="60">
        <f>IF($E$11="",'3.1.16'!Z742/1000,Matrix!$E$11+('3.1.16'!Z742/1000))</f>
        <v>6.7576964360396272E-2</v>
      </c>
      <c r="H754" s="63">
        <f>IF($E$11="",'3.1.16'!AA742/1000,Matrix!$E$11+('3.1.16'!AA742/1000))</f>
        <v>6.7776964360396277E-2</v>
      </c>
      <c r="I754" s="56"/>
      <c r="J754" s="75">
        <f t="shared" si="21"/>
        <v>6.5276964360396275E-2</v>
      </c>
      <c r="K754" s="60">
        <f t="shared" si="22"/>
        <v>6.7576964360396272E-2</v>
      </c>
      <c r="L754" s="63">
        <f t="shared" si="23"/>
        <v>6.7776964360396277E-2</v>
      </c>
    </row>
    <row r="755" spans="1:12" x14ac:dyDescent="0.25">
      <c r="A755" s="68" t="str">
        <f>+'3.1.16'!A743</f>
        <v>2017-01-01</v>
      </c>
      <c r="B755" s="55" t="str">
        <f>+'3.1.16'!B743</f>
        <v>2017-12-31</v>
      </c>
      <c r="C755" s="55">
        <f>+'3.1.16'!C743</f>
        <v>12</v>
      </c>
      <c r="D755" s="55" t="str">
        <f>+'3.1.16'!D743</f>
        <v>PEPCOMD</v>
      </c>
      <c r="E755" s="55" t="s">
        <v>372</v>
      </c>
      <c r="F755" s="81">
        <f>IF($E$11="",'3.1.16'!Y743/1000,Matrix!$E$11+('3.1.16'!Y743/1000))</f>
        <v>6.6946300291814337E-2</v>
      </c>
      <c r="G755" s="58">
        <f>IF($E$11="",'3.1.16'!Z743/1000,Matrix!$E$11+('3.1.16'!Z743/1000))</f>
        <v>6.9246300291814333E-2</v>
      </c>
      <c r="H755" s="61">
        <f>IF($E$11="",'3.1.16'!AA743/1000,Matrix!$E$11+('3.1.16'!AA743/1000))</f>
        <v>6.9446300291814339E-2</v>
      </c>
      <c r="I755" s="55"/>
      <c r="J755" s="73">
        <f t="shared" si="21"/>
        <v>6.6946300291814337E-2</v>
      </c>
      <c r="K755" s="58">
        <f t="shared" si="22"/>
        <v>6.9246300291814333E-2</v>
      </c>
      <c r="L755" s="61">
        <f t="shared" si="23"/>
        <v>6.9446300291814339E-2</v>
      </c>
    </row>
    <row r="756" spans="1:12" x14ac:dyDescent="0.25">
      <c r="A756" s="69" t="str">
        <f>+'3.1.16'!A744</f>
        <v>2017-01-01</v>
      </c>
      <c r="B756" s="56" t="str">
        <f>+'3.1.16'!B744</f>
        <v>2018-06-30</v>
      </c>
      <c r="C756" s="56">
        <f>+'3.1.16'!C744</f>
        <v>18</v>
      </c>
      <c r="D756" s="56" t="str">
        <f>+'3.1.16'!D744</f>
        <v>PEPCOMD</v>
      </c>
      <c r="E756" s="56" t="s">
        <v>372</v>
      </c>
      <c r="F756" s="80">
        <f>IF($E$11="",'3.1.16'!Y744/1000,Matrix!$E$11+('3.1.16'!Y744/1000))</f>
        <v>6.7637257823535468E-2</v>
      </c>
      <c r="G756" s="59">
        <f>IF($E$11="",'3.1.16'!Z744/1000,Matrix!$E$11+('3.1.16'!Z744/1000))</f>
        <v>6.9937257823535465E-2</v>
      </c>
      <c r="H756" s="62">
        <f>IF($E$11="",'3.1.16'!AA744/1000,Matrix!$E$11+('3.1.16'!AA744/1000))</f>
        <v>7.013725782353547E-2</v>
      </c>
      <c r="I756" s="56"/>
      <c r="J756" s="74">
        <f t="shared" si="21"/>
        <v>6.7637257823535468E-2</v>
      </c>
      <c r="K756" s="59">
        <f t="shared" si="22"/>
        <v>6.9937257823535465E-2</v>
      </c>
      <c r="L756" s="62">
        <f t="shared" si="23"/>
        <v>7.013725782353547E-2</v>
      </c>
    </row>
    <row r="757" spans="1:12" x14ac:dyDescent="0.25">
      <c r="A757" s="69" t="str">
        <f>+'3.1.16'!A745</f>
        <v>2017-01-01</v>
      </c>
      <c r="B757" s="56" t="str">
        <f>+'3.1.16'!B745</f>
        <v>2018-12-31</v>
      </c>
      <c r="C757" s="56">
        <f>+'3.1.16'!C745</f>
        <v>24</v>
      </c>
      <c r="D757" s="56" t="str">
        <f>+'3.1.16'!D745</f>
        <v>PEPCOMD</v>
      </c>
      <c r="E757" s="56" t="s">
        <v>372</v>
      </c>
      <c r="F757" s="80">
        <f>IF($E$11="",'3.1.16'!Y745/1000,Matrix!$E$11+('3.1.16'!Y745/1000))</f>
        <v>6.6131627285114375E-2</v>
      </c>
      <c r="G757" s="59">
        <f>IF($E$11="",'3.1.16'!Z745/1000,Matrix!$E$11+('3.1.16'!Z745/1000))</f>
        <v>6.8431627285114371E-2</v>
      </c>
      <c r="H757" s="62">
        <f>IF($E$11="",'3.1.16'!AA745/1000,Matrix!$E$11+('3.1.16'!AA745/1000))</f>
        <v>6.8631627285114377E-2</v>
      </c>
      <c r="I757" s="56"/>
      <c r="J757" s="74">
        <f t="shared" si="21"/>
        <v>6.6131627285114375E-2</v>
      </c>
      <c r="K757" s="59">
        <f t="shared" si="22"/>
        <v>6.8431627285114371E-2</v>
      </c>
      <c r="L757" s="62">
        <f t="shared" si="23"/>
        <v>6.8631627285114377E-2</v>
      </c>
    </row>
    <row r="758" spans="1:12" x14ac:dyDescent="0.25">
      <c r="A758" s="69" t="str">
        <f>+'3.1.16'!A746</f>
        <v>2017-01-01</v>
      </c>
      <c r="B758" s="56" t="str">
        <f>+'3.1.16'!B746</f>
        <v>2019-06-30</v>
      </c>
      <c r="C758" s="56">
        <f>+'3.1.16'!C746</f>
        <v>30</v>
      </c>
      <c r="D758" s="56" t="str">
        <f>+'3.1.16'!D746</f>
        <v>PEPCOMD</v>
      </c>
      <c r="E758" s="56" t="s">
        <v>372</v>
      </c>
      <c r="F758" s="80">
        <f>IF($E$11="",'3.1.16'!Y746/1000,Matrix!$E$11+('3.1.16'!Y746/1000))</f>
        <v>6.6626295314696646E-2</v>
      </c>
      <c r="G758" s="59">
        <f>IF($E$11="",'3.1.16'!Z746/1000,Matrix!$E$11+('3.1.16'!Z746/1000))</f>
        <v>6.8926295314696642E-2</v>
      </c>
      <c r="H758" s="62">
        <f>IF($E$11="",'3.1.16'!AA746/1000,Matrix!$E$11+('3.1.16'!AA746/1000))</f>
        <v>6.9126295314696648E-2</v>
      </c>
      <c r="I758" s="56"/>
      <c r="J758" s="74">
        <f t="shared" si="21"/>
        <v>6.6626295314696646E-2</v>
      </c>
      <c r="K758" s="59">
        <f t="shared" si="22"/>
        <v>6.8926295314696642E-2</v>
      </c>
      <c r="L758" s="62">
        <f t="shared" si="23"/>
        <v>6.9126295314696648E-2</v>
      </c>
    </row>
    <row r="759" spans="1:12" x14ac:dyDescent="0.25">
      <c r="A759" s="70" t="str">
        <f>+'3.1.16'!A747</f>
        <v>2017-01-01</v>
      </c>
      <c r="B759" s="57" t="str">
        <f>+'3.1.16'!B747</f>
        <v>2019-12-31</v>
      </c>
      <c r="C759" s="57">
        <f>+'3.1.16'!C747</f>
        <v>36</v>
      </c>
      <c r="D759" s="57" t="str">
        <f>+'3.1.16'!D747</f>
        <v>PEPCOMD</v>
      </c>
      <c r="E759" s="57" t="s">
        <v>372</v>
      </c>
      <c r="F759" s="82">
        <f>IF($E$11="",'3.1.16'!Y747/1000,Matrix!$E$11+('3.1.16'!Y747/1000))</f>
        <v>6.4903224269470747E-2</v>
      </c>
      <c r="G759" s="60">
        <f>IF($E$11="",'3.1.16'!Z747/1000,Matrix!$E$11+('3.1.16'!Z747/1000))</f>
        <v>6.7203224269470743E-2</v>
      </c>
      <c r="H759" s="63">
        <f>IF($E$11="",'3.1.16'!AA747/1000,Matrix!$E$11+('3.1.16'!AA747/1000))</f>
        <v>6.7403224269470735E-2</v>
      </c>
      <c r="I759" s="56"/>
      <c r="J759" s="75">
        <f t="shared" si="21"/>
        <v>6.4903224269470747E-2</v>
      </c>
      <c r="K759" s="60">
        <f t="shared" si="22"/>
        <v>6.7203224269470743E-2</v>
      </c>
      <c r="L759" s="63">
        <f t="shared" si="23"/>
        <v>6.7403224269470735E-2</v>
      </c>
    </row>
    <row r="760" spans="1:12" x14ac:dyDescent="0.25">
      <c r="A760" s="68" t="str">
        <f>+'3.1.16'!A748</f>
        <v>2017-02-01</v>
      </c>
      <c r="B760" s="55" t="str">
        <f>+'3.1.16'!B748</f>
        <v>2018-01-31</v>
      </c>
      <c r="C760" s="55">
        <f>+'3.1.16'!C748</f>
        <v>12</v>
      </c>
      <c r="D760" s="55" t="str">
        <f>+'3.1.16'!D748</f>
        <v>PEPCOMD</v>
      </c>
      <c r="E760" s="55" t="s">
        <v>372</v>
      </c>
      <c r="F760" s="81">
        <f>IF($E$11="",'3.1.16'!Y748/1000,Matrix!$E$11+('3.1.16'!Y748/1000))</f>
        <v>6.6757313560462037E-2</v>
      </c>
      <c r="G760" s="58">
        <f>IF($E$11="",'3.1.16'!Z748/1000,Matrix!$E$11+('3.1.16'!Z748/1000))</f>
        <v>6.9057313560462033E-2</v>
      </c>
      <c r="H760" s="61">
        <f>IF($E$11="",'3.1.16'!AA748/1000,Matrix!$E$11+('3.1.16'!AA748/1000))</f>
        <v>6.9257313560462039E-2</v>
      </c>
      <c r="I760" s="55"/>
      <c r="J760" s="73">
        <f t="shared" si="21"/>
        <v>6.6757313560462037E-2</v>
      </c>
      <c r="K760" s="58">
        <f t="shared" si="22"/>
        <v>6.9057313560462033E-2</v>
      </c>
      <c r="L760" s="61">
        <f t="shared" si="23"/>
        <v>6.9257313560462039E-2</v>
      </c>
    </row>
    <row r="761" spans="1:12" x14ac:dyDescent="0.25">
      <c r="A761" s="69" t="str">
        <f>+'3.1.16'!A749</f>
        <v>2017-02-01</v>
      </c>
      <c r="B761" s="56" t="str">
        <f>+'3.1.16'!B749</f>
        <v>2018-07-31</v>
      </c>
      <c r="C761" s="56">
        <f>+'3.1.16'!C749</f>
        <v>18</v>
      </c>
      <c r="D761" s="56" t="str">
        <f>+'3.1.16'!D749</f>
        <v>PEPCOMD</v>
      </c>
      <c r="E761" s="56" t="s">
        <v>372</v>
      </c>
      <c r="F761" s="80">
        <f>IF($E$11="",'3.1.16'!Y749/1000,Matrix!$E$11+('3.1.16'!Y749/1000))</f>
        <v>6.6426457411836004E-2</v>
      </c>
      <c r="G761" s="59">
        <f>IF($E$11="",'3.1.16'!Z749/1000,Matrix!$E$11+('3.1.16'!Z749/1000))</f>
        <v>6.8726457411836001E-2</v>
      </c>
      <c r="H761" s="62">
        <f>IF($E$11="",'3.1.16'!AA749/1000,Matrix!$E$11+('3.1.16'!AA749/1000))</f>
        <v>6.8926457411835992E-2</v>
      </c>
      <c r="I761" s="56"/>
      <c r="J761" s="74">
        <f t="shared" si="21"/>
        <v>6.6426457411836004E-2</v>
      </c>
      <c r="K761" s="59">
        <f t="shared" si="22"/>
        <v>6.8726457411836001E-2</v>
      </c>
      <c r="L761" s="62">
        <f t="shared" si="23"/>
        <v>6.8926457411835992E-2</v>
      </c>
    </row>
    <row r="762" spans="1:12" x14ac:dyDescent="0.25">
      <c r="A762" s="69" t="str">
        <f>+'3.1.16'!A750</f>
        <v>2017-02-01</v>
      </c>
      <c r="B762" s="56" t="str">
        <f>+'3.1.16'!B750</f>
        <v>2019-01-31</v>
      </c>
      <c r="C762" s="56">
        <f>+'3.1.16'!C750</f>
        <v>24</v>
      </c>
      <c r="D762" s="56" t="str">
        <f>+'3.1.16'!D750</f>
        <v>PEPCOMD</v>
      </c>
      <c r="E762" s="56" t="s">
        <v>372</v>
      </c>
      <c r="F762" s="80">
        <f>IF($E$11="",'3.1.16'!Y750/1000,Matrix!$E$11+('3.1.16'!Y750/1000))</f>
        <v>6.6045252297904228E-2</v>
      </c>
      <c r="G762" s="59">
        <f>IF($E$11="",'3.1.16'!Z750/1000,Matrix!$E$11+('3.1.16'!Z750/1000))</f>
        <v>6.8345252297904224E-2</v>
      </c>
      <c r="H762" s="62">
        <f>IF($E$11="",'3.1.16'!AA750/1000,Matrix!$E$11+('3.1.16'!AA750/1000))</f>
        <v>6.854525229790423E-2</v>
      </c>
      <c r="I762" s="56"/>
      <c r="J762" s="74">
        <f t="shared" si="21"/>
        <v>6.6045252297904228E-2</v>
      </c>
      <c r="K762" s="59">
        <f t="shared" si="22"/>
        <v>6.8345252297904224E-2</v>
      </c>
      <c r="L762" s="62">
        <f t="shared" si="23"/>
        <v>6.854525229790423E-2</v>
      </c>
    </row>
    <row r="763" spans="1:12" x14ac:dyDescent="0.25">
      <c r="A763" s="69" t="str">
        <f>+'3.1.16'!A751</f>
        <v>2017-02-01</v>
      </c>
      <c r="B763" s="56" t="str">
        <f>+'3.1.16'!B751</f>
        <v>2019-07-31</v>
      </c>
      <c r="C763" s="56">
        <f>+'3.1.16'!C751</f>
        <v>30</v>
      </c>
      <c r="D763" s="56" t="str">
        <f>+'3.1.16'!D751</f>
        <v>PEPCOMD</v>
      </c>
      <c r="E763" s="56" t="s">
        <v>372</v>
      </c>
      <c r="F763" s="80">
        <f>IF($E$11="",'3.1.16'!Y751/1000,Matrix!$E$11+('3.1.16'!Y751/1000))</f>
        <v>6.5762873976179859E-2</v>
      </c>
      <c r="G763" s="59">
        <f>IF($E$11="",'3.1.16'!Z751/1000,Matrix!$E$11+('3.1.16'!Z751/1000))</f>
        <v>6.8062873976179855E-2</v>
      </c>
      <c r="H763" s="62">
        <f>IF($E$11="",'3.1.16'!AA751/1000,Matrix!$E$11+('3.1.16'!AA751/1000))</f>
        <v>6.8262873976179861E-2</v>
      </c>
      <c r="I763" s="56"/>
      <c r="J763" s="74">
        <f t="shared" si="21"/>
        <v>6.5762873976179859E-2</v>
      </c>
      <c r="K763" s="59">
        <f t="shared" si="22"/>
        <v>6.8062873976179855E-2</v>
      </c>
      <c r="L763" s="62">
        <f t="shared" si="23"/>
        <v>6.8262873976179861E-2</v>
      </c>
    </row>
    <row r="764" spans="1:12" x14ac:dyDescent="0.25">
      <c r="A764" s="70" t="str">
        <f>+'3.1.16'!A752</f>
        <v>2017-02-01</v>
      </c>
      <c r="B764" s="57" t="str">
        <f>+'3.1.16'!B752</f>
        <v>2020-01-31</v>
      </c>
      <c r="C764" s="57">
        <f>+'3.1.16'!C752</f>
        <v>36</v>
      </c>
      <c r="D764" s="57" t="str">
        <f>+'3.1.16'!D752</f>
        <v>PEPCOMD</v>
      </c>
      <c r="E764" s="57" t="s">
        <v>372</v>
      </c>
      <c r="F764" s="82">
        <f>IF($E$11="",'3.1.16'!Y752/1000,Matrix!$E$11+('3.1.16'!Y752/1000))</f>
        <v>6.4675584665183597E-2</v>
      </c>
      <c r="G764" s="60">
        <f>IF($E$11="",'3.1.16'!Z752/1000,Matrix!$E$11+('3.1.16'!Z752/1000))</f>
        <v>6.6975584665183593E-2</v>
      </c>
      <c r="H764" s="63">
        <f>IF($E$11="",'3.1.16'!AA752/1000,Matrix!$E$11+('3.1.16'!AA752/1000))</f>
        <v>6.7175584665183599E-2</v>
      </c>
      <c r="I764" s="56"/>
      <c r="J764" s="75">
        <f t="shared" si="21"/>
        <v>6.4675584665183597E-2</v>
      </c>
      <c r="K764" s="60">
        <f t="shared" si="22"/>
        <v>6.6975584665183593E-2</v>
      </c>
      <c r="L764" s="63">
        <f t="shared" si="23"/>
        <v>6.7175584665183599E-2</v>
      </c>
    </row>
    <row r="765" spans="1:12" x14ac:dyDescent="0.25">
      <c r="A765" s="68" t="str">
        <f>+'3.1.16'!A753</f>
        <v>2017-03-01</v>
      </c>
      <c r="B765" s="55" t="str">
        <f>+'3.1.16'!B753</f>
        <v>2018-02-28</v>
      </c>
      <c r="C765" s="55">
        <f>+'3.1.16'!C753</f>
        <v>12</v>
      </c>
      <c r="D765" s="55" t="str">
        <f>+'3.1.16'!D753</f>
        <v>PEPCOMD</v>
      </c>
      <c r="E765" s="55" t="s">
        <v>372</v>
      </c>
      <c r="F765" s="81">
        <f>IF($E$11="",'3.1.16'!Y753/1000,Matrix!$E$11+('3.1.16'!Y753/1000))</f>
        <v>6.6505888285184486E-2</v>
      </c>
      <c r="G765" s="58">
        <f>IF($E$11="",'3.1.16'!Z753/1000,Matrix!$E$11+('3.1.16'!Z753/1000))</f>
        <v>6.8805888285184483E-2</v>
      </c>
      <c r="H765" s="61">
        <f>IF($E$11="",'3.1.16'!AA753/1000,Matrix!$E$11+('3.1.16'!AA753/1000))</f>
        <v>6.9005888285184488E-2</v>
      </c>
      <c r="I765" s="55"/>
      <c r="J765" s="73">
        <f t="shared" si="21"/>
        <v>6.6505888285184486E-2</v>
      </c>
      <c r="K765" s="58">
        <f t="shared" si="22"/>
        <v>6.8805888285184483E-2</v>
      </c>
      <c r="L765" s="61">
        <f t="shared" si="23"/>
        <v>6.9005888285184488E-2</v>
      </c>
    </row>
    <row r="766" spans="1:12" x14ac:dyDescent="0.25">
      <c r="A766" s="69" t="str">
        <f>+'3.1.16'!A754</f>
        <v>2017-03-01</v>
      </c>
      <c r="B766" s="56" t="str">
        <f>+'3.1.16'!B754</f>
        <v>2018-08-31</v>
      </c>
      <c r="C766" s="56">
        <f>+'3.1.16'!C754</f>
        <v>18</v>
      </c>
      <c r="D766" s="56" t="str">
        <f>+'3.1.16'!D754</f>
        <v>PEPCOMD</v>
      </c>
      <c r="E766" s="56" t="s">
        <v>372</v>
      </c>
      <c r="F766" s="80">
        <f>IF($E$11="",'3.1.16'!Y754/1000,Matrix!$E$11+('3.1.16'!Y754/1000))</f>
        <v>6.5312346334954266E-2</v>
      </c>
      <c r="G766" s="59">
        <f>IF($E$11="",'3.1.16'!Z754/1000,Matrix!$E$11+('3.1.16'!Z754/1000))</f>
        <v>6.7612346334954262E-2</v>
      </c>
      <c r="H766" s="62">
        <f>IF($E$11="",'3.1.16'!AA754/1000,Matrix!$E$11+('3.1.16'!AA754/1000))</f>
        <v>6.7812346334954268E-2</v>
      </c>
      <c r="I766" s="56"/>
      <c r="J766" s="74">
        <f t="shared" si="21"/>
        <v>6.5312346334954266E-2</v>
      </c>
      <c r="K766" s="59">
        <f t="shared" si="22"/>
        <v>6.7612346334954262E-2</v>
      </c>
      <c r="L766" s="62">
        <f t="shared" si="23"/>
        <v>6.7812346334954268E-2</v>
      </c>
    </row>
    <row r="767" spans="1:12" x14ac:dyDescent="0.25">
      <c r="A767" s="69" t="str">
        <f>+'3.1.16'!A755</f>
        <v>2017-03-01</v>
      </c>
      <c r="B767" s="56" t="str">
        <f>+'3.1.16'!B755</f>
        <v>2019-02-28</v>
      </c>
      <c r="C767" s="56">
        <f>+'3.1.16'!C755</f>
        <v>24</v>
      </c>
      <c r="D767" s="56" t="str">
        <f>+'3.1.16'!D755</f>
        <v>PEPCOMD</v>
      </c>
      <c r="E767" s="56" t="s">
        <v>372</v>
      </c>
      <c r="F767" s="80">
        <f>IF($E$11="",'3.1.16'!Y755/1000,Matrix!$E$11+('3.1.16'!Y755/1000))</f>
        <v>6.5932847162045963E-2</v>
      </c>
      <c r="G767" s="59">
        <f>IF($E$11="",'3.1.16'!Z755/1000,Matrix!$E$11+('3.1.16'!Z755/1000))</f>
        <v>6.8232847162045959E-2</v>
      </c>
      <c r="H767" s="62">
        <f>IF($E$11="",'3.1.16'!AA755/1000,Matrix!$E$11+('3.1.16'!AA755/1000))</f>
        <v>6.8432847162045965E-2</v>
      </c>
      <c r="I767" s="56"/>
      <c r="J767" s="74">
        <f t="shared" si="21"/>
        <v>6.5932847162045963E-2</v>
      </c>
      <c r="K767" s="59">
        <f t="shared" si="22"/>
        <v>6.8232847162045959E-2</v>
      </c>
      <c r="L767" s="62">
        <f t="shared" si="23"/>
        <v>6.8432847162045965E-2</v>
      </c>
    </row>
    <row r="768" spans="1:12" x14ac:dyDescent="0.25">
      <c r="A768" s="69" t="str">
        <f>+'3.1.16'!A756</f>
        <v>2017-03-01</v>
      </c>
      <c r="B768" s="56" t="str">
        <f>+'3.1.16'!B756</f>
        <v>2019-08-31</v>
      </c>
      <c r="C768" s="56">
        <f>+'3.1.16'!C756</f>
        <v>30</v>
      </c>
      <c r="D768" s="56" t="str">
        <f>+'3.1.16'!D756</f>
        <v>PEPCOMD</v>
      </c>
      <c r="E768" s="56" t="s">
        <v>372</v>
      </c>
      <c r="F768" s="80">
        <f>IF($E$11="",'3.1.16'!Y756/1000,Matrix!$E$11+('3.1.16'!Y756/1000))</f>
        <v>6.4938196682996982E-2</v>
      </c>
      <c r="G768" s="59">
        <f>IF($E$11="",'3.1.16'!Z756/1000,Matrix!$E$11+('3.1.16'!Z756/1000))</f>
        <v>6.7238196682996992E-2</v>
      </c>
      <c r="H768" s="62">
        <f>IF($E$11="",'3.1.16'!AA756/1000,Matrix!$E$11+('3.1.16'!AA756/1000))</f>
        <v>6.7438196682996984E-2</v>
      </c>
      <c r="I768" s="56"/>
      <c r="J768" s="74">
        <f t="shared" si="21"/>
        <v>6.4938196682996982E-2</v>
      </c>
      <c r="K768" s="59">
        <f t="shared" si="22"/>
        <v>6.7238196682996992E-2</v>
      </c>
      <c r="L768" s="62">
        <f t="shared" si="23"/>
        <v>6.7438196682996984E-2</v>
      </c>
    </row>
    <row r="769" spans="1:12" x14ac:dyDescent="0.25">
      <c r="A769" s="70" t="str">
        <f>+'3.1.16'!A757</f>
        <v>2017-03-01</v>
      </c>
      <c r="B769" s="57" t="str">
        <f>+'3.1.16'!B757</f>
        <v>2020-02-29</v>
      </c>
      <c r="C769" s="57">
        <f>+'3.1.16'!C757</f>
        <v>36</v>
      </c>
      <c r="D769" s="57" t="str">
        <f>+'3.1.16'!D757</f>
        <v>PEPCOMD</v>
      </c>
      <c r="E769" s="57" t="s">
        <v>372</v>
      </c>
      <c r="F769" s="82">
        <f>IF($E$11="",'3.1.16'!Y757/1000,Matrix!$E$11+('3.1.16'!Y757/1000))</f>
        <v>6.4452603221093571E-2</v>
      </c>
      <c r="G769" s="60">
        <f>IF($E$11="",'3.1.16'!Z757/1000,Matrix!$E$11+('3.1.16'!Z757/1000))</f>
        <v>6.6752603221093568E-2</v>
      </c>
      <c r="H769" s="63">
        <f>IF($E$11="",'3.1.16'!AA757/1000,Matrix!$E$11+('3.1.16'!AA757/1000))</f>
        <v>6.6952603221093573E-2</v>
      </c>
      <c r="I769" s="56"/>
      <c r="J769" s="75">
        <f t="shared" si="21"/>
        <v>6.4452603221093571E-2</v>
      </c>
      <c r="K769" s="60">
        <f t="shared" si="22"/>
        <v>6.6752603221093568E-2</v>
      </c>
      <c r="L769" s="63">
        <f t="shared" si="23"/>
        <v>6.6952603221093573E-2</v>
      </c>
    </row>
    <row r="770" spans="1:12" x14ac:dyDescent="0.25">
      <c r="A770" s="68" t="str">
        <f>+'3.1.16'!A758</f>
        <v>2017-04-01</v>
      </c>
      <c r="B770" s="55" t="str">
        <f>+'3.1.16'!B758</f>
        <v>2018-03-31</v>
      </c>
      <c r="C770" s="55">
        <f>+'3.1.16'!C758</f>
        <v>12</v>
      </c>
      <c r="D770" s="55" t="str">
        <f>+'3.1.16'!D758</f>
        <v>PEPCOMD</v>
      </c>
      <c r="E770" s="55" t="s">
        <v>372</v>
      </c>
      <c r="F770" s="81">
        <f>IF($E$11="",'3.1.16'!Y758/1000,Matrix!$E$11+('3.1.16'!Y758/1000))</f>
        <v>6.6155214724352832E-2</v>
      </c>
      <c r="G770" s="58">
        <f>IF($E$11="",'3.1.16'!Z758/1000,Matrix!$E$11+('3.1.16'!Z758/1000))</f>
        <v>6.8455214724352828E-2</v>
      </c>
      <c r="H770" s="61">
        <f>IF($E$11="",'3.1.16'!AA758/1000,Matrix!$E$11+('3.1.16'!AA758/1000))</f>
        <v>6.8655214724352834E-2</v>
      </c>
      <c r="I770" s="55"/>
      <c r="J770" s="73">
        <f t="shared" si="21"/>
        <v>6.6155214724352832E-2</v>
      </c>
      <c r="K770" s="58">
        <f t="shared" si="22"/>
        <v>6.8455214724352828E-2</v>
      </c>
      <c r="L770" s="61">
        <f t="shared" si="23"/>
        <v>6.8655214724352834E-2</v>
      </c>
    </row>
    <row r="771" spans="1:12" x14ac:dyDescent="0.25">
      <c r="A771" s="69" t="str">
        <f>+'3.1.16'!A759</f>
        <v>2017-04-01</v>
      </c>
      <c r="B771" s="56" t="str">
        <f>+'3.1.16'!B759</f>
        <v>2018-09-30</v>
      </c>
      <c r="C771" s="56">
        <f>+'3.1.16'!C759</f>
        <v>18</v>
      </c>
      <c r="D771" s="56" t="str">
        <f>+'3.1.16'!D759</f>
        <v>PEPCOMD</v>
      </c>
      <c r="E771" s="56" t="s">
        <v>372</v>
      </c>
      <c r="F771" s="80">
        <f>IF($E$11="",'3.1.16'!Y759/1000,Matrix!$E$11+('3.1.16'!Y759/1000))</f>
        <v>6.4752065335689529E-2</v>
      </c>
      <c r="G771" s="59">
        <f>IF($E$11="",'3.1.16'!Z759/1000,Matrix!$E$11+('3.1.16'!Z759/1000))</f>
        <v>6.7052065335689526E-2</v>
      </c>
      <c r="H771" s="62">
        <f>IF($E$11="",'3.1.16'!AA759/1000,Matrix!$E$11+('3.1.16'!AA759/1000))</f>
        <v>6.7252065335689518E-2</v>
      </c>
      <c r="I771" s="56"/>
      <c r="J771" s="74">
        <f t="shared" si="21"/>
        <v>6.4752065335689529E-2</v>
      </c>
      <c r="K771" s="59">
        <f t="shared" si="22"/>
        <v>6.7052065335689526E-2</v>
      </c>
      <c r="L771" s="62">
        <f t="shared" si="23"/>
        <v>6.7252065335689518E-2</v>
      </c>
    </row>
    <row r="772" spans="1:12" x14ac:dyDescent="0.25">
      <c r="A772" s="69" t="str">
        <f>+'3.1.16'!A760</f>
        <v>2017-04-01</v>
      </c>
      <c r="B772" s="56" t="str">
        <f>+'3.1.16'!B760</f>
        <v>2019-03-31</v>
      </c>
      <c r="C772" s="56">
        <f>+'3.1.16'!C760</f>
        <v>24</v>
      </c>
      <c r="D772" s="56" t="str">
        <f>+'3.1.16'!D760</f>
        <v>PEPCOMD</v>
      </c>
      <c r="E772" s="56" t="s">
        <v>372</v>
      </c>
      <c r="F772" s="80">
        <f>IF($E$11="",'3.1.16'!Y760/1000,Matrix!$E$11+('3.1.16'!Y760/1000))</f>
        <v>6.5873417486483385E-2</v>
      </c>
      <c r="G772" s="59">
        <f>IF($E$11="",'3.1.16'!Z760/1000,Matrix!$E$11+('3.1.16'!Z760/1000))</f>
        <v>6.8173417486483381E-2</v>
      </c>
      <c r="H772" s="62">
        <f>IF($E$11="",'3.1.16'!AA760/1000,Matrix!$E$11+('3.1.16'!AA760/1000))</f>
        <v>6.8373417486483387E-2</v>
      </c>
      <c r="I772" s="56"/>
      <c r="J772" s="74">
        <f t="shared" si="21"/>
        <v>6.5873417486483385E-2</v>
      </c>
      <c r="K772" s="59">
        <f t="shared" si="22"/>
        <v>6.8173417486483381E-2</v>
      </c>
      <c r="L772" s="62">
        <f t="shared" si="23"/>
        <v>6.8373417486483387E-2</v>
      </c>
    </row>
    <row r="773" spans="1:12" x14ac:dyDescent="0.25">
      <c r="A773" s="69" t="str">
        <f>+'3.1.16'!A761</f>
        <v>2017-04-01</v>
      </c>
      <c r="B773" s="56" t="str">
        <f>+'3.1.16'!B761</f>
        <v>2019-09-30</v>
      </c>
      <c r="C773" s="56">
        <f>+'3.1.16'!C761</f>
        <v>30</v>
      </c>
      <c r="D773" s="56" t="str">
        <f>+'3.1.16'!D761</f>
        <v>PEPCOMD</v>
      </c>
      <c r="E773" s="56" t="s">
        <v>372</v>
      </c>
      <c r="F773" s="80">
        <f>IF($E$11="",'3.1.16'!Y761/1000,Matrix!$E$11+('3.1.16'!Y761/1000))</f>
        <v>6.4467645193489603E-2</v>
      </c>
      <c r="G773" s="59">
        <f>IF($E$11="",'3.1.16'!Z761/1000,Matrix!$E$11+('3.1.16'!Z761/1000))</f>
        <v>6.67676451934896E-2</v>
      </c>
      <c r="H773" s="62">
        <f>IF($E$11="",'3.1.16'!AA761/1000,Matrix!$E$11+('3.1.16'!AA761/1000))</f>
        <v>6.6967645193489606E-2</v>
      </c>
      <c r="I773" s="56"/>
      <c r="J773" s="74">
        <f t="shared" si="21"/>
        <v>6.4467645193489603E-2</v>
      </c>
      <c r="K773" s="59">
        <f t="shared" si="22"/>
        <v>6.67676451934896E-2</v>
      </c>
      <c r="L773" s="62">
        <f t="shared" si="23"/>
        <v>6.6967645193489606E-2</v>
      </c>
    </row>
    <row r="774" spans="1:12" x14ac:dyDescent="0.25">
      <c r="A774" s="70" t="str">
        <f>+'3.1.16'!A762</f>
        <v>2017-04-01</v>
      </c>
      <c r="B774" s="57" t="str">
        <f>+'3.1.16'!B762</f>
        <v>2020-03-31</v>
      </c>
      <c r="C774" s="57">
        <f>+'3.1.16'!C762</f>
        <v>36</v>
      </c>
      <c r="D774" s="57" t="str">
        <f>+'3.1.16'!D762</f>
        <v>PEPCOMD</v>
      </c>
      <c r="E774" s="57" t="s">
        <v>372</v>
      </c>
      <c r="F774" s="82">
        <f>IF($E$11="",'3.1.16'!Y762/1000,Matrix!$E$11+('3.1.16'!Y762/1000))</f>
        <v>6.4294462488863363E-2</v>
      </c>
      <c r="G774" s="60">
        <f>IF($E$11="",'3.1.16'!Z762/1000,Matrix!$E$11+('3.1.16'!Z762/1000))</f>
        <v>6.659446248886336E-2</v>
      </c>
      <c r="H774" s="63">
        <f>IF($E$11="",'3.1.16'!AA762/1000,Matrix!$E$11+('3.1.16'!AA762/1000))</f>
        <v>6.6794462488863365E-2</v>
      </c>
      <c r="I774" s="56"/>
      <c r="J774" s="75">
        <f t="shared" si="21"/>
        <v>6.4294462488863363E-2</v>
      </c>
      <c r="K774" s="60">
        <f t="shared" si="22"/>
        <v>6.659446248886336E-2</v>
      </c>
      <c r="L774" s="63">
        <f t="shared" si="23"/>
        <v>6.6794462488863365E-2</v>
      </c>
    </row>
    <row r="775" spans="1:12" x14ac:dyDescent="0.25">
      <c r="A775" s="68" t="str">
        <f>+'3.1.16'!A763</f>
        <v>2017-05-01</v>
      </c>
      <c r="B775" s="55" t="str">
        <f>+'3.1.16'!B763</f>
        <v>2018-04-30</v>
      </c>
      <c r="C775" s="55">
        <f>+'3.1.16'!C763</f>
        <v>12</v>
      </c>
      <c r="D775" s="55" t="str">
        <f>+'3.1.16'!D763</f>
        <v>PEPCOMD</v>
      </c>
      <c r="E775" s="55" t="s">
        <v>372</v>
      </c>
      <c r="F775" s="81">
        <f>IF($E$11="",'3.1.16'!Y763/1000,Matrix!$E$11+('3.1.16'!Y763/1000))</f>
        <v>6.5849337492939211E-2</v>
      </c>
      <c r="G775" s="58">
        <f>IF($E$11="",'3.1.16'!Z763/1000,Matrix!$E$11+('3.1.16'!Z763/1000))</f>
        <v>6.8149337492939208E-2</v>
      </c>
      <c r="H775" s="61">
        <f>IF($E$11="",'3.1.16'!AA763/1000,Matrix!$E$11+('3.1.16'!AA763/1000))</f>
        <v>6.8349337492939213E-2</v>
      </c>
      <c r="I775" s="55"/>
      <c r="J775" s="73">
        <f t="shared" si="21"/>
        <v>6.5849337492939211E-2</v>
      </c>
      <c r="K775" s="58">
        <f t="shared" si="22"/>
        <v>6.8149337492939208E-2</v>
      </c>
      <c r="L775" s="61">
        <f t="shared" si="23"/>
        <v>6.8349337492939213E-2</v>
      </c>
    </row>
    <row r="776" spans="1:12" x14ac:dyDescent="0.25">
      <c r="A776" s="69" t="str">
        <f>+'3.1.16'!A764</f>
        <v>2017-05-01</v>
      </c>
      <c r="B776" s="56" t="str">
        <f>+'3.1.16'!B764</f>
        <v>2018-10-31</v>
      </c>
      <c r="C776" s="56">
        <f>+'3.1.16'!C764</f>
        <v>18</v>
      </c>
      <c r="D776" s="56" t="str">
        <f>+'3.1.16'!D764</f>
        <v>PEPCOMD</v>
      </c>
      <c r="E776" s="56" t="s">
        <v>372</v>
      </c>
      <c r="F776" s="80">
        <f>IF($E$11="",'3.1.16'!Y764/1000,Matrix!$E$11+('3.1.16'!Y764/1000))</f>
        <v>6.4473073393685409E-2</v>
      </c>
      <c r="G776" s="59">
        <f>IF($E$11="",'3.1.16'!Z764/1000,Matrix!$E$11+('3.1.16'!Z764/1000))</f>
        <v>6.6773073393685406E-2</v>
      </c>
      <c r="H776" s="62">
        <f>IF($E$11="",'3.1.16'!AA764/1000,Matrix!$E$11+('3.1.16'!AA764/1000))</f>
        <v>6.6973073393685412E-2</v>
      </c>
      <c r="I776" s="56"/>
      <c r="J776" s="74">
        <f t="shared" si="21"/>
        <v>6.4473073393685409E-2</v>
      </c>
      <c r="K776" s="59">
        <f t="shared" si="22"/>
        <v>6.6773073393685406E-2</v>
      </c>
      <c r="L776" s="62">
        <f t="shared" si="23"/>
        <v>6.6973073393685412E-2</v>
      </c>
    </row>
    <row r="777" spans="1:12" x14ac:dyDescent="0.25">
      <c r="A777" s="69" t="str">
        <f>+'3.1.16'!A765</f>
        <v>2017-05-01</v>
      </c>
      <c r="B777" s="56" t="str">
        <f>+'3.1.16'!B765</f>
        <v>2019-04-30</v>
      </c>
      <c r="C777" s="56">
        <f>+'3.1.16'!C765</f>
        <v>24</v>
      </c>
      <c r="D777" s="56" t="str">
        <f>+'3.1.16'!D765</f>
        <v>PEPCOMD</v>
      </c>
      <c r="E777" s="56" t="s">
        <v>372</v>
      </c>
      <c r="F777" s="80">
        <f>IF($E$11="",'3.1.16'!Y765/1000,Matrix!$E$11+('3.1.16'!Y765/1000))</f>
        <v>6.5736392012526373E-2</v>
      </c>
      <c r="G777" s="59">
        <f>IF($E$11="",'3.1.16'!Z765/1000,Matrix!$E$11+('3.1.16'!Z765/1000))</f>
        <v>6.8036392012526384E-2</v>
      </c>
      <c r="H777" s="62">
        <f>IF($E$11="",'3.1.16'!AA765/1000,Matrix!$E$11+('3.1.16'!AA765/1000))</f>
        <v>6.8236392012526376E-2</v>
      </c>
      <c r="I777" s="56"/>
      <c r="J777" s="74">
        <f t="shared" si="21"/>
        <v>6.5736392012526373E-2</v>
      </c>
      <c r="K777" s="59">
        <f t="shared" si="22"/>
        <v>6.8036392012526384E-2</v>
      </c>
      <c r="L777" s="62">
        <f t="shared" si="23"/>
        <v>6.8236392012526376E-2</v>
      </c>
    </row>
    <row r="778" spans="1:12" x14ac:dyDescent="0.25">
      <c r="A778" s="69" t="str">
        <f>+'3.1.16'!A766</f>
        <v>2017-05-01</v>
      </c>
      <c r="B778" s="56" t="str">
        <f>+'3.1.16'!B766</f>
        <v>2019-10-31</v>
      </c>
      <c r="C778" s="56">
        <f>+'3.1.16'!C766</f>
        <v>30</v>
      </c>
      <c r="D778" s="56" t="str">
        <f>+'3.1.16'!D766</f>
        <v>PEPCOMD</v>
      </c>
      <c r="E778" s="56" t="s">
        <v>372</v>
      </c>
      <c r="F778" s="80">
        <f>IF($E$11="",'3.1.16'!Y766/1000,Matrix!$E$11+('3.1.16'!Y766/1000))</f>
        <v>6.4100285742100568E-2</v>
      </c>
      <c r="G778" s="59">
        <f>IF($E$11="",'3.1.16'!Z766/1000,Matrix!$E$11+('3.1.16'!Z766/1000))</f>
        <v>6.6400285742100565E-2</v>
      </c>
      <c r="H778" s="62">
        <f>IF($E$11="",'3.1.16'!AA766/1000,Matrix!$E$11+('3.1.16'!AA766/1000))</f>
        <v>6.6600285742100571E-2</v>
      </c>
      <c r="I778" s="56"/>
      <c r="J778" s="74">
        <f t="shared" si="21"/>
        <v>6.4100285742100568E-2</v>
      </c>
      <c r="K778" s="59">
        <f t="shared" si="22"/>
        <v>6.6400285742100565E-2</v>
      </c>
      <c r="L778" s="62">
        <f t="shared" si="23"/>
        <v>6.6600285742100571E-2</v>
      </c>
    </row>
    <row r="779" spans="1:12" x14ac:dyDescent="0.25">
      <c r="A779" s="70" t="str">
        <f>+'3.1.16'!A767</f>
        <v>2017-05-01</v>
      </c>
      <c r="B779" s="57" t="str">
        <f>+'3.1.16'!B767</f>
        <v>2020-04-30</v>
      </c>
      <c r="C779" s="57">
        <f>+'3.1.16'!C767</f>
        <v>36</v>
      </c>
      <c r="D779" s="57" t="str">
        <f>+'3.1.16'!D767</f>
        <v>PEPCOMD</v>
      </c>
      <c r="E779" s="57" t="s">
        <v>372</v>
      </c>
      <c r="F779" s="82">
        <f>IF($E$11="",'3.1.16'!Y767/1000,Matrix!$E$11+('3.1.16'!Y767/1000))</f>
        <v>6.4035841034381327E-2</v>
      </c>
      <c r="G779" s="60">
        <f>IF($E$11="",'3.1.16'!Z767/1000,Matrix!$E$11+('3.1.16'!Z767/1000))</f>
        <v>6.6335841034381324E-2</v>
      </c>
      <c r="H779" s="63">
        <f>IF($E$11="",'3.1.16'!AA767/1000,Matrix!$E$11+('3.1.16'!AA767/1000))</f>
        <v>6.6535841034381316E-2</v>
      </c>
      <c r="I779" s="56"/>
      <c r="J779" s="75">
        <f t="shared" si="21"/>
        <v>6.4035841034381327E-2</v>
      </c>
      <c r="K779" s="60">
        <f t="shared" si="22"/>
        <v>6.6335841034381324E-2</v>
      </c>
      <c r="L779" s="63">
        <f t="shared" si="23"/>
        <v>6.6535841034381316E-2</v>
      </c>
    </row>
    <row r="780" spans="1:12" x14ac:dyDescent="0.25">
      <c r="A780" s="68" t="str">
        <f>+'3.1.16'!A768</f>
        <v>2017-06-01</v>
      </c>
      <c r="B780" s="55" t="str">
        <f>+'3.1.16'!B768</f>
        <v>2018-05-31</v>
      </c>
      <c r="C780" s="55">
        <f>+'3.1.16'!C768</f>
        <v>12</v>
      </c>
      <c r="D780" s="55" t="str">
        <f>+'3.1.16'!D768</f>
        <v>PEPCOMD</v>
      </c>
      <c r="E780" s="55" t="s">
        <v>372</v>
      </c>
      <c r="F780" s="81">
        <f>IF($E$11="",'3.1.16'!Y768/1000,Matrix!$E$11+('3.1.16'!Y768/1000))</f>
        <v>6.5491735534174464E-2</v>
      </c>
      <c r="G780" s="58">
        <f>IF($E$11="",'3.1.16'!Z768/1000,Matrix!$E$11+('3.1.16'!Z768/1000))</f>
        <v>6.779173553417446E-2</v>
      </c>
      <c r="H780" s="61">
        <f>IF($E$11="",'3.1.16'!AA768/1000,Matrix!$E$11+('3.1.16'!AA768/1000))</f>
        <v>6.7991735534174466E-2</v>
      </c>
      <c r="I780" s="55"/>
      <c r="J780" s="73">
        <f t="shared" si="21"/>
        <v>6.5491735534174464E-2</v>
      </c>
      <c r="K780" s="58">
        <f t="shared" si="22"/>
        <v>6.779173553417446E-2</v>
      </c>
      <c r="L780" s="61">
        <f t="shared" si="23"/>
        <v>6.7991735534174466E-2</v>
      </c>
    </row>
    <row r="781" spans="1:12" x14ac:dyDescent="0.25">
      <c r="A781" s="69" t="str">
        <f>+'3.1.16'!A769</f>
        <v>2017-06-01</v>
      </c>
      <c r="B781" s="56" t="str">
        <f>+'3.1.16'!B769</f>
        <v>2018-11-30</v>
      </c>
      <c r="C781" s="56">
        <f>+'3.1.16'!C769</f>
        <v>18</v>
      </c>
      <c r="D781" s="56" t="str">
        <f>+'3.1.16'!D769</f>
        <v>PEPCOMD</v>
      </c>
      <c r="E781" s="56" t="s">
        <v>372</v>
      </c>
      <c r="F781" s="80">
        <f>IF($E$11="",'3.1.16'!Y769/1000,Matrix!$E$11+('3.1.16'!Y769/1000))</f>
        <v>6.4241004279426916E-2</v>
      </c>
      <c r="G781" s="59">
        <f>IF($E$11="",'3.1.16'!Z769/1000,Matrix!$E$11+('3.1.16'!Z769/1000))</f>
        <v>6.6541004279426913E-2</v>
      </c>
      <c r="H781" s="62">
        <f>IF($E$11="",'3.1.16'!AA769/1000,Matrix!$E$11+('3.1.16'!AA769/1000))</f>
        <v>6.6741004279426919E-2</v>
      </c>
      <c r="I781" s="56"/>
      <c r="J781" s="74">
        <f t="shared" si="21"/>
        <v>6.4241004279426916E-2</v>
      </c>
      <c r="K781" s="59">
        <f t="shared" si="22"/>
        <v>6.6541004279426913E-2</v>
      </c>
      <c r="L781" s="62">
        <f t="shared" si="23"/>
        <v>6.6741004279426919E-2</v>
      </c>
    </row>
    <row r="782" spans="1:12" x14ac:dyDescent="0.25">
      <c r="A782" s="69" t="str">
        <f>+'3.1.16'!A770</f>
        <v>2017-06-01</v>
      </c>
      <c r="B782" s="56" t="str">
        <f>+'3.1.16'!B770</f>
        <v>2019-05-31</v>
      </c>
      <c r="C782" s="56">
        <f>+'3.1.16'!C770</f>
        <v>24</v>
      </c>
      <c r="D782" s="56" t="str">
        <f>+'3.1.16'!D770</f>
        <v>PEPCOMD</v>
      </c>
      <c r="E782" s="56" t="s">
        <v>372</v>
      </c>
      <c r="F782" s="80">
        <f>IF($E$11="",'3.1.16'!Y770/1000,Matrix!$E$11+('3.1.16'!Y770/1000))</f>
        <v>6.5569935527352574E-2</v>
      </c>
      <c r="G782" s="59">
        <f>IF($E$11="",'3.1.16'!Z770/1000,Matrix!$E$11+('3.1.16'!Z770/1000))</f>
        <v>6.7869935527352571E-2</v>
      </c>
      <c r="H782" s="62">
        <f>IF($E$11="",'3.1.16'!AA770/1000,Matrix!$E$11+('3.1.16'!AA770/1000))</f>
        <v>6.8069935527352576E-2</v>
      </c>
      <c r="I782" s="56"/>
      <c r="J782" s="74">
        <f t="shared" si="21"/>
        <v>6.5569935527352574E-2</v>
      </c>
      <c r="K782" s="59">
        <f t="shared" si="22"/>
        <v>6.7869935527352571E-2</v>
      </c>
      <c r="L782" s="62">
        <f t="shared" si="23"/>
        <v>6.8069935527352576E-2</v>
      </c>
    </row>
    <row r="783" spans="1:12" x14ac:dyDescent="0.25">
      <c r="A783" s="69" t="str">
        <f>+'3.1.16'!A771</f>
        <v>2017-06-01</v>
      </c>
      <c r="B783" s="56" t="str">
        <f>+'3.1.16'!B771</f>
        <v>2019-11-30</v>
      </c>
      <c r="C783" s="56">
        <f>+'3.1.16'!C771</f>
        <v>30</v>
      </c>
      <c r="D783" s="56" t="str">
        <f>+'3.1.16'!D771</f>
        <v>PEPCOMD</v>
      </c>
      <c r="E783" s="56" t="s">
        <v>372</v>
      </c>
      <c r="F783" s="80">
        <f>IF($E$11="",'3.1.16'!Y771/1000,Matrix!$E$11+('3.1.16'!Y771/1000))</f>
        <v>6.3769169197140055E-2</v>
      </c>
      <c r="G783" s="59">
        <f>IF($E$11="",'3.1.16'!Z771/1000,Matrix!$E$11+('3.1.16'!Z771/1000))</f>
        <v>6.6069169197140051E-2</v>
      </c>
      <c r="H783" s="62">
        <f>IF($E$11="",'3.1.16'!AA771/1000,Matrix!$E$11+('3.1.16'!AA771/1000))</f>
        <v>6.6269169197140057E-2</v>
      </c>
      <c r="I783" s="56"/>
      <c r="J783" s="74">
        <f t="shared" si="21"/>
        <v>6.3769169197140055E-2</v>
      </c>
      <c r="K783" s="59">
        <f t="shared" si="22"/>
        <v>6.6069169197140051E-2</v>
      </c>
      <c r="L783" s="62">
        <f t="shared" si="23"/>
        <v>6.6269169197140057E-2</v>
      </c>
    </row>
    <row r="784" spans="1:12" x14ac:dyDescent="0.25">
      <c r="A784" s="70" t="str">
        <f>+'3.1.16'!A772</f>
        <v>2017-06-01</v>
      </c>
      <c r="B784" s="57" t="str">
        <f>+'3.1.16'!B772</f>
        <v>2020-05-31</v>
      </c>
      <c r="C784" s="57">
        <f>+'3.1.16'!C772</f>
        <v>36</v>
      </c>
      <c r="D784" s="57" t="str">
        <f>+'3.1.16'!D772</f>
        <v>PEPCOMD</v>
      </c>
      <c r="E784" s="57" t="s">
        <v>372</v>
      </c>
      <c r="F784" s="82">
        <f>IF($E$11="",'3.1.16'!Y772/1000,Matrix!$E$11+('3.1.16'!Y772/1000))</f>
        <v>6.3782128283873391E-2</v>
      </c>
      <c r="G784" s="60">
        <f>IF($E$11="",'3.1.16'!Z772/1000,Matrix!$E$11+('3.1.16'!Z772/1000))</f>
        <v>6.6082128283873387E-2</v>
      </c>
      <c r="H784" s="63">
        <f>IF($E$11="",'3.1.16'!AA772/1000,Matrix!$E$11+('3.1.16'!AA772/1000))</f>
        <v>6.6282128283873393E-2</v>
      </c>
      <c r="I784" s="56"/>
      <c r="J784" s="75">
        <f t="shared" si="21"/>
        <v>6.3782128283873391E-2</v>
      </c>
      <c r="K784" s="60">
        <f t="shared" si="22"/>
        <v>6.6082128283873387E-2</v>
      </c>
      <c r="L784" s="63">
        <f t="shared" si="23"/>
        <v>6.6282128283873393E-2</v>
      </c>
    </row>
    <row r="785" spans="1:12" x14ac:dyDescent="0.25">
      <c r="A785" s="68" t="str">
        <f>+'3.1.16'!A773</f>
        <v>2017-07-01</v>
      </c>
      <c r="B785" s="55" t="str">
        <f>+'3.1.16'!B773</f>
        <v>2018-06-30</v>
      </c>
      <c r="C785" s="55">
        <f>+'3.1.16'!C773</f>
        <v>12</v>
      </c>
      <c r="D785" s="55" t="str">
        <f>+'3.1.16'!D773</f>
        <v>PEPCOMD</v>
      </c>
      <c r="E785" s="55" t="s">
        <v>372</v>
      </c>
      <c r="F785" s="81">
        <f>IF($E$11="",'3.1.16'!Y773/1000,Matrix!$E$11+('3.1.16'!Y773/1000))</f>
        <v>6.5472776438169497E-2</v>
      </c>
      <c r="G785" s="58">
        <f>IF($E$11="",'3.1.16'!Z773/1000,Matrix!$E$11+('3.1.16'!Z773/1000))</f>
        <v>6.7772776438169507E-2</v>
      </c>
      <c r="H785" s="61">
        <f>IF($E$11="",'3.1.16'!AA773/1000,Matrix!$E$11+('3.1.16'!AA773/1000))</f>
        <v>6.7972776438169499E-2</v>
      </c>
      <c r="I785" s="55"/>
      <c r="J785" s="73">
        <f t="shared" si="21"/>
        <v>6.5472776438169497E-2</v>
      </c>
      <c r="K785" s="58">
        <f t="shared" si="22"/>
        <v>6.7772776438169507E-2</v>
      </c>
      <c r="L785" s="61">
        <f t="shared" si="23"/>
        <v>6.7972776438169499E-2</v>
      </c>
    </row>
    <row r="786" spans="1:12" x14ac:dyDescent="0.25">
      <c r="A786" s="69" t="str">
        <f>+'3.1.16'!A774</f>
        <v>2017-07-01</v>
      </c>
      <c r="B786" s="56" t="str">
        <f>+'3.1.16'!B774</f>
        <v>2018-12-31</v>
      </c>
      <c r="C786" s="56">
        <f>+'3.1.16'!C774</f>
        <v>18</v>
      </c>
      <c r="D786" s="56" t="str">
        <f>+'3.1.16'!D774</f>
        <v>PEPCOMD</v>
      </c>
      <c r="E786" s="56" t="s">
        <v>372</v>
      </c>
      <c r="F786" s="80">
        <f>IF($E$11="",'3.1.16'!Y774/1000,Matrix!$E$11+('3.1.16'!Y774/1000))</f>
        <v>6.4226728334086061E-2</v>
      </c>
      <c r="G786" s="59">
        <f>IF($E$11="",'3.1.16'!Z774/1000,Matrix!$E$11+('3.1.16'!Z774/1000))</f>
        <v>6.6526728334086058E-2</v>
      </c>
      <c r="H786" s="62">
        <f>IF($E$11="",'3.1.16'!AA774/1000,Matrix!$E$11+('3.1.16'!AA774/1000))</f>
        <v>6.6726728334086063E-2</v>
      </c>
      <c r="I786" s="56"/>
      <c r="J786" s="74">
        <f t="shared" si="21"/>
        <v>6.4226728334086061E-2</v>
      </c>
      <c r="K786" s="59">
        <f t="shared" si="22"/>
        <v>6.6526728334086058E-2</v>
      </c>
      <c r="L786" s="62">
        <f t="shared" si="23"/>
        <v>6.6726728334086063E-2</v>
      </c>
    </row>
    <row r="787" spans="1:12" x14ac:dyDescent="0.25">
      <c r="A787" s="69" t="str">
        <f>+'3.1.16'!A775</f>
        <v>2017-07-01</v>
      </c>
      <c r="B787" s="56" t="str">
        <f>+'3.1.16'!B775</f>
        <v>2019-06-30</v>
      </c>
      <c r="C787" s="56">
        <f>+'3.1.16'!C775</f>
        <v>24</v>
      </c>
      <c r="D787" s="56" t="str">
        <f>+'3.1.16'!D775</f>
        <v>PEPCOMD</v>
      </c>
      <c r="E787" s="56" t="s">
        <v>372</v>
      </c>
      <c r="F787" s="80">
        <f>IF($E$11="",'3.1.16'!Y775/1000,Matrix!$E$11+('3.1.16'!Y775/1000))</f>
        <v>6.5339922867533248E-2</v>
      </c>
      <c r="G787" s="59">
        <f>IF($E$11="",'3.1.16'!Z775/1000,Matrix!$E$11+('3.1.16'!Z775/1000))</f>
        <v>6.7639922867533245E-2</v>
      </c>
      <c r="H787" s="62">
        <f>IF($E$11="",'3.1.16'!AA775/1000,Matrix!$E$11+('3.1.16'!AA775/1000))</f>
        <v>6.7839922867533251E-2</v>
      </c>
      <c r="I787" s="56"/>
      <c r="J787" s="74">
        <f t="shared" si="21"/>
        <v>6.5339922867533248E-2</v>
      </c>
      <c r="K787" s="59">
        <f t="shared" si="22"/>
        <v>6.7639922867533245E-2</v>
      </c>
      <c r="L787" s="62">
        <f t="shared" si="23"/>
        <v>6.7839922867533251E-2</v>
      </c>
    </row>
    <row r="788" spans="1:12" x14ac:dyDescent="0.25">
      <c r="A788" s="69" t="str">
        <f>+'3.1.16'!A776</f>
        <v>2017-07-01</v>
      </c>
      <c r="B788" s="56" t="str">
        <f>+'3.1.16'!B776</f>
        <v>2019-12-31</v>
      </c>
      <c r="C788" s="56">
        <f>+'3.1.16'!C776</f>
        <v>30</v>
      </c>
      <c r="D788" s="56" t="str">
        <f>+'3.1.16'!D776</f>
        <v>PEPCOMD</v>
      </c>
      <c r="E788" s="56" t="s">
        <v>372</v>
      </c>
      <c r="F788" s="80">
        <f>IF($E$11="",'3.1.16'!Y776/1000,Matrix!$E$11+('3.1.16'!Y776/1000))</f>
        <v>6.3559051422844612E-2</v>
      </c>
      <c r="G788" s="59">
        <f>IF($E$11="",'3.1.16'!Z776/1000,Matrix!$E$11+('3.1.16'!Z776/1000))</f>
        <v>6.5859051422844622E-2</v>
      </c>
      <c r="H788" s="62">
        <f>IF($E$11="",'3.1.16'!AA776/1000,Matrix!$E$11+('3.1.16'!AA776/1000))</f>
        <v>6.6059051422844614E-2</v>
      </c>
      <c r="I788" s="56"/>
      <c r="J788" s="74">
        <f t="shared" si="21"/>
        <v>6.3559051422844612E-2</v>
      </c>
      <c r="K788" s="59">
        <f t="shared" si="22"/>
        <v>6.5859051422844622E-2</v>
      </c>
      <c r="L788" s="62">
        <f t="shared" si="23"/>
        <v>6.6059051422844614E-2</v>
      </c>
    </row>
    <row r="789" spans="1:12" x14ac:dyDescent="0.25">
      <c r="A789" s="70" t="str">
        <f>+'3.1.16'!A777</f>
        <v>2017-07-01</v>
      </c>
      <c r="B789" s="57" t="str">
        <f>+'3.1.16'!B777</f>
        <v>2020-06-30</v>
      </c>
      <c r="C789" s="57">
        <f>+'3.1.16'!C777</f>
        <v>36</v>
      </c>
      <c r="D789" s="57" t="str">
        <f>+'3.1.16'!D777</f>
        <v>PEPCOMD</v>
      </c>
      <c r="E789" s="57" t="s">
        <v>372</v>
      </c>
      <c r="F789" s="82">
        <f>IF($E$11="",'3.1.16'!Y777/1000,Matrix!$E$11+('3.1.16'!Y777/1000))</f>
        <v>6.363255689544034E-2</v>
      </c>
      <c r="G789" s="60">
        <f>IF($E$11="",'3.1.16'!Z777/1000,Matrix!$E$11+('3.1.16'!Z777/1000))</f>
        <v>6.5932556895440336E-2</v>
      </c>
      <c r="H789" s="63">
        <f>IF($E$11="",'3.1.16'!AA777/1000,Matrix!$E$11+('3.1.16'!AA777/1000))</f>
        <v>6.6132556895440342E-2</v>
      </c>
      <c r="I789" s="56"/>
      <c r="J789" s="75">
        <f t="shared" si="21"/>
        <v>6.363255689544034E-2</v>
      </c>
      <c r="K789" s="60">
        <f t="shared" si="22"/>
        <v>6.5932556895440336E-2</v>
      </c>
      <c r="L789" s="63">
        <f t="shared" si="23"/>
        <v>6.6132556895440342E-2</v>
      </c>
    </row>
    <row r="790" spans="1:12" x14ac:dyDescent="0.25">
      <c r="A790" s="68" t="str">
        <f>+'3.1.16'!A778</f>
        <v>2017-08-01</v>
      </c>
      <c r="B790" s="55" t="str">
        <f>+'3.1.16'!B778</f>
        <v>2018-07-31</v>
      </c>
      <c r="C790" s="55">
        <f>+'3.1.16'!C778</f>
        <v>12</v>
      </c>
      <c r="D790" s="55" t="str">
        <f>+'3.1.16'!D778</f>
        <v>PEPCOMD</v>
      </c>
      <c r="E790" s="55" t="s">
        <v>372</v>
      </c>
      <c r="F790" s="81">
        <f>IF($E$11="",'3.1.16'!Y778/1000,Matrix!$E$11+('3.1.16'!Y778/1000))</f>
        <v>6.5563191175495458E-2</v>
      </c>
      <c r="G790" s="58">
        <f>IF($E$11="",'3.1.16'!Z778/1000,Matrix!$E$11+('3.1.16'!Z778/1000))</f>
        <v>6.7863191175495455E-2</v>
      </c>
      <c r="H790" s="61">
        <f>IF($E$11="",'3.1.16'!AA778/1000,Matrix!$E$11+('3.1.16'!AA778/1000))</f>
        <v>6.806319117549546E-2</v>
      </c>
      <c r="I790" s="55"/>
      <c r="J790" s="73">
        <f t="shared" si="21"/>
        <v>6.5563191175495458E-2</v>
      </c>
      <c r="K790" s="58">
        <f t="shared" si="22"/>
        <v>6.7863191175495455E-2</v>
      </c>
      <c r="L790" s="61">
        <f t="shared" si="23"/>
        <v>6.806319117549546E-2</v>
      </c>
    </row>
    <row r="791" spans="1:12" x14ac:dyDescent="0.25">
      <c r="A791" s="69" t="str">
        <f>+'3.1.16'!A779</f>
        <v>2017-08-01</v>
      </c>
      <c r="B791" s="56" t="str">
        <f>+'3.1.16'!B779</f>
        <v>2019-01-31</v>
      </c>
      <c r="C791" s="56">
        <f>+'3.1.16'!C779</f>
        <v>18</v>
      </c>
      <c r="D791" s="56" t="str">
        <f>+'3.1.16'!D779</f>
        <v>PEPCOMD</v>
      </c>
      <c r="E791" s="56" t="s">
        <v>372</v>
      </c>
      <c r="F791" s="80">
        <f>IF($E$11="",'3.1.16'!Y779/1000,Matrix!$E$11+('3.1.16'!Y779/1000))</f>
        <v>6.5377105109695632E-2</v>
      </c>
      <c r="G791" s="59">
        <f>IF($E$11="",'3.1.16'!Z779/1000,Matrix!$E$11+('3.1.16'!Z779/1000))</f>
        <v>6.7677105109695629E-2</v>
      </c>
      <c r="H791" s="62">
        <f>IF($E$11="",'3.1.16'!AA779/1000,Matrix!$E$11+('3.1.16'!AA779/1000))</f>
        <v>6.7877105109695635E-2</v>
      </c>
      <c r="I791" s="56"/>
      <c r="J791" s="74">
        <f t="shared" si="21"/>
        <v>6.5377105109695632E-2</v>
      </c>
      <c r="K791" s="59">
        <f t="shared" si="22"/>
        <v>6.7677105109695629E-2</v>
      </c>
      <c r="L791" s="62">
        <f t="shared" si="23"/>
        <v>6.7877105109695635E-2</v>
      </c>
    </row>
    <row r="792" spans="1:12" x14ac:dyDescent="0.25">
      <c r="A792" s="69" t="str">
        <f>+'3.1.16'!A780</f>
        <v>2017-08-01</v>
      </c>
      <c r="B792" s="56" t="str">
        <f>+'3.1.16'!B780</f>
        <v>2019-07-31</v>
      </c>
      <c r="C792" s="56">
        <f>+'3.1.16'!C780</f>
        <v>24</v>
      </c>
      <c r="D792" s="56" t="str">
        <f>+'3.1.16'!D780</f>
        <v>PEPCOMD</v>
      </c>
      <c r="E792" s="56" t="s">
        <v>372</v>
      </c>
      <c r="F792" s="80">
        <f>IF($E$11="",'3.1.16'!Y780/1000,Matrix!$E$11+('3.1.16'!Y780/1000))</f>
        <v>6.5214946965927653E-2</v>
      </c>
      <c r="G792" s="59">
        <f>IF($E$11="",'3.1.16'!Z780/1000,Matrix!$E$11+('3.1.16'!Z780/1000))</f>
        <v>6.751494696592765E-2</v>
      </c>
      <c r="H792" s="62">
        <f>IF($E$11="",'3.1.16'!AA780/1000,Matrix!$E$11+('3.1.16'!AA780/1000))</f>
        <v>6.7714946965927655E-2</v>
      </c>
      <c r="I792" s="56"/>
      <c r="J792" s="74">
        <f t="shared" si="21"/>
        <v>6.5214946965927653E-2</v>
      </c>
      <c r="K792" s="59">
        <f t="shared" si="22"/>
        <v>6.751494696592765E-2</v>
      </c>
      <c r="L792" s="62">
        <f t="shared" si="23"/>
        <v>6.7714946965927655E-2</v>
      </c>
    </row>
    <row r="793" spans="1:12" x14ac:dyDescent="0.25">
      <c r="A793" s="69" t="str">
        <f>+'3.1.16'!A781</f>
        <v>2017-08-01</v>
      </c>
      <c r="B793" s="56" t="str">
        <f>+'3.1.16'!B781</f>
        <v>2020-01-31</v>
      </c>
      <c r="C793" s="56">
        <f>+'3.1.16'!C781</f>
        <v>30</v>
      </c>
      <c r="D793" s="56" t="str">
        <f>+'3.1.16'!D781</f>
        <v>PEPCOMD</v>
      </c>
      <c r="E793" s="56" t="s">
        <v>372</v>
      </c>
      <c r="F793" s="80">
        <f>IF($E$11="",'3.1.16'!Y781/1000,Matrix!$E$11+('3.1.16'!Y781/1000))</f>
        <v>6.404781678167551E-2</v>
      </c>
      <c r="G793" s="59">
        <f>IF($E$11="",'3.1.16'!Z781/1000,Matrix!$E$11+('3.1.16'!Z781/1000))</f>
        <v>6.6347816781675506E-2</v>
      </c>
      <c r="H793" s="62">
        <f>IF($E$11="",'3.1.16'!AA781/1000,Matrix!$E$11+('3.1.16'!AA781/1000))</f>
        <v>6.6547816781675512E-2</v>
      </c>
      <c r="I793" s="56"/>
      <c r="J793" s="74">
        <f t="shared" si="21"/>
        <v>6.404781678167551E-2</v>
      </c>
      <c r="K793" s="59">
        <f t="shared" si="22"/>
        <v>6.6347816781675506E-2</v>
      </c>
      <c r="L793" s="62">
        <f t="shared" si="23"/>
        <v>6.6547816781675512E-2</v>
      </c>
    </row>
    <row r="794" spans="1:12" x14ac:dyDescent="0.25">
      <c r="A794" s="70" t="str">
        <f>+'3.1.16'!A782</f>
        <v>2017-08-01</v>
      </c>
      <c r="B794" s="57" t="str">
        <f>+'3.1.16'!B782</f>
        <v>2020-07-31</v>
      </c>
      <c r="C794" s="57">
        <f>+'3.1.16'!C782</f>
        <v>36</v>
      </c>
      <c r="D794" s="57" t="str">
        <f>+'3.1.16'!D782</f>
        <v>PEPCOMD</v>
      </c>
      <c r="E794" s="57" t="s">
        <v>372</v>
      </c>
      <c r="F794" s="82">
        <f>IF($E$11="",'3.1.16'!Y782/1000,Matrix!$E$11+('3.1.16'!Y782/1000))</f>
        <v>6.3525216869903214E-2</v>
      </c>
      <c r="G794" s="60">
        <f>IF($E$11="",'3.1.16'!Z782/1000,Matrix!$E$11+('3.1.16'!Z782/1000))</f>
        <v>6.5825216869903211E-2</v>
      </c>
      <c r="H794" s="63">
        <f>IF($E$11="",'3.1.16'!AA782/1000,Matrix!$E$11+('3.1.16'!AA782/1000))</f>
        <v>6.6025216869903217E-2</v>
      </c>
      <c r="I794" s="56"/>
      <c r="J794" s="75">
        <f t="shared" si="21"/>
        <v>6.3525216869903214E-2</v>
      </c>
      <c r="K794" s="60">
        <f t="shared" si="22"/>
        <v>6.5825216869903211E-2</v>
      </c>
      <c r="L794" s="63">
        <f t="shared" si="23"/>
        <v>6.6025216869903217E-2</v>
      </c>
    </row>
    <row r="795" spans="1:12" x14ac:dyDescent="0.25">
      <c r="A795" s="68" t="str">
        <f>+'3.1.16'!A783</f>
        <v>2016-09-01</v>
      </c>
      <c r="B795" s="55" t="str">
        <f>+'3.1.16'!B783</f>
        <v>2017-08-31</v>
      </c>
      <c r="C795" s="55">
        <f>+'3.1.16'!C783</f>
        <v>12</v>
      </c>
      <c r="D795" s="55" t="str">
        <f>+'3.1.16'!D783</f>
        <v>NGRIDME</v>
      </c>
      <c r="E795" s="55" t="s">
        <v>372</v>
      </c>
      <c r="F795" s="81">
        <f>IF($E$11="",'3.1.16'!Y783/1000,Matrix!$E$11+('3.1.16'!Y783/1000))</f>
        <v>8.1088397188811792E-2</v>
      </c>
      <c r="G795" s="58">
        <f>IF($E$11="",'3.1.16'!Z783/1000,Matrix!$E$11+('3.1.16'!Z783/1000))</f>
        <v>8.3388397188811789E-2</v>
      </c>
      <c r="H795" s="61">
        <f>IF($E$11="",'3.1.16'!AA783/1000,Matrix!$E$11+('3.1.16'!AA783/1000))</f>
        <v>8.3588397188811794E-2</v>
      </c>
      <c r="I795" s="55"/>
      <c r="J795" s="73">
        <f t="array" ref="J795">INDEX($BI$14:$BI$294,MATCH(MIN(IF($BI$14:$BI$294-(F795*(1+$BF$22))&gt;=0,$BI$14:$BI$294-(F795*(1+$BF$22)),"")),$BI$14:$BI$294-(F795*(1+$BF$22)),0))</f>
        <v>8.205000000000022E-2</v>
      </c>
      <c r="K795" s="58">
        <f t="array" ref="K795">INDEX($BI$14:$BI$294,MATCH(MIN(IF($BI$14:$BI$294-(G795*(1+$BF$22))&gt;=0,$BI$14:$BI$294-(G795*(1+$BF$22)),"")),$BI$14:$BI$294-(G795*(1+$BF$22)),0))</f>
        <v>8.4150000000000238E-2</v>
      </c>
      <c r="L795" s="61">
        <f t="array" ref="L795">INDEX($BI$14:$BI$294,MATCH(MIN(IF($BI$14:$BI$294-(H795*(1+$BF$22))&gt;=0,$BI$14:$BI$294-(H795*(1+$BF$22)),"")),$BI$14:$BI$294-(H795*(1+$BF$22)),0))</f>
        <v>8.4500000000000242E-2</v>
      </c>
    </row>
    <row r="796" spans="1:12" x14ac:dyDescent="0.25">
      <c r="A796" s="69" t="str">
        <f>+'3.1.16'!A784</f>
        <v>2016-09-01</v>
      </c>
      <c r="B796" s="56" t="str">
        <f>+'3.1.16'!B784</f>
        <v>2018-02-28</v>
      </c>
      <c r="C796" s="56">
        <f>+'3.1.16'!C784</f>
        <v>18</v>
      </c>
      <c r="D796" s="56" t="str">
        <f>+'3.1.16'!D784</f>
        <v>NGRIDME</v>
      </c>
      <c r="E796" s="56" t="s">
        <v>372</v>
      </c>
      <c r="F796" s="80">
        <f>IF($E$11="",'3.1.16'!Y784/1000,Matrix!$E$11+('3.1.16'!Y784/1000))</f>
        <v>8.6345995691068739E-2</v>
      </c>
      <c r="G796" s="59">
        <f>IF($E$11="",'3.1.16'!Z784/1000,Matrix!$E$11+('3.1.16'!Z784/1000))</f>
        <v>8.8645995691068735E-2</v>
      </c>
      <c r="H796" s="62">
        <f>IF($E$11="",'3.1.16'!AA784/1000,Matrix!$E$11+('3.1.16'!AA784/1000))</f>
        <v>8.8845995691068741E-2</v>
      </c>
      <c r="I796" s="56"/>
      <c r="J796" s="74">
        <f t="array" ref="J796">INDEX($BI$14:$BI$294,MATCH(MIN(IF($BI$14:$BI$294-(F796*(1+$BF$22))&gt;=0,$BI$14:$BI$294-(F796*(1+$BF$22)),"")),$BI$14:$BI$294-(F796*(1+$BF$22)),0))</f>
        <v>8.7300000000000266E-2</v>
      </c>
      <c r="K796" s="59">
        <f t="array" ref="K796">INDEX($BI$14:$BI$294,MATCH(MIN(IF($BI$14:$BI$294-(G796*(1+$BF$22))&gt;=0,$BI$14:$BI$294-(G796*(1+$BF$22)),"")),$BI$14:$BI$294-(G796*(1+$BF$22)),0))</f>
        <v>8.9750000000000288E-2</v>
      </c>
      <c r="L796" s="62">
        <f t="array" ref="L796">INDEX($BI$14:$BI$294,MATCH(MIN(IF($BI$14:$BI$294-(H796*(1+$BF$22))&gt;=0,$BI$14:$BI$294-(H796*(1+$BF$22)),"")),$BI$14:$BI$294-(H796*(1+$BF$22)),0))</f>
        <v>8.9750000000000288E-2</v>
      </c>
    </row>
    <row r="797" spans="1:12" x14ac:dyDescent="0.25">
      <c r="A797" s="69" t="str">
        <f>+'3.1.16'!A785</f>
        <v>2016-09-01</v>
      </c>
      <c r="B797" s="56" t="str">
        <f>+'3.1.16'!B785</f>
        <v>2018-08-31</v>
      </c>
      <c r="C797" s="56">
        <f>+'3.1.16'!C785</f>
        <v>24</v>
      </c>
      <c r="D797" s="56" t="str">
        <f>+'3.1.16'!D785</f>
        <v>NGRIDME</v>
      </c>
      <c r="E797" s="56" t="s">
        <v>372</v>
      </c>
      <c r="F797" s="80">
        <f>IF($E$11="",'3.1.16'!Y785/1000,Matrix!$E$11+('3.1.16'!Y785/1000))</f>
        <v>8.6854743464562664E-2</v>
      </c>
      <c r="G797" s="59">
        <f>IF($E$11="",'3.1.16'!Z785/1000,Matrix!$E$11+('3.1.16'!Z785/1000))</f>
        <v>8.9154743464562661E-2</v>
      </c>
      <c r="H797" s="62">
        <f>IF($E$11="",'3.1.16'!AA785/1000,Matrix!$E$11+('3.1.16'!AA785/1000))</f>
        <v>8.9354743464562653E-2</v>
      </c>
      <c r="I797" s="56"/>
      <c r="J797" s="74">
        <f t="array" ref="J797">INDEX($BI$14:$BI$294,MATCH(MIN(IF($BI$14:$BI$294-(F797*(1+$BF$22))&gt;=0,$BI$14:$BI$294-(F797*(1+$BF$22)),"")),$BI$14:$BI$294-(F797*(1+$BF$22)),0))</f>
        <v>8.7650000000000269E-2</v>
      </c>
      <c r="K797" s="59">
        <f t="array" ref="K797">INDEX($BI$14:$BI$294,MATCH(MIN(IF($BI$14:$BI$294-(G797*(1+$BF$22))&gt;=0,$BI$14:$BI$294-(G797*(1+$BF$22)),"")),$BI$14:$BI$294-(G797*(1+$BF$22)),0))</f>
        <v>9.0100000000000291E-2</v>
      </c>
      <c r="L797" s="62">
        <f t="array" ref="L797">INDEX($BI$14:$BI$294,MATCH(MIN(IF($BI$14:$BI$294-(H797*(1+$BF$22))&gt;=0,$BI$14:$BI$294-(H797*(1+$BF$22)),"")),$BI$14:$BI$294-(H797*(1+$BF$22)),0))</f>
        <v>9.0450000000000294E-2</v>
      </c>
    </row>
    <row r="798" spans="1:12" x14ac:dyDescent="0.25">
      <c r="A798" s="69" t="str">
        <f>+'3.1.16'!A786</f>
        <v>2016-09-01</v>
      </c>
      <c r="B798" s="56" t="str">
        <f>+'3.1.16'!B786</f>
        <v>2019-02-28</v>
      </c>
      <c r="C798" s="56">
        <f>+'3.1.16'!C786</f>
        <v>30</v>
      </c>
      <c r="D798" s="56" t="str">
        <f>+'3.1.16'!D786</f>
        <v>NGRIDME</v>
      </c>
      <c r="E798" s="56" t="s">
        <v>372</v>
      </c>
      <c r="F798" s="80">
        <f>IF($E$11="",'3.1.16'!Y786/1000,Matrix!$E$11+('3.1.16'!Y786/1000))</f>
        <v>9.075207277945721E-2</v>
      </c>
      <c r="G798" s="59">
        <f>IF($E$11="",'3.1.16'!Z786/1000,Matrix!$E$11+('3.1.16'!Z786/1000))</f>
        <v>9.3052072779457207E-2</v>
      </c>
      <c r="H798" s="62">
        <f>IF($E$11="",'3.1.16'!AA786/1000,Matrix!$E$11+('3.1.16'!AA786/1000))</f>
        <v>9.3252072779457212E-2</v>
      </c>
      <c r="I798" s="56"/>
      <c r="J798" s="74">
        <f t="array" ref="J798">INDEX($BI$14:$BI$294,MATCH(MIN(IF($BI$14:$BI$294-(F798*(1+$BF$22))&gt;=0,$BI$14:$BI$294-(F798*(1+$BF$22)),"")),$BI$14:$BI$294-(F798*(1+$BF$22)),0))</f>
        <v>9.1850000000000306E-2</v>
      </c>
      <c r="K798" s="59">
        <f t="array" ref="K798">INDEX($BI$14:$BI$294,MATCH(MIN(IF($BI$14:$BI$294-(G798*(1+$BF$22))&gt;=0,$BI$14:$BI$294-(G798*(1+$BF$22)),"")),$BI$14:$BI$294-(G798*(1+$BF$22)),0))</f>
        <v>9.3950000000000325E-2</v>
      </c>
      <c r="L798" s="62">
        <f t="array" ref="L798">INDEX($BI$14:$BI$294,MATCH(MIN(IF($BI$14:$BI$294-(H798*(1+$BF$22))&gt;=0,$BI$14:$BI$294-(H798*(1+$BF$22)),"")),$BI$14:$BI$294-(H798*(1+$BF$22)),0))</f>
        <v>9.4300000000000328E-2</v>
      </c>
    </row>
    <row r="799" spans="1:12" x14ac:dyDescent="0.25">
      <c r="A799" s="70" t="str">
        <f>+'3.1.16'!A787</f>
        <v>2016-09-01</v>
      </c>
      <c r="B799" s="57" t="str">
        <f>+'3.1.16'!B787</f>
        <v>2019-08-31</v>
      </c>
      <c r="C799" s="57">
        <f>+'3.1.16'!C787</f>
        <v>36</v>
      </c>
      <c r="D799" s="57" t="str">
        <f>+'3.1.16'!D787</f>
        <v>NGRIDME</v>
      </c>
      <c r="E799" s="57" t="s">
        <v>372</v>
      </c>
      <c r="F799" s="82">
        <f>IF($E$11="",'3.1.16'!Y787/1000,Matrix!$E$11+('3.1.16'!Y787/1000))</f>
        <v>9.0521133382212668E-2</v>
      </c>
      <c r="G799" s="60">
        <f>IF($E$11="",'3.1.16'!Z787/1000,Matrix!$E$11+('3.1.16'!Z787/1000))</f>
        <v>9.2821133382212664E-2</v>
      </c>
      <c r="H799" s="63">
        <f>IF($E$11="",'3.1.16'!AA787/1000,Matrix!$E$11+('3.1.16'!AA787/1000))</f>
        <v>9.302113338221267E-2</v>
      </c>
      <c r="I799" s="56"/>
      <c r="J799" s="75">
        <f t="array" ref="J799">INDEX($BI$14:$BI$294,MATCH(MIN(IF($BI$14:$BI$294-(F799*(1+$BF$22))&gt;=0,$BI$14:$BI$294-(F799*(1+$BF$22)),"")),$BI$14:$BI$294-(F799*(1+$BF$22)),0))</f>
        <v>9.1500000000000303E-2</v>
      </c>
      <c r="K799" s="60">
        <f t="array" ref="K799">INDEX($BI$14:$BI$294,MATCH(MIN(IF($BI$14:$BI$294-(G799*(1+$BF$22))&gt;=0,$BI$14:$BI$294-(G799*(1+$BF$22)),"")),$BI$14:$BI$294-(G799*(1+$BF$22)),0))</f>
        <v>9.3950000000000325E-2</v>
      </c>
      <c r="L799" s="63">
        <f t="array" ref="L799">INDEX($BI$14:$BI$294,MATCH(MIN(IF($BI$14:$BI$294-(H799*(1+$BF$22))&gt;=0,$BI$14:$BI$294-(H799*(1+$BF$22)),"")),$BI$14:$BI$294-(H799*(1+$BF$22)),0))</f>
        <v>9.3950000000000325E-2</v>
      </c>
    </row>
    <row r="800" spans="1:12" x14ac:dyDescent="0.25">
      <c r="A800" s="68" t="str">
        <f>+'3.1.16'!A788</f>
        <v>2016-10-01</v>
      </c>
      <c r="B800" s="55" t="str">
        <f>+'3.1.16'!B788</f>
        <v>2017-09-30</v>
      </c>
      <c r="C800" s="55">
        <f>+'3.1.16'!C788</f>
        <v>12</v>
      </c>
      <c r="D800" s="55" t="str">
        <f>+'3.1.16'!D788</f>
        <v>NGRIDME</v>
      </c>
      <c r="E800" s="55" t="s">
        <v>372</v>
      </c>
      <c r="F800" s="81">
        <f>IF($E$11="",'3.1.16'!Y788/1000,Matrix!$E$11+('3.1.16'!Y788/1000))</f>
        <v>8.1099964978808101E-2</v>
      </c>
      <c r="G800" s="58">
        <f>IF($E$11="",'3.1.16'!Z788/1000,Matrix!$E$11+('3.1.16'!Z788/1000))</f>
        <v>8.3399964978808097E-2</v>
      </c>
      <c r="H800" s="61">
        <f>IF($E$11="",'3.1.16'!AA788/1000,Matrix!$E$11+('3.1.16'!AA788/1000))</f>
        <v>8.3599964978808103E-2</v>
      </c>
      <c r="I800" s="55"/>
      <c r="J800" s="73">
        <f t="array" ref="J800">INDEX($BI$14:$BI$294,MATCH(MIN(IF($BI$14:$BI$294-(F800*(1+$BF$22))&gt;=0,$BI$14:$BI$294-(F800*(1+$BF$22)),"")),$BI$14:$BI$294-(F800*(1+$BF$22)),0))</f>
        <v>8.205000000000022E-2</v>
      </c>
      <c r="K800" s="58">
        <f t="array" ref="K800">INDEX($BI$14:$BI$294,MATCH(MIN(IF($BI$14:$BI$294-(G800*(1+$BF$22))&gt;=0,$BI$14:$BI$294-(G800*(1+$BF$22)),"")),$BI$14:$BI$294-(G800*(1+$BF$22)),0))</f>
        <v>8.4150000000000238E-2</v>
      </c>
      <c r="L800" s="61">
        <f t="array" ref="L800">INDEX($BI$14:$BI$294,MATCH(MIN(IF($BI$14:$BI$294-(H800*(1+$BF$22))&gt;=0,$BI$14:$BI$294-(H800*(1+$BF$22)),"")),$BI$14:$BI$294-(H800*(1+$BF$22)),0))</f>
        <v>8.4500000000000242E-2</v>
      </c>
    </row>
    <row r="801" spans="1:12" x14ac:dyDescent="0.25">
      <c r="A801" s="69" t="str">
        <f>+'3.1.16'!A789</f>
        <v>2016-10-01</v>
      </c>
      <c r="B801" s="56" t="str">
        <f>+'3.1.16'!B789</f>
        <v>2018-03-31</v>
      </c>
      <c r="C801" s="56">
        <f>+'3.1.16'!C789</f>
        <v>18</v>
      </c>
      <c r="D801" s="56" t="str">
        <f>+'3.1.16'!D789</f>
        <v>NGRIDME</v>
      </c>
      <c r="E801" s="56" t="s">
        <v>372</v>
      </c>
      <c r="F801" s="80">
        <f>IF($E$11="",'3.1.16'!Y789/1000,Matrix!$E$11+('3.1.16'!Y789/1000))</f>
        <v>8.8071053214446138E-2</v>
      </c>
      <c r="G801" s="59">
        <f>IF($E$11="",'3.1.16'!Z789/1000,Matrix!$E$11+('3.1.16'!Z789/1000))</f>
        <v>9.0371053214446134E-2</v>
      </c>
      <c r="H801" s="62">
        <f>IF($E$11="",'3.1.16'!AA789/1000,Matrix!$E$11+('3.1.16'!AA789/1000))</f>
        <v>9.057105321444614E-2</v>
      </c>
      <c r="I801" s="56"/>
      <c r="J801" s="74">
        <f t="array" ref="J801">INDEX($BI$14:$BI$294,MATCH(MIN(IF($BI$14:$BI$294-(F801*(1+$BF$22))&gt;=0,$BI$14:$BI$294-(F801*(1+$BF$22)),"")),$BI$14:$BI$294-(F801*(1+$BF$22)),0))</f>
        <v>8.9050000000000282E-2</v>
      </c>
      <c r="K801" s="59">
        <f t="array" ref="K801">INDEX($BI$14:$BI$294,MATCH(MIN(IF($BI$14:$BI$294-(G801*(1+$BF$22))&gt;=0,$BI$14:$BI$294-(G801*(1+$BF$22)),"")),$BI$14:$BI$294-(G801*(1+$BF$22)),0))</f>
        <v>9.1500000000000303E-2</v>
      </c>
      <c r="L801" s="62">
        <f t="array" ref="L801">INDEX($BI$14:$BI$294,MATCH(MIN(IF($BI$14:$BI$294-(H801*(1+$BF$22))&gt;=0,$BI$14:$BI$294-(H801*(1+$BF$22)),"")),$BI$14:$BI$294-(H801*(1+$BF$22)),0))</f>
        <v>9.1500000000000303E-2</v>
      </c>
    </row>
    <row r="802" spans="1:12" x14ac:dyDescent="0.25">
      <c r="A802" s="69" t="str">
        <f>+'3.1.16'!A790</f>
        <v>2016-10-01</v>
      </c>
      <c r="B802" s="56" t="str">
        <f>+'3.1.16'!B790</f>
        <v>2018-09-30</v>
      </c>
      <c r="C802" s="56">
        <f>+'3.1.16'!C790</f>
        <v>24</v>
      </c>
      <c r="D802" s="56" t="str">
        <f>+'3.1.16'!D790</f>
        <v>NGRIDME</v>
      </c>
      <c r="E802" s="56" t="s">
        <v>372</v>
      </c>
      <c r="F802" s="80">
        <f>IF($E$11="",'3.1.16'!Y790/1000,Matrix!$E$11+('3.1.16'!Y790/1000))</f>
        <v>8.763361120232567E-2</v>
      </c>
      <c r="G802" s="59">
        <f>IF($E$11="",'3.1.16'!Z790/1000,Matrix!$E$11+('3.1.16'!Z790/1000))</f>
        <v>8.9933611202325667E-2</v>
      </c>
      <c r="H802" s="62">
        <f>IF($E$11="",'3.1.16'!AA790/1000,Matrix!$E$11+('3.1.16'!AA790/1000))</f>
        <v>9.0133611202325672E-2</v>
      </c>
      <c r="I802" s="56"/>
      <c r="J802" s="74">
        <f t="array" ref="J802">INDEX($BI$14:$BI$294,MATCH(MIN(IF($BI$14:$BI$294-(F802*(1+$BF$22))&gt;=0,$BI$14:$BI$294-(F802*(1+$BF$22)),"")),$BI$14:$BI$294-(F802*(1+$BF$22)),0))</f>
        <v>8.8700000000000279E-2</v>
      </c>
      <c r="K802" s="59">
        <f t="array" ref="K802">INDEX($BI$14:$BI$294,MATCH(MIN(IF($BI$14:$BI$294-(G802*(1+$BF$22))&gt;=0,$BI$14:$BI$294-(G802*(1+$BF$22)),"")),$BI$14:$BI$294-(G802*(1+$BF$22)),0))</f>
        <v>9.0800000000000297E-2</v>
      </c>
      <c r="L802" s="62">
        <f t="array" ref="L802">INDEX($BI$14:$BI$294,MATCH(MIN(IF($BI$14:$BI$294-(H802*(1+$BF$22))&gt;=0,$BI$14:$BI$294-(H802*(1+$BF$22)),"")),$BI$14:$BI$294-(H802*(1+$BF$22)),0))</f>
        <v>9.11500000000003E-2</v>
      </c>
    </row>
    <row r="803" spans="1:12" x14ac:dyDescent="0.25">
      <c r="A803" s="69" t="str">
        <f>+'3.1.16'!A791</f>
        <v>2016-10-01</v>
      </c>
      <c r="B803" s="56" t="str">
        <f>+'3.1.16'!B791</f>
        <v>2019-03-31</v>
      </c>
      <c r="C803" s="56">
        <f>+'3.1.16'!C791</f>
        <v>30</v>
      </c>
      <c r="D803" s="56" t="str">
        <f>+'3.1.16'!D791</f>
        <v>NGRIDME</v>
      </c>
      <c r="E803" s="56" t="s">
        <v>372</v>
      </c>
      <c r="F803" s="80">
        <f>IF($E$11="",'3.1.16'!Y791/1000,Matrix!$E$11+('3.1.16'!Y791/1000))</f>
        <v>9.2088476521875032E-2</v>
      </c>
      <c r="G803" s="59">
        <f>IF($E$11="",'3.1.16'!Z791/1000,Matrix!$E$11+('3.1.16'!Z791/1000))</f>
        <v>9.4388476521875028E-2</v>
      </c>
      <c r="H803" s="62">
        <f>IF($E$11="",'3.1.16'!AA791/1000,Matrix!$E$11+('3.1.16'!AA791/1000))</f>
        <v>9.4588476521875034E-2</v>
      </c>
      <c r="I803" s="56"/>
      <c r="J803" s="74">
        <f t="array" ref="J803">INDEX($BI$14:$BI$294,MATCH(MIN(IF($BI$14:$BI$294-(F803*(1+$BF$22))&gt;=0,$BI$14:$BI$294-(F803*(1+$BF$22)),"")),$BI$14:$BI$294-(F803*(1+$BF$22)),0))</f>
        <v>9.2900000000000316E-2</v>
      </c>
      <c r="K803" s="59">
        <f t="array" ref="K803">INDEX($BI$14:$BI$294,MATCH(MIN(IF($BI$14:$BI$294-(G803*(1+$BF$22))&gt;=0,$BI$14:$BI$294-(G803*(1+$BF$22)),"")),$BI$14:$BI$294-(G803*(1+$BF$22)),0))</f>
        <v>9.5350000000000337E-2</v>
      </c>
      <c r="L803" s="62">
        <f t="array" ref="L803">INDEX($BI$14:$BI$294,MATCH(MIN(IF($BI$14:$BI$294-(H803*(1+$BF$22))&gt;=0,$BI$14:$BI$294-(H803*(1+$BF$22)),"")),$BI$14:$BI$294-(H803*(1+$BF$22)),0))</f>
        <v>9.570000000000034E-2</v>
      </c>
    </row>
    <row r="804" spans="1:12" x14ac:dyDescent="0.25">
      <c r="A804" s="70" t="str">
        <f>+'3.1.16'!A792</f>
        <v>2016-10-01</v>
      </c>
      <c r="B804" s="57" t="str">
        <f>+'3.1.16'!B792</f>
        <v>2019-09-30</v>
      </c>
      <c r="C804" s="57">
        <f>+'3.1.16'!C792</f>
        <v>36</v>
      </c>
      <c r="D804" s="57" t="str">
        <f>+'3.1.16'!D792</f>
        <v>NGRIDME</v>
      </c>
      <c r="E804" s="57" t="s">
        <v>372</v>
      </c>
      <c r="F804" s="82">
        <f>IF($E$11="",'3.1.16'!Y792/1000,Matrix!$E$11+('3.1.16'!Y792/1000))</f>
        <v>9.0817803272874101E-2</v>
      </c>
      <c r="G804" s="60">
        <f>IF($E$11="",'3.1.16'!Z792/1000,Matrix!$E$11+('3.1.16'!Z792/1000))</f>
        <v>9.3117803272874097E-2</v>
      </c>
      <c r="H804" s="63">
        <f>IF($E$11="",'3.1.16'!AA792/1000,Matrix!$E$11+('3.1.16'!AA792/1000))</f>
        <v>9.3317803272874103E-2</v>
      </c>
      <c r="I804" s="56"/>
      <c r="J804" s="75">
        <f t="array" ref="J804">INDEX($BI$14:$BI$294,MATCH(MIN(IF($BI$14:$BI$294-(F804*(1+$BF$22))&gt;=0,$BI$14:$BI$294-(F804*(1+$BF$22)),"")),$BI$14:$BI$294-(F804*(1+$BF$22)),0))</f>
        <v>9.1850000000000306E-2</v>
      </c>
      <c r="K804" s="60">
        <f t="array" ref="K804">INDEX($BI$14:$BI$294,MATCH(MIN(IF($BI$14:$BI$294-(G804*(1+$BF$22))&gt;=0,$BI$14:$BI$294-(G804*(1+$BF$22)),"")),$BI$14:$BI$294-(G804*(1+$BF$22)),0))</f>
        <v>9.3950000000000325E-2</v>
      </c>
      <c r="L804" s="63">
        <f t="array" ref="L804">INDEX($BI$14:$BI$294,MATCH(MIN(IF($BI$14:$BI$294-(H804*(1+$BF$22))&gt;=0,$BI$14:$BI$294-(H804*(1+$BF$22)),"")),$BI$14:$BI$294-(H804*(1+$BF$22)),0))</f>
        <v>9.4300000000000328E-2</v>
      </c>
    </row>
    <row r="805" spans="1:12" x14ac:dyDescent="0.25">
      <c r="A805" s="68" t="str">
        <f>+'3.1.16'!A793</f>
        <v>2016-11-01</v>
      </c>
      <c r="B805" s="55" t="str">
        <f>+'3.1.16'!B793</f>
        <v>2017-10-31</v>
      </c>
      <c r="C805" s="55">
        <f>+'3.1.16'!C793</f>
        <v>12</v>
      </c>
      <c r="D805" s="55" t="str">
        <f>+'3.1.16'!D793</f>
        <v>NGRIDME</v>
      </c>
      <c r="E805" s="55" t="s">
        <v>372</v>
      </c>
      <c r="F805" s="81">
        <f>IF($E$11="",'3.1.16'!Y793/1000,Matrix!$E$11+('3.1.16'!Y793/1000))</f>
        <v>8.2311197687528065E-2</v>
      </c>
      <c r="G805" s="58">
        <f>IF($E$11="",'3.1.16'!Z793/1000,Matrix!$E$11+('3.1.16'!Z793/1000))</f>
        <v>8.4611197687528061E-2</v>
      </c>
      <c r="H805" s="61">
        <f>IF($E$11="",'3.1.16'!AA793/1000,Matrix!$E$11+('3.1.16'!AA793/1000))</f>
        <v>8.4811197687528067E-2</v>
      </c>
      <c r="I805" s="55"/>
      <c r="J805" s="73">
        <f t="array" ref="J805">INDEX($BI$14:$BI$294,MATCH(MIN(IF($BI$14:$BI$294-(F805*(1+$BF$22))&gt;=0,$BI$14:$BI$294-(F805*(1+$BF$22)),"")),$BI$14:$BI$294-(F805*(1+$BF$22)),0))</f>
        <v>8.3100000000000229E-2</v>
      </c>
      <c r="K805" s="58">
        <f t="array" ref="K805">INDEX($BI$14:$BI$294,MATCH(MIN(IF($BI$14:$BI$294-(G805*(1+$BF$22))&gt;=0,$BI$14:$BI$294-(G805*(1+$BF$22)),"")),$BI$14:$BI$294-(G805*(1+$BF$22)),0))</f>
        <v>8.5550000000000251E-2</v>
      </c>
      <c r="L805" s="61">
        <f t="array" ref="L805">INDEX($BI$14:$BI$294,MATCH(MIN(IF($BI$14:$BI$294-(H805*(1+$BF$22))&gt;=0,$BI$14:$BI$294-(H805*(1+$BF$22)),"")),$BI$14:$BI$294-(H805*(1+$BF$22)),0))</f>
        <v>8.5900000000000254E-2</v>
      </c>
    </row>
    <row r="806" spans="1:12" x14ac:dyDescent="0.25">
      <c r="A806" s="69" t="str">
        <f>+'3.1.16'!A794</f>
        <v>2016-11-01</v>
      </c>
      <c r="B806" s="56" t="str">
        <f>+'3.1.16'!B794</f>
        <v>2018-04-30</v>
      </c>
      <c r="C806" s="56">
        <f>+'3.1.16'!C794</f>
        <v>18</v>
      </c>
      <c r="D806" s="56" t="str">
        <f>+'3.1.16'!D794</f>
        <v>NGRIDME</v>
      </c>
      <c r="E806" s="56" t="s">
        <v>372</v>
      </c>
      <c r="F806" s="80">
        <f>IF($E$11="",'3.1.16'!Y794/1000,Matrix!$E$11+('3.1.16'!Y794/1000))</f>
        <v>8.9326712824589038E-2</v>
      </c>
      <c r="G806" s="59">
        <f>IF($E$11="",'3.1.16'!Z794/1000,Matrix!$E$11+('3.1.16'!Z794/1000))</f>
        <v>9.1626712824589035E-2</v>
      </c>
      <c r="H806" s="62">
        <f>IF($E$11="",'3.1.16'!AA794/1000,Matrix!$E$11+('3.1.16'!AA794/1000))</f>
        <v>9.1826712824589041E-2</v>
      </c>
      <c r="I806" s="56"/>
      <c r="J806" s="74">
        <f t="array" ref="J806">INDEX($BI$14:$BI$294,MATCH(MIN(IF($BI$14:$BI$294-(F806*(1+$BF$22))&gt;=0,$BI$14:$BI$294-(F806*(1+$BF$22)),"")),$BI$14:$BI$294-(F806*(1+$BF$22)),0))</f>
        <v>9.0450000000000294E-2</v>
      </c>
      <c r="K806" s="59">
        <f t="array" ref="K806">INDEX($BI$14:$BI$294,MATCH(MIN(IF($BI$14:$BI$294-(G806*(1+$BF$22))&gt;=0,$BI$14:$BI$294-(G806*(1+$BF$22)),"")),$BI$14:$BI$294-(G806*(1+$BF$22)),0))</f>
        <v>9.2550000000000313E-2</v>
      </c>
      <c r="L806" s="62">
        <f t="array" ref="L806">INDEX($BI$14:$BI$294,MATCH(MIN(IF($BI$14:$BI$294-(H806*(1+$BF$22))&gt;=0,$BI$14:$BI$294-(H806*(1+$BF$22)),"")),$BI$14:$BI$294-(H806*(1+$BF$22)),0))</f>
        <v>9.2900000000000316E-2</v>
      </c>
    </row>
    <row r="807" spans="1:12" x14ac:dyDescent="0.25">
      <c r="A807" s="69" t="str">
        <f>+'3.1.16'!A795</f>
        <v>2016-11-01</v>
      </c>
      <c r="B807" s="56" t="str">
        <f>+'3.1.16'!B795</f>
        <v>2018-10-31</v>
      </c>
      <c r="C807" s="56">
        <f>+'3.1.16'!C795</f>
        <v>24</v>
      </c>
      <c r="D807" s="56" t="str">
        <f>+'3.1.16'!D795</f>
        <v>NGRIDME</v>
      </c>
      <c r="E807" s="56" t="s">
        <v>372</v>
      </c>
      <c r="F807" s="80">
        <f>IF($E$11="",'3.1.16'!Y795/1000,Matrix!$E$11+('3.1.16'!Y795/1000))</f>
        <v>8.8536403149250528E-2</v>
      </c>
      <c r="G807" s="59">
        <f>IF($E$11="",'3.1.16'!Z795/1000,Matrix!$E$11+('3.1.16'!Z795/1000))</f>
        <v>9.0836403149250525E-2</v>
      </c>
      <c r="H807" s="62">
        <f>IF($E$11="",'3.1.16'!AA795/1000,Matrix!$E$11+('3.1.16'!AA795/1000))</f>
        <v>9.103640314925053E-2</v>
      </c>
      <c r="I807" s="56"/>
      <c r="J807" s="74">
        <f t="array" ref="J807">INDEX($BI$14:$BI$294,MATCH(MIN(IF($BI$14:$BI$294-(F807*(1+$BF$22))&gt;=0,$BI$14:$BI$294-(F807*(1+$BF$22)),"")),$BI$14:$BI$294-(F807*(1+$BF$22)),0))</f>
        <v>8.9400000000000285E-2</v>
      </c>
      <c r="K807" s="59">
        <f t="array" ref="K807">INDEX($BI$14:$BI$294,MATCH(MIN(IF($BI$14:$BI$294-(G807*(1+$BF$22))&gt;=0,$BI$14:$BI$294-(G807*(1+$BF$22)),"")),$BI$14:$BI$294-(G807*(1+$BF$22)),0))</f>
        <v>9.1850000000000306E-2</v>
      </c>
      <c r="L807" s="62">
        <f t="array" ref="L807">INDEX($BI$14:$BI$294,MATCH(MIN(IF($BI$14:$BI$294-(H807*(1+$BF$22))&gt;=0,$BI$14:$BI$294-(H807*(1+$BF$22)),"")),$BI$14:$BI$294-(H807*(1+$BF$22)),0))</f>
        <v>9.1850000000000306E-2</v>
      </c>
    </row>
    <row r="808" spans="1:12" x14ac:dyDescent="0.25">
      <c r="A808" s="69" t="str">
        <f>+'3.1.16'!A796</f>
        <v>2016-11-01</v>
      </c>
      <c r="B808" s="56" t="str">
        <f>+'3.1.16'!B796</f>
        <v>2019-04-30</v>
      </c>
      <c r="C808" s="56">
        <f>+'3.1.16'!C796</f>
        <v>30</v>
      </c>
      <c r="D808" s="56" t="str">
        <f>+'3.1.16'!D796</f>
        <v>NGRIDME</v>
      </c>
      <c r="E808" s="56" t="s">
        <v>372</v>
      </c>
      <c r="F808" s="80">
        <f>IF($E$11="",'3.1.16'!Y796/1000,Matrix!$E$11+('3.1.16'!Y796/1000))</f>
        <v>9.3118380158006026E-2</v>
      </c>
      <c r="G808" s="59">
        <f>IF($E$11="",'3.1.16'!Z796/1000,Matrix!$E$11+('3.1.16'!Z796/1000))</f>
        <v>9.5418380158006022E-2</v>
      </c>
      <c r="H808" s="62">
        <f>IF($E$11="",'3.1.16'!AA796/1000,Matrix!$E$11+('3.1.16'!AA796/1000))</f>
        <v>9.5618380158006014E-2</v>
      </c>
      <c r="I808" s="56"/>
      <c r="J808" s="74">
        <f t="array" ref="J808">INDEX($BI$14:$BI$294,MATCH(MIN(IF($BI$14:$BI$294-(F808*(1+$BF$22))&gt;=0,$BI$14:$BI$294-(F808*(1+$BF$22)),"")),$BI$14:$BI$294-(F808*(1+$BF$22)),0))</f>
        <v>9.3950000000000325E-2</v>
      </c>
      <c r="K808" s="59">
        <f t="array" ref="K808">INDEX($BI$14:$BI$294,MATCH(MIN(IF($BI$14:$BI$294-(G808*(1+$BF$22))&gt;=0,$BI$14:$BI$294-(G808*(1+$BF$22)),"")),$BI$14:$BI$294-(G808*(1+$BF$22)),0))</f>
        <v>9.6400000000000347E-2</v>
      </c>
      <c r="L808" s="62">
        <f t="array" ref="L808">INDEX($BI$14:$BI$294,MATCH(MIN(IF($BI$14:$BI$294-(H808*(1+$BF$22))&gt;=0,$BI$14:$BI$294-(H808*(1+$BF$22)),"")),$BI$14:$BI$294-(H808*(1+$BF$22)),0))</f>
        <v>9.675000000000035E-2</v>
      </c>
    </row>
    <row r="809" spans="1:12" x14ac:dyDescent="0.25">
      <c r="A809" s="70" t="str">
        <f>+'3.1.16'!A797</f>
        <v>2016-11-01</v>
      </c>
      <c r="B809" s="57" t="str">
        <f>+'3.1.16'!B797</f>
        <v>2019-10-31</v>
      </c>
      <c r="C809" s="57">
        <f>+'3.1.16'!C797</f>
        <v>36</v>
      </c>
      <c r="D809" s="57" t="str">
        <f>+'3.1.16'!D797</f>
        <v>NGRIDME</v>
      </c>
      <c r="E809" s="57" t="s">
        <v>372</v>
      </c>
      <c r="F809" s="82">
        <f>IF($E$11="",'3.1.16'!Y797/1000,Matrix!$E$11+('3.1.16'!Y797/1000))</f>
        <v>9.1213729501168753E-2</v>
      </c>
      <c r="G809" s="60">
        <f>IF($E$11="",'3.1.16'!Z797/1000,Matrix!$E$11+('3.1.16'!Z797/1000))</f>
        <v>9.3513729501168749E-2</v>
      </c>
      <c r="H809" s="63">
        <f>IF($E$11="",'3.1.16'!AA797/1000,Matrix!$E$11+('3.1.16'!AA797/1000))</f>
        <v>9.3713729501168755E-2</v>
      </c>
      <c r="I809" s="56"/>
      <c r="J809" s="75">
        <f t="array" ref="J809">INDEX($BI$14:$BI$294,MATCH(MIN(IF($BI$14:$BI$294-(F809*(1+$BF$22))&gt;=0,$BI$14:$BI$294-(F809*(1+$BF$22)),"")),$BI$14:$BI$294-(F809*(1+$BF$22)),0))</f>
        <v>9.2200000000000309E-2</v>
      </c>
      <c r="K809" s="60">
        <f t="array" ref="K809">INDEX($BI$14:$BI$294,MATCH(MIN(IF($BI$14:$BI$294-(G809*(1+$BF$22))&gt;=0,$BI$14:$BI$294-(G809*(1+$BF$22)),"")),$BI$14:$BI$294-(G809*(1+$BF$22)),0))</f>
        <v>9.4650000000000331E-2</v>
      </c>
      <c r="L809" s="63">
        <f t="array" ref="L809">INDEX($BI$14:$BI$294,MATCH(MIN(IF($BI$14:$BI$294-(H809*(1+$BF$22))&gt;=0,$BI$14:$BI$294-(H809*(1+$BF$22)),"")),$BI$14:$BI$294-(H809*(1+$BF$22)),0))</f>
        <v>9.4650000000000331E-2</v>
      </c>
    </row>
    <row r="810" spans="1:12" x14ac:dyDescent="0.25">
      <c r="A810" s="68" t="str">
        <f>+'3.1.16'!A798</f>
        <v>2016-12-01</v>
      </c>
      <c r="B810" s="55" t="str">
        <f>+'3.1.16'!B798</f>
        <v>2017-11-30</v>
      </c>
      <c r="C810" s="55">
        <f>+'3.1.16'!C798</f>
        <v>12</v>
      </c>
      <c r="D810" s="55" t="str">
        <f>+'3.1.16'!D798</f>
        <v>NGRIDME</v>
      </c>
      <c r="E810" s="55" t="s">
        <v>372</v>
      </c>
      <c r="F810" s="81">
        <f>IF($E$11="",'3.1.16'!Y798/1000,Matrix!$E$11+('3.1.16'!Y798/1000))</f>
        <v>8.3784818086521481E-2</v>
      </c>
      <c r="G810" s="58">
        <f>IF($E$11="",'3.1.16'!Z798/1000,Matrix!$E$11+('3.1.16'!Z798/1000))</f>
        <v>8.6084818086521478E-2</v>
      </c>
      <c r="H810" s="61">
        <f>IF($E$11="",'3.1.16'!AA798/1000,Matrix!$E$11+('3.1.16'!AA798/1000))</f>
        <v>8.6284818086521484E-2</v>
      </c>
      <c r="I810" s="55"/>
      <c r="J810" s="73">
        <f t="array" ref="J810">INDEX($BI$14:$BI$294,MATCH(MIN(IF($BI$14:$BI$294-(F810*(1+$BF$22))&gt;=0,$BI$14:$BI$294-(F810*(1+$BF$22)),"")),$BI$14:$BI$294-(F810*(1+$BF$22)),0))</f>
        <v>8.4850000000000245E-2</v>
      </c>
      <c r="K810" s="58">
        <f t="array" ref="K810">INDEX($BI$14:$BI$294,MATCH(MIN(IF($BI$14:$BI$294-(G810*(1+$BF$22))&gt;=0,$BI$14:$BI$294-(G810*(1+$BF$22)),"")),$BI$14:$BI$294-(G810*(1+$BF$22)),0))</f>
        <v>8.6950000000000263E-2</v>
      </c>
      <c r="L810" s="61">
        <f t="array" ref="L810">INDEX($BI$14:$BI$294,MATCH(MIN(IF($BI$14:$BI$294-(H810*(1+$BF$22))&gt;=0,$BI$14:$BI$294-(H810*(1+$BF$22)),"")),$BI$14:$BI$294-(H810*(1+$BF$22)),0))</f>
        <v>8.7300000000000266E-2</v>
      </c>
    </row>
    <row r="811" spans="1:12" x14ac:dyDescent="0.25">
      <c r="A811" s="69" t="str">
        <f>+'3.1.16'!A799</f>
        <v>2016-12-01</v>
      </c>
      <c r="B811" s="56" t="str">
        <f>+'3.1.16'!B799</f>
        <v>2018-05-31</v>
      </c>
      <c r="C811" s="56">
        <f>+'3.1.16'!C799</f>
        <v>18</v>
      </c>
      <c r="D811" s="56" t="str">
        <f>+'3.1.16'!D799</f>
        <v>NGRIDME</v>
      </c>
      <c r="E811" s="56" t="s">
        <v>372</v>
      </c>
      <c r="F811" s="80">
        <f>IF($E$11="",'3.1.16'!Y799/1000,Matrix!$E$11+('3.1.16'!Y799/1000))</f>
        <v>8.989450696518643E-2</v>
      </c>
      <c r="G811" s="59">
        <f>IF($E$11="",'3.1.16'!Z799/1000,Matrix!$E$11+('3.1.16'!Z799/1000))</f>
        <v>9.2194506965186426E-2</v>
      </c>
      <c r="H811" s="62">
        <f>IF($E$11="",'3.1.16'!AA799/1000,Matrix!$E$11+('3.1.16'!AA799/1000))</f>
        <v>9.2394506965186418E-2</v>
      </c>
      <c r="I811" s="56"/>
      <c r="J811" s="74">
        <f t="array" ref="J811">INDEX($BI$14:$BI$294,MATCH(MIN(IF($BI$14:$BI$294-(F811*(1+$BF$22))&gt;=0,$BI$14:$BI$294-(F811*(1+$BF$22)),"")),$BI$14:$BI$294-(F811*(1+$BF$22)),0))</f>
        <v>9.0800000000000297E-2</v>
      </c>
      <c r="K811" s="59">
        <f t="array" ref="K811">INDEX($BI$14:$BI$294,MATCH(MIN(IF($BI$14:$BI$294-(G811*(1+$BF$22))&gt;=0,$BI$14:$BI$294-(G811*(1+$BF$22)),"")),$BI$14:$BI$294-(G811*(1+$BF$22)),0))</f>
        <v>9.3250000000000319E-2</v>
      </c>
      <c r="L811" s="62">
        <f t="array" ref="L811">INDEX($BI$14:$BI$294,MATCH(MIN(IF($BI$14:$BI$294-(H811*(1+$BF$22))&gt;=0,$BI$14:$BI$294-(H811*(1+$BF$22)),"")),$BI$14:$BI$294-(H811*(1+$BF$22)),0))</f>
        <v>9.3250000000000319E-2</v>
      </c>
    </row>
    <row r="812" spans="1:12" x14ac:dyDescent="0.25">
      <c r="A812" s="69" t="str">
        <f>+'3.1.16'!A800</f>
        <v>2016-12-01</v>
      </c>
      <c r="B812" s="56" t="str">
        <f>+'3.1.16'!B800</f>
        <v>2018-11-30</v>
      </c>
      <c r="C812" s="56">
        <f>+'3.1.16'!C800</f>
        <v>24</v>
      </c>
      <c r="D812" s="56" t="str">
        <f>+'3.1.16'!D800</f>
        <v>NGRIDME</v>
      </c>
      <c r="E812" s="56" t="s">
        <v>372</v>
      </c>
      <c r="F812" s="80">
        <f>IF($E$11="",'3.1.16'!Y800/1000,Matrix!$E$11+('3.1.16'!Y800/1000))</f>
        <v>8.9649206964864878E-2</v>
      </c>
      <c r="G812" s="59">
        <f>IF($E$11="",'3.1.16'!Z800/1000,Matrix!$E$11+('3.1.16'!Z800/1000))</f>
        <v>9.1949206964864874E-2</v>
      </c>
      <c r="H812" s="62">
        <f>IF($E$11="",'3.1.16'!AA800/1000,Matrix!$E$11+('3.1.16'!AA800/1000))</f>
        <v>9.214920696486488E-2</v>
      </c>
      <c r="I812" s="56"/>
      <c r="J812" s="74">
        <f t="array" ref="J812">INDEX($BI$14:$BI$294,MATCH(MIN(IF($BI$14:$BI$294-(F812*(1+$BF$22))&gt;=0,$BI$14:$BI$294-(F812*(1+$BF$22)),"")),$BI$14:$BI$294-(F812*(1+$BF$22)),0))</f>
        <v>9.0450000000000294E-2</v>
      </c>
      <c r="K812" s="59">
        <f t="array" ref="K812">INDEX($BI$14:$BI$294,MATCH(MIN(IF($BI$14:$BI$294-(G812*(1+$BF$22))&gt;=0,$BI$14:$BI$294-(G812*(1+$BF$22)),"")),$BI$14:$BI$294-(G812*(1+$BF$22)),0))</f>
        <v>9.2900000000000316E-2</v>
      </c>
      <c r="L812" s="62">
        <f t="array" ref="L812">INDEX($BI$14:$BI$294,MATCH(MIN(IF($BI$14:$BI$294-(H812*(1+$BF$22))&gt;=0,$BI$14:$BI$294-(H812*(1+$BF$22)),"")),$BI$14:$BI$294-(H812*(1+$BF$22)),0))</f>
        <v>9.3250000000000319E-2</v>
      </c>
    </row>
    <row r="813" spans="1:12" x14ac:dyDescent="0.25">
      <c r="A813" s="69" t="str">
        <f>+'3.1.16'!A801</f>
        <v>2016-12-01</v>
      </c>
      <c r="B813" s="56" t="str">
        <f>+'3.1.16'!B801</f>
        <v>2019-05-31</v>
      </c>
      <c r="C813" s="56">
        <f>+'3.1.16'!C801</f>
        <v>30</v>
      </c>
      <c r="D813" s="56" t="str">
        <f>+'3.1.16'!D801</f>
        <v>NGRIDME</v>
      </c>
      <c r="E813" s="56" t="s">
        <v>372</v>
      </c>
      <c r="F813" s="80">
        <f>IF($E$11="",'3.1.16'!Y801/1000,Matrix!$E$11+('3.1.16'!Y801/1000))</f>
        <v>9.3680597082134082E-2</v>
      </c>
      <c r="G813" s="59">
        <f>IF($E$11="",'3.1.16'!Z801/1000,Matrix!$E$11+('3.1.16'!Z801/1000))</f>
        <v>9.5980597082134078E-2</v>
      </c>
      <c r="H813" s="62">
        <f>IF($E$11="",'3.1.16'!AA801/1000,Matrix!$E$11+('3.1.16'!AA801/1000))</f>
        <v>9.6180597082134084E-2</v>
      </c>
      <c r="I813" s="56"/>
      <c r="J813" s="74">
        <f t="array" ref="J813">INDEX($BI$14:$BI$294,MATCH(MIN(IF($BI$14:$BI$294-(F813*(1+$BF$22))&gt;=0,$BI$14:$BI$294-(F813*(1+$BF$22)),"")),$BI$14:$BI$294-(F813*(1+$BF$22)),0))</f>
        <v>9.4650000000000331E-2</v>
      </c>
      <c r="K813" s="59">
        <f t="array" ref="K813">INDEX($BI$14:$BI$294,MATCH(MIN(IF($BI$14:$BI$294-(G813*(1+$BF$22))&gt;=0,$BI$14:$BI$294-(G813*(1+$BF$22)),"")),$BI$14:$BI$294-(G813*(1+$BF$22)),0))</f>
        <v>9.7100000000000353E-2</v>
      </c>
      <c r="L813" s="62">
        <f t="array" ref="L813">INDEX($BI$14:$BI$294,MATCH(MIN(IF($BI$14:$BI$294-(H813*(1+$BF$22))&gt;=0,$BI$14:$BI$294-(H813*(1+$BF$22)),"")),$BI$14:$BI$294-(H813*(1+$BF$22)),0))</f>
        <v>9.7100000000000353E-2</v>
      </c>
    </row>
    <row r="814" spans="1:12" x14ac:dyDescent="0.25">
      <c r="A814" s="70" t="str">
        <f>+'3.1.16'!A802</f>
        <v>2016-12-01</v>
      </c>
      <c r="B814" s="57" t="str">
        <f>+'3.1.16'!B802</f>
        <v>2019-11-30</v>
      </c>
      <c r="C814" s="57">
        <f>+'3.1.16'!C802</f>
        <v>36</v>
      </c>
      <c r="D814" s="57" t="str">
        <f>+'3.1.16'!D802</f>
        <v>NGRIDME</v>
      </c>
      <c r="E814" s="57" t="s">
        <v>372</v>
      </c>
      <c r="F814" s="82">
        <f>IF($E$11="",'3.1.16'!Y802/1000,Matrix!$E$11+('3.1.16'!Y802/1000))</f>
        <v>9.1779730830231471E-2</v>
      </c>
      <c r="G814" s="60">
        <f>IF($E$11="",'3.1.16'!Z802/1000,Matrix!$E$11+('3.1.16'!Z802/1000))</f>
        <v>9.4079730830231467E-2</v>
      </c>
      <c r="H814" s="63">
        <f>IF($E$11="",'3.1.16'!AA802/1000,Matrix!$E$11+('3.1.16'!AA802/1000))</f>
        <v>9.4279730830231473E-2</v>
      </c>
      <c r="I814" s="56"/>
      <c r="J814" s="75">
        <f t="array" ref="J814">INDEX($BI$14:$BI$294,MATCH(MIN(IF($BI$14:$BI$294-(F814*(1+$BF$22))&gt;=0,$BI$14:$BI$294-(F814*(1+$BF$22)),"")),$BI$14:$BI$294-(F814*(1+$BF$22)),0))</f>
        <v>9.2900000000000316E-2</v>
      </c>
      <c r="K814" s="60">
        <f t="array" ref="K814">INDEX($BI$14:$BI$294,MATCH(MIN(IF($BI$14:$BI$294-(G814*(1+$BF$22))&gt;=0,$BI$14:$BI$294-(G814*(1+$BF$22)),"")),$BI$14:$BI$294-(G814*(1+$BF$22)),0))</f>
        <v>9.5000000000000334E-2</v>
      </c>
      <c r="L814" s="63">
        <f t="array" ref="L814">INDEX($BI$14:$BI$294,MATCH(MIN(IF($BI$14:$BI$294-(H814*(1+$BF$22))&gt;=0,$BI$14:$BI$294-(H814*(1+$BF$22)),"")),$BI$14:$BI$294-(H814*(1+$BF$22)),0))</f>
        <v>9.5350000000000337E-2</v>
      </c>
    </row>
    <row r="815" spans="1:12" x14ac:dyDescent="0.25">
      <c r="A815" s="68" t="str">
        <f>+'3.1.16'!A803</f>
        <v>2017-01-01</v>
      </c>
      <c r="B815" s="55" t="str">
        <f>+'3.1.16'!B803</f>
        <v>2017-12-31</v>
      </c>
      <c r="C815" s="55">
        <f>+'3.1.16'!C803</f>
        <v>12</v>
      </c>
      <c r="D815" s="55" t="str">
        <f>+'3.1.16'!D803</f>
        <v>NGRIDME</v>
      </c>
      <c r="E815" s="55" t="s">
        <v>372</v>
      </c>
      <c r="F815" s="81">
        <f>IF($E$11="",'3.1.16'!Y803/1000,Matrix!$E$11+('3.1.16'!Y803/1000))</f>
        <v>8.513979390703548E-2</v>
      </c>
      <c r="G815" s="58">
        <f>IF($E$11="",'3.1.16'!Z803/1000,Matrix!$E$11+('3.1.16'!Z803/1000))</f>
        <v>8.7439793907035476E-2</v>
      </c>
      <c r="H815" s="61">
        <f>IF($E$11="",'3.1.16'!AA803/1000,Matrix!$E$11+('3.1.16'!AA803/1000))</f>
        <v>8.7639793907035482E-2</v>
      </c>
      <c r="I815" s="55"/>
      <c r="J815" s="73">
        <f t="array" ref="J815">INDEX($BI$14:$BI$294,MATCH(MIN(IF($BI$14:$BI$294-(F815*(1+$BF$22))&gt;=0,$BI$14:$BI$294-(F815*(1+$BF$22)),"")),$BI$14:$BI$294-(F815*(1+$BF$22)),0))</f>
        <v>8.5900000000000254E-2</v>
      </c>
      <c r="K815" s="58">
        <f t="array" ref="K815">INDEX($BI$14:$BI$294,MATCH(MIN(IF($BI$14:$BI$294-(G815*(1+$BF$22))&gt;=0,$BI$14:$BI$294-(G815*(1+$BF$22)),"")),$BI$14:$BI$294-(G815*(1+$BF$22)),0))</f>
        <v>8.8350000000000276E-2</v>
      </c>
      <c r="L815" s="61">
        <f t="array" ref="L815">INDEX($BI$14:$BI$294,MATCH(MIN(IF($BI$14:$BI$294-(H815*(1+$BF$22))&gt;=0,$BI$14:$BI$294-(H815*(1+$BF$22)),"")),$BI$14:$BI$294-(H815*(1+$BF$22)),0))</f>
        <v>8.8700000000000279E-2</v>
      </c>
    </row>
    <row r="816" spans="1:12" x14ac:dyDescent="0.25">
      <c r="A816" s="69" t="str">
        <f>+'3.1.16'!A804</f>
        <v>2017-01-01</v>
      </c>
      <c r="B816" s="56" t="str">
        <f>+'3.1.16'!B804</f>
        <v>2018-06-30</v>
      </c>
      <c r="C816" s="56">
        <f>+'3.1.16'!C804</f>
        <v>18</v>
      </c>
      <c r="D816" s="56" t="str">
        <f>+'3.1.16'!D804</f>
        <v>NGRIDME</v>
      </c>
      <c r="E816" s="56" t="s">
        <v>372</v>
      </c>
      <c r="F816" s="80">
        <f>IF($E$11="",'3.1.16'!Y804/1000,Matrix!$E$11+('3.1.16'!Y804/1000))</f>
        <v>9.0010503893355909E-2</v>
      </c>
      <c r="G816" s="59">
        <f>IF($E$11="",'3.1.16'!Z804/1000,Matrix!$E$11+('3.1.16'!Z804/1000))</f>
        <v>9.2310503893355905E-2</v>
      </c>
      <c r="H816" s="62">
        <f>IF($E$11="",'3.1.16'!AA804/1000,Matrix!$E$11+('3.1.16'!AA804/1000))</f>
        <v>9.2510503893355897E-2</v>
      </c>
      <c r="I816" s="56"/>
      <c r="J816" s="74">
        <f t="array" ref="J816">INDEX($BI$14:$BI$294,MATCH(MIN(IF($BI$14:$BI$294-(F816*(1+$BF$22))&gt;=0,$BI$14:$BI$294-(F816*(1+$BF$22)),"")),$BI$14:$BI$294-(F816*(1+$BF$22)),0))</f>
        <v>9.11500000000003E-2</v>
      </c>
      <c r="K816" s="59">
        <f t="array" ref="K816">INDEX($BI$14:$BI$294,MATCH(MIN(IF($BI$14:$BI$294-(G816*(1+$BF$22))&gt;=0,$BI$14:$BI$294-(G816*(1+$BF$22)),"")),$BI$14:$BI$294-(G816*(1+$BF$22)),0))</f>
        <v>9.3250000000000319E-2</v>
      </c>
      <c r="L816" s="62">
        <f t="array" ref="L816">INDEX($BI$14:$BI$294,MATCH(MIN(IF($BI$14:$BI$294-(H816*(1+$BF$22))&gt;=0,$BI$14:$BI$294-(H816*(1+$BF$22)),"")),$BI$14:$BI$294-(H816*(1+$BF$22)),0))</f>
        <v>9.3600000000000322E-2</v>
      </c>
    </row>
    <row r="817" spans="1:12" x14ac:dyDescent="0.25">
      <c r="A817" s="69" t="str">
        <f>+'3.1.16'!A805</f>
        <v>2017-01-01</v>
      </c>
      <c r="B817" s="56" t="str">
        <f>+'3.1.16'!B805</f>
        <v>2018-12-31</v>
      </c>
      <c r="C817" s="56">
        <f>+'3.1.16'!C805</f>
        <v>24</v>
      </c>
      <c r="D817" s="56" t="str">
        <f>+'3.1.16'!D805</f>
        <v>NGRIDME</v>
      </c>
      <c r="E817" s="56" t="s">
        <v>372</v>
      </c>
      <c r="F817" s="80">
        <f>IF($E$11="",'3.1.16'!Y805/1000,Matrix!$E$11+('3.1.16'!Y805/1000))</f>
        <v>9.0537479141574173E-2</v>
      </c>
      <c r="G817" s="59">
        <f>IF($E$11="",'3.1.16'!Z805/1000,Matrix!$E$11+('3.1.16'!Z805/1000))</f>
        <v>9.283747914157417E-2</v>
      </c>
      <c r="H817" s="62">
        <f>IF($E$11="",'3.1.16'!AA805/1000,Matrix!$E$11+('3.1.16'!AA805/1000))</f>
        <v>9.3037479141574161E-2</v>
      </c>
      <c r="I817" s="56"/>
      <c r="J817" s="74">
        <f t="array" ref="J817">INDEX($BI$14:$BI$294,MATCH(MIN(IF($BI$14:$BI$294-(F817*(1+$BF$22))&gt;=0,$BI$14:$BI$294-(F817*(1+$BF$22)),"")),$BI$14:$BI$294-(F817*(1+$BF$22)),0))</f>
        <v>9.1500000000000303E-2</v>
      </c>
      <c r="K817" s="59">
        <f t="array" ref="K817">INDEX($BI$14:$BI$294,MATCH(MIN(IF($BI$14:$BI$294-(G817*(1+$BF$22))&gt;=0,$BI$14:$BI$294-(G817*(1+$BF$22)),"")),$BI$14:$BI$294-(G817*(1+$BF$22)),0))</f>
        <v>9.3950000000000325E-2</v>
      </c>
      <c r="L817" s="62">
        <f t="array" ref="L817">INDEX($BI$14:$BI$294,MATCH(MIN(IF($BI$14:$BI$294-(H817*(1+$BF$22))&gt;=0,$BI$14:$BI$294-(H817*(1+$BF$22)),"")),$BI$14:$BI$294-(H817*(1+$BF$22)),0))</f>
        <v>9.3950000000000325E-2</v>
      </c>
    </row>
    <row r="818" spans="1:12" x14ac:dyDescent="0.25">
      <c r="A818" s="69" t="str">
        <f>+'3.1.16'!A806</f>
        <v>2017-01-01</v>
      </c>
      <c r="B818" s="56" t="str">
        <f>+'3.1.16'!B806</f>
        <v>2019-06-30</v>
      </c>
      <c r="C818" s="56">
        <f>+'3.1.16'!C806</f>
        <v>30</v>
      </c>
      <c r="D818" s="56" t="str">
        <f>+'3.1.16'!D806</f>
        <v>NGRIDME</v>
      </c>
      <c r="E818" s="56" t="s">
        <v>372</v>
      </c>
      <c r="F818" s="80">
        <f>IF($E$11="",'3.1.16'!Y806/1000,Matrix!$E$11+('3.1.16'!Y806/1000))</f>
        <v>9.356589723388567E-2</v>
      </c>
      <c r="G818" s="59">
        <f>IF($E$11="",'3.1.16'!Z806/1000,Matrix!$E$11+('3.1.16'!Z806/1000))</f>
        <v>9.5865897233885666E-2</v>
      </c>
      <c r="H818" s="62">
        <f>IF($E$11="",'3.1.16'!AA806/1000,Matrix!$E$11+('3.1.16'!AA806/1000))</f>
        <v>9.6065897233885658E-2</v>
      </c>
      <c r="I818" s="56"/>
      <c r="J818" s="74">
        <f t="array" ref="J818">INDEX($BI$14:$BI$294,MATCH(MIN(IF($BI$14:$BI$294-(F818*(1+$BF$22))&gt;=0,$BI$14:$BI$294-(F818*(1+$BF$22)),"")),$BI$14:$BI$294-(F818*(1+$BF$22)),0))</f>
        <v>9.4650000000000331E-2</v>
      </c>
      <c r="K818" s="59">
        <f t="array" ref="K818">INDEX($BI$14:$BI$294,MATCH(MIN(IF($BI$14:$BI$294-(G818*(1+$BF$22))&gt;=0,$BI$14:$BI$294-(G818*(1+$BF$22)),"")),$BI$14:$BI$294-(G818*(1+$BF$22)),0))</f>
        <v>9.675000000000035E-2</v>
      </c>
      <c r="L818" s="62">
        <f t="array" ref="L818">INDEX($BI$14:$BI$294,MATCH(MIN(IF($BI$14:$BI$294-(H818*(1+$BF$22))&gt;=0,$BI$14:$BI$294-(H818*(1+$BF$22)),"")),$BI$14:$BI$294-(H818*(1+$BF$22)),0))</f>
        <v>9.7100000000000353E-2</v>
      </c>
    </row>
    <row r="819" spans="1:12" x14ac:dyDescent="0.25">
      <c r="A819" s="70" t="str">
        <f>+'3.1.16'!A807</f>
        <v>2017-01-01</v>
      </c>
      <c r="B819" s="57" t="str">
        <f>+'3.1.16'!B807</f>
        <v>2019-12-31</v>
      </c>
      <c r="C819" s="57">
        <f>+'3.1.16'!C807</f>
        <v>36</v>
      </c>
      <c r="D819" s="57" t="str">
        <f>+'3.1.16'!D807</f>
        <v>NGRIDME</v>
      </c>
      <c r="E819" s="57" t="s">
        <v>372</v>
      </c>
      <c r="F819" s="82">
        <f>IF($E$11="",'3.1.16'!Y807/1000,Matrix!$E$11+('3.1.16'!Y807/1000))</f>
        <v>9.2192090724291978E-2</v>
      </c>
      <c r="G819" s="60">
        <f>IF($E$11="",'3.1.16'!Z807/1000,Matrix!$E$11+('3.1.16'!Z807/1000))</f>
        <v>9.4492090724291974E-2</v>
      </c>
      <c r="H819" s="63">
        <f>IF($E$11="",'3.1.16'!AA807/1000,Matrix!$E$11+('3.1.16'!AA807/1000))</f>
        <v>9.4692090724291966E-2</v>
      </c>
      <c r="I819" s="56"/>
      <c r="J819" s="75">
        <f t="array" ref="J819">INDEX($BI$14:$BI$294,MATCH(MIN(IF($BI$14:$BI$294-(F819*(1+$BF$22))&gt;=0,$BI$14:$BI$294-(F819*(1+$BF$22)),"")),$BI$14:$BI$294-(F819*(1+$BF$22)),0))</f>
        <v>9.3250000000000319E-2</v>
      </c>
      <c r="K819" s="60">
        <f t="array" ref="K819">INDEX($BI$14:$BI$294,MATCH(MIN(IF($BI$14:$BI$294-(G819*(1+$BF$22))&gt;=0,$BI$14:$BI$294-(G819*(1+$BF$22)),"")),$BI$14:$BI$294-(G819*(1+$BF$22)),0))</f>
        <v>9.5350000000000337E-2</v>
      </c>
      <c r="L819" s="63">
        <f t="array" ref="L819">INDEX($BI$14:$BI$294,MATCH(MIN(IF($BI$14:$BI$294-(H819*(1+$BF$22))&gt;=0,$BI$14:$BI$294-(H819*(1+$BF$22)),"")),$BI$14:$BI$294-(H819*(1+$BF$22)),0))</f>
        <v>9.570000000000034E-2</v>
      </c>
    </row>
    <row r="820" spans="1:12" x14ac:dyDescent="0.25">
      <c r="A820" s="68" t="str">
        <f>+'3.1.16'!A808</f>
        <v>2016-09-01</v>
      </c>
      <c r="B820" s="55" t="str">
        <f>+'3.1.16'!B808</f>
        <v>2017-08-31</v>
      </c>
      <c r="C820" s="55">
        <f>+'3.1.16'!C808</f>
        <v>12</v>
      </c>
      <c r="D820" s="55" t="str">
        <f>+'3.1.16'!D808</f>
        <v>BOSED-NS</v>
      </c>
      <c r="E820" s="55" t="s">
        <v>372</v>
      </c>
      <c r="F820" s="81">
        <f>IF($E$11="",'3.1.16'!Y808/1000,Matrix!$E$11+('3.1.16'!Y808/1000))</f>
        <v>9.8757522089489833E-2</v>
      </c>
      <c r="G820" s="58">
        <f>IF($E$11="",'3.1.16'!Z808/1000,Matrix!$E$11+('3.1.16'!Z808/1000))</f>
        <v>0.10105752208948984</v>
      </c>
      <c r="H820" s="61">
        <f>IF($E$11="",'3.1.16'!AA808/1000,Matrix!$E$11+('3.1.16'!AA808/1000))</f>
        <v>0.10125752208948983</v>
      </c>
      <c r="I820" s="55"/>
      <c r="J820" s="73">
        <f t="array" ref="J820">INDEX($BJ$14:$BJ$294,MATCH(MIN(IF($BJ$14:$BJ$294-(F820*(1+$BF$23))&gt;=0,$BJ$14:$BJ$294-(F820*(1+$BF$23)),"")),$BJ$14:$BJ$294-(F820*(1+$BF$23)),0))</f>
        <v>9.9200000000000371E-2</v>
      </c>
      <c r="K820" s="58">
        <f t="array" ref="K820">INDEX($BJ$14:$BJ$294,MATCH(MIN(IF($BJ$14:$BJ$294-(G820*(1+$BF$23))&gt;=0,$BJ$14:$BJ$294-(G820*(1+$BF$23)),"")),$BJ$14:$BJ$294-(G820*(1+$BF$23)),0))</f>
        <v>0.10165000000000039</v>
      </c>
      <c r="L820" s="61">
        <f t="array" ref="L820">INDEX($BJ$14:$BJ$294,MATCH(MIN(IF($BJ$14:$BJ$294-(H820*(1+$BF$23))&gt;=0,$BJ$14:$BJ$294-(H820*(1+$BF$23)),"")),$BJ$14:$BJ$294-(H820*(1+$BF$23)),0))</f>
        <v>0.10165000000000039</v>
      </c>
    </row>
    <row r="821" spans="1:12" x14ac:dyDescent="0.25">
      <c r="A821" s="69" t="str">
        <f>+'3.1.16'!A809</f>
        <v>2016-09-01</v>
      </c>
      <c r="B821" s="56" t="str">
        <f>+'3.1.16'!B809</f>
        <v>2018-02-28</v>
      </c>
      <c r="C821" s="56">
        <f>+'3.1.16'!C809</f>
        <v>18</v>
      </c>
      <c r="D821" s="56" t="str">
        <f>+'3.1.16'!D809</f>
        <v>BOSED-NS</v>
      </c>
      <c r="E821" s="56" t="s">
        <v>372</v>
      </c>
      <c r="F821" s="80">
        <f>IF($E$11="",'3.1.16'!Y809/1000,Matrix!$E$11+('3.1.16'!Y809/1000))</f>
        <v>0.10671275482099579</v>
      </c>
      <c r="G821" s="59">
        <f>IF($E$11="",'3.1.16'!Z809/1000,Matrix!$E$11+('3.1.16'!Z809/1000))</f>
        <v>0.10901275482099579</v>
      </c>
      <c r="H821" s="62">
        <f>IF($E$11="",'3.1.16'!AA809/1000,Matrix!$E$11+('3.1.16'!AA809/1000))</f>
        <v>0.10921275482099579</v>
      </c>
      <c r="I821" s="56"/>
      <c r="J821" s="74">
        <f t="array" ref="J821">INDEX($BJ$14:$BJ$294,MATCH(MIN(IF($BJ$14:$BJ$294-(F821*(1+$BF$23))&gt;=0,$BJ$14:$BJ$294-(F821*(1+$BF$23)),"")),$BJ$14:$BJ$294-(F821*(1+$BF$23)),0))</f>
        <v>0.10725000000000044</v>
      </c>
      <c r="K821" s="59">
        <f t="array" ref="K821">INDEX($BJ$14:$BJ$294,MATCH(MIN(IF($BJ$14:$BJ$294-(G821*(1+$BF$23))&gt;=0,$BJ$14:$BJ$294-(G821*(1+$BF$23)),"")),$BJ$14:$BJ$294-(G821*(1+$BF$23)),0))</f>
        <v>0.10970000000000046</v>
      </c>
      <c r="L821" s="62">
        <f t="array" ref="L821">INDEX($BJ$14:$BJ$294,MATCH(MIN(IF($BJ$14:$BJ$294-(H821*(1+$BF$23))&gt;=0,$BJ$14:$BJ$294-(H821*(1+$BF$23)),"")),$BJ$14:$BJ$294-(H821*(1+$BF$23)),0))</f>
        <v>0.10970000000000046</v>
      </c>
    </row>
    <row r="822" spans="1:12" x14ac:dyDescent="0.25">
      <c r="A822" s="69" t="str">
        <f>+'3.1.16'!A810</f>
        <v>2016-09-01</v>
      </c>
      <c r="B822" s="56" t="str">
        <f>+'3.1.16'!B810</f>
        <v>2018-08-31</v>
      </c>
      <c r="C822" s="56">
        <f>+'3.1.16'!C810</f>
        <v>24</v>
      </c>
      <c r="D822" s="56" t="str">
        <f>+'3.1.16'!D810</f>
        <v>BOSED-NS</v>
      </c>
      <c r="E822" s="56" t="s">
        <v>372</v>
      </c>
      <c r="F822" s="80">
        <f>IF($E$11="",'3.1.16'!Y810/1000,Matrix!$E$11+('3.1.16'!Y810/1000))</f>
        <v>0.10508436496416527</v>
      </c>
      <c r="G822" s="59">
        <f>IF($E$11="",'3.1.16'!Z810/1000,Matrix!$E$11+('3.1.16'!Z810/1000))</f>
        <v>0.10738436496416527</v>
      </c>
      <c r="H822" s="62">
        <f>IF($E$11="",'3.1.16'!AA810/1000,Matrix!$E$11+('3.1.16'!AA810/1000))</f>
        <v>0.10758436496416528</v>
      </c>
      <c r="I822" s="56"/>
      <c r="J822" s="74">
        <f t="array" ref="J822">INDEX($BJ$14:$BJ$294,MATCH(MIN(IF($BJ$14:$BJ$294-(F822*(1+$BF$23))&gt;=0,$BJ$14:$BJ$294-(F822*(1+$BF$23)),"")),$BJ$14:$BJ$294-(F822*(1+$BF$23)),0))</f>
        <v>0.10550000000000043</v>
      </c>
      <c r="K822" s="59">
        <f t="array" ref="K822">INDEX($BJ$14:$BJ$294,MATCH(MIN(IF($BJ$14:$BJ$294-(G822*(1+$BF$23))&gt;=0,$BJ$14:$BJ$294-(G822*(1+$BF$23)),"")),$BJ$14:$BJ$294-(G822*(1+$BF$23)),0))</f>
        <v>0.10795000000000045</v>
      </c>
      <c r="L822" s="62">
        <f t="array" ref="L822">INDEX($BJ$14:$BJ$294,MATCH(MIN(IF($BJ$14:$BJ$294-(H822*(1+$BF$23))&gt;=0,$BJ$14:$BJ$294-(H822*(1+$BF$23)),"")),$BJ$14:$BJ$294-(H822*(1+$BF$23)),0))</f>
        <v>0.10795000000000045</v>
      </c>
    </row>
    <row r="823" spans="1:12" x14ac:dyDescent="0.25">
      <c r="A823" s="69" t="str">
        <f>+'3.1.16'!A811</f>
        <v>2016-09-01</v>
      </c>
      <c r="B823" s="56" t="str">
        <f>+'3.1.16'!B811</f>
        <v>2019-02-28</v>
      </c>
      <c r="C823" s="56">
        <f>+'3.1.16'!C811</f>
        <v>30</v>
      </c>
      <c r="D823" s="56" t="str">
        <f>+'3.1.16'!D811</f>
        <v>BOSED-NS</v>
      </c>
      <c r="E823" s="56" t="s">
        <v>372</v>
      </c>
      <c r="F823" s="80">
        <f>IF($E$11="",'3.1.16'!Y811/1000,Matrix!$E$11+('3.1.16'!Y811/1000))</f>
        <v>0.10576413576428319</v>
      </c>
      <c r="G823" s="59">
        <f>IF($E$11="",'3.1.16'!Z811/1000,Matrix!$E$11+('3.1.16'!Z811/1000))</f>
        <v>0.10806413576428318</v>
      </c>
      <c r="H823" s="62">
        <f>IF($E$11="",'3.1.16'!AA811/1000,Matrix!$E$11+('3.1.16'!AA811/1000))</f>
        <v>0.10826413576428318</v>
      </c>
      <c r="I823" s="56"/>
      <c r="J823" s="74">
        <f t="array" ref="J823">INDEX($BJ$14:$BJ$294,MATCH(MIN(IF($BJ$14:$BJ$294-(F823*(1+$BF$23))&gt;=0,$BJ$14:$BJ$294-(F823*(1+$BF$23)),"")),$BJ$14:$BJ$294-(F823*(1+$BF$23)),0))</f>
        <v>0.10620000000000043</v>
      </c>
      <c r="K823" s="59">
        <f t="array" ref="K823">INDEX($BJ$14:$BJ$294,MATCH(MIN(IF($BJ$14:$BJ$294-(G823*(1+$BF$23))&gt;=0,$BJ$14:$BJ$294-(G823*(1+$BF$23)),"")),$BJ$14:$BJ$294-(G823*(1+$BF$23)),0))</f>
        <v>0.10865000000000045</v>
      </c>
      <c r="L823" s="62">
        <f t="array" ref="L823">INDEX($BJ$14:$BJ$294,MATCH(MIN(IF($BJ$14:$BJ$294-(H823*(1+$BF$23))&gt;=0,$BJ$14:$BJ$294-(H823*(1+$BF$23)),"")),$BJ$14:$BJ$294-(H823*(1+$BF$23)),0))</f>
        <v>0.10865000000000045</v>
      </c>
    </row>
    <row r="824" spans="1:12" x14ac:dyDescent="0.25">
      <c r="A824" s="70" t="str">
        <f>+'3.1.16'!A812</f>
        <v>2016-09-01</v>
      </c>
      <c r="B824" s="57" t="str">
        <f>+'3.1.16'!B812</f>
        <v>2019-08-31</v>
      </c>
      <c r="C824" s="57">
        <f>+'3.1.16'!C812</f>
        <v>36</v>
      </c>
      <c r="D824" s="57" t="str">
        <f>+'3.1.16'!D812</f>
        <v>BOSED-NS</v>
      </c>
      <c r="E824" s="57" t="s">
        <v>372</v>
      </c>
      <c r="F824" s="82">
        <f>IF($E$11="",'3.1.16'!Y812/1000,Matrix!$E$11+('3.1.16'!Y812/1000))</f>
        <v>0.103170709311244</v>
      </c>
      <c r="G824" s="60">
        <f>IF($E$11="",'3.1.16'!Z812/1000,Matrix!$E$11+('3.1.16'!Z812/1000))</f>
        <v>0.105470709311244</v>
      </c>
      <c r="H824" s="63">
        <f>IF($E$11="",'3.1.16'!AA812/1000,Matrix!$E$11+('3.1.16'!AA812/1000))</f>
        <v>0.10567070931124399</v>
      </c>
      <c r="I824" s="56"/>
      <c r="J824" s="75">
        <f t="array" ref="J824">INDEX($BJ$14:$BJ$294,MATCH(MIN(IF($BJ$14:$BJ$294-(F824*(1+$BF$23))&gt;=0,$BJ$14:$BJ$294-(F824*(1+$BF$23)),"")),$BJ$14:$BJ$294-(F824*(1+$BF$23)),0))</f>
        <v>0.10375000000000041</v>
      </c>
      <c r="K824" s="60">
        <f t="array" ref="K824">INDEX($BJ$14:$BJ$294,MATCH(MIN(IF($BJ$14:$BJ$294-(G824*(1+$BF$23))&gt;=0,$BJ$14:$BJ$294-(G824*(1+$BF$23)),"")),$BJ$14:$BJ$294-(G824*(1+$BF$23)),0))</f>
        <v>0.10585000000000043</v>
      </c>
      <c r="L824" s="63">
        <f t="array" ref="L824">INDEX($BJ$14:$BJ$294,MATCH(MIN(IF($BJ$14:$BJ$294-(H824*(1+$BF$23))&gt;=0,$BJ$14:$BJ$294-(H824*(1+$BF$23)),"")),$BJ$14:$BJ$294-(H824*(1+$BF$23)),0))</f>
        <v>0.10620000000000043</v>
      </c>
    </row>
    <row r="825" spans="1:12" x14ac:dyDescent="0.25">
      <c r="A825" s="68" t="str">
        <f>+'3.1.16'!A813</f>
        <v>2016-10-01</v>
      </c>
      <c r="B825" s="55" t="str">
        <f>+'3.1.16'!B813</f>
        <v>2017-09-30</v>
      </c>
      <c r="C825" s="55">
        <f>+'3.1.16'!C813</f>
        <v>12</v>
      </c>
      <c r="D825" s="55" t="str">
        <f>+'3.1.16'!D813</f>
        <v>BOSED-NS</v>
      </c>
      <c r="E825" s="55" t="s">
        <v>372</v>
      </c>
      <c r="F825" s="81">
        <f>IF($E$11="",'3.1.16'!Y813/1000,Matrix!$E$11+('3.1.16'!Y813/1000))</f>
        <v>0.10018607135880785</v>
      </c>
      <c r="G825" s="58">
        <f>IF($E$11="",'3.1.16'!Z813/1000,Matrix!$E$11+('3.1.16'!Z813/1000))</f>
        <v>0.10248607135880784</v>
      </c>
      <c r="H825" s="61">
        <f>IF($E$11="",'3.1.16'!AA813/1000,Matrix!$E$11+('3.1.16'!AA813/1000))</f>
        <v>0.10268607135880785</v>
      </c>
      <c r="I825" s="55"/>
      <c r="J825" s="73">
        <f t="array" ref="J825">INDEX($BJ$14:$BJ$294,MATCH(MIN(IF($BJ$14:$BJ$294-(F825*(1+$BF$23))&gt;=0,$BJ$14:$BJ$294-(F825*(1+$BF$23)),"")),$BJ$14:$BJ$294-(F825*(1+$BF$23)),0))</f>
        <v>0.10060000000000038</v>
      </c>
      <c r="K825" s="58">
        <f t="array" ref="K825">INDEX($BJ$14:$BJ$294,MATCH(MIN(IF($BJ$14:$BJ$294-(G825*(1+$BF$23))&gt;=0,$BJ$14:$BJ$294-(G825*(1+$BF$23)),"")),$BJ$14:$BJ$294-(G825*(1+$BF$23)),0))</f>
        <v>0.10305000000000041</v>
      </c>
      <c r="L825" s="61">
        <f t="array" ref="L825">INDEX($BJ$14:$BJ$294,MATCH(MIN(IF($BJ$14:$BJ$294-(H825*(1+$BF$23))&gt;=0,$BJ$14:$BJ$294-(H825*(1+$BF$23)),"")),$BJ$14:$BJ$294-(H825*(1+$BF$23)),0))</f>
        <v>0.10305000000000041</v>
      </c>
    </row>
    <row r="826" spans="1:12" x14ac:dyDescent="0.25">
      <c r="A826" s="69" t="str">
        <f>+'3.1.16'!A814</f>
        <v>2016-10-01</v>
      </c>
      <c r="B826" s="56" t="str">
        <f>+'3.1.16'!B814</f>
        <v>2018-03-31</v>
      </c>
      <c r="C826" s="56">
        <f>+'3.1.16'!C814</f>
        <v>18</v>
      </c>
      <c r="D826" s="56" t="str">
        <f>+'3.1.16'!D814</f>
        <v>BOSED-NS</v>
      </c>
      <c r="E826" s="56" t="s">
        <v>372</v>
      </c>
      <c r="F826" s="80">
        <f>IF($E$11="",'3.1.16'!Y814/1000,Matrix!$E$11+('3.1.16'!Y814/1000))</f>
        <v>0.10876445579631638</v>
      </c>
      <c r="G826" s="59">
        <f>IF($E$11="",'3.1.16'!Z814/1000,Matrix!$E$11+('3.1.16'!Z814/1000))</f>
        <v>0.11106445579631638</v>
      </c>
      <c r="H826" s="62">
        <f>IF($E$11="",'3.1.16'!AA814/1000,Matrix!$E$11+('3.1.16'!AA814/1000))</f>
        <v>0.11126445579631639</v>
      </c>
      <c r="I826" s="56"/>
      <c r="J826" s="74">
        <f t="array" ref="J826">INDEX($BJ$14:$BJ$294,MATCH(MIN(IF($BJ$14:$BJ$294-(F826*(1+$BF$23))&gt;=0,$BJ$14:$BJ$294-(F826*(1+$BF$23)),"")),$BJ$14:$BJ$294-(F826*(1+$BF$23)),0))</f>
        <v>0.10935000000000046</v>
      </c>
      <c r="K826" s="59">
        <f t="array" ref="K826">INDEX($BJ$14:$BJ$294,MATCH(MIN(IF($BJ$14:$BJ$294-(G826*(1+$BF$23))&gt;=0,$BJ$14:$BJ$294-(G826*(1+$BF$23)),"")),$BJ$14:$BJ$294-(G826*(1+$BF$23)),0))</f>
        <v>0.11145000000000048</v>
      </c>
      <c r="L826" s="62">
        <f t="array" ref="L826">INDEX($BJ$14:$BJ$294,MATCH(MIN(IF($BJ$14:$BJ$294-(H826*(1+$BF$23))&gt;=0,$BJ$14:$BJ$294-(H826*(1+$BF$23)),"")),$BJ$14:$BJ$294-(H826*(1+$BF$23)),0))</f>
        <v>0.11180000000000048</v>
      </c>
    </row>
    <row r="827" spans="1:12" x14ac:dyDescent="0.25">
      <c r="A827" s="69" t="str">
        <f>+'3.1.16'!A815</f>
        <v>2016-10-01</v>
      </c>
      <c r="B827" s="56" t="str">
        <f>+'3.1.16'!B815</f>
        <v>2018-09-30</v>
      </c>
      <c r="C827" s="56">
        <f>+'3.1.16'!C815</f>
        <v>24</v>
      </c>
      <c r="D827" s="56" t="str">
        <f>+'3.1.16'!D815</f>
        <v>BOSED-NS</v>
      </c>
      <c r="E827" s="56" t="s">
        <v>372</v>
      </c>
      <c r="F827" s="80">
        <f>IF($E$11="",'3.1.16'!Y815/1000,Matrix!$E$11+('3.1.16'!Y815/1000))</f>
        <v>0.10516455819895357</v>
      </c>
      <c r="G827" s="59">
        <f>IF($E$11="",'3.1.16'!Z815/1000,Matrix!$E$11+('3.1.16'!Z815/1000))</f>
        <v>0.10746455819895356</v>
      </c>
      <c r="H827" s="62">
        <f>IF($E$11="",'3.1.16'!AA815/1000,Matrix!$E$11+('3.1.16'!AA815/1000))</f>
        <v>0.10766455819895357</v>
      </c>
      <c r="I827" s="56"/>
      <c r="J827" s="74">
        <f t="array" ref="J827">INDEX($BJ$14:$BJ$294,MATCH(MIN(IF($BJ$14:$BJ$294-(F827*(1+$BF$23))&gt;=0,$BJ$14:$BJ$294-(F827*(1+$BF$23)),"")),$BJ$14:$BJ$294-(F827*(1+$BF$23)),0))</f>
        <v>0.10585000000000043</v>
      </c>
      <c r="K827" s="59">
        <f t="array" ref="K827">INDEX($BJ$14:$BJ$294,MATCH(MIN(IF($BJ$14:$BJ$294-(G827*(1+$BF$23))&gt;=0,$BJ$14:$BJ$294-(G827*(1+$BF$23)),"")),$BJ$14:$BJ$294-(G827*(1+$BF$23)),0))</f>
        <v>0.10795000000000045</v>
      </c>
      <c r="L827" s="62">
        <f t="array" ref="L827">INDEX($BJ$14:$BJ$294,MATCH(MIN(IF($BJ$14:$BJ$294-(H827*(1+$BF$23))&gt;=0,$BJ$14:$BJ$294-(H827*(1+$BF$23)),"")),$BJ$14:$BJ$294-(H827*(1+$BF$23)),0))</f>
        <v>0.10830000000000045</v>
      </c>
    </row>
    <row r="828" spans="1:12" x14ac:dyDescent="0.25">
      <c r="A828" s="69" t="str">
        <f>+'3.1.16'!A816</f>
        <v>2016-10-01</v>
      </c>
      <c r="B828" s="56" t="str">
        <f>+'3.1.16'!B816</f>
        <v>2019-03-31</v>
      </c>
      <c r="C828" s="56">
        <f>+'3.1.16'!C816</f>
        <v>30</v>
      </c>
      <c r="D828" s="56" t="str">
        <f>+'3.1.16'!D816</f>
        <v>BOSED-NS</v>
      </c>
      <c r="E828" s="56" t="s">
        <v>372</v>
      </c>
      <c r="F828" s="80">
        <f>IF($E$11="",'3.1.16'!Y816/1000,Matrix!$E$11+('3.1.16'!Y816/1000))</f>
        <v>0.10656753219688121</v>
      </c>
      <c r="G828" s="59">
        <f>IF($E$11="",'3.1.16'!Z816/1000,Matrix!$E$11+('3.1.16'!Z816/1000))</f>
        <v>0.10886753219688121</v>
      </c>
      <c r="H828" s="62">
        <f>IF($E$11="",'3.1.16'!AA816/1000,Matrix!$E$11+('3.1.16'!AA816/1000))</f>
        <v>0.10906753219688121</v>
      </c>
      <c r="I828" s="56"/>
      <c r="J828" s="74">
        <f t="array" ref="J828">INDEX($BJ$14:$BJ$294,MATCH(MIN(IF($BJ$14:$BJ$294-(F828*(1+$BF$23))&gt;=0,$BJ$14:$BJ$294-(F828*(1+$BF$23)),"")),$BJ$14:$BJ$294-(F828*(1+$BF$23)),0))</f>
        <v>0.10725000000000044</v>
      </c>
      <c r="K828" s="59">
        <f t="array" ref="K828">INDEX($BJ$14:$BJ$294,MATCH(MIN(IF($BJ$14:$BJ$294-(G828*(1+$BF$23))&gt;=0,$BJ$14:$BJ$294-(G828*(1+$BF$23)),"")),$BJ$14:$BJ$294-(G828*(1+$BF$23)),0))</f>
        <v>0.10935000000000046</v>
      </c>
      <c r="L828" s="62">
        <f t="array" ref="L828">INDEX($BJ$14:$BJ$294,MATCH(MIN(IF($BJ$14:$BJ$294-(H828*(1+$BF$23))&gt;=0,$BJ$14:$BJ$294-(H828*(1+$BF$23)),"")),$BJ$14:$BJ$294-(H828*(1+$BF$23)),0))</f>
        <v>0.10970000000000046</v>
      </c>
    </row>
    <row r="829" spans="1:12" x14ac:dyDescent="0.25">
      <c r="A829" s="70" t="str">
        <f>+'3.1.16'!A817</f>
        <v>2016-10-01</v>
      </c>
      <c r="B829" s="57" t="str">
        <f>+'3.1.16'!B817</f>
        <v>2019-09-30</v>
      </c>
      <c r="C829" s="57">
        <f>+'3.1.16'!C817</f>
        <v>36</v>
      </c>
      <c r="D829" s="57" t="str">
        <f>+'3.1.16'!D817</f>
        <v>BOSED-NS</v>
      </c>
      <c r="E829" s="57" t="s">
        <v>372</v>
      </c>
      <c r="F829" s="82">
        <f>IF($E$11="",'3.1.16'!Y817/1000,Matrix!$E$11+('3.1.16'!Y817/1000))</f>
        <v>0.10298587850051703</v>
      </c>
      <c r="G829" s="60">
        <f>IF($E$11="",'3.1.16'!Z817/1000,Matrix!$E$11+('3.1.16'!Z817/1000))</f>
        <v>0.10528587850051703</v>
      </c>
      <c r="H829" s="63">
        <f>IF($E$11="",'3.1.16'!AA817/1000,Matrix!$E$11+('3.1.16'!AA817/1000))</f>
        <v>0.10548587850051704</v>
      </c>
      <c r="I829" s="56"/>
      <c r="J829" s="75">
        <f t="array" ref="J829">INDEX($BJ$14:$BJ$294,MATCH(MIN(IF($BJ$14:$BJ$294-(F829*(1+$BF$23))&gt;=0,$BJ$14:$BJ$294-(F829*(1+$BF$23)),"")),$BJ$14:$BJ$294-(F829*(1+$BF$23)),0))</f>
        <v>0.10340000000000041</v>
      </c>
      <c r="K829" s="60">
        <f t="array" ref="K829">INDEX($BJ$14:$BJ$294,MATCH(MIN(IF($BJ$14:$BJ$294-(G829*(1+$BF$23))&gt;=0,$BJ$14:$BJ$294-(G829*(1+$BF$23)),"")),$BJ$14:$BJ$294-(G829*(1+$BF$23)),0))</f>
        <v>0.10585000000000043</v>
      </c>
      <c r="L829" s="63">
        <f t="array" ref="L829">INDEX($BJ$14:$BJ$294,MATCH(MIN(IF($BJ$14:$BJ$294-(H829*(1+$BF$23))&gt;=0,$BJ$14:$BJ$294-(H829*(1+$BF$23)),"")),$BJ$14:$BJ$294-(H829*(1+$BF$23)),0))</f>
        <v>0.10585000000000043</v>
      </c>
    </row>
    <row r="830" spans="1:12" x14ac:dyDescent="0.25">
      <c r="A830" s="68" t="str">
        <f>+'3.1.16'!A818</f>
        <v>2016-11-01</v>
      </c>
      <c r="B830" s="55" t="str">
        <f>+'3.1.16'!B818</f>
        <v>2017-10-31</v>
      </c>
      <c r="C830" s="55">
        <f>+'3.1.16'!C818</f>
        <v>12</v>
      </c>
      <c r="D830" s="55" t="str">
        <f>+'3.1.16'!D818</f>
        <v>BOSED-NS</v>
      </c>
      <c r="E830" s="55" t="s">
        <v>372</v>
      </c>
      <c r="F830" s="81">
        <f>IF($E$11="",'3.1.16'!Y818/1000,Matrix!$E$11+('3.1.16'!Y818/1000))</f>
        <v>0.10191493022401781</v>
      </c>
      <c r="G830" s="58">
        <f>IF($E$11="",'3.1.16'!Z818/1000,Matrix!$E$11+('3.1.16'!Z818/1000))</f>
        <v>0.1042149302240178</v>
      </c>
      <c r="H830" s="61">
        <f>IF($E$11="",'3.1.16'!AA818/1000,Matrix!$E$11+('3.1.16'!AA818/1000))</f>
        <v>0.10441493022401781</v>
      </c>
      <c r="I830" s="55"/>
      <c r="J830" s="73">
        <f t="array" ref="J830">INDEX($BJ$14:$BJ$294,MATCH(MIN(IF($BJ$14:$BJ$294-(F830*(1+$BF$23))&gt;=0,$BJ$14:$BJ$294-(F830*(1+$BF$23)),"")),$BJ$14:$BJ$294-(F830*(1+$BF$23)),0))</f>
        <v>0.1023500000000004</v>
      </c>
      <c r="K830" s="58">
        <f t="array" ref="K830">INDEX($BJ$14:$BJ$294,MATCH(MIN(IF($BJ$14:$BJ$294-(G830*(1+$BF$23))&gt;=0,$BJ$14:$BJ$294-(G830*(1+$BF$23)),"")),$BJ$14:$BJ$294-(G830*(1+$BF$23)),0))</f>
        <v>0.10480000000000042</v>
      </c>
      <c r="L830" s="61">
        <f t="array" ref="L830">INDEX($BJ$14:$BJ$294,MATCH(MIN(IF($BJ$14:$BJ$294-(H830*(1+$BF$23))&gt;=0,$BJ$14:$BJ$294-(H830*(1+$BF$23)),"")),$BJ$14:$BJ$294-(H830*(1+$BF$23)),0))</f>
        <v>0.10480000000000042</v>
      </c>
    </row>
    <row r="831" spans="1:12" x14ac:dyDescent="0.25">
      <c r="A831" s="69" t="str">
        <f>+'3.1.16'!A819</f>
        <v>2016-11-01</v>
      </c>
      <c r="B831" s="56" t="str">
        <f>+'3.1.16'!B819</f>
        <v>2018-04-30</v>
      </c>
      <c r="C831" s="56">
        <f>+'3.1.16'!C819</f>
        <v>18</v>
      </c>
      <c r="D831" s="56" t="str">
        <f>+'3.1.16'!D819</f>
        <v>BOSED-NS</v>
      </c>
      <c r="E831" s="56" t="s">
        <v>372</v>
      </c>
      <c r="F831" s="80">
        <f>IF($E$11="",'3.1.16'!Y819/1000,Matrix!$E$11+('3.1.16'!Y819/1000))</f>
        <v>0.11034816106552456</v>
      </c>
      <c r="G831" s="59">
        <f>IF($E$11="",'3.1.16'!Z819/1000,Matrix!$E$11+('3.1.16'!Z819/1000))</f>
        <v>0.11264816106552457</v>
      </c>
      <c r="H831" s="62">
        <f>IF($E$11="",'3.1.16'!AA819/1000,Matrix!$E$11+('3.1.16'!AA819/1000))</f>
        <v>0.11284816106552456</v>
      </c>
      <c r="I831" s="56"/>
      <c r="J831" s="74">
        <f t="array" ref="J831">INDEX($BJ$14:$BJ$294,MATCH(MIN(IF($BJ$14:$BJ$294-(F831*(1+$BF$23))&gt;=0,$BJ$14:$BJ$294-(F831*(1+$BF$23)),"")),$BJ$14:$BJ$294-(F831*(1+$BF$23)),0))</f>
        <v>0.11075000000000047</v>
      </c>
      <c r="K831" s="59">
        <f t="array" ref="K831">INDEX($BJ$14:$BJ$294,MATCH(MIN(IF($BJ$14:$BJ$294-(G831*(1+$BF$23))&gt;=0,$BJ$14:$BJ$294-(G831*(1+$BF$23)),"")),$BJ$14:$BJ$294-(G831*(1+$BF$23)),0))</f>
        <v>0.11320000000000049</v>
      </c>
      <c r="L831" s="62">
        <f t="array" ref="L831">INDEX($BJ$14:$BJ$294,MATCH(MIN(IF($BJ$14:$BJ$294-(H831*(1+$BF$23))&gt;=0,$BJ$14:$BJ$294-(H831*(1+$BF$23)),"")),$BJ$14:$BJ$294-(H831*(1+$BF$23)),0))</f>
        <v>0.1135500000000005</v>
      </c>
    </row>
    <row r="832" spans="1:12" x14ac:dyDescent="0.25">
      <c r="A832" s="69" t="str">
        <f>+'3.1.16'!A820</f>
        <v>2016-11-01</v>
      </c>
      <c r="B832" s="56" t="str">
        <f>+'3.1.16'!B820</f>
        <v>2018-10-31</v>
      </c>
      <c r="C832" s="56">
        <f>+'3.1.16'!C820</f>
        <v>24</v>
      </c>
      <c r="D832" s="56" t="str">
        <f>+'3.1.16'!D820</f>
        <v>BOSED-NS</v>
      </c>
      <c r="E832" s="56" t="s">
        <v>372</v>
      </c>
      <c r="F832" s="80">
        <f>IF($E$11="",'3.1.16'!Y820/1000,Matrix!$E$11+('3.1.16'!Y820/1000))</f>
        <v>0.10542780951742721</v>
      </c>
      <c r="G832" s="59">
        <f>IF($E$11="",'3.1.16'!Z820/1000,Matrix!$E$11+('3.1.16'!Z820/1000))</f>
        <v>0.10772780951742721</v>
      </c>
      <c r="H832" s="62">
        <f>IF($E$11="",'3.1.16'!AA820/1000,Matrix!$E$11+('3.1.16'!AA820/1000))</f>
        <v>0.10792780951742721</v>
      </c>
      <c r="I832" s="56"/>
      <c r="J832" s="74">
        <f t="array" ref="J832">INDEX($BJ$14:$BJ$294,MATCH(MIN(IF($BJ$14:$BJ$294-(F832*(1+$BF$23))&gt;=0,$BJ$14:$BJ$294-(F832*(1+$BF$23)),"")),$BJ$14:$BJ$294-(F832*(1+$BF$23)),0))</f>
        <v>0.10585000000000043</v>
      </c>
      <c r="K832" s="59">
        <f t="array" ref="K832">INDEX($BJ$14:$BJ$294,MATCH(MIN(IF($BJ$14:$BJ$294-(G832*(1+$BF$23))&gt;=0,$BJ$14:$BJ$294-(G832*(1+$BF$23)),"")),$BJ$14:$BJ$294-(G832*(1+$BF$23)),0))</f>
        <v>0.10830000000000045</v>
      </c>
      <c r="L832" s="62">
        <f t="array" ref="L832">INDEX($BJ$14:$BJ$294,MATCH(MIN(IF($BJ$14:$BJ$294-(H832*(1+$BF$23))&gt;=0,$BJ$14:$BJ$294-(H832*(1+$BF$23)),"")),$BJ$14:$BJ$294-(H832*(1+$BF$23)),0))</f>
        <v>0.10830000000000045</v>
      </c>
    </row>
    <row r="833" spans="1:12" x14ac:dyDescent="0.25">
      <c r="A833" s="69" t="str">
        <f>+'3.1.16'!A821</f>
        <v>2016-11-01</v>
      </c>
      <c r="B833" s="56" t="str">
        <f>+'3.1.16'!B821</f>
        <v>2019-04-30</v>
      </c>
      <c r="C833" s="56">
        <f>+'3.1.16'!C821</f>
        <v>30</v>
      </c>
      <c r="D833" s="56" t="str">
        <f>+'3.1.16'!D821</f>
        <v>BOSED-NS</v>
      </c>
      <c r="E833" s="56" t="s">
        <v>372</v>
      </c>
      <c r="F833" s="80">
        <f>IF($E$11="",'3.1.16'!Y821/1000,Matrix!$E$11+('3.1.16'!Y821/1000))</f>
        <v>0.10707571467175253</v>
      </c>
      <c r="G833" s="59">
        <f>IF($E$11="",'3.1.16'!Z821/1000,Matrix!$E$11+('3.1.16'!Z821/1000))</f>
        <v>0.10937571467175253</v>
      </c>
      <c r="H833" s="62">
        <f>IF($E$11="",'3.1.16'!AA821/1000,Matrix!$E$11+('3.1.16'!AA821/1000))</f>
        <v>0.10957571467175253</v>
      </c>
      <c r="I833" s="56"/>
      <c r="J833" s="74">
        <f t="array" ref="J833">INDEX($BJ$14:$BJ$294,MATCH(MIN(IF($BJ$14:$BJ$294-(F833*(1+$BF$23))&gt;=0,$BJ$14:$BJ$294-(F833*(1+$BF$23)),"")),$BJ$14:$BJ$294-(F833*(1+$BF$23)),0))</f>
        <v>0.10760000000000045</v>
      </c>
      <c r="K833" s="59">
        <f t="array" ref="K833">INDEX($BJ$14:$BJ$294,MATCH(MIN(IF($BJ$14:$BJ$294-(G833*(1+$BF$23))&gt;=0,$BJ$14:$BJ$294-(G833*(1+$BF$23)),"")),$BJ$14:$BJ$294-(G833*(1+$BF$23)),0))</f>
        <v>0.11005000000000047</v>
      </c>
      <c r="L833" s="62">
        <f t="array" ref="L833">INDEX($BJ$14:$BJ$294,MATCH(MIN(IF($BJ$14:$BJ$294-(H833*(1+$BF$23))&gt;=0,$BJ$14:$BJ$294-(H833*(1+$BF$23)),"")),$BJ$14:$BJ$294-(H833*(1+$BF$23)),0))</f>
        <v>0.11005000000000047</v>
      </c>
    </row>
    <row r="834" spans="1:12" x14ac:dyDescent="0.25">
      <c r="A834" s="70" t="str">
        <f>+'3.1.16'!A822</f>
        <v>2016-11-01</v>
      </c>
      <c r="B834" s="57" t="str">
        <f>+'3.1.16'!B822</f>
        <v>2019-10-31</v>
      </c>
      <c r="C834" s="57">
        <f>+'3.1.16'!C822</f>
        <v>36</v>
      </c>
      <c r="D834" s="57" t="str">
        <f>+'3.1.16'!D822</f>
        <v>BOSED-NS</v>
      </c>
      <c r="E834" s="57" t="s">
        <v>372</v>
      </c>
      <c r="F834" s="82">
        <f>IF($E$11="",'3.1.16'!Y822/1000,Matrix!$E$11+('3.1.16'!Y822/1000))</f>
        <v>0.1029390103660628</v>
      </c>
      <c r="G834" s="60">
        <f>IF($E$11="",'3.1.16'!Z822/1000,Matrix!$E$11+('3.1.16'!Z822/1000))</f>
        <v>0.1052390103660628</v>
      </c>
      <c r="H834" s="63">
        <f>IF($E$11="",'3.1.16'!AA822/1000,Matrix!$E$11+('3.1.16'!AA822/1000))</f>
        <v>0.1054390103660628</v>
      </c>
      <c r="I834" s="56"/>
      <c r="J834" s="75">
        <f t="array" ref="J834">INDEX($BJ$14:$BJ$294,MATCH(MIN(IF($BJ$14:$BJ$294-(F834*(1+$BF$23))&gt;=0,$BJ$14:$BJ$294-(F834*(1+$BF$23)),"")),$BJ$14:$BJ$294-(F834*(1+$BF$23)),0))</f>
        <v>0.10340000000000041</v>
      </c>
      <c r="K834" s="60">
        <f t="array" ref="K834">INDEX($BJ$14:$BJ$294,MATCH(MIN(IF($BJ$14:$BJ$294-(G834*(1+$BF$23))&gt;=0,$BJ$14:$BJ$294-(G834*(1+$BF$23)),"")),$BJ$14:$BJ$294-(G834*(1+$BF$23)),0))</f>
        <v>0.10585000000000043</v>
      </c>
      <c r="L834" s="63">
        <f t="array" ref="L834">INDEX($BJ$14:$BJ$294,MATCH(MIN(IF($BJ$14:$BJ$294-(H834*(1+$BF$23))&gt;=0,$BJ$14:$BJ$294-(H834*(1+$BF$23)),"")),$BJ$14:$BJ$294-(H834*(1+$BF$23)),0))</f>
        <v>0.10585000000000043</v>
      </c>
    </row>
    <row r="835" spans="1:12" x14ac:dyDescent="0.25">
      <c r="A835" s="68" t="str">
        <f>+'3.1.16'!A823</f>
        <v>2016-12-01</v>
      </c>
      <c r="B835" s="55" t="str">
        <f>+'3.1.16'!B823</f>
        <v>2017-11-30</v>
      </c>
      <c r="C835" s="55">
        <f>+'3.1.16'!C823</f>
        <v>12</v>
      </c>
      <c r="D835" s="55" t="str">
        <f>+'3.1.16'!D823</f>
        <v>BOSED-NS</v>
      </c>
      <c r="E835" s="55" t="s">
        <v>372</v>
      </c>
      <c r="F835" s="81">
        <f>IF($E$11="",'3.1.16'!Y823/1000,Matrix!$E$11+('3.1.16'!Y823/1000))</f>
        <v>0.10388356117664392</v>
      </c>
      <c r="G835" s="58">
        <f>IF($E$11="",'3.1.16'!Z823/1000,Matrix!$E$11+('3.1.16'!Z823/1000))</f>
        <v>0.10618356117664392</v>
      </c>
      <c r="H835" s="61">
        <f>IF($E$11="",'3.1.16'!AA823/1000,Matrix!$E$11+('3.1.16'!AA823/1000))</f>
        <v>0.10638356117664392</v>
      </c>
      <c r="I835" s="55"/>
      <c r="J835" s="73">
        <f t="array" ref="J835">INDEX($BJ$14:$BJ$294,MATCH(MIN(IF($BJ$14:$BJ$294-(F835*(1+$BF$23))&gt;=0,$BJ$14:$BJ$294-(F835*(1+$BF$23)),"")),$BJ$14:$BJ$294-(F835*(1+$BF$23)),0))</f>
        <v>0.10445000000000042</v>
      </c>
      <c r="K835" s="58">
        <f t="array" ref="K835">INDEX($BJ$14:$BJ$294,MATCH(MIN(IF($BJ$14:$BJ$294-(G835*(1+$BF$23))&gt;=0,$BJ$14:$BJ$294-(G835*(1+$BF$23)),"")),$BJ$14:$BJ$294-(G835*(1+$BF$23)),0))</f>
        <v>0.10655000000000044</v>
      </c>
      <c r="L835" s="61">
        <f t="array" ref="L835">INDEX($BJ$14:$BJ$294,MATCH(MIN(IF($BJ$14:$BJ$294-(H835*(1+$BF$23))&gt;=0,$BJ$14:$BJ$294-(H835*(1+$BF$23)),"")),$BJ$14:$BJ$294-(H835*(1+$BF$23)),0))</f>
        <v>0.10690000000000044</v>
      </c>
    </row>
    <row r="836" spans="1:12" x14ac:dyDescent="0.25">
      <c r="A836" s="69" t="str">
        <f>+'3.1.16'!A824</f>
        <v>2016-12-01</v>
      </c>
      <c r="B836" s="56" t="str">
        <f>+'3.1.16'!B824</f>
        <v>2018-05-31</v>
      </c>
      <c r="C836" s="56">
        <f>+'3.1.16'!C824</f>
        <v>18</v>
      </c>
      <c r="D836" s="56" t="str">
        <f>+'3.1.16'!D824</f>
        <v>BOSED-NS</v>
      </c>
      <c r="E836" s="56" t="s">
        <v>372</v>
      </c>
      <c r="F836" s="80">
        <f>IF($E$11="",'3.1.16'!Y824/1000,Matrix!$E$11+('3.1.16'!Y824/1000))</f>
        <v>0.11106436259436009</v>
      </c>
      <c r="G836" s="59">
        <f>IF($E$11="",'3.1.16'!Z824/1000,Matrix!$E$11+('3.1.16'!Z824/1000))</f>
        <v>0.11336436259436009</v>
      </c>
      <c r="H836" s="62">
        <f>IF($E$11="",'3.1.16'!AA824/1000,Matrix!$E$11+('3.1.16'!AA824/1000))</f>
        <v>0.11356436259436009</v>
      </c>
      <c r="I836" s="56"/>
      <c r="J836" s="74">
        <f t="array" ref="J836">INDEX($BJ$14:$BJ$294,MATCH(MIN(IF($BJ$14:$BJ$294-(F836*(1+$BF$23))&gt;=0,$BJ$14:$BJ$294-(F836*(1+$BF$23)),"")),$BJ$14:$BJ$294-(F836*(1+$BF$23)),0))</f>
        <v>0.11145000000000048</v>
      </c>
      <c r="K836" s="59">
        <f t="array" ref="K836">INDEX($BJ$14:$BJ$294,MATCH(MIN(IF($BJ$14:$BJ$294-(G836*(1+$BF$23))&gt;=0,$BJ$14:$BJ$294-(G836*(1+$BF$23)),"")),$BJ$14:$BJ$294-(G836*(1+$BF$23)),0))</f>
        <v>0.1139000000000005</v>
      </c>
      <c r="L836" s="62">
        <f t="array" ref="L836">INDEX($BJ$14:$BJ$294,MATCH(MIN(IF($BJ$14:$BJ$294-(H836*(1+$BF$23))&gt;=0,$BJ$14:$BJ$294-(H836*(1+$BF$23)),"")),$BJ$14:$BJ$294-(H836*(1+$BF$23)),0))</f>
        <v>0.1142500000000005</v>
      </c>
    </row>
    <row r="837" spans="1:12" x14ac:dyDescent="0.25">
      <c r="A837" s="69" t="str">
        <f>+'3.1.16'!A825</f>
        <v>2016-12-01</v>
      </c>
      <c r="B837" s="56" t="str">
        <f>+'3.1.16'!B825</f>
        <v>2018-11-30</v>
      </c>
      <c r="C837" s="56">
        <f>+'3.1.16'!C825</f>
        <v>24</v>
      </c>
      <c r="D837" s="56" t="str">
        <f>+'3.1.16'!D825</f>
        <v>BOSED-NS</v>
      </c>
      <c r="E837" s="56" t="s">
        <v>372</v>
      </c>
      <c r="F837" s="80">
        <f>IF($E$11="",'3.1.16'!Y825/1000,Matrix!$E$11+('3.1.16'!Y825/1000))</f>
        <v>0.10588228850195423</v>
      </c>
      <c r="G837" s="59">
        <f>IF($E$11="",'3.1.16'!Z825/1000,Matrix!$E$11+('3.1.16'!Z825/1000))</f>
        <v>0.10818228850195423</v>
      </c>
      <c r="H837" s="62">
        <f>IF($E$11="",'3.1.16'!AA825/1000,Matrix!$E$11+('3.1.16'!AA825/1000))</f>
        <v>0.10838228850195424</v>
      </c>
      <c r="I837" s="56"/>
      <c r="J837" s="74">
        <f t="array" ref="J837">INDEX($BJ$14:$BJ$294,MATCH(MIN(IF($BJ$14:$BJ$294-(F837*(1+$BF$23))&gt;=0,$BJ$14:$BJ$294-(F837*(1+$BF$23)),"")),$BJ$14:$BJ$294-(F837*(1+$BF$23)),0))</f>
        <v>0.10655000000000044</v>
      </c>
      <c r="K837" s="59">
        <f t="array" ref="K837">INDEX($BJ$14:$BJ$294,MATCH(MIN(IF($BJ$14:$BJ$294-(G837*(1+$BF$23))&gt;=0,$BJ$14:$BJ$294-(G837*(1+$BF$23)),"")),$BJ$14:$BJ$294-(G837*(1+$BF$23)),0))</f>
        <v>0.10865000000000045</v>
      </c>
      <c r="L837" s="62">
        <f t="array" ref="L837">INDEX($BJ$14:$BJ$294,MATCH(MIN(IF($BJ$14:$BJ$294-(H837*(1+$BF$23))&gt;=0,$BJ$14:$BJ$294-(H837*(1+$BF$23)),"")),$BJ$14:$BJ$294-(H837*(1+$BF$23)),0))</f>
        <v>0.10900000000000046</v>
      </c>
    </row>
    <row r="838" spans="1:12" x14ac:dyDescent="0.25">
      <c r="A838" s="69" t="str">
        <f>+'3.1.16'!A826</f>
        <v>2016-12-01</v>
      </c>
      <c r="B838" s="56" t="str">
        <f>+'3.1.16'!B826</f>
        <v>2019-05-31</v>
      </c>
      <c r="C838" s="56">
        <f>+'3.1.16'!C826</f>
        <v>30</v>
      </c>
      <c r="D838" s="56" t="str">
        <f>+'3.1.16'!D826</f>
        <v>BOSED-NS</v>
      </c>
      <c r="E838" s="56" t="s">
        <v>372</v>
      </c>
      <c r="F838" s="80">
        <f>IF($E$11="",'3.1.16'!Y826/1000,Matrix!$E$11+('3.1.16'!Y826/1000))</f>
        <v>0.1070169840651822</v>
      </c>
      <c r="G838" s="59">
        <f>IF($E$11="",'3.1.16'!Z826/1000,Matrix!$E$11+('3.1.16'!Z826/1000))</f>
        <v>0.1093169840651822</v>
      </c>
      <c r="H838" s="62">
        <f>IF($E$11="",'3.1.16'!AA826/1000,Matrix!$E$11+('3.1.16'!AA826/1000))</f>
        <v>0.1095169840651822</v>
      </c>
      <c r="I838" s="56"/>
      <c r="J838" s="74">
        <f t="array" ref="J838">INDEX($BJ$14:$BJ$294,MATCH(MIN(IF($BJ$14:$BJ$294-(F838*(1+$BF$23))&gt;=0,$BJ$14:$BJ$294-(F838*(1+$BF$23)),"")),$BJ$14:$BJ$294-(F838*(1+$BF$23)),0))</f>
        <v>0.10760000000000045</v>
      </c>
      <c r="K838" s="59">
        <f t="array" ref="K838">INDEX($BJ$14:$BJ$294,MATCH(MIN(IF($BJ$14:$BJ$294-(G838*(1+$BF$23))&gt;=0,$BJ$14:$BJ$294-(G838*(1+$BF$23)),"")),$BJ$14:$BJ$294-(G838*(1+$BF$23)),0))</f>
        <v>0.10970000000000046</v>
      </c>
      <c r="L838" s="62">
        <f t="array" ref="L838">INDEX($BJ$14:$BJ$294,MATCH(MIN(IF($BJ$14:$BJ$294-(H838*(1+$BF$23))&gt;=0,$BJ$14:$BJ$294-(H838*(1+$BF$23)),"")),$BJ$14:$BJ$294-(H838*(1+$BF$23)),0))</f>
        <v>0.11005000000000047</v>
      </c>
    </row>
    <row r="839" spans="1:12" x14ac:dyDescent="0.25">
      <c r="A839" s="70" t="str">
        <f>+'3.1.16'!A827</f>
        <v>2016-12-01</v>
      </c>
      <c r="B839" s="57" t="str">
        <f>+'3.1.16'!B827</f>
        <v>2019-11-30</v>
      </c>
      <c r="C839" s="57">
        <f>+'3.1.16'!C827</f>
        <v>36</v>
      </c>
      <c r="D839" s="57" t="str">
        <f>+'3.1.16'!D827</f>
        <v>BOSED-NS</v>
      </c>
      <c r="E839" s="57" t="s">
        <v>372</v>
      </c>
      <c r="F839" s="82">
        <f>IF($E$11="",'3.1.16'!Y827/1000,Matrix!$E$11+('3.1.16'!Y827/1000))</f>
        <v>0.10304705014723234</v>
      </c>
      <c r="G839" s="60">
        <f>IF($E$11="",'3.1.16'!Z827/1000,Matrix!$E$11+('3.1.16'!Z827/1000))</f>
        <v>0.10534705014723234</v>
      </c>
      <c r="H839" s="63">
        <f>IF($E$11="",'3.1.16'!AA827/1000,Matrix!$E$11+('3.1.16'!AA827/1000))</f>
        <v>0.10554705014723234</v>
      </c>
      <c r="I839" s="56"/>
      <c r="J839" s="75">
        <f t="array" ref="J839">INDEX($BJ$14:$BJ$294,MATCH(MIN(IF($BJ$14:$BJ$294-(F839*(1+$BF$23))&gt;=0,$BJ$14:$BJ$294-(F839*(1+$BF$23)),"")),$BJ$14:$BJ$294-(F839*(1+$BF$23)),0))</f>
        <v>0.10340000000000041</v>
      </c>
      <c r="K839" s="60">
        <f t="array" ref="K839">INDEX($BJ$14:$BJ$294,MATCH(MIN(IF($BJ$14:$BJ$294-(G839*(1+$BF$23))&gt;=0,$BJ$14:$BJ$294-(G839*(1+$BF$23)),"")),$BJ$14:$BJ$294-(G839*(1+$BF$23)),0))</f>
        <v>0.10585000000000043</v>
      </c>
      <c r="L839" s="63">
        <f t="array" ref="L839">INDEX($BJ$14:$BJ$294,MATCH(MIN(IF($BJ$14:$BJ$294-(H839*(1+$BF$23))&gt;=0,$BJ$14:$BJ$294-(H839*(1+$BF$23)),"")),$BJ$14:$BJ$294-(H839*(1+$BF$23)),0))</f>
        <v>0.10620000000000043</v>
      </c>
    </row>
    <row r="840" spans="1:12" x14ac:dyDescent="0.25">
      <c r="A840" s="68" t="str">
        <f>+'3.1.16'!A828</f>
        <v>2017-01-01</v>
      </c>
      <c r="B840" s="55" t="str">
        <f>+'3.1.16'!B828</f>
        <v>2017-12-31</v>
      </c>
      <c r="C840" s="55">
        <f>+'3.1.16'!C828</f>
        <v>12</v>
      </c>
      <c r="D840" s="55" t="str">
        <f>+'3.1.16'!D828</f>
        <v>BOSED-NS</v>
      </c>
      <c r="E840" s="55" t="s">
        <v>372</v>
      </c>
      <c r="F840" s="81">
        <f>IF($E$11="",'3.1.16'!Y828/1000,Matrix!$E$11+('3.1.16'!Y828/1000))</f>
        <v>0.10571419531657039</v>
      </c>
      <c r="G840" s="58">
        <f>IF($E$11="",'3.1.16'!Z828/1000,Matrix!$E$11+('3.1.16'!Z828/1000))</f>
        <v>0.10801419531657039</v>
      </c>
      <c r="H840" s="61">
        <f>IF($E$11="",'3.1.16'!AA828/1000,Matrix!$E$11+('3.1.16'!AA828/1000))</f>
        <v>0.10821419531657039</v>
      </c>
      <c r="I840" s="55"/>
      <c r="J840" s="73">
        <f t="array" ref="J840">INDEX($BJ$14:$BJ$294,MATCH(MIN(IF($BJ$14:$BJ$294-(F840*(1+$BF$23))&gt;=0,$BJ$14:$BJ$294-(F840*(1+$BF$23)),"")),$BJ$14:$BJ$294-(F840*(1+$BF$23)),0))</f>
        <v>0.10620000000000043</v>
      </c>
      <c r="K840" s="58">
        <f t="array" ref="K840">INDEX($BJ$14:$BJ$294,MATCH(MIN(IF($BJ$14:$BJ$294-(G840*(1+$BF$23))&gt;=0,$BJ$14:$BJ$294-(G840*(1+$BF$23)),"")),$BJ$14:$BJ$294-(G840*(1+$BF$23)),0))</f>
        <v>0.10865000000000045</v>
      </c>
      <c r="L840" s="61">
        <f t="array" ref="L840">INDEX($BJ$14:$BJ$294,MATCH(MIN(IF($BJ$14:$BJ$294-(H840*(1+$BF$23))&gt;=0,$BJ$14:$BJ$294-(H840*(1+$BF$23)),"")),$BJ$14:$BJ$294-(H840*(1+$BF$23)),0))</f>
        <v>0.10865000000000045</v>
      </c>
    </row>
    <row r="841" spans="1:12" x14ac:dyDescent="0.25">
      <c r="A841" s="69" t="str">
        <f>+'3.1.16'!A829</f>
        <v>2017-01-01</v>
      </c>
      <c r="B841" s="56" t="str">
        <f>+'3.1.16'!B829</f>
        <v>2018-06-30</v>
      </c>
      <c r="C841" s="56">
        <f>+'3.1.16'!C829</f>
        <v>18</v>
      </c>
      <c r="D841" s="56" t="str">
        <f>+'3.1.16'!D829</f>
        <v>BOSED-NS</v>
      </c>
      <c r="E841" s="56" t="s">
        <v>372</v>
      </c>
      <c r="F841" s="80">
        <f>IF($E$11="",'3.1.16'!Y829/1000,Matrix!$E$11+('3.1.16'!Y829/1000))</f>
        <v>0.11028024748966136</v>
      </c>
      <c r="G841" s="59">
        <f>IF($E$11="",'3.1.16'!Z829/1000,Matrix!$E$11+('3.1.16'!Z829/1000))</f>
        <v>0.11258024748966136</v>
      </c>
      <c r="H841" s="62">
        <f>IF($E$11="",'3.1.16'!AA829/1000,Matrix!$E$11+('3.1.16'!AA829/1000))</f>
        <v>0.11278024748966137</v>
      </c>
      <c r="I841" s="56"/>
      <c r="J841" s="74">
        <f t="array" ref="J841">INDEX($BJ$14:$BJ$294,MATCH(MIN(IF($BJ$14:$BJ$294-(F841*(1+$BF$23))&gt;=0,$BJ$14:$BJ$294-(F841*(1+$BF$23)),"")),$BJ$14:$BJ$294-(F841*(1+$BF$23)),0))</f>
        <v>0.11075000000000047</v>
      </c>
      <c r="K841" s="59">
        <f t="array" ref="K841">INDEX($BJ$14:$BJ$294,MATCH(MIN(IF($BJ$14:$BJ$294-(G841*(1+$BF$23))&gt;=0,$BJ$14:$BJ$294-(G841*(1+$BF$23)),"")),$BJ$14:$BJ$294-(G841*(1+$BF$23)),0))</f>
        <v>0.11320000000000049</v>
      </c>
      <c r="L841" s="62">
        <f t="array" ref="L841">INDEX($BJ$14:$BJ$294,MATCH(MIN(IF($BJ$14:$BJ$294-(H841*(1+$BF$23))&gt;=0,$BJ$14:$BJ$294-(H841*(1+$BF$23)),"")),$BJ$14:$BJ$294-(H841*(1+$BF$23)),0))</f>
        <v>0.11320000000000049</v>
      </c>
    </row>
    <row r="842" spans="1:12" x14ac:dyDescent="0.25">
      <c r="A842" s="69" t="str">
        <f>+'3.1.16'!A830</f>
        <v>2017-01-01</v>
      </c>
      <c r="B842" s="56" t="str">
        <f>+'3.1.16'!B830</f>
        <v>2018-12-31</v>
      </c>
      <c r="C842" s="56">
        <f>+'3.1.16'!C830</f>
        <v>24</v>
      </c>
      <c r="D842" s="56" t="str">
        <f>+'3.1.16'!D830</f>
        <v>BOSED-NS</v>
      </c>
      <c r="E842" s="56" t="s">
        <v>372</v>
      </c>
      <c r="F842" s="80">
        <f>IF($E$11="",'3.1.16'!Y830/1000,Matrix!$E$11+('3.1.16'!Y830/1000))</f>
        <v>0.10611194598653219</v>
      </c>
      <c r="G842" s="59">
        <f>IF($E$11="",'3.1.16'!Z830/1000,Matrix!$E$11+('3.1.16'!Z830/1000))</f>
        <v>0.10841194598653218</v>
      </c>
      <c r="H842" s="62">
        <f>IF($E$11="",'3.1.16'!AA830/1000,Matrix!$E$11+('3.1.16'!AA830/1000))</f>
        <v>0.10861194598653219</v>
      </c>
      <c r="I842" s="56"/>
      <c r="J842" s="74">
        <f t="array" ref="J842">INDEX($BJ$14:$BJ$294,MATCH(MIN(IF($BJ$14:$BJ$294-(F842*(1+$BF$23))&gt;=0,$BJ$14:$BJ$294-(F842*(1+$BF$23)),"")),$BJ$14:$BJ$294-(F842*(1+$BF$23)),0))</f>
        <v>0.10655000000000044</v>
      </c>
      <c r="K842" s="59">
        <f t="array" ref="K842">INDEX($BJ$14:$BJ$294,MATCH(MIN(IF($BJ$14:$BJ$294-(G842*(1+$BF$23))&gt;=0,$BJ$14:$BJ$294-(G842*(1+$BF$23)),"")),$BJ$14:$BJ$294-(G842*(1+$BF$23)),0))</f>
        <v>0.10900000000000046</v>
      </c>
      <c r="L842" s="62">
        <f t="array" ref="L842">INDEX($BJ$14:$BJ$294,MATCH(MIN(IF($BJ$14:$BJ$294-(H842*(1+$BF$23))&gt;=0,$BJ$14:$BJ$294-(H842*(1+$BF$23)),"")),$BJ$14:$BJ$294-(H842*(1+$BF$23)),0))</f>
        <v>0.10900000000000046</v>
      </c>
    </row>
    <row r="843" spans="1:12" x14ac:dyDescent="0.25">
      <c r="A843" s="69" t="str">
        <f>+'3.1.16'!A831</f>
        <v>2017-01-01</v>
      </c>
      <c r="B843" s="56" t="str">
        <f>+'3.1.16'!B831</f>
        <v>2019-06-30</v>
      </c>
      <c r="C843" s="56">
        <f>+'3.1.16'!C831</f>
        <v>30</v>
      </c>
      <c r="D843" s="56" t="str">
        <f>+'3.1.16'!D831</f>
        <v>BOSED-NS</v>
      </c>
      <c r="E843" s="56" t="s">
        <v>372</v>
      </c>
      <c r="F843" s="80">
        <f>IF($E$11="",'3.1.16'!Y831/1000,Matrix!$E$11+('3.1.16'!Y831/1000))</f>
        <v>0.1063404192375117</v>
      </c>
      <c r="G843" s="59">
        <f>IF($E$11="",'3.1.16'!Z831/1000,Matrix!$E$11+('3.1.16'!Z831/1000))</f>
        <v>0.10864041923751169</v>
      </c>
      <c r="H843" s="62">
        <f>IF($E$11="",'3.1.16'!AA831/1000,Matrix!$E$11+('3.1.16'!AA831/1000))</f>
        <v>0.1088404192375117</v>
      </c>
      <c r="I843" s="56"/>
      <c r="J843" s="74">
        <f t="array" ref="J843">INDEX($BJ$14:$BJ$294,MATCH(MIN(IF($BJ$14:$BJ$294-(F843*(1+$BF$23))&gt;=0,$BJ$14:$BJ$294-(F843*(1+$BF$23)),"")),$BJ$14:$BJ$294-(F843*(1+$BF$23)),0))</f>
        <v>0.10690000000000044</v>
      </c>
      <c r="K843" s="59">
        <f t="array" ref="K843">INDEX($BJ$14:$BJ$294,MATCH(MIN(IF($BJ$14:$BJ$294-(G843*(1+$BF$23))&gt;=0,$BJ$14:$BJ$294-(G843*(1+$BF$23)),"")),$BJ$14:$BJ$294-(G843*(1+$BF$23)),0))</f>
        <v>0.10900000000000046</v>
      </c>
      <c r="L843" s="62">
        <f t="array" ref="L843">INDEX($BJ$14:$BJ$294,MATCH(MIN(IF($BJ$14:$BJ$294-(H843*(1+$BF$23))&gt;=0,$BJ$14:$BJ$294-(H843*(1+$BF$23)),"")),$BJ$14:$BJ$294-(H843*(1+$BF$23)),0))</f>
        <v>0.10935000000000046</v>
      </c>
    </row>
    <row r="844" spans="1:12" x14ac:dyDescent="0.25">
      <c r="A844" s="70" t="str">
        <f>+'3.1.16'!A832</f>
        <v>2017-01-01</v>
      </c>
      <c r="B844" s="57" t="str">
        <f>+'3.1.16'!B832</f>
        <v>2019-12-31</v>
      </c>
      <c r="C844" s="57">
        <f>+'3.1.16'!C832</f>
        <v>36</v>
      </c>
      <c r="D844" s="57" t="str">
        <f>+'3.1.16'!D832</f>
        <v>BOSED-NS</v>
      </c>
      <c r="E844" s="57" t="s">
        <v>372</v>
      </c>
      <c r="F844" s="82">
        <f>IF($E$11="",'3.1.16'!Y832/1000,Matrix!$E$11+('3.1.16'!Y832/1000))</f>
        <v>0.10300146407357397</v>
      </c>
      <c r="G844" s="60">
        <f>IF($E$11="",'3.1.16'!Z832/1000,Matrix!$E$11+('3.1.16'!Z832/1000))</f>
        <v>0.10530146407357396</v>
      </c>
      <c r="H844" s="63">
        <f>IF($E$11="",'3.1.16'!AA832/1000,Matrix!$E$11+('3.1.16'!AA832/1000))</f>
        <v>0.10550146407357397</v>
      </c>
      <c r="I844" s="56"/>
      <c r="J844" s="75">
        <f t="array" ref="J844">INDEX($BJ$14:$BJ$294,MATCH(MIN(IF($BJ$14:$BJ$294-(F844*(1+$BF$23))&gt;=0,$BJ$14:$BJ$294-(F844*(1+$BF$23)),"")),$BJ$14:$BJ$294-(F844*(1+$BF$23)),0))</f>
        <v>0.10340000000000041</v>
      </c>
      <c r="K844" s="60">
        <f t="array" ref="K844">INDEX($BJ$14:$BJ$294,MATCH(MIN(IF($BJ$14:$BJ$294-(G844*(1+$BF$23))&gt;=0,$BJ$14:$BJ$294-(G844*(1+$BF$23)),"")),$BJ$14:$BJ$294-(G844*(1+$BF$23)),0))</f>
        <v>0.10585000000000043</v>
      </c>
      <c r="L844" s="63">
        <f t="array" ref="L844">INDEX($BJ$14:$BJ$294,MATCH(MIN(IF($BJ$14:$BJ$294-(H844*(1+$BF$23))&gt;=0,$BJ$14:$BJ$294-(H844*(1+$BF$23)),"")),$BJ$14:$BJ$294-(H844*(1+$BF$23)),0))</f>
        <v>0.10585000000000043</v>
      </c>
    </row>
    <row r="845" spans="1:12" x14ac:dyDescent="0.25">
      <c r="A845" s="68" t="str">
        <f>+'3.1.16'!A833</f>
        <v>2016-09-01</v>
      </c>
      <c r="B845" s="55" t="str">
        <f>+'3.1.16'!B833</f>
        <v>2017-08-31</v>
      </c>
      <c r="C845" s="55">
        <f>+'3.1.16'!C833</f>
        <v>12</v>
      </c>
      <c r="D845" s="55" t="str">
        <f>+'3.1.16'!D833</f>
        <v>CAMBRIDGE-NS</v>
      </c>
      <c r="E845" s="55" t="s">
        <v>372</v>
      </c>
      <c r="F845" s="81">
        <f>IF($E$11="",'3.1.16'!Y833/1000,Matrix!$E$11+('3.1.16'!Y833/1000))</f>
        <v>9.6846667423143434E-2</v>
      </c>
      <c r="G845" s="58">
        <f>IF($E$11="",'3.1.16'!Z833/1000,Matrix!$E$11+('3.1.16'!Z833/1000))</f>
        <v>9.9146667423143431E-2</v>
      </c>
      <c r="H845" s="61">
        <f>IF($E$11="",'3.1.16'!AA833/1000,Matrix!$E$11+('3.1.16'!AA833/1000))</f>
        <v>9.9346667423143437E-2</v>
      </c>
      <c r="I845" s="55"/>
      <c r="J845" s="73">
        <f t="array" ref="J845">INDEX($BJ$14:$BJ$294,MATCH(MIN(IF($BJ$14:$BJ$294-(F845*(1+$BF$23))&gt;=0,$BJ$14:$BJ$294-(F845*(1+$BF$23)),"")),$BJ$14:$BJ$294-(F845*(1+$BF$23)),0))</f>
        <v>9.7450000000000356E-2</v>
      </c>
      <c r="K845" s="58">
        <f t="array" ref="K845">INDEX($BJ$14:$BJ$294,MATCH(MIN(IF($BJ$14:$BJ$294-(G845*(1+$BF$23))&gt;=0,$BJ$14:$BJ$294-(G845*(1+$BF$23)),"")),$BJ$14:$BJ$294-(G845*(1+$BF$23)),0))</f>
        <v>9.9550000000000374E-2</v>
      </c>
      <c r="L845" s="61">
        <f t="array" ref="L845">INDEX($BJ$14:$BJ$294,MATCH(MIN(IF($BJ$14:$BJ$294-(H845*(1+$BF$23))&gt;=0,$BJ$14:$BJ$294-(H845*(1+$BF$23)),"")),$BJ$14:$BJ$294-(H845*(1+$BF$23)),0))</f>
        <v>9.9900000000000377E-2</v>
      </c>
    </row>
    <row r="846" spans="1:12" x14ac:dyDescent="0.25">
      <c r="A846" s="69" t="str">
        <f>+'3.1.16'!A834</f>
        <v>2016-09-01</v>
      </c>
      <c r="B846" s="56" t="str">
        <f>+'3.1.16'!B834</f>
        <v>2018-02-28</v>
      </c>
      <c r="C846" s="56">
        <f>+'3.1.16'!C834</f>
        <v>18</v>
      </c>
      <c r="D846" s="56" t="str">
        <f>+'3.1.16'!D834</f>
        <v>CAMBRIDGE-NS</v>
      </c>
      <c r="E846" s="56" t="s">
        <v>372</v>
      </c>
      <c r="F846" s="80">
        <f>IF($E$11="",'3.1.16'!Y834/1000,Matrix!$E$11+('3.1.16'!Y834/1000))</f>
        <v>0.10472366547412151</v>
      </c>
      <c r="G846" s="59">
        <f>IF($E$11="",'3.1.16'!Z834/1000,Matrix!$E$11+('3.1.16'!Z834/1000))</f>
        <v>0.10702366547412151</v>
      </c>
      <c r="H846" s="62">
        <f>IF($E$11="",'3.1.16'!AA834/1000,Matrix!$E$11+('3.1.16'!AA834/1000))</f>
        <v>0.10722366547412152</v>
      </c>
      <c r="I846" s="56"/>
      <c r="J846" s="74">
        <f t="array" ref="J846">INDEX($BJ$14:$BJ$294,MATCH(MIN(IF($BJ$14:$BJ$294-(F846*(1+$BF$23))&gt;=0,$BJ$14:$BJ$294-(F846*(1+$BF$23)),"")),$BJ$14:$BJ$294-(F846*(1+$BF$23)),0))</f>
        <v>0.10515000000000042</v>
      </c>
      <c r="K846" s="59">
        <f t="array" ref="K846">INDEX($BJ$14:$BJ$294,MATCH(MIN(IF($BJ$14:$BJ$294-(G846*(1+$BF$23))&gt;=0,$BJ$14:$BJ$294-(G846*(1+$BF$23)),"")),$BJ$14:$BJ$294-(G846*(1+$BF$23)),0))</f>
        <v>0.10760000000000045</v>
      </c>
      <c r="L846" s="62">
        <f t="array" ref="L846">INDEX($BJ$14:$BJ$294,MATCH(MIN(IF($BJ$14:$BJ$294-(H846*(1+$BF$23))&gt;=0,$BJ$14:$BJ$294-(H846*(1+$BF$23)),"")),$BJ$14:$BJ$294-(H846*(1+$BF$23)),0))</f>
        <v>0.10760000000000045</v>
      </c>
    </row>
    <row r="847" spans="1:12" x14ac:dyDescent="0.25">
      <c r="A847" s="69" t="str">
        <f>+'3.1.16'!A835</f>
        <v>2016-09-01</v>
      </c>
      <c r="B847" s="56" t="str">
        <f>+'3.1.16'!B835</f>
        <v>2018-08-31</v>
      </c>
      <c r="C847" s="56">
        <f>+'3.1.16'!C835</f>
        <v>24</v>
      </c>
      <c r="D847" s="56" t="str">
        <f>+'3.1.16'!D835</f>
        <v>CAMBRIDGE-NS</v>
      </c>
      <c r="E847" s="56" t="s">
        <v>372</v>
      </c>
      <c r="F847" s="80">
        <f>IF($E$11="",'3.1.16'!Y835/1000,Matrix!$E$11+('3.1.16'!Y835/1000))</f>
        <v>0.10304000603569577</v>
      </c>
      <c r="G847" s="59">
        <f>IF($E$11="",'3.1.16'!Z835/1000,Matrix!$E$11+('3.1.16'!Z835/1000))</f>
        <v>0.10534000603569577</v>
      </c>
      <c r="H847" s="62">
        <f>IF($E$11="",'3.1.16'!AA835/1000,Matrix!$E$11+('3.1.16'!AA835/1000))</f>
        <v>0.10554000603569577</v>
      </c>
      <c r="I847" s="56"/>
      <c r="J847" s="74">
        <f t="array" ref="J847">INDEX($BJ$14:$BJ$294,MATCH(MIN(IF($BJ$14:$BJ$294-(F847*(1+$BF$23))&gt;=0,$BJ$14:$BJ$294-(F847*(1+$BF$23)),"")),$BJ$14:$BJ$294-(F847*(1+$BF$23)),0))</f>
        <v>0.10340000000000041</v>
      </c>
      <c r="K847" s="59">
        <f t="array" ref="K847">INDEX($BJ$14:$BJ$294,MATCH(MIN(IF($BJ$14:$BJ$294-(G847*(1+$BF$23))&gt;=0,$BJ$14:$BJ$294-(G847*(1+$BF$23)),"")),$BJ$14:$BJ$294-(G847*(1+$BF$23)),0))</f>
        <v>0.10585000000000043</v>
      </c>
      <c r="L847" s="62">
        <f t="array" ref="L847">INDEX($BJ$14:$BJ$294,MATCH(MIN(IF($BJ$14:$BJ$294-(H847*(1+$BF$23))&gt;=0,$BJ$14:$BJ$294-(H847*(1+$BF$23)),"")),$BJ$14:$BJ$294-(H847*(1+$BF$23)),0))</f>
        <v>0.10620000000000043</v>
      </c>
    </row>
    <row r="848" spans="1:12" x14ac:dyDescent="0.25">
      <c r="A848" s="69" t="str">
        <f>+'3.1.16'!A836</f>
        <v>2016-09-01</v>
      </c>
      <c r="B848" s="56" t="str">
        <f>+'3.1.16'!B836</f>
        <v>2019-02-28</v>
      </c>
      <c r="C848" s="56">
        <f>+'3.1.16'!C836</f>
        <v>30</v>
      </c>
      <c r="D848" s="56" t="str">
        <f>+'3.1.16'!D836</f>
        <v>CAMBRIDGE-NS</v>
      </c>
      <c r="E848" s="56" t="s">
        <v>372</v>
      </c>
      <c r="F848" s="80">
        <f>IF($E$11="",'3.1.16'!Y836/1000,Matrix!$E$11+('3.1.16'!Y836/1000))</f>
        <v>0.1037622973736415</v>
      </c>
      <c r="G848" s="59">
        <f>IF($E$11="",'3.1.16'!Z836/1000,Matrix!$E$11+('3.1.16'!Z836/1000))</f>
        <v>0.10606229737364149</v>
      </c>
      <c r="H848" s="62">
        <f>IF($E$11="",'3.1.16'!AA836/1000,Matrix!$E$11+('3.1.16'!AA836/1000))</f>
        <v>0.1062622973736415</v>
      </c>
      <c r="I848" s="56"/>
      <c r="J848" s="74">
        <f t="array" ref="J848">INDEX($BJ$14:$BJ$294,MATCH(MIN(IF($BJ$14:$BJ$294-(F848*(1+$BF$23))&gt;=0,$BJ$14:$BJ$294-(F848*(1+$BF$23)),"")),$BJ$14:$BJ$294-(F848*(1+$BF$23)),0))</f>
        <v>0.10410000000000041</v>
      </c>
      <c r="K848" s="59">
        <f t="array" ref="K848">INDEX($BJ$14:$BJ$294,MATCH(MIN(IF($BJ$14:$BJ$294-(G848*(1+$BF$23))&gt;=0,$BJ$14:$BJ$294-(G848*(1+$BF$23)),"")),$BJ$14:$BJ$294-(G848*(1+$BF$23)),0))</f>
        <v>0.10655000000000044</v>
      </c>
      <c r="L848" s="62">
        <f t="array" ref="L848">INDEX($BJ$14:$BJ$294,MATCH(MIN(IF($BJ$14:$BJ$294-(H848*(1+$BF$23))&gt;=0,$BJ$14:$BJ$294-(H848*(1+$BF$23)),"")),$BJ$14:$BJ$294-(H848*(1+$BF$23)),0))</f>
        <v>0.10690000000000044</v>
      </c>
    </row>
    <row r="849" spans="1:12" x14ac:dyDescent="0.25">
      <c r="A849" s="70" t="str">
        <f>+'3.1.16'!A837</f>
        <v>2016-09-01</v>
      </c>
      <c r="B849" s="57" t="str">
        <f>+'3.1.16'!B837</f>
        <v>2019-08-31</v>
      </c>
      <c r="C849" s="57">
        <f>+'3.1.16'!C837</f>
        <v>36</v>
      </c>
      <c r="D849" s="57" t="str">
        <f>+'3.1.16'!D837</f>
        <v>CAMBRIDGE-NS</v>
      </c>
      <c r="E849" s="57" t="s">
        <v>372</v>
      </c>
      <c r="F849" s="82">
        <f>IF($E$11="",'3.1.16'!Y837/1000,Matrix!$E$11+('3.1.16'!Y837/1000))</f>
        <v>0.10118737373685711</v>
      </c>
      <c r="G849" s="60">
        <f>IF($E$11="",'3.1.16'!Z837/1000,Matrix!$E$11+('3.1.16'!Z837/1000))</f>
        <v>0.10348737373685711</v>
      </c>
      <c r="H849" s="63">
        <f>IF($E$11="",'3.1.16'!AA837/1000,Matrix!$E$11+('3.1.16'!AA837/1000))</f>
        <v>0.10368737373685712</v>
      </c>
      <c r="I849" s="56"/>
      <c r="J849" s="75">
        <f t="array" ref="J849">INDEX($BJ$14:$BJ$294,MATCH(MIN(IF($BJ$14:$BJ$294-(F849*(1+$BF$23))&gt;=0,$BJ$14:$BJ$294-(F849*(1+$BF$23)),"")),$BJ$14:$BJ$294-(F849*(1+$BF$23)),0))</f>
        <v>0.10165000000000039</v>
      </c>
      <c r="K849" s="60">
        <f t="array" ref="K849">INDEX($BJ$14:$BJ$294,MATCH(MIN(IF($BJ$14:$BJ$294-(G849*(1+$BF$23))&gt;=0,$BJ$14:$BJ$294-(G849*(1+$BF$23)),"")),$BJ$14:$BJ$294-(G849*(1+$BF$23)),0))</f>
        <v>0.10410000000000041</v>
      </c>
      <c r="L849" s="63">
        <f t="array" ref="L849">INDEX($BJ$14:$BJ$294,MATCH(MIN(IF($BJ$14:$BJ$294-(H849*(1+$BF$23))&gt;=0,$BJ$14:$BJ$294-(H849*(1+$BF$23)),"")),$BJ$14:$BJ$294-(H849*(1+$BF$23)),0))</f>
        <v>0.10410000000000041</v>
      </c>
    </row>
    <row r="850" spans="1:12" x14ac:dyDescent="0.25">
      <c r="A850" s="68" t="str">
        <f>+'3.1.16'!A838</f>
        <v>2016-10-01</v>
      </c>
      <c r="B850" s="55" t="str">
        <f>+'3.1.16'!B838</f>
        <v>2017-09-30</v>
      </c>
      <c r="C850" s="55">
        <f>+'3.1.16'!C838</f>
        <v>12</v>
      </c>
      <c r="D850" s="55" t="str">
        <f>+'3.1.16'!D838</f>
        <v>CAMBRIDGE-NS</v>
      </c>
      <c r="E850" s="55" t="s">
        <v>372</v>
      </c>
      <c r="F850" s="81">
        <f>IF($E$11="",'3.1.16'!Y838/1000,Matrix!$E$11+('3.1.16'!Y838/1000))</f>
        <v>9.8239118256179092E-2</v>
      </c>
      <c r="G850" s="58">
        <f>IF($E$11="",'3.1.16'!Z838/1000,Matrix!$E$11+('3.1.16'!Z838/1000))</f>
        <v>0.10053911825617909</v>
      </c>
      <c r="H850" s="61">
        <f>IF($E$11="",'3.1.16'!AA838/1000,Matrix!$E$11+('3.1.16'!AA838/1000))</f>
        <v>0.10073911825617909</v>
      </c>
      <c r="I850" s="55"/>
      <c r="J850" s="73">
        <f t="array" ref="J850">INDEX($BJ$14:$BJ$294,MATCH(MIN(IF($BJ$14:$BJ$294-(F850*(1+$BF$23))&gt;=0,$BJ$14:$BJ$294-(F850*(1+$BF$23)),"")),$BJ$14:$BJ$294-(F850*(1+$BF$23)),0))</f>
        <v>9.8850000000000368E-2</v>
      </c>
      <c r="K850" s="58">
        <f t="array" ref="K850">INDEX($BJ$14:$BJ$294,MATCH(MIN(IF($BJ$14:$BJ$294-(G850*(1+$BF$23))&gt;=0,$BJ$14:$BJ$294-(G850*(1+$BF$23)),"")),$BJ$14:$BJ$294-(G850*(1+$BF$23)),0))</f>
        <v>0.10095000000000039</v>
      </c>
      <c r="L850" s="61">
        <f t="array" ref="L850">INDEX($BJ$14:$BJ$294,MATCH(MIN(IF($BJ$14:$BJ$294-(H850*(1+$BF$23))&gt;=0,$BJ$14:$BJ$294-(H850*(1+$BF$23)),"")),$BJ$14:$BJ$294-(H850*(1+$BF$23)),0))</f>
        <v>0.10130000000000039</v>
      </c>
    </row>
    <row r="851" spans="1:12" x14ac:dyDescent="0.25">
      <c r="A851" s="69" t="str">
        <f>+'3.1.16'!A839</f>
        <v>2016-10-01</v>
      </c>
      <c r="B851" s="56" t="str">
        <f>+'3.1.16'!B839</f>
        <v>2018-03-31</v>
      </c>
      <c r="C851" s="56">
        <f>+'3.1.16'!C839</f>
        <v>18</v>
      </c>
      <c r="D851" s="56" t="str">
        <f>+'3.1.16'!D839</f>
        <v>CAMBRIDGE-NS</v>
      </c>
      <c r="E851" s="56" t="s">
        <v>372</v>
      </c>
      <c r="F851" s="80">
        <f>IF($E$11="",'3.1.16'!Y839/1000,Matrix!$E$11+('3.1.16'!Y839/1000))</f>
        <v>0.10689187077643623</v>
      </c>
      <c r="G851" s="59">
        <f>IF($E$11="",'3.1.16'!Z839/1000,Matrix!$E$11+('3.1.16'!Z839/1000))</f>
        <v>0.10919187077643623</v>
      </c>
      <c r="H851" s="62">
        <f>IF($E$11="",'3.1.16'!AA839/1000,Matrix!$E$11+('3.1.16'!AA839/1000))</f>
        <v>0.10939187077643624</v>
      </c>
      <c r="I851" s="56"/>
      <c r="J851" s="74">
        <f t="array" ref="J851">INDEX($BJ$14:$BJ$294,MATCH(MIN(IF($BJ$14:$BJ$294-(F851*(1+$BF$23))&gt;=0,$BJ$14:$BJ$294-(F851*(1+$BF$23)),"")),$BJ$14:$BJ$294-(F851*(1+$BF$23)),0))</f>
        <v>0.10725000000000044</v>
      </c>
      <c r="K851" s="59">
        <f t="array" ref="K851">INDEX($BJ$14:$BJ$294,MATCH(MIN(IF($BJ$14:$BJ$294-(G851*(1+$BF$23))&gt;=0,$BJ$14:$BJ$294-(G851*(1+$BF$23)),"")),$BJ$14:$BJ$294-(G851*(1+$BF$23)),0))</f>
        <v>0.10970000000000046</v>
      </c>
      <c r="L851" s="62">
        <f t="array" ref="L851">INDEX($BJ$14:$BJ$294,MATCH(MIN(IF($BJ$14:$BJ$294-(H851*(1+$BF$23))&gt;=0,$BJ$14:$BJ$294-(H851*(1+$BF$23)),"")),$BJ$14:$BJ$294-(H851*(1+$BF$23)),0))</f>
        <v>0.11005000000000047</v>
      </c>
    </row>
    <row r="852" spans="1:12" x14ac:dyDescent="0.25">
      <c r="A852" s="69" t="str">
        <f>+'3.1.16'!A840</f>
        <v>2016-10-01</v>
      </c>
      <c r="B852" s="56" t="str">
        <f>+'3.1.16'!B840</f>
        <v>2018-09-30</v>
      </c>
      <c r="C852" s="56">
        <f>+'3.1.16'!C840</f>
        <v>24</v>
      </c>
      <c r="D852" s="56" t="str">
        <f>+'3.1.16'!D840</f>
        <v>CAMBRIDGE-NS</v>
      </c>
      <c r="E852" s="56" t="s">
        <v>372</v>
      </c>
      <c r="F852" s="80">
        <f>IF($E$11="",'3.1.16'!Y840/1000,Matrix!$E$11+('3.1.16'!Y840/1000))</f>
        <v>0.10312971321145153</v>
      </c>
      <c r="G852" s="59">
        <f>IF($E$11="",'3.1.16'!Z840/1000,Matrix!$E$11+('3.1.16'!Z840/1000))</f>
        <v>0.10542971321145153</v>
      </c>
      <c r="H852" s="62">
        <f>IF($E$11="",'3.1.16'!AA840/1000,Matrix!$E$11+('3.1.16'!AA840/1000))</f>
        <v>0.10562971321145154</v>
      </c>
      <c r="I852" s="56"/>
      <c r="J852" s="74">
        <f t="array" ref="J852">INDEX($BJ$14:$BJ$294,MATCH(MIN(IF($BJ$14:$BJ$294-(F852*(1+$BF$23))&gt;=0,$BJ$14:$BJ$294-(F852*(1+$BF$23)),"")),$BJ$14:$BJ$294-(F852*(1+$BF$23)),0))</f>
        <v>0.10375000000000041</v>
      </c>
      <c r="K852" s="59">
        <f t="array" ref="K852">INDEX($BJ$14:$BJ$294,MATCH(MIN(IF($BJ$14:$BJ$294-(G852*(1+$BF$23))&gt;=0,$BJ$14:$BJ$294-(G852*(1+$BF$23)),"")),$BJ$14:$BJ$294-(G852*(1+$BF$23)),0))</f>
        <v>0.10585000000000043</v>
      </c>
      <c r="L852" s="62">
        <f t="array" ref="L852">INDEX($BJ$14:$BJ$294,MATCH(MIN(IF($BJ$14:$BJ$294-(H852*(1+$BF$23))&gt;=0,$BJ$14:$BJ$294-(H852*(1+$BF$23)),"")),$BJ$14:$BJ$294-(H852*(1+$BF$23)),0))</f>
        <v>0.10620000000000043</v>
      </c>
    </row>
    <row r="853" spans="1:12" x14ac:dyDescent="0.25">
      <c r="A853" s="69" t="str">
        <f>+'3.1.16'!A841</f>
        <v>2016-10-01</v>
      </c>
      <c r="B853" s="56" t="str">
        <f>+'3.1.16'!B841</f>
        <v>2019-03-31</v>
      </c>
      <c r="C853" s="56">
        <f>+'3.1.16'!C841</f>
        <v>30</v>
      </c>
      <c r="D853" s="56" t="str">
        <f>+'3.1.16'!D841</f>
        <v>CAMBRIDGE-NS</v>
      </c>
      <c r="E853" s="56" t="s">
        <v>372</v>
      </c>
      <c r="F853" s="80">
        <f>IF($E$11="",'3.1.16'!Y841/1000,Matrix!$E$11+('3.1.16'!Y841/1000))</f>
        <v>0.10464674000131402</v>
      </c>
      <c r="G853" s="59">
        <f>IF($E$11="",'3.1.16'!Z841/1000,Matrix!$E$11+('3.1.16'!Z841/1000))</f>
        <v>0.10694674000131402</v>
      </c>
      <c r="H853" s="62">
        <f>IF($E$11="",'3.1.16'!AA841/1000,Matrix!$E$11+('3.1.16'!AA841/1000))</f>
        <v>0.10714674000131401</v>
      </c>
      <c r="I853" s="56"/>
      <c r="J853" s="74">
        <f t="array" ref="J853">INDEX($BJ$14:$BJ$294,MATCH(MIN(IF($BJ$14:$BJ$294-(F853*(1+$BF$23))&gt;=0,$BJ$14:$BJ$294-(F853*(1+$BF$23)),"")),$BJ$14:$BJ$294-(F853*(1+$BF$23)),0))</f>
        <v>0.10515000000000042</v>
      </c>
      <c r="K853" s="59">
        <f t="array" ref="K853">INDEX($BJ$14:$BJ$294,MATCH(MIN(IF($BJ$14:$BJ$294-(G853*(1+$BF$23))&gt;=0,$BJ$14:$BJ$294-(G853*(1+$BF$23)),"")),$BJ$14:$BJ$294-(G853*(1+$BF$23)),0))</f>
        <v>0.10760000000000045</v>
      </c>
      <c r="L853" s="62">
        <f t="array" ref="L853">INDEX($BJ$14:$BJ$294,MATCH(MIN(IF($BJ$14:$BJ$294-(H853*(1+$BF$23))&gt;=0,$BJ$14:$BJ$294-(H853*(1+$BF$23)),"")),$BJ$14:$BJ$294-(H853*(1+$BF$23)),0))</f>
        <v>0.10760000000000045</v>
      </c>
    </row>
    <row r="854" spans="1:12" x14ac:dyDescent="0.25">
      <c r="A854" s="70" t="str">
        <f>+'3.1.16'!A842</f>
        <v>2016-10-01</v>
      </c>
      <c r="B854" s="57" t="str">
        <f>+'3.1.16'!B842</f>
        <v>2019-09-30</v>
      </c>
      <c r="C854" s="57">
        <f>+'3.1.16'!C842</f>
        <v>36</v>
      </c>
      <c r="D854" s="57" t="str">
        <f>+'3.1.16'!D842</f>
        <v>CAMBRIDGE-NS</v>
      </c>
      <c r="E854" s="57" t="s">
        <v>372</v>
      </c>
      <c r="F854" s="82">
        <f>IF($E$11="",'3.1.16'!Y842/1000,Matrix!$E$11+('3.1.16'!Y842/1000))</f>
        <v>0.10100908520008833</v>
      </c>
      <c r="G854" s="60">
        <f>IF($E$11="",'3.1.16'!Z842/1000,Matrix!$E$11+('3.1.16'!Z842/1000))</f>
        <v>0.10330908520008833</v>
      </c>
      <c r="H854" s="63">
        <f>IF($E$11="",'3.1.16'!AA842/1000,Matrix!$E$11+('3.1.16'!AA842/1000))</f>
        <v>0.10350908520008834</v>
      </c>
      <c r="I854" s="56"/>
      <c r="J854" s="75">
        <f t="array" ref="J854">INDEX($BJ$14:$BJ$294,MATCH(MIN(IF($BJ$14:$BJ$294-(F854*(1+$BF$23))&gt;=0,$BJ$14:$BJ$294-(F854*(1+$BF$23)),"")),$BJ$14:$BJ$294-(F854*(1+$BF$23)),0))</f>
        <v>0.10165000000000039</v>
      </c>
      <c r="K854" s="60">
        <f t="array" ref="K854">INDEX($BJ$14:$BJ$294,MATCH(MIN(IF($BJ$14:$BJ$294-(G854*(1+$BF$23))&gt;=0,$BJ$14:$BJ$294-(G854*(1+$BF$23)),"")),$BJ$14:$BJ$294-(G854*(1+$BF$23)),0))</f>
        <v>0.10375000000000041</v>
      </c>
      <c r="L854" s="63">
        <f t="array" ref="L854">INDEX($BJ$14:$BJ$294,MATCH(MIN(IF($BJ$14:$BJ$294-(H854*(1+$BF$23))&gt;=0,$BJ$14:$BJ$294-(H854*(1+$BF$23)),"")),$BJ$14:$BJ$294-(H854*(1+$BF$23)),0))</f>
        <v>0.10410000000000041</v>
      </c>
    </row>
    <row r="855" spans="1:12" x14ac:dyDescent="0.25">
      <c r="A855" s="68" t="str">
        <f>+'3.1.16'!A843</f>
        <v>2016-11-01</v>
      </c>
      <c r="B855" s="55" t="str">
        <f>+'3.1.16'!B843</f>
        <v>2017-10-31</v>
      </c>
      <c r="C855" s="55">
        <f>+'3.1.16'!C843</f>
        <v>12</v>
      </c>
      <c r="D855" s="55" t="str">
        <f>+'3.1.16'!D843</f>
        <v>CAMBRIDGE-NS</v>
      </c>
      <c r="E855" s="55" t="s">
        <v>372</v>
      </c>
      <c r="F855" s="81">
        <f>IF($E$11="",'3.1.16'!Y843/1000,Matrix!$E$11+('3.1.16'!Y843/1000))</f>
        <v>9.9923413979322181E-2</v>
      </c>
      <c r="G855" s="58">
        <f>IF($E$11="",'3.1.16'!Z843/1000,Matrix!$E$11+('3.1.16'!Z843/1000))</f>
        <v>0.10222341397932218</v>
      </c>
      <c r="H855" s="61">
        <f>IF($E$11="",'3.1.16'!AA843/1000,Matrix!$E$11+('3.1.16'!AA843/1000))</f>
        <v>0.10242341397932218</v>
      </c>
      <c r="I855" s="55"/>
      <c r="J855" s="73">
        <f t="array" ref="J855">INDEX($BJ$14:$BJ$294,MATCH(MIN(IF($BJ$14:$BJ$294-(F855*(1+$BF$23))&gt;=0,$BJ$14:$BJ$294-(F855*(1+$BF$23)),"")),$BJ$14:$BJ$294-(F855*(1+$BF$23)),0))</f>
        <v>0.10025000000000038</v>
      </c>
      <c r="K855" s="58">
        <f t="array" ref="K855">INDEX($BJ$14:$BJ$294,MATCH(MIN(IF($BJ$14:$BJ$294-(G855*(1+$BF$23))&gt;=0,$BJ$14:$BJ$294-(G855*(1+$BF$23)),"")),$BJ$14:$BJ$294-(G855*(1+$BF$23)),0))</f>
        <v>0.1027000000000004</v>
      </c>
      <c r="L855" s="61">
        <f t="array" ref="L855">INDEX($BJ$14:$BJ$294,MATCH(MIN(IF($BJ$14:$BJ$294-(H855*(1+$BF$23))&gt;=0,$BJ$14:$BJ$294-(H855*(1+$BF$23)),"")),$BJ$14:$BJ$294-(H855*(1+$BF$23)),0))</f>
        <v>0.10305000000000041</v>
      </c>
    </row>
    <row r="856" spans="1:12" x14ac:dyDescent="0.25">
      <c r="A856" s="69" t="str">
        <f>+'3.1.16'!A844</f>
        <v>2016-11-01</v>
      </c>
      <c r="B856" s="56" t="str">
        <f>+'3.1.16'!B844</f>
        <v>2018-04-30</v>
      </c>
      <c r="C856" s="56">
        <f>+'3.1.16'!C844</f>
        <v>18</v>
      </c>
      <c r="D856" s="56" t="str">
        <f>+'3.1.16'!D844</f>
        <v>CAMBRIDGE-NS</v>
      </c>
      <c r="E856" s="56" t="s">
        <v>372</v>
      </c>
      <c r="F856" s="80">
        <f>IF($E$11="",'3.1.16'!Y844/1000,Matrix!$E$11+('3.1.16'!Y844/1000))</f>
        <v>0.10863465069421561</v>
      </c>
      <c r="G856" s="59">
        <f>IF($E$11="",'3.1.16'!Z844/1000,Matrix!$E$11+('3.1.16'!Z844/1000))</f>
        <v>0.11093465069421561</v>
      </c>
      <c r="H856" s="62">
        <f>IF($E$11="",'3.1.16'!AA844/1000,Matrix!$E$11+('3.1.16'!AA844/1000))</f>
        <v>0.1111346506942156</v>
      </c>
      <c r="I856" s="56"/>
      <c r="J856" s="74">
        <f t="array" ref="J856">INDEX($BJ$14:$BJ$294,MATCH(MIN(IF($BJ$14:$BJ$294-(F856*(1+$BF$23))&gt;=0,$BJ$14:$BJ$294-(F856*(1+$BF$23)),"")),$BJ$14:$BJ$294-(F856*(1+$BF$23)),0))</f>
        <v>0.10900000000000046</v>
      </c>
      <c r="K856" s="59">
        <f t="array" ref="K856">INDEX($BJ$14:$BJ$294,MATCH(MIN(IF($BJ$14:$BJ$294-(G856*(1+$BF$23))&gt;=0,$BJ$14:$BJ$294-(G856*(1+$BF$23)),"")),$BJ$14:$BJ$294-(G856*(1+$BF$23)),0))</f>
        <v>0.11145000000000048</v>
      </c>
      <c r="L856" s="62">
        <f t="array" ref="L856">INDEX($BJ$14:$BJ$294,MATCH(MIN(IF($BJ$14:$BJ$294-(H856*(1+$BF$23))&gt;=0,$BJ$14:$BJ$294-(H856*(1+$BF$23)),"")),$BJ$14:$BJ$294-(H856*(1+$BF$23)),0))</f>
        <v>0.11180000000000048</v>
      </c>
    </row>
    <row r="857" spans="1:12" x14ac:dyDescent="0.25">
      <c r="A857" s="69" t="str">
        <f>+'3.1.16'!A845</f>
        <v>2016-11-01</v>
      </c>
      <c r="B857" s="56" t="str">
        <f>+'3.1.16'!B845</f>
        <v>2018-10-31</v>
      </c>
      <c r="C857" s="56">
        <f>+'3.1.16'!C845</f>
        <v>24</v>
      </c>
      <c r="D857" s="56" t="str">
        <f>+'3.1.16'!D845</f>
        <v>CAMBRIDGE-NS</v>
      </c>
      <c r="E857" s="56" t="s">
        <v>372</v>
      </c>
      <c r="F857" s="80">
        <f>IF($E$11="",'3.1.16'!Y845/1000,Matrix!$E$11+('3.1.16'!Y845/1000))</f>
        <v>0.10338436648174294</v>
      </c>
      <c r="G857" s="59">
        <f>IF($E$11="",'3.1.16'!Z845/1000,Matrix!$E$11+('3.1.16'!Z845/1000))</f>
        <v>0.10568436648174294</v>
      </c>
      <c r="H857" s="62">
        <f>IF($E$11="",'3.1.16'!AA845/1000,Matrix!$E$11+('3.1.16'!AA845/1000))</f>
        <v>0.10588436648174294</v>
      </c>
      <c r="I857" s="56"/>
      <c r="J857" s="74">
        <f t="array" ref="J857">INDEX($BJ$14:$BJ$294,MATCH(MIN(IF($BJ$14:$BJ$294-(F857*(1+$BF$23))&gt;=0,$BJ$14:$BJ$294-(F857*(1+$BF$23)),"")),$BJ$14:$BJ$294-(F857*(1+$BF$23)),0))</f>
        <v>0.10375000000000041</v>
      </c>
      <c r="K857" s="59">
        <f t="array" ref="K857">INDEX($BJ$14:$BJ$294,MATCH(MIN(IF($BJ$14:$BJ$294-(G857*(1+$BF$23))&gt;=0,$BJ$14:$BJ$294-(G857*(1+$BF$23)),"")),$BJ$14:$BJ$294-(G857*(1+$BF$23)),0))</f>
        <v>0.10620000000000043</v>
      </c>
      <c r="L857" s="62">
        <f t="array" ref="L857">INDEX($BJ$14:$BJ$294,MATCH(MIN(IF($BJ$14:$BJ$294-(H857*(1+$BF$23))&gt;=0,$BJ$14:$BJ$294-(H857*(1+$BF$23)),"")),$BJ$14:$BJ$294-(H857*(1+$BF$23)),0))</f>
        <v>0.10655000000000044</v>
      </c>
    </row>
    <row r="858" spans="1:12" x14ac:dyDescent="0.25">
      <c r="A858" s="69" t="str">
        <f>+'3.1.16'!A846</f>
        <v>2016-11-01</v>
      </c>
      <c r="B858" s="56" t="str">
        <f>+'3.1.16'!B846</f>
        <v>2019-04-30</v>
      </c>
      <c r="C858" s="56">
        <f>+'3.1.16'!C846</f>
        <v>30</v>
      </c>
      <c r="D858" s="56" t="str">
        <f>+'3.1.16'!D846</f>
        <v>CAMBRIDGE-NS</v>
      </c>
      <c r="E858" s="56" t="s">
        <v>372</v>
      </c>
      <c r="F858" s="80">
        <f>IF($E$11="",'3.1.16'!Y846/1000,Matrix!$E$11+('3.1.16'!Y846/1000))</f>
        <v>0.10523866592309924</v>
      </c>
      <c r="G858" s="59">
        <f>IF($E$11="",'3.1.16'!Z846/1000,Matrix!$E$11+('3.1.16'!Z846/1000))</f>
        <v>0.10753866592309924</v>
      </c>
      <c r="H858" s="62">
        <f>IF($E$11="",'3.1.16'!AA846/1000,Matrix!$E$11+('3.1.16'!AA846/1000))</f>
        <v>0.10773866592309925</v>
      </c>
      <c r="I858" s="56"/>
      <c r="J858" s="74">
        <f t="array" ref="J858">INDEX($BJ$14:$BJ$294,MATCH(MIN(IF($BJ$14:$BJ$294-(F858*(1+$BF$23))&gt;=0,$BJ$14:$BJ$294-(F858*(1+$BF$23)),"")),$BJ$14:$BJ$294-(F858*(1+$BF$23)),0))</f>
        <v>0.10585000000000043</v>
      </c>
      <c r="K858" s="59">
        <f t="array" ref="K858">INDEX($BJ$14:$BJ$294,MATCH(MIN(IF($BJ$14:$BJ$294-(G858*(1+$BF$23))&gt;=0,$BJ$14:$BJ$294-(G858*(1+$BF$23)),"")),$BJ$14:$BJ$294-(G858*(1+$BF$23)),0))</f>
        <v>0.10795000000000045</v>
      </c>
      <c r="L858" s="62">
        <f t="array" ref="L858">INDEX($BJ$14:$BJ$294,MATCH(MIN(IF($BJ$14:$BJ$294-(H858*(1+$BF$23))&gt;=0,$BJ$14:$BJ$294-(H858*(1+$BF$23)),"")),$BJ$14:$BJ$294-(H858*(1+$BF$23)),0))</f>
        <v>0.10830000000000045</v>
      </c>
    </row>
    <row r="859" spans="1:12" x14ac:dyDescent="0.25">
      <c r="A859" s="70" t="str">
        <f>+'3.1.16'!A847</f>
        <v>2016-11-01</v>
      </c>
      <c r="B859" s="57" t="str">
        <f>+'3.1.16'!B847</f>
        <v>2019-10-31</v>
      </c>
      <c r="C859" s="57">
        <f>+'3.1.16'!C847</f>
        <v>36</v>
      </c>
      <c r="D859" s="57" t="str">
        <f>+'3.1.16'!D847</f>
        <v>CAMBRIDGE-NS</v>
      </c>
      <c r="E859" s="57" t="s">
        <v>372</v>
      </c>
      <c r="F859" s="82">
        <f>IF($E$11="",'3.1.16'!Y847/1000,Matrix!$E$11+('3.1.16'!Y847/1000))</f>
        <v>0.10096373429526091</v>
      </c>
      <c r="G859" s="60">
        <f>IF($E$11="",'3.1.16'!Z847/1000,Matrix!$E$11+('3.1.16'!Z847/1000))</f>
        <v>0.10326373429526091</v>
      </c>
      <c r="H859" s="63">
        <f>IF($E$11="",'3.1.16'!AA847/1000,Matrix!$E$11+('3.1.16'!AA847/1000))</f>
        <v>0.1034637342952609</v>
      </c>
      <c r="I859" s="56"/>
      <c r="J859" s="75">
        <f t="array" ref="J859">INDEX($BJ$14:$BJ$294,MATCH(MIN(IF($BJ$14:$BJ$294-(F859*(1+$BF$23))&gt;=0,$BJ$14:$BJ$294-(F859*(1+$BF$23)),"")),$BJ$14:$BJ$294-(F859*(1+$BF$23)),0))</f>
        <v>0.10130000000000039</v>
      </c>
      <c r="K859" s="60">
        <f t="array" ref="K859">INDEX($BJ$14:$BJ$294,MATCH(MIN(IF($BJ$14:$BJ$294-(G859*(1+$BF$23))&gt;=0,$BJ$14:$BJ$294-(G859*(1+$BF$23)),"")),$BJ$14:$BJ$294-(G859*(1+$BF$23)),0))</f>
        <v>0.10375000000000041</v>
      </c>
      <c r="L859" s="63">
        <f t="array" ref="L859">INDEX($BJ$14:$BJ$294,MATCH(MIN(IF($BJ$14:$BJ$294-(H859*(1+$BF$23))&gt;=0,$BJ$14:$BJ$294-(H859*(1+$BF$23)),"")),$BJ$14:$BJ$294-(H859*(1+$BF$23)),0))</f>
        <v>0.10410000000000041</v>
      </c>
    </row>
    <row r="860" spans="1:12" x14ac:dyDescent="0.25">
      <c r="A860" s="68" t="str">
        <f>+'3.1.16'!A848</f>
        <v>2016-12-01</v>
      </c>
      <c r="B860" s="55" t="str">
        <f>+'3.1.16'!B848</f>
        <v>2017-11-30</v>
      </c>
      <c r="C860" s="55">
        <f>+'3.1.16'!C848</f>
        <v>12</v>
      </c>
      <c r="D860" s="55" t="str">
        <f>+'3.1.16'!D848</f>
        <v>CAMBRIDGE-NS</v>
      </c>
      <c r="E860" s="55" t="s">
        <v>372</v>
      </c>
      <c r="F860" s="81">
        <f>IF($E$11="",'3.1.16'!Y848/1000,Matrix!$E$11+('3.1.16'!Y848/1000))</f>
        <v>0.10186174209030616</v>
      </c>
      <c r="G860" s="58">
        <f>IF($E$11="",'3.1.16'!Z848/1000,Matrix!$E$11+('3.1.16'!Z848/1000))</f>
        <v>0.10416174209030615</v>
      </c>
      <c r="H860" s="61">
        <f>IF($E$11="",'3.1.16'!AA848/1000,Matrix!$E$11+('3.1.16'!AA848/1000))</f>
        <v>0.10436174209030614</v>
      </c>
      <c r="I860" s="55"/>
      <c r="J860" s="73">
        <f t="array" ref="J860">INDEX($BJ$14:$BJ$294,MATCH(MIN(IF($BJ$14:$BJ$294-(F860*(1+$BF$23))&gt;=0,$BJ$14:$BJ$294-(F860*(1+$BF$23)),"")),$BJ$14:$BJ$294-(F860*(1+$BF$23)),0))</f>
        <v>0.1023500000000004</v>
      </c>
      <c r="K860" s="58">
        <f t="array" ref="K860">INDEX($BJ$14:$BJ$294,MATCH(MIN(IF($BJ$14:$BJ$294-(G860*(1+$BF$23))&gt;=0,$BJ$14:$BJ$294-(G860*(1+$BF$23)),"")),$BJ$14:$BJ$294-(G860*(1+$BF$23)),0))</f>
        <v>0.10480000000000042</v>
      </c>
      <c r="L860" s="61">
        <f t="array" ref="L860">INDEX($BJ$14:$BJ$294,MATCH(MIN(IF($BJ$14:$BJ$294-(H860*(1+$BF$23))&gt;=0,$BJ$14:$BJ$294-(H860*(1+$BF$23)),"")),$BJ$14:$BJ$294-(H860*(1+$BF$23)),0))</f>
        <v>0.10480000000000042</v>
      </c>
    </row>
    <row r="861" spans="1:12" x14ac:dyDescent="0.25">
      <c r="A861" s="69" t="str">
        <f>+'3.1.16'!A849</f>
        <v>2016-12-01</v>
      </c>
      <c r="B861" s="56" t="str">
        <f>+'3.1.16'!B849</f>
        <v>2018-05-31</v>
      </c>
      <c r="C861" s="56">
        <f>+'3.1.16'!C849</f>
        <v>18</v>
      </c>
      <c r="D861" s="56" t="str">
        <f>+'3.1.16'!D849</f>
        <v>CAMBRIDGE-NS</v>
      </c>
      <c r="E861" s="56" t="s">
        <v>372</v>
      </c>
      <c r="F861" s="80">
        <f>IF($E$11="",'3.1.16'!Y849/1000,Matrix!$E$11+('3.1.16'!Y849/1000))</f>
        <v>0.10936395083371377</v>
      </c>
      <c r="G861" s="59">
        <f>IF($E$11="",'3.1.16'!Z849/1000,Matrix!$E$11+('3.1.16'!Z849/1000))</f>
        <v>0.11166395083371378</v>
      </c>
      <c r="H861" s="62">
        <f>IF($E$11="",'3.1.16'!AA849/1000,Matrix!$E$11+('3.1.16'!AA849/1000))</f>
        <v>0.11186395083371377</v>
      </c>
      <c r="I861" s="56"/>
      <c r="J861" s="74">
        <f t="array" ref="J861">INDEX($BJ$14:$BJ$294,MATCH(MIN(IF($BJ$14:$BJ$294-(F861*(1+$BF$23))&gt;=0,$BJ$14:$BJ$294-(F861*(1+$BF$23)),"")),$BJ$14:$BJ$294-(F861*(1+$BF$23)),0))</f>
        <v>0.11005000000000047</v>
      </c>
      <c r="K861" s="59">
        <f t="array" ref="K861">INDEX($BJ$14:$BJ$294,MATCH(MIN(IF($BJ$14:$BJ$294-(G861*(1+$BF$23))&gt;=0,$BJ$14:$BJ$294-(G861*(1+$BF$23)),"")),$BJ$14:$BJ$294-(G861*(1+$BF$23)),0))</f>
        <v>0.11215000000000049</v>
      </c>
      <c r="L861" s="62">
        <f t="array" ref="L861">INDEX($BJ$14:$BJ$294,MATCH(MIN(IF($BJ$14:$BJ$294-(H861*(1+$BF$23))&gt;=0,$BJ$14:$BJ$294-(H861*(1+$BF$23)),"")),$BJ$14:$BJ$294-(H861*(1+$BF$23)),0))</f>
        <v>0.11250000000000049</v>
      </c>
    </row>
    <row r="862" spans="1:12" x14ac:dyDescent="0.25">
      <c r="A862" s="69" t="str">
        <f>+'3.1.16'!A850</f>
        <v>2016-12-01</v>
      </c>
      <c r="B862" s="56" t="str">
        <f>+'3.1.16'!B850</f>
        <v>2018-11-30</v>
      </c>
      <c r="C862" s="56">
        <f>+'3.1.16'!C850</f>
        <v>24</v>
      </c>
      <c r="D862" s="56" t="str">
        <f>+'3.1.16'!D850</f>
        <v>CAMBRIDGE-NS</v>
      </c>
      <c r="E862" s="56" t="s">
        <v>372</v>
      </c>
      <c r="F862" s="80">
        <f>IF($E$11="",'3.1.16'!Y850/1000,Matrix!$E$11+('3.1.16'!Y850/1000))</f>
        <v>0.10383873883120669</v>
      </c>
      <c r="G862" s="59">
        <f>IF($E$11="",'3.1.16'!Z850/1000,Matrix!$E$11+('3.1.16'!Z850/1000))</f>
        <v>0.10613873883120668</v>
      </c>
      <c r="H862" s="62">
        <f>IF($E$11="",'3.1.16'!AA850/1000,Matrix!$E$11+('3.1.16'!AA850/1000))</f>
        <v>0.10633873883120669</v>
      </c>
      <c r="I862" s="56"/>
      <c r="J862" s="74">
        <f t="array" ref="J862">INDEX($BJ$14:$BJ$294,MATCH(MIN(IF($BJ$14:$BJ$294-(F862*(1+$BF$23))&gt;=0,$BJ$14:$BJ$294-(F862*(1+$BF$23)),"")),$BJ$14:$BJ$294-(F862*(1+$BF$23)),0))</f>
        <v>0.10445000000000042</v>
      </c>
      <c r="K862" s="59">
        <f t="array" ref="K862">INDEX($BJ$14:$BJ$294,MATCH(MIN(IF($BJ$14:$BJ$294-(G862*(1+$BF$23))&gt;=0,$BJ$14:$BJ$294-(G862*(1+$BF$23)),"")),$BJ$14:$BJ$294-(G862*(1+$BF$23)),0))</f>
        <v>0.10655000000000044</v>
      </c>
      <c r="L862" s="62">
        <f t="array" ref="L862">INDEX($BJ$14:$BJ$294,MATCH(MIN(IF($BJ$14:$BJ$294-(H862*(1+$BF$23))&gt;=0,$BJ$14:$BJ$294-(H862*(1+$BF$23)),"")),$BJ$14:$BJ$294-(H862*(1+$BF$23)),0))</f>
        <v>0.10690000000000044</v>
      </c>
    </row>
    <row r="863" spans="1:12" x14ac:dyDescent="0.25">
      <c r="A863" s="69" t="str">
        <f>+'3.1.16'!A851</f>
        <v>2016-12-01</v>
      </c>
      <c r="B863" s="56" t="str">
        <f>+'3.1.16'!B851</f>
        <v>2019-05-31</v>
      </c>
      <c r="C863" s="56">
        <f>+'3.1.16'!C851</f>
        <v>30</v>
      </c>
      <c r="D863" s="56" t="str">
        <f>+'3.1.16'!D851</f>
        <v>CAMBRIDGE-NS</v>
      </c>
      <c r="E863" s="56" t="s">
        <v>372</v>
      </c>
      <c r="F863" s="80">
        <f>IF($E$11="",'3.1.16'!Y851/1000,Matrix!$E$11+('3.1.16'!Y851/1000))</f>
        <v>0.10519442223606328</v>
      </c>
      <c r="G863" s="59">
        <f>IF($E$11="",'3.1.16'!Z851/1000,Matrix!$E$11+('3.1.16'!Z851/1000))</f>
        <v>0.10749442223606327</v>
      </c>
      <c r="H863" s="62">
        <f>IF($E$11="",'3.1.16'!AA851/1000,Matrix!$E$11+('3.1.16'!AA851/1000))</f>
        <v>0.10769442223606328</v>
      </c>
      <c r="I863" s="56"/>
      <c r="J863" s="74">
        <f t="array" ref="J863">INDEX($BJ$14:$BJ$294,MATCH(MIN(IF($BJ$14:$BJ$294-(F863*(1+$BF$23))&gt;=0,$BJ$14:$BJ$294-(F863*(1+$BF$23)),"")),$BJ$14:$BJ$294-(F863*(1+$BF$23)),0))</f>
        <v>0.10585000000000043</v>
      </c>
      <c r="K863" s="59">
        <f t="array" ref="K863">INDEX($BJ$14:$BJ$294,MATCH(MIN(IF($BJ$14:$BJ$294-(G863*(1+$BF$23))&gt;=0,$BJ$14:$BJ$294-(G863*(1+$BF$23)),"")),$BJ$14:$BJ$294-(G863*(1+$BF$23)),0))</f>
        <v>0.10795000000000045</v>
      </c>
      <c r="L863" s="62">
        <f t="array" ref="L863">INDEX($BJ$14:$BJ$294,MATCH(MIN(IF($BJ$14:$BJ$294-(H863*(1+$BF$23))&gt;=0,$BJ$14:$BJ$294-(H863*(1+$BF$23)),"")),$BJ$14:$BJ$294-(H863*(1+$BF$23)),0))</f>
        <v>0.10830000000000045</v>
      </c>
    </row>
    <row r="864" spans="1:12" x14ac:dyDescent="0.25">
      <c r="A864" s="70" t="str">
        <f>+'3.1.16'!A852</f>
        <v>2016-12-01</v>
      </c>
      <c r="B864" s="57" t="str">
        <f>+'3.1.16'!B852</f>
        <v>2019-11-30</v>
      </c>
      <c r="C864" s="57">
        <f>+'3.1.16'!C852</f>
        <v>36</v>
      </c>
      <c r="D864" s="57" t="str">
        <f>+'3.1.16'!D852</f>
        <v>CAMBRIDGE-NS</v>
      </c>
      <c r="E864" s="57" t="s">
        <v>372</v>
      </c>
      <c r="F864" s="82">
        <f>IF($E$11="",'3.1.16'!Y852/1000,Matrix!$E$11+('3.1.16'!Y852/1000))</f>
        <v>0.10108021598875787</v>
      </c>
      <c r="G864" s="60">
        <f>IF($E$11="",'3.1.16'!Z852/1000,Matrix!$E$11+('3.1.16'!Z852/1000))</f>
        <v>0.10338021598875786</v>
      </c>
      <c r="H864" s="63">
        <f>IF($E$11="",'3.1.16'!AA852/1000,Matrix!$E$11+('3.1.16'!AA852/1000))</f>
        <v>0.10358021598875787</v>
      </c>
      <c r="I864" s="56"/>
      <c r="J864" s="75">
        <f t="array" ref="J864">INDEX($BJ$14:$BJ$294,MATCH(MIN(IF($BJ$14:$BJ$294-(F864*(1+$BF$23))&gt;=0,$BJ$14:$BJ$294-(F864*(1+$BF$23)),"")),$BJ$14:$BJ$294-(F864*(1+$BF$23)),0))</f>
        <v>0.10165000000000039</v>
      </c>
      <c r="K864" s="60">
        <f t="array" ref="K864">INDEX($BJ$14:$BJ$294,MATCH(MIN(IF($BJ$14:$BJ$294-(G864*(1+$BF$23))&gt;=0,$BJ$14:$BJ$294-(G864*(1+$BF$23)),"")),$BJ$14:$BJ$294-(G864*(1+$BF$23)),0))</f>
        <v>0.10375000000000041</v>
      </c>
      <c r="L864" s="63">
        <f t="array" ref="L864">INDEX($BJ$14:$BJ$294,MATCH(MIN(IF($BJ$14:$BJ$294-(H864*(1+$BF$23))&gt;=0,$BJ$14:$BJ$294-(H864*(1+$BF$23)),"")),$BJ$14:$BJ$294-(H864*(1+$BF$23)),0))</f>
        <v>0.10410000000000041</v>
      </c>
    </row>
    <row r="865" spans="1:12" x14ac:dyDescent="0.25">
      <c r="A865" s="68" t="str">
        <f>+'3.1.16'!A853</f>
        <v>2017-01-01</v>
      </c>
      <c r="B865" s="55" t="str">
        <f>+'3.1.16'!B853</f>
        <v>2017-12-31</v>
      </c>
      <c r="C865" s="55">
        <f>+'3.1.16'!C853</f>
        <v>12</v>
      </c>
      <c r="D865" s="55" t="str">
        <f>+'3.1.16'!D853</f>
        <v>CAMBRIDGE-NS</v>
      </c>
      <c r="E865" s="55" t="s">
        <v>372</v>
      </c>
      <c r="F865" s="81">
        <f>IF($E$11="",'3.1.16'!Y853/1000,Matrix!$E$11+('3.1.16'!Y853/1000))</f>
        <v>0.10365572618551118</v>
      </c>
      <c r="G865" s="58">
        <f>IF($E$11="",'3.1.16'!Z853/1000,Matrix!$E$11+('3.1.16'!Z853/1000))</f>
        <v>0.10595572618551118</v>
      </c>
      <c r="H865" s="61">
        <f>IF($E$11="",'3.1.16'!AA853/1000,Matrix!$E$11+('3.1.16'!AA853/1000))</f>
        <v>0.10615572618551118</v>
      </c>
      <c r="I865" s="55"/>
      <c r="J865" s="73">
        <f t="array" ref="J865">INDEX($BJ$14:$BJ$294,MATCH(MIN(IF($BJ$14:$BJ$294-(F865*(1+$BF$23))&gt;=0,$BJ$14:$BJ$294-(F865*(1+$BF$23)),"")),$BJ$14:$BJ$294-(F865*(1+$BF$23)),0))</f>
        <v>0.10410000000000041</v>
      </c>
      <c r="K865" s="58">
        <f t="array" ref="K865">INDEX($BJ$14:$BJ$294,MATCH(MIN(IF($BJ$14:$BJ$294-(G865*(1+$BF$23))&gt;=0,$BJ$14:$BJ$294-(G865*(1+$BF$23)),"")),$BJ$14:$BJ$294-(G865*(1+$BF$23)),0))</f>
        <v>0.10655000000000044</v>
      </c>
      <c r="L865" s="61">
        <f t="array" ref="L865">INDEX($BJ$14:$BJ$294,MATCH(MIN(IF($BJ$14:$BJ$294-(H865*(1+$BF$23))&gt;=0,$BJ$14:$BJ$294-(H865*(1+$BF$23)),"")),$BJ$14:$BJ$294-(H865*(1+$BF$23)),0))</f>
        <v>0.10655000000000044</v>
      </c>
    </row>
    <row r="866" spans="1:12" x14ac:dyDescent="0.25">
      <c r="A866" s="69" t="str">
        <f>+'3.1.16'!A854</f>
        <v>2017-01-01</v>
      </c>
      <c r="B866" s="56" t="str">
        <f>+'3.1.16'!B854</f>
        <v>2018-06-30</v>
      </c>
      <c r="C866" s="56">
        <f>+'3.1.16'!C854</f>
        <v>18</v>
      </c>
      <c r="D866" s="56" t="str">
        <f>+'3.1.16'!D854</f>
        <v>CAMBRIDGE-NS</v>
      </c>
      <c r="E866" s="56" t="s">
        <v>372</v>
      </c>
      <c r="F866" s="80">
        <f>IF($E$11="",'3.1.16'!Y854/1000,Matrix!$E$11+('3.1.16'!Y854/1000))</f>
        <v>0.10841064498924068</v>
      </c>
      <c r="G866" s="59">
        <f>IF($E$11="",'3.1.16'!Z854/1000,Matrix!$E$11+('3.1.16'!Z854/1000))</f>
        <v>0.11071064498924067</v>
      </c>
      <c r="H866" s="62">
        <f>IF($E$11="",'3.1.16'!AA854/1000,Matrix!$E$11+('3.1.16'!AA854/1000))</f>
        <v>0.11091064498924068</v>
      </c>
      <c r="I866" s="56"/>
      <c r="J866" s="74">
        <f t="array" ref="J866">INDEX($BJ$14:$BJ$294,MATCH(MIN(IF($BJ$14:$BJ$294-(F866*(1+$BF$23))&gt;=0,$BJ$14:$BJ$294-(F866*(1+$BF$23)),"")),$BJ$14:$BJ$294-(F866*(1+$BF$23)),0))</f>
        <v>0.10900000000000046</v>
      </c>
      <c r="K866" s="59">
        <f t="array" ref="K866">INDEX($BJ$14:$BJ$294,MATCH(MIN(IF($BJ$14:$BJ$294-(G866*(1+$BF$23))&gt;=0,$BJ$14:$BJ$294-(G866*(1+$BF$23)),"")),$BJ$14:$BJ$294-(G866*(1+$BF$23)),0))</f>
        <v>0.11110000000000048</v>
      </c>
      <c r="L866" s="62">
        <f t="array" ref="L866">INDEX($BJ$14:$BJ$294,MATCH(MIN(IF($BJ$14:$BJ$294-(H866*(1+$BF$23))&gt;=0,$BJ$14:$BJ$294-(H866*(1+$BF$23)),"")),$BJ$14:$BJ$294-(H866*(1+$BF$23)),0))</f>
        <v>0.11145000000000048</v>
      </c>
    </row>
    <row r="867" spans="1:12" x14ac:dyDescent="0.25">
      <c r="A867" s="69" t="str">
        <f>+'3.1.16'!A855</f>
        <v>2017-01-01</v>
      </c>
      <c r="B867" s="56" t="str">
        <f>+'3.1.16'!B855</f>
        <v>2018-12-31</v>
      </c>
      <c r="C867" s="56">
        <f>+'3.1.16'!C855</f>
        <v>24</v>
      </c>
      <c r="D867" s="56" t="str">
        <f>+'3.1.16'!D855</f>
        <v>CAMBRIDGE-NS</v>
      </c>
      <c r="E867" s="56" t="s">
        <v>372</v>
      </c>
      <c r="F867" s="80">
        <f>IF($E$11="",'3.1.16'!Y855/1000,Matrix!$E$11+('3.1.16'!Y855/1000))</f>
        <v>0.10405714261048075</v>
      </c>
      <c r="G867" s="59">
        <f>IF($E$11="",'3.1.16'!Z855/1000,Matrix!$E$11+('3.1.16'!Z855/1000))</f>
        <v>0.10635714261048075</v>
      </c>
      <c r="H867" s="62">
        <f>IF($E$11="",'3.1.16'!AA855/1000,Matrix!$E$11+('3.1.16'!AA855/1000))</f>
        <v>0.10655714261048076</v>
      </c>
      <c r="I867" s="56"/>
      <c r="J867" s="74">
        <f t="array" ref="J867">INDEX($BJ$14:$BJ$294,MATCH(MIN(IF($BJ$14:$BJ$294-(F867*(1+$BF$23))&gt;=0,$BJ$14:$BJ$294-(F867*(1+$BF$23)),"")),$BJ$14:$BJ$294-(F867*(1+$BF$23)),0))</f>
        <v>0.10445000000000042</v>
      </c>
      <c r="K867" s="59">
        <f t="array" ref="K867">INDEX($BJ$14:$BJ$294,MATCH(MIN(IF($BJ$14:$BJ$294-(G867*(1+$BF$23))&gt;=0,$BJ$14:$BJ$294-(G867*(1+$BF$23)),"")),$BJ$14:$BJ$294-(G867*(1+$BF$23)),0))</f>
        <v>0.10690000000000044</v>
      </c>
      <c r="L867" s="62">
        <f t="array" ref="L867">INDEX($BJ$14:$BJ$294,MATCH(MIN(IF($BJ$14:$BJ$294-(H867*(1+$BF$23))&gt;=0,$BJ$14:$BJ$294-(H867*(1+$BF$23)),"")),$BJ$14:$BJ$294-(H867*(1+$BF$23)),0))</f>
        <v>0.10690000000000044</v>
      </c>
    </row>
    <row r="868" spans="1:12" x14ac:dyDescent="0.25">
      <c r="A868" s="69" t="str">
        <f>+'3.1.16'!A856</f>
        <v>2017-01-01</v>
      </c>
      <c r="B868" s="56" t="str">
        <f>+'3.1.16'!B856</f>
        <v>2019-06-30</v>
      </c>
      <c r="C868" s="56">
        <f>+'3.1.16'!C856</f>
        <v>30</v>
      </c>
      <c r="D868" s="56" t="str">
        <f>+'3.1.16'!D856</f>
        <v>CAMBRIDGE-NS</v>
      </c>
      <c r="E868" s="56" t="s">
        <v>372</v>
      </c>
      <c r="F868" s="80">
        <f>IF($E$11="",'3.1.16'!Y856/1000,Matrix!$E$11+('3.1.16'!Y856/1000))</f>
        <v>0.1044359014400079</v>
      </c>
      <c r="G868" s="59">
        <f>IF($E$11="",'3.1.16'!Z856/1000,Matrix!$E$11+('3.1.16'!Z856/1000))</f>
        <v>0.1067359014400079</v>
      </c>
      <c r="H868" s="62">
        <f>IF($E$11="",'3.1.16'!AA856/1000,Matrix!$E$11+('3.1.16'!AA856/1000))</f>
        <v>0.10693590144000789</v>
      </c>
      <c r="I868" s="56"/>
      <c r="J868" s="74">
        <f t="array" ref="J868">INDEX($BJ$14:$BJ$294,MATCH(MIN(IF($BJ$14:$BJ$294-(F868*(1+$BF$23))&gt;=0,$BJ$14:$BJ$294-(F868*(1+$BF$23)),"")),$BJ$14:$BJ$294-(F868*(1+$BF$23)),0))</f>
        <v>0.10480000000000042</v>
      </c>
      <c r="K868" s="59">
        <f t="array" ref="K868">INDEX($BJ$14:$BJ$294,MATCH(MIN(IF($BJ$14:$BJ$294-(G868*(1+$BF$23))&gt;=0,$BJ$14:$BJ$294-(G868*(1+$BF$23)),"")),$BJ$14:$BJ$294-(G868*(1+$BF$23)),0))</f>
        <v>0.10725000000000044</v>
      </c>
      <c r="L868" s="62">
        <f t="array" ref="L868">INDEX($BJ$14:$BJ$294,MATCH(MIN(IF($BJ$14:$BJ$294-(H868*(1+$BF$23))&gt;=0,$BJ$14:$BJ$294-(H868*(1+$BF$23)),"")),$BJ$14:$BJ$294-(H868*(1+$BF$23)),0))</f>
        <v>0.10760000000000045</v>
      </c>
    </row>
    <row r="869" spans="1:12" x14ac:dyDescent="0.25">
      <c r="A869" s="70" t="str">
        <f>+'3.1.16'!A857</f>
        <v>2017-01-01</v>
      </c>
      <c r="B869" s="57" t="str">
        <f>+'3.1.16'!B857</f>
        <v>2019-12-31</v>
      </c>
      <c r="C869" s="57">
        <f>+'3.1.16'!C857</f>
        <v>36</v>
      </c>
      <c r="D869" s="57" t="str">
        <f>+'3.1.16'!D857</f>
        <v>CAMBRIDGE-NS</v>
      </c>
      <c r="E869" s="57" t="s">
        <v>372</v>
      </c>
      <c r="F869" s="82">
        <f>IF($E$11="",'3.1.16'!Y857/1000,Matrix!$E$11+('3.1.16'!Y857/1000))</f>
        <v>0.10103101219052292</v>
      </c>
      <c r="G869" s="60">
        <f>IF($E$11="",'3.1.16'!Z857/1000,Matrix!$E$11+('3.1.16'!Z857/1000))</f>
        <v>0.10333101219052292</v>
      </c>
      <c r="H869" s="63">
        <f>IF($E$11="",'3.1.16'!AA857/1000,Matrix!$E$11+('3.1.16'!AA857/1000))</f>
        <v>0.10353101219052291</v>
      </c>
      <c r="I869" s="56"/>
      <c r="J869" s="75">
        <f t="array" ref="J869">INDEX($BJ$14:$BJ$294,MATCH(MIN(IF($BJ$14:$BJ$294-(F869*(1+$BF$23))&gt;=0,$BJ$14:$BJ$294-(F869*(1+$BF$23)),"")),$BJ$14:$BJ$294-(F869*(1+$BF$23)),0))</f>
        <v>0.10165000000000039</v>
      </c>
      <c r="K869" s="60">
        <f t="array" ref="K869">INDEX($BJ$14:$BJ$294,MATCH(MIN(IF($BJ$14:$BJ$294-(G869*(1+$BF$23))&gt;=0,$BJ$14:$BJ$294-(G869*(1+$BF$23)),"")),$BJ$14:$BJ$294-(G869*(1+$BF$23)),0))</f>
        <v>0.10375000000000041</v>
      </c>
      <c r="L869" s="63">
        <f t="array" ref="L869">INDEX($BJ$14:$BJ$294,MATCH(MIN(IF($BJ$14:$BJ$294-(H869*(1+$BF$23))&gt;=0,$BJ$14:$BJ$294-(H869*(1+$BF$23)),"")),$BJ$14:$BJ$294-(H869*(1+$BF$23)),0))</f>
        <v>0.10410000000000041</v>
      </c>
    </row>
    <row r="870" spans="1:12" x14ac:dyDescent="0.25">
      <c r="A870" s="68" t="str">
        <f>+'3.1.16'!A858</f>
        <v>2016-09-01</v>
      </c>
      <c r="B870" s="55" t="str">
        <f>+'3.1.16'!B858</f>
        <v>2017-08-31</v>
      </c>
      <c r="C870" s="55">
        <f>+'3.1.16'!C858</f>
        <v>12</v>
      </c>
      <c r="D870" s="55" t="str">
        <f>+'3.1.16'!D858</f>
        <v>COMMONWEALTH-NS</v>
      </c>
      <c r="E870" s="55" t="s">
        <v>372</v>
      </c>
      <c r="F870" s="81">
        <f>IF($E$11="",'3.1.16'!Y858/1000,Matrix!$E$11+('3.1.16'!Y858/1000))</f>
        <v>7.7042358408720812E-2</v>
      </c>
      <c r="G870" s="58">
        <f>IF($E$11="",'3.1.16'!Z858/1000,Matrix!$E$11+('3.1.16'!Z858/1000))</f>
        <v>7.9342358408720809E-2</v>
      </c>
      <c r="H870" s="61">
        <f>IF($E$11="",'3.1.16'!AA858/1000,Matrix!$E$11+('3.1.16'!AA858/1000))</f>
        <v>7.9542358408720815E-2</v>
      </c>
      <c r="I870" s="55"/>
      <c r="J870" s="73">
        <f t="array" ref="J870">INDEX($BJ$14:$BJ$294,MATCH(MIN(IF($BJ$14:$BJ$294-(F870*(1+$BF$23))&gt;=0,$BJ$14:$BJ$294-(F870*(1+$BF$23)),"")),$BJ$14:$BJ$294-(F870*(1+$BF$23)),0))</f>
        <v>7.750000000000018E-2</v>
      </c>
      <c r="K870" s="58">
        <f t="array" ref="K870">INDEX($BJ$14:$BJ$294,MATCH(MIN(IF($BJ$14:$BJ$294-(G870*(1+$BF$23))&gt;=0,$BJ$14:$BJ$294-(G870*(1+$BF$23)),"")),$BJ$14:$BJ$294-(G870*(1+$BF$23)),0))</f>
        <v>7.9600000000000198E-2</v>
      </c>
      <c r="L870" s="61">
        <f t="array" ref="L870">INDEX($BJ$14:$BJ$294,MATCH(MIN(IF($BJ$14:$BJ$294-(H870*(1+$BF$23))&gt;=0,$BJ$14:$BJ$294-(H870*(1+$BF$23)),"")),$BJ$14:$BJ$294-(H870*(1+$BF$23)),0))</f>
        <v>7.9950000000000201E-2</v>
      </c>
    </row>
    <row r="871" spans="1:12" x14ac:dyDescent="0.25">
      <c r="A871" s="69" t="str">
        <f>+'3.1.16'!A859</f>
        <v>2016-09-01</v>
      </c>
      <c r="B871" s="56" t="str">
        <f>+'3.1.16'!B859</f>
        <v>2018-02-28</v>
      </c>
      <c r="C871" s="56">
        <f>+'3.1.16'!C859</f>
        <v>18</v>
      </c>
      <c r="D871" s="56" t="str">
        <f>+'3.1.16'!D859</f>
        <v>COMMONWEALTH-NS</v>
      </c>
      <c r="E871" s="56" t="s">
        <v>372</v>
      </c>
      <c r="F871" s="80">
        <f>IF($E$11="",'3.1.16'!Y859/1000,Matrix!$E$11+('3.1.16'!Y859/1000))</f>
        <v>8.4604195823592965E-2</v>
      </c>
      <c r="G871" s="59">
        <f>IF($E$11="",'3.1.16'!Z859/1000,Matrix!$E$11+('3.1.16'!Z859/1000))</f>
        <v>8.6904195823592961E-2</v>
      </c>
      <c r="H871" s="62">
        <f>IF($E$11="",'3.1.16'!AA859/1000,Matrix!$E$11+('3.1.16'!AA859/1000))</f>
        <v>8.7104195823592953E-2</v>
      </c>
      <c r="I871" s="56"/>
      <c r="J871" s="74">
        <f t="array" ref="J871">INDEX($BJ$14:$BJ$294,MATCH(MIN(IF($BJ$14:$BJ$294-(F871*(1+$BF$23))&gt;=0,$BJ$14:$BJ$294-(F871*(1+$BF$23)),"")),$BJ$14:$BJ$294-(F871*(1+$BF$23)),0))</f>
        <v>8.5200000000000248E-2</v>
      </c>
      <c r="K871" s="59">
        <f t="array" ref="K871">INDEX($BJ$14:$BJ$294,MATCH(MIN(IF($BJ$14:$BJ$294-(G871*(1+$BF$23))&gt;=0,$BJ$14:$BJ$294-(G871*(1+$BF$23)),"")),$BJ$14:$BJ$294-(G871*(1+$BF$23)),0))</f>
        <v>8.7300000000000266E-2</v>
      </c>
      <c r="L871" s="62">
        <f t="array" ref="L871">INDEX($BJ$14:$BJ$294,MATCH(MIN(IF($BJ$14:$BJ$294-(H871*(1+$BF$23))&gt;=0,$BJ$14:$BJ$294-(H871*(1+$BF$23)),"")),$BJ$14:$BJ$294-(H871*(1+$BF$23)),0))</f>
        <v>8.7650000000000269E-2</v>
      </c>
    </row>
    <row r="872" spans="1:12" x14ac:dyDescent="0.25">
      <c r="A872" s="69" t="str">
        <f>+'3.1.16'!A860</f>
        <v>2016-09-01</v>
      </c>
      <c r="B872" s="56" t="str">
        <f>+'3.1.16'!B860</f>
        <v>2018-08-31</v>
      </c>
      <c r="C872" s="56">
        <f>+'3.1.16'!C860</f>
        <v>24</v>
      </c>
      <c r="D872" s="56" t="str">
        <f>+'3.1.16'!D860</f>
        <v>COMMONWEALTH-NS</v>
      </c>
      <c r="E872" s="56" t="s">
        <v>372</v>
      </c>
      <c r="F872" s="80">
        <f>IF($E$11="",'3.1.16'!Y860/1000,Matrix!$E$11+('3.1.16'!Y860/1000))</f>
        <v>8.5456024601118313E-2</v>
      </c>
      <c r="G872" s="59">
        <f>IF($E$11="",'3.1.16'!Z860/1000,Matrix!$E$11+('3.1.16'!Z860/1000))</f>
        <v>8.775602460111831E-2</v>
      </c>
      <c r="H872" s="62">
        <f>IF($E$11="",'3.1.16'!AA860/1000,Matrix!$E$11+('3.1.16'!AA860/1000))</f>
        <v>8.7956024601118316E-2</v>
      </c>
      <c r="I872" s="56"/>
      <c r="J872" s="74">
        <f t="array" ref="J872">INDEX($BJ$14:$BJ$294,MATCH(MIN(IF($BJ$14:$BJ$294-(F872*(1+$BF$23))&gt;=0,$BJ$14:$BJ$294-(F872*(1+$BF$23)),"")),$BJ$14:$BJ$294-(F872*(1+$BF$23)),0))</f>
        <v>8.5900000000000254E-2</v>
      </c>
      <c r="K872" s="59">
        <f t="array" ref="K872">INDEX($BJ$14:$BJ$294,MATCH(MIN(IF($BJ$14:$BJ$294-(G872*(1+$BF$23))&gt;=0,$BJ$14:$BJ$294-(G872*(1+$BF$23)),"")),$BJ$14:$BJ$294-(G872*(1+$BF$23)),0))</f>
        <v>8.8350000000000276E-2</v>
      </c>
      <c r="L872" s="62">
        <f t="array" ref="L872">INDEX($BJ$14:$BJ$294,MATCH(MIN(IF($BJ$14:$BJ$294-(H872*(1+$BF$23))&gt;=0,$BJ$14:$BJ$294-(H872*(1+$BF$23)),"")),$BJ$14:$BJ$294-(H872*(1+$BF$23)),0))</f>
        <v>8.8350000000000276E-2</v>
      </c>
    </row>
    <row r="873" spans="1:12" x14ac:dyDescent="0.25">
      <c r="A873" s="69" t="str">
        <f>+'3.1.16'!A861</f>
        <v>2016-09-01</v>
      </c>
      <c r="B873" s="56" t="str">
        <f>+'3.1.16'!B861</f>
        <v>2019-02-28</v>
      </c>
      <c r="C873" s="56">
        <f>+'3.1.16'!C861</f>
        <v>30</v>
      </c>
      <c r="D873" s="56" t="str">
        <f>+'3.1.16'!D861</f>
        <v>COMMONWEALTH-NS</v>
      </c>
      <c r="E873" s="56" t="s">
        <v>372</v>
      </c>
      <c r="F873" s="80">
        <f>IF($E$11="",'3.1.16'!Y861/1000,Matrix!$E$11+('3.1.16'!Y861/1000))</f>
        <v>8.9950832592089483E-2</v>
      </c>
      <c r="G873" s="59">
        <f>IF($E$11="",'3.1.16'!Z861/1000,Matrix!$E$11+('3.1.16'!Z861/1000))</f>
        <v>9.225083259208948E-2</v>
      </c>
      <c r="H873" s="62">
        <f>IF($E$11="",'3.1.16'!AA861/1000,Matrix!$E$11+('3.1.16'!AA861/1000))</f>
        <v>9.2450832592089485E-2</v>
      </c>
      <c r="I873" s="56"/>
      <c r="J873" s="74">
        <f t="array" ref="J873">INDEX($BJ$14:$BJ$294,MATCH(MIN(IF($BJ$14:$BJ$294-(F873*(1+$BF$23))&gt;=0,$BJ$14:$BJ$294-(F873*(1+$BF$23)),"")),$BJ$14:$BJ$294-(F873*(1+$BF$23)),0))</f>
        <v>9.0450000000000294E-2</v>
      </c>
      <c r="K873" s="59">
        <f t="array" ref="K873">INDEX($BJ$14:$BJ$294,MATCH(MIN(IF($BJ$14:$BJ$294-(G873*(1+$BF$23))&gt;=0,$BJ$14:$BJ$294-(G873*(1+$BF$23)),"")),$BJ$14:$BJ$294-(G873*(1+$BF$23)),0))</f>
        <v>9.2550000000000313E-2</v>
      </c>
      <c r="L873" s="62">
        <f t="array" ref="L873">INDEX($BJ$14:$BJ$294,MATCH(MIN(IF($BJ$14:$BJ$294-(H873*(1+$BF$23))&gt;=0,$BJ$14:$BJ$294-(H873*(1+$BF$23)),"")),$BJ$14:$BJ$294-(H873*(1+$BF$23)),0))</f>
        <v>9.2900000000000316E-2</v>
      </c>
    </row>
    <row r="874" spans="1:12" x14ac:dyDescent="0.25">
      <c r="A874" s="70" t="str">
        <f>+'3.1.16'!A862</f>
        <v>2016-09-01</v>
      </c>
      <c r="B874" s="57" t="str">
        <f>+'3.1.16'!B862</f>
        <v>2019-08-31</v>
      </c>
      <c r="C874" s="57">
        <f>+'3.1.16'!C862</f>
        <v>36</v>
      </c>
      <c r="D874" s="57" t="str">
        <f>+'3.1.16'!D862</f>
        <v>COMMONWEALTH-NS</v>
      </c>
      <c r="E874" s="57" t="s">
        <v>372</v>
      </c>
      <c r="F874" s="82">
        <f>IF($E$11="",'3.1.16'!Y862/1000,Matrix!$E$11+('3.1.16'!Y862/1000))</f>
        <v>8.9761623779362879E-2</v>
      </c>
      <c r="G874" s="60">
        <f>IF($E$11="",'3.1.16'!Z862/1000,Matrix!$E$11+('3.1.16'!Z862/1000))</f>
        <v>9.2061623779362875E-2</v>
      </c>
      <c r="H874" s="63">
        <f>IF($E$11="",'3.1.16'!AA862/1000,Matrix!$E$11+('3.1.16'!AA862/1000))</f>
        <v>9.2261623779362881E-2</v>
      </c>
      <c r="I874" s="56"/>
      <c r="J874" s="75">
        <f t="array" ref="J874">INDEX($BJ$14:$BJ$294,MATCH(MIN(IF($BJ$14:$BJ$294-(F874*(1+$BF$23))&gt;=0,$BJ$14:$BJ$294-(F874*(1+$BF$23)),"")),$BJ$14:$BJ$294-(F874*(1+$BF$23)),0))</f>
        <v>9.0100000000000291E-2</v>
      </c>
      <c r="K874" s="60">
        <f t="array" ref="K874">INDEX($BJ$14:$BJ$294,MATCH(MIN(IF($BJ$14:$BJ$294-(G874*(1+$BF$23))&gt;=0,$BJ$14:$BJ$294-(G874*(1+$BF$23)),"")),$BJ$14:$BJ$294-(G874*(1+$BF$23)),0))</f>
        <v>9.2550000000000313E-2</v>
      </c>
      <c r="L874" s="63">
        <f t="array" ref="L874">INDEX($BJ$14:$BJ$294,MATCH(MIN(IF($BJ$14:$BJ$294-(H874*(1+$BF$23))&gt;=0,$BJ$14:$BJ$294-(H874*(1+$BF$23)),"")),$BJ$14:$BJ$294-(H874*(1+$BF$23)),0))</f>
        <v>9.2900000000000316E-2</v>
      </c>
    </row>
    <row r="875" spans="1:12" x14ac:dyDescent="0.25">
      <c r="A875" s="68" t="str">
        <f>+'3.1.16'!A863</f>
        <v>2016-10-01</v>
      </c>
      <c r="B875" s="55" t="str">
        <f>+'3.1.16'!B863</f>
        <v>2017-09-30</v>
      </c>
      <c r="C875" s="55">
        <f>+'3.1.16'!C863</f>
        <v>12</v>
      </c>
      <c r="D875" s="55" t="str">
        <f>+'3.1.16'!D863</f>
        <v>COMMONWEALTH-NS</v>
      </c>
      <c r="E875" s="55" t="s">
        <v>372</v>
      </c>
      <c r="F875" s="81">
        <f>IF($E$11="",'3.1.16'!Y863/1000,Matrix!$E$11+('3.1.16'!Y863/1000))</f>
        <v>7.9513085297942626E-2</v>
      </c>
      <c r="G875" s="58">
        <f>IF($E$11="",'3.1.16'!Z863/1000,Matrix!$E$11+('3.1.16'!Z863/1000))</f>
        <v>8.1813085297942623E-2</v>
      </c>
      <c r="H875" s="61">
        <f>IF($E$11="",'3.1.16'!AA863/1000,Matrix!$E$11+('3.1.16'!AA863/1000))</f>
        <v>8.2013085297942628E-2</v>
      </c>
      <c r="I875" s="55"/>
      <c r="J875" s="73">
        <f t="array" ref="J875">INDEX($BJ$14:$BJ$294,MATCH(MIN(IF($BJ$14:$BJ$294-(F875*(1+$BF$23))&gt;=0,$BJ$14:$BJ$294-(F875*(1+$BF$23)),"")),$BJ$14:$BJ$294-(F875*(1+$BF$23)),0))</f>
        <v>7.9950000000000201E-2</v>
      </c>
      <c r="K875" s="58">
        <f t="array" ref="K875">INDEX($BJ$14:$BJ$294,MATCH(MIN(IF($BJ$14:$BJ$294-(G875*(1+$BF$23))&gt;=0,$BJ$14:$BJ$294-(G875*(1+$BF$23)),"")),$BJ$14:$BJ$294-(G875*(1+$BF$23)),0))</f>
        <v>8.2400000000000223E-2</v>
      </c>
      <c r="L875" s="61">
        <f t="array" ref="L875">INDEX($BJ$14:$BJ$294,MATCH(MIN(IF($BJ$14:$BJ$294-(H875*(1+$BF$23))&gt;=0,$BJ$14:$BJ$294-(H875*(1+$BF$23)),"")),$BJ$14:$BJ$294-(H875*(1+$BF$23)),0))</f>
        <v>8.2400000000000223E-2</v>
      </c>
    </row>
    <row r="876" spans="1:12" x14ac:dyDescent="0.25">
      <c r="A876" s="69" t="str">
        <f>+'3.1.16'!A864</f>
        <v>2016-10-01</v>
      </c>
      <c r="B876" s="56" t="str">
        <f>+'3.1.16'!B864</f>
        <v>2018-03-31</v>
      </c>
      <c r="C876" s="56">
        <f>+'3.1.16'!C864</f>
        <v>18</v>
      </c>
      <c r="D876" s="56" t="str">
        <f>+'3.1.16'!D864</f>
        <v>COMMONWEALTH-NS</v>
      </c>
      <c r="E876" s="56" t="s">
        <v>372</v>
      </c>
      <c r="F876" s="80">
        <f>IF($E$11="",'3.1.16'!Y864/1000,Matrix!$E$11+('3.1.16'!Y864/1000))</f>
        <v>8.6366216093195392E-2</v>
      </c>
      <c r="G876" s="59">
        <f>IF($E$11="",'3.1.16'!Z864/1000,Matrix!$E$11+('3.1.16'!Z864/1000))</f>
        <v>8.8666216093195388E-2</v>
      </c>
      <c r="H876" s="62">
        <f>IF($E$11="",'3.1.16'!AA864/1000,Matrix!$E$11+('3.1.16'!AA864/1000))</f>
        <v>8.8866216093195394E-2</v>
      </c>
      <c r="I876" s="56"/>
      <c r="J876" s="74">
        <f t="array" ref="J876">INDEX($BJ$14:$BJ$294,MATCH(MIN(IF($BJ$14:$BJ$294-(F876*(1+$BF$23))&gt;=0,$BJ$14:$BJ$294-(F876*(1+$BF$23)),"")),$BJ$14:$BJ$294-(F876*(1+$BF$23)),0))</f>
        <v>8.6950000000000263E-2</v>
      </c>
      <c r="K876" s="59">
        <f t="array" ref="K876">INDEX($BJ$14:$BJ$294,MATCH(MIN(IF($BJ$14:$BJ$294-(G876*(1+$BF$23))&gt;=0,$BJ$14:$BJ$294-(G876*(1+$BF$23)),"")),$BJ$14:$BJ$294-(G876*(1+$BF$23)),0))</f>
        <v>8.9050000000000282E-2</v>
      </c>
      <c r="L876" s="62">
        <f t="array" ref="L876">INDEX($BJ$14:$BJ$294,MATCH(MIN(IF($BJ$14:$BJ$294-(H876*(1+$BF$23))&gt;=0,$BJ$14:$BJ$294-(H876*(1+$BF$23)),"")),$BJ$14:$BJ$294-(H876*(1+$BF$23)),0))</f>
        <v>8.9400000000000285E-2</v>
      </c>
    </row>
    <row r="877" spans="1:12" x14ac:dyDescent="0.25">
      <c r="A877" s="69" t="str">
        <f>+'3.1.16'!A865</f>
        <v>2016-10-01</v>
      </c>
      <c r="B877" s="56" t="str">
        <f>+'3.1.16'!B865</f>
        <v>2018-09-30</v>
      </c>
      <c r="C877" s="56">
        <f>+'3.1.16'!C865</f>
        <v>24</v>
      </c>
      <c r="D877" s="56" t="str">
        <f>+'3.1.16'!D865</f>
        <v>COMMONWEALTH-NS</v>
      </c>
      <c r="E877" s="56" t="s">
        <v>372</v>
      </c>
      <c r="F877" s="80">
        <f>IF($E$11="",'3.1.16'!Y865/1000,Matrix!$E$11+('3.1.16'!Y865/1000))</f>
        <v>8.6365800739709467E-2</v>
      </c>
      <c r="G877" s="59">
        <f>IF($E$11="",'3.1.16'!Z865/1000,Matrix!$E$11+('3.1.16'!Z865/1000))</f>
        <v>8.8665800739709463E-2</v>
      </c>
      <c r="H877" s="62">
        <f>IF($E$11="",'3.1.16'!AA865/1000,Matrix!$E$11+('3.1.16'!AA865/1000))</f>
        <v>8.8865800739709469E-2</v>
      </c>
      <c r="I877" s="56"/>
      <c r="J877" s="74">
        <f t="array" ref="J877">INDEX($BJ$14:$BJ$294,MATCH(MIN(IF($BJ$14:$BJ$294-(F877*(1+$BF$23))&gt;=0,$BJ$14:$BJ$294-(F877*(1+$BF$23)),"")),$BJ$14:$BJ$294-(F877*(1+$BF$23)),0))</f>
        <v>8.6950000000000263E-2</v>
      </c>
      <c r="K877" s="59">
        <f t="array" ref="K877">INDEX($BJ$14:$BJ$294,MATCH(MIN(IF($BJ$14:$BJ$294-(G877*(1+$BF$23))&gt;=0,$BJ$14:$BJ$294-(G877*(1+$BF$23)),"")),$BJ$14:$BJ$294-(G877*(1+$BF$23)),0))</f>
        <v>8.9050000000000282E-2</v>
      </c>
      <c r="L877" s="62">
        <f t="array" ref="L877">INDEX($BJ$14:$BJ$294,MATCH(MIN(IF($BJ$14:$BJ$294-(H877*(1+$BF$23))&gt;=0,$BJ$14:$BJ$294-(H877*(1+$BF$23)),"")),$BJ$14:$BJ$294-(H877*(1+$BF$23)),0))</f>
        <v>8.9400000000000285E-2</v>
      </c>
    </row>
    <row r="878" spans="1:12" x14ac:dyDescent="0.25">
      <c r="A878" s="69" t="str">
        <f>+'3.1.16'!A866</f>
        <v>2016-10-01</v>
      </c>
      <c r="B878" s="56" t="str">
        <f>+'3.1.16'!B866</f>
        <v>2019-03-31</v>
      </c>
      <c r="C878" s="56">
        <f>+'3.1.16'!C866</f>
        <v>30</v>
      </c>
      <c r="D878" s="56" t="str">
        <f>+'3.1.16'!D866</f>
        <v>COMMONWEALTH-NS</v>
      </c>
      <c r="E878" s="56" t="s">
        <v>372</v>
      </c>
      <c r="F878" s="80">
        <f>IF($E$11="",'3.1.16'!Y866/1000,Matrix!$E$11+('3.1.16'!Y866/1000))</f>
        <v>9.14407351351329E-2</v>
      </c>
      <c r="G878" s="59">
        <f>IF($E$11="",'3.1.16'!Z866/1000,Matrix!$E$11+('3.1.16'!Z866/1000))</f>
        <v>9.3740735135132897E-2</v>
      </c>
      <c r="H878" s="62">
        <f>IF($E$11="",'3.1.16'!AA866/1000,Matrix!$E$11+('3.1.16'!AA866/1000))</f>
        <v>9.3940735135132902E-2</v>
      </c>
      <c r="I878" s="56"/>
      <c r="J878" s="74">
        <f t="array" ref="J878">INDEX($BJ$14:$BJ$294,MATCH(MIN(IF($BJ$14:$BJ$294-(F878*(1+$BF$23))&gt;=0,$BJ$14:$BJ$294-(F878*(1+$BF$23)),"")),$BJ$14:$BJ$294-(F878*(1+$BF$23)),0))</f>
        <v>9.1850000000000306E-2</v>
      </c>
      <c r="K878" s="59">
        <f t="array" ref="K878">INDEX($BJ$14:$BJ$294,MATCH(MIN(IF($BJ$14:$BJ$294-(G878*(1+$BF$23))&gt;=0,$BJ$14:$BJ$294-(G878*(1+$BF$23)),"")),$BJ$14:$BJ$294-(G878*(1+$BF$23)),0))</f>
        <v>9.4300000000000328E-2</v>
      </c>
      <c r="L878" s="62">
        <f t="array" ref="L878">INDEX($BJ$14:$BJ$294,MATCH(MIN(IF($BJ$14:$BJ$294-(H878*(1+$BF$23))&gt;=0,$BJ$14:$BJ$294-(H878*(1+$BF$23)),"")),$BJ$14:$BJ$294-(H878*(1+$BF$23)),0))</f>
        <v>9.4300000000000328E-2</v>
      </c>
    </row>
    <row r="879" spans="1:12" x14ac:dyDescent="0.25">
      <c r="A879" s="70" t="str">
        <f>+'3.1.16'!A867</f>
        <v>2016-10-01</v>
      </c>
      <c r="B879" s="57" t="str">
        <f>+'3.1.16'!B867</f>
        <v>2019-09-30</v>
      </c>
      <c r="C879" s="57">
        <f>+'3.1.16'!C867</f>
        <v>36</v>
      </c>
      <c r="D879" s="57" t="str">
        <f>+'3.1.16'!D867</f>
        <v>COMMONWEALTH-NS</v>
      </c>
      <c r="E879" s="57" t="s">
        <v>372</v>
      </c>
      <c r="F879" s="82">
        <f>IF($E$11="",'3.1.16'!Y867/1000,Matrix!$E$11+('3.1.16'!Y867/1000))</f>
        <v>9.0035522743684177E-2</v>
      </c>
      <c r="G879" s="60">
        <f>IF($E$11="",'3.1.16'!Z867/1000,Matrix!$E$11+('3.1.16'!Z867/1000))</f>
        <v>9.2335522743684187E-2</v>
      </c>
      <c r="H879" s="63">
        <f>IF($E$11="",'3.1.16'!AA867/1000,Matrix!$E$11+('3.1.16'!AA867/1000))</f>
        <v>9.2535522743684179E-2</v>
      </c>
      <c r="I879" s="56"/>
      <c r="J879" s="75">
        <f t="array" ref="J879">INDEX($BJ$14:$BJ$294,MATCH(MIN(IF($BJ$14:$BJ$294-(F879*(1+$BF$23))&gt;=0,$BJ$14:$BJ$294-(F879*(1+$BF$23)),"")),$BJ$14:$BJ$294-(F879*(1+$BF$23)),0))</f>
        <v>9.0450000000000294E-2</v>
      </c>
      <c r="K879" s="60">
        <f t="array" ref="K879">INDEX($BJ$14:$BJ$294,MATCH(MIN(IF($BJ$14:$BJ$294-(G879*(1+$BF$23))&gt;=0,$BJ$14:$BJ$294-(G879*(1+$BF$23)),"")),$BJ$14:$BJ$294-(G879*(1+$BF$23)),0))</f>
        <v>9.2900000000000316E-2</v>
      </c>
      <c r="L879" s="63">
        <f t="array" ref="L879">INDEX($BJ$14:$BJ$294,MATCH(MIN(IF($BJ$14:$BJ$294-(H879*(1+$BF$23))&gt;=0,$BJ$14:$BJ$294-(H879*(1+$BF$23)),"")),$BJ$14:$BJ$294-(H879*(1+$BF$23)),0))</f>
        <v>9.2900000000000316E-2</v>
      </c>
    </row>
    <row r="880" spans="1:12" x14ac:dyDescent="0.25">
      <c r="A880" s="68" t="str">
        <f>+'3.1.16'!A868</f>
        <v>2016-11-01</v>
      </c>
      <c r="B880" s="55" t="str">
        <f>+'3.1.16'!B868</f>
        <v>2017-10-31</v>
      </c>
      <c r="C880" s="55">
        <f>+'3.1.16'!C868</f>
        <v>12</v>
      </c>
      <c r="D880" s="55" t="str">
        <f>+'3.1.16'!D868</f>
        <v>COMMONWEALTH-NS</v>
      </c>
      <c r="E880" s="55" t="s">
        <v>372</v>
      </c>
      <c r="F880" s="81">
        <f>IF($E$11="",'3.1.16'!Y868/1000,Matrix!$E$11+('3.1.16'!Y868/1000))</f>
        <v>8.0654112083655444E-2</v>
      </c>
      <c r="G880" s="58">
        <f>IF($E$11="",'3.1.16'!Z868/1000,Matrix!$E$11+('3.1.16'!Z868/1000))</f>
        <v>8.295411208365544E-2</v>
      </c>
      <c r="H880" s="61">
        <f>IF($E$11="",'3.1.16'!AA868/1000,Matrix!$E$11+('3.1.16'!AA868/1000))</f>
        <v>8.3154112083655446E-2</v>
      </c>
      <c r="I880" s="55"/>
      <c r="J880" s="73">
        <f t="array" ref="J880">INDEX($BJ$14:$BJ$294,MATCH(MIN(IF($BJ$14:$BJ$294-(F880*(1+$BF$23))&gt;=0,$BJ$14:$BJ$294-(F880*(1+$BF$23)),"")),$BJ$14:$BJ$294-(F880*(1+$BF$23)),0))</f>
        <v>8.1000000000000211E-2</v>
      </c>
      <c r="K880" s="58">
        <f t="array" ref="K880">INDEX($BJ$14:$BJ$294,MATCH(MIN(IF($BJ$14:$BJ$294-(G880*(1+$BF$23))&gt;=0,$BJ$14:$BJ$294-(G880*(1+$BF$23)),"")),$BJ$14:$BJ$294-(G880*(1+$BF$23)),0))</f>
        <v>8.3450000000000232E-2</v>
      </c>
      <c r="L880" s="61">
        <f t="array" ref="L880">INDEX($BJ$14:$BJ$294,MATCH(MIN(IF($BJ$14:$BJ$294-(H880*(1+$BF$23))&gt;=0,$BJ$14:$BJ$294-(H880*(1+$BF$23)),"")),$BJ$14:$BJ$294-(H880*(1+$BF$23)),0))</f>
        <v>8.3450000000000232E-2</v>
      </c>
    </row>
    <row r="881" spans="1:12" x14ac:dyDescent="0.25">
      <c r="A881" s="69" t="str">
        <f>+'3.1.16'!A869</f>
        <v>2016-11-01</v>
      </c>
      <c r="B881" s="56" t="str">
        <f>+'3.1.16'!B869</f>
        <v>2018-04-30</v>
      </c>
      <c r="C881" s="56">
        <f>+'3.1.16'!C869</f>
        <v>18</v>
      </c>
      <c r="D881" s="56" t="str">
        <f>+'3.1.16'!D869</f>
        <v>COMMONWEALTH-NS</v>
      </c>
      <c r="E881" s="56" t="s">
        <v>372</v>
      </c>
      <c r="F881" s="80">
        <f>IF($E$11="",'3.1.16'!Y869/1000,Matrix!$E$11+('3.1.16'!Y869/1000))</f>
        <v>8.7713226715692705E-2</v>
      </c>
      <c r="G881" s="59">
        <f>IF($E$11="",'3.1.16'!Z869/1000,Matrix!$E$11+('3.1.16'!Z869/1000))</f>
        <v>9.0013226715692701E-2</v>
      </c>
      <c r="H881" s="62">
        <f>IF($E$11="",'3.1.16'!AA869/1000,Matrix!$E$11+('3.1.16'!AA869/1000))</f>
        <v>9.0213226715692693E-2</v>
      </c>
      <c r="I881" s="56"/>
      <c r="J881" s="74">
        <f t="array" ref="J881">INDEX($BJ$14:$BJ$294,MATCH(MIN(IF($BJ$14:$BJ$294-(F881*(1+$BF$23))&gt;=0,$BJ$14:$BJ$294-(F881*(1+$BF$23)),"")),$BJ$14:$BJ$294-(F881*(1+$BF$23)),0))</f>
        <v>8.8000000000000272E-2</v>
      </c>
      <c r="K881" s="59">
        <f t="array" ref="K881">INDEX($BJ$14:$BJ$294,MATCH(MIN(IF($BJ$14:$BJ$294-(G881*(1+$BF$23))&gt;=0,$BJ$14:$BJ$294-(G881*(1+$BF$23)),"")),$BJ$14:$BJ$294-(G881*(1+$BF$23)),0))</f>
        <v>9.0450000000000294E-2</v>
      </c>
      <c r="L881" s="62">
        <f t="array" ref="L881">INDEX($BJ$14:$BJ$294,MATCH(MIN(IF($BJ$14:$BJ$294-(H881*(1+$BF$23))&gt;=0,$BJ$14:$BJ$294-(H881*(1+$BF$23)),"")),$BJ$14:$BJ$294-(H881*(1+$BF$23)),0))</f>
        <v>9.0800000000000297E-2</v>
      </c>
    </row>
    <row r="882" spans="1:12" x14ac:dyDescent="0.25">
      <c r="A882" s="69" t="str">
        <f>+'3.1.16'!A870</f>
        <v>2016-11-01</v>
      </c>
      <c r="B882" s="56" t="str">
        <f>+'3.1.16'!B870</f>
        <v>2018-10-31</v>
      </c>
      <c r="C882" s="56">
        <f>+'3.1.16'!C870</f>
        <v>24</v>
      </c>
      <c r="D882" s="56" t="str">
        <f>+'3.1.16'!D870</f>
        <v>COMMONWEALTH-NS</v>
      </c>
      <c r="E882" s="56" t="s">
        <v>372</v>
      </c>
      <c r="F882" s="80">
        <f>IF($E$11="",'3.1.16'!Y870/1000,Matrix!$E$11+('3.1.16'!Y870/1000))</f>
        <v>8.7387392282623239E-2</v>
      </c>
      <c r="G882" s="59">
        <f>IF($E$11="",'3.1.16'!Z870/1000,Matrix!$E$11+('3.1.16'!Z870/1000))</f>
        <v>8.9687392282623235E-2</v>
      </c>
      <c r="H882" s="62">
        <f>IF($E$11="",'3.1.16'!AA870/1000,Matrix!$E$11+('3.1.16'!AA870/1000))</f>
        <v>8.9887392282623241E-2</v>
      </c>
      <c r="I882" s="56"/>
      <c r="J882" s="74">
        <f t="array" ref="J882">INDEX($BJ$14:$BJ$294,MATCH(MIN(IF($BJ$14:$BJ$294-(F882*(1+$BF$23))&gt;=0,$BJ$14:$BJ$294-(F882*(1+$BF$23)),"")),$BJ$14:$BJ$294-(F882*(1+$BF$23)),0))</f>
        <v>8.8000000000000272E-2</v>
      </c>
      <c r="K882" s="59">
        <f t="array" ref="K882">INDEX($BJ$14:$BJ$294,MATCH(MIN(IF($BJ$14:$BJ$294-(G882*(1+$BF$23))&gt;=0,$BJ$14:$BJ$294-(G882*(1+$BF$23)),"")),$BJ$14:$BJ$294-(G882*(1+$BF$23)),0))</f>
        <v>9.0100000000000291E-2</v>
      </c>
      <c r="L882" s="62">
        <f t="array" ref="L882">INDEX($BJ$14:$BJ$294,MATCH(MIN(IF($BJ$14:$BJ$294-(H882*(1+$BF$23))&gt;=0,$BJ$14:$BJ$294-(H882*(1+$BF$23)),"")),$BJ$14:$BJ$294-(H882*(1+$BF$23)),0))</f>
        <v>9.0450000000000294E-2</v>
      </c>
    </row>
    <row r="883" spans="1:12" x14ac:dyDescent="0.25">
      <c r="A883" s="69" t="str">
        <f>+'3.1.16'!A871</f>
        <v>2016-11-01</v>
      </c>
      <c r="B883" s="56" t="str">
        <f>+'3.1.16'!B871</f>
        <v>2019-04-30</v>
      </c>
      <c r="C883" s="56">
        <f>+'3.1.16'!C871</f>
        <v>30</v>
      </c>
      <c r="D883" s="56" t="str">
        <f>+'3.1.16'!D871</f>
        <v>COMMONWEALTH-NS</v>
      </c>
      <c r="E883" s="56" t="s">
        <v>372</v>
      </c>
      <c r="F883" s="80">
        <f>IF($E$11="",'3.1.16'!Y871/1000,Matrix!$E$11+('3.1.16'!Y871/1000))</f>
        <v>9.2663823502528886E-2</v>
      </c>
      <c r="G883" s="59">
        <f>IF($E$11="",'3.1.16'!Z871/1000,Matrix!$E$11+('3.1.16'!Z871/1000))</f>
        <v>9.4963823502528882E-2</v>
      </c>
      <c r="H883" s="62">
        <f>IF($E$11="",'3.1.16'!AA871/1000,Matrix!$E$11+('3.1.16'!AA871/1000))</f>
        <v>9.5163823502528888E-2</v>
      </c>
      <c r="I883" s="56"/>
      <c r="J883" s="74">
        <f t="array" ref="J883">INDEX($BJ$14:$BJ$294,MATCH(MIN(IF($BJ$14:$BJ$294-(F883*(1+$BF$23))&gt;=0,$BJ$14:$BJ$294-(F883*(1+$BF$23)),"")),$BJ$14:$BJ$294-(F883*(1+$BF$23)),0))</f>
        <v>9.3250000000000319E-2</v>
      </c>
      <c r="K883" s="59">
        <f t="array" ref="K883">INDEX($BJ$14:$BJ$294,MATCH(MIN(IF($BJ$14:$BJ$294-(G883*(1+$BF$23))&gt;=0,$BJ$14:$BJ$294-(G883*(1+$BF$23)),"")),$BJ$14:$BJ$294-(G883*(1+$BF$23)),0))</f>
        <v>9.5350000000000337E-2</v>
      </c>
      <c r="L883" s="62">
        <f t="array" ref="L883">INDEX($BJ$14:$BJ$294,MATCH(MIN(IF($BJ$14:$BJ$294-(H883*(1+$BF$23))&gt;=0,$BJ$14:$BJ$294-(H883*(1+$BF$23)),"")),$BJ$14:$BJ$294-(H883*(1+$BF$23)),0))</f>
        <v>9.570000000000034E-2</v>
      </c>
    </row>
    <row r="884" spans="1:12" x14ac:dyDescent="0.25">
      <c r="A884" s="70" t="str">
        <f>+'3.1.16'!A872</f>
        <v>2016-11-01</v>
      </c>
      <c r="B884" s="57" t="str">
        <f>+'3.1.16'!B872</f>
        <v>2019-10-31</v>
      </c>
      <c r="C884" s="57">
        <f>+'3.1.16'!C872</f>
        <v>36</v>
      </c>
      <c r="D884" s="57" t="str">
        <f>+'3.1.16'!D872</f>
        <v>COMMONWEALTH-NS</v>
      </c>
      <c r="E884" s="57" t="s">
        <v>372</v>
      </c>
      <c r="F884" s="82">
        <f>IF($E$11="",'3.1.16'!Y872/1000,Matrix!$E$11+('3.1.16'!Y872/1000))</f>
        <v>9.0405511126976965E-2</v>
      </c>
      <c r="G884" s="60">
        <f>IF($E$11="",'3.1.16'!Z872/1000,Matrix!$E$11+('3.1.16'!Z872/1000))</f>
        <v>9.2705511126976961E-2</v>
      </c>
      <c r="H884" s="63">
        <f>IF($E$11="",'3.1.16'!AA872/1000,Matrix!$E$11+('3.1.16'!AA872/1000))</f>
        <v>9.2905511126976967E-2</v>
      </c>
      <c r="I884" s="56"/>
      <c r="J884" s="75">
        <f t="array" ref="J884">INDEX($BJ$14:$BJ$294,MATCH(MIN(IF($BJ$14:$BJ$294-(F884*(1+$BF$23))&gt;=0,$BJ$14:$BJ$294-(F884*(1+$BF$23)),"")),$BJ$14:$BJ$294-(F884*(1+$BF$23)),0))</f>
        <v>9.0800000000000297E-2</v>
      </c>
      <c r="K884" s="60">
        <f t="array" ref="K884">INDEX($BJ$14:$BJ$294,MATCH(MIN(IF($BJ$14:$BJ$294-(G884*(1+$BF$23))&gt;=0,$BJ$14:$BJ$294-(G884*(1+$BF$23)),"")),$BJ$14:$BJ$294-(G884*(1+$BF$23)),0))</f>
        <v>9.3250000000000319E-2</v>
      </c>
      <c r="L884" s="63">
        <f t="array" ref="L884">INDEX($BJ$14:$BJ$294,MATCH(MIN(IF($BJ$14:$BJ$294-(H884*(1+$BF$23))&gt;=0,$BJ$14:$BJ$294-(H884*(1+$BF$23)),"")),$BJ$14:$BJ$294-(H884*(1+$BF$23)),0))</f>
        <v>9.3250000000000319E-2</v>
      </c>
    </row>
    <row r="885" spans="1:12" x14ac:dyDescent="0.25">
      <c r="A885" s="68" t="str">
        <f>+'3.1.16'!A873</f>
        <v>2016-12-01</v>
      </c>
      <c r="B885" s="55" t="str">
        <f>+'3.1.16'!B873</f>
        <v>2017-11-30</v>
      </c>
      <c r="C885" s="55">
        <f>+'3.1.16'!C873</f>
        <v>12</v>
      </c>
      <c r="D885" s="55" t="str">
        <f>+'3.1.16'!D873</f>
        <v>COMMONWEALTH-NS</v>
      </c>
      <c r="E885" s="55" t="s">
        <v>372</v>
      </c>
      <c r="F885" s="81">
        <f>IF($E$11="",'3.1.16'!Y873/1000,Matrix!$E$11+('3.1.16'!Y873/1000))</f>
        <v>8.2058822739570964E-2</v>
      </c>
      <c r="G885" s="58">
        <f>IF($E$11="",'3.1.16'!Z873/1000,Matrix!$E$11+('3.1.16'!Z873/1000))</f>
        <v>8.435882273957096E-2</v>
      </c>
      <c r="H885" s="61">
        <f>IF($E$11="",'3.1.16'!AA873/1000,Matrix!$E$11+('3.1.16'!AA873/1000))</f>
        <v>8.4558822739570952E-2</v>
      </c>
      <c r="I885" s="55"/>
      <c r="J885" s="73">
        <f t="array" ref="J885">INDEX($BJ$14:$BJ$294,MATCH(MIN(IF($BJ$14:$BJ$294-(F885*(1+$BF$23))&gt;=0,$BJ$14:$BJ$294-(F885*(1+$BF$23)),"")),$BJ$14:$BJ$294-(F885*(1+$BF$23)),0))</f>
        <v>8.2400000000000223E-2</v>
      </c>
      <c r="K885" s="58">
        <f t="array" ref="K885">INDEX($BJ$14:$BJ$294,MATCH(MIN(IF($BJ$14:$BJ$294-(G885*(1+$BF$23))&gt;=0,$BJ$14:$BJ$294-(G885*(1+$BF$23)),"")),$BJ$14:$BJ$294-(G885*(1+$BF$23)),0))</f>
        <v>8.4850000000000245E-2</v>
      </c>
      <c r="L885" s="61">
        <f t="array" ref="L885">INDEX($BJ$14:$BJ$294,MATCH(MIN(IF($BJ$14:$BJ$294-(H885*(1+$BF$23))&gt;=0,$BJ$14:$BJ$294-(H885*(1+$BF$23)),"")),$BJ$14:$BJ$294-(H885*(1+$BF$23)),0))</f>
        <v>8.4850000000000245E-2</v>
      </c>
    </row>
    <row r="886" spans="1:12" x14ac:dyDescent="0.25">
      <c r="A886" s="69" t="str">
        <f>+'3.1.16'!A874</f>
        <v>2016-12-01</v>
      </c>
      <c r="B886" s="56" t="str">
        <f>+'3.1.16'!B874</f>
        <v>2018-05-31</v>
      </c>
      <c r="C886" s="56">
        <f>+'3.1.16'!C874</f>
        <v>18</v>
      </c>
      <c r="D886" s="56" t="str">
        <f>+'3.1.16'!D874</f>
        <v>COMMONWEALTH-NS</v>
      </c>
      <c r="E886" s="56" t="s">
        <v>372</v>
      </c>
      <c r="F886" s="80">
        <f>IF($E$11="",'3.1.16'!Y874/1000,Matrix!$E$11+('3.1.16'!Y874/1000))</f>
        <v>8.8209897838970569E-2</v>
      </c>
      <c r="G886" s="59">
        <f>IF($E$11="",'3.1.16'!Z874/1000,Matrix!$E$11+('3.1.16'!Z874/1000))</f>
        <v>9.0509897838970566E-2</v>
      </c>
      <c r="H886" s="62">
        <f>IF($E$11="",'3.1.16'!AA874/1000,Matrix!$E$11+('3.1.16'!AA874/1000))</f>
        <v>9.0709897838970557E-2</v>
      </c>
      <c r="I886" s="56"/>
      <c r="J886" s="74">
        <f t="array" ref="J886">INDEX($BJ$14:$BJ$294,MATCH(MIN(IF($BJ$14:$BJ$294-(F886*(1+$BF$23))&gt;=0,$BJ$14:$BJ$294-(F886*(1+$BF$23)),"")),$BJ$14:$BJ$294-(F886*(1+$BF$23)),0))</f>
        <v>8.8660000000000003E-2</v>
      </c>
      <c r="K886" s="59">
        <f t="array" ref="K886">INDEX($BJ$14:$BJ$294,MATCH(MIN(IF($BJ$14:$BJ$294-(G886*(1+$BF$23))&gt;=0,$BJ$14:$BJ$294-(G886*(1+$BF$23)),"")),$BJ$14:$BJ$294-(G886*(1+$BF$23)),0))</f>
        <v>9.0800000000000297E-2</v>
      </c>
      <c r="L886" s="62">
        <f t="array" ref="L886">INDEX($BJ$14:$BJ$294,MATCH(MIN(IF($BJ$14:$BJ$294-(H886*(1+$BF$23))&gt;=0,$BJ$14:$BJ$294-(H886*(1+$BF$23)),"")),$BJ$14:$BJ$294-(H886*(1+$BF$23)),0))</f>
        <v>9.11500000000003E-2</v>
      </c>
    </row>
    <row r="887" spans="1:12" x14ac:dyDescent="0.25">
      <c r="A887" s="69" t="str">
        <f>+'3.1.16'!A875</f>
        <v>2016-12-01</v>
      </c>
      <c r="B887" s="56" t="str">
        <f>+'3.1.16'!B875</f>
        <v>2018-11-30</v>
      </c>
      <c r="C887" s="56">
        <f>+'3.1.16'!C875</f>
        <v>24</v>
      </c>
      <c r="D887" s="56" t="str">
        <f>+'3.1.16'!D875</f>
        <v>COMMONWEALTH-NS</v>
      </c>
      <c r="E887" s="56" t="s">
        <v>372</v>
      </c>
      <c r="F887" s="80">
        <f>IF($E$11="",'3.1.16'!Y875/1000,Matrix!$E$11+('3.1.16'!Y875/1000))</f>
        <v>8.8617619451264548E-2</v>
      </c>
      <c r="G887" s="59">
        <f>IF($E$11="",'3.1.16'!Z875/1000,Matrix!$E$11+('3.1.16'!Z875/1000))</f>
        <v>9.0917619451264545E-2</v>
      </c>
      <c r="H887" s="62">
        <f>IF($E$11="",'3.1.16'!AA875/1000,Matrix!$E$11+('3.1.16'!AA875/1000))</f>
        <v>9.111761945126455E-2</v>
      </c>
      <c r="I887" s="56"/>
      <c r="J887" s="74">
        <f t="array" ref="J887">INDEX($BJ$14:$BJ$294,MATCH(MIN(IF($BJ$14:$BJ$294-(F887*(1+$BF$23))&gt;=0,$BJ$14:$BJ$294-(F887*(1+$BF$23)),"")),$BJ$14:$BJ$294-(F887*(1+$BF$23)),0))</f>
        <v>8.9050000000000282E-2</v>
      </c>
      <c r="K887" s="59">
        <f t="array" ref="K887">INDEX($BJ$14:$BJ$294,MATCH(MIN(IF($BJ$14:$BJ$294-(G887*(1+$BF$23))&gt;=0,$BJ$14:$BJ$294-(G887*(1+$BF$23)),"")),$BJ$14:$BJ$294-(G887*(1+$BF$23)),0))</f>
        <v>9.1500000000000303E-2</v>
      </c>
      <c r="L887" s="62">
        <f t="array" ref="L887">INDEX($BJ$14:$BJ$294,MATCH(MIN(IF($BJ$14:$BJ$294-(H887*(1+$BF$23))&gt;=0,$BJ$14:$BJ$294-(H887*(1+$BF$23)),"")),$BJ$14:$BJ$294-(H887*(1+$BF$23)),0))</f>
        <v>9.1500000000000303E-2</v>
      </c>
    </row>
    <row r="888" spans="1:12" x14ac:dyDescent="0.25">
      <c r="A888" s="69" t="str">
        <f>+'3.1.16'!A876</f>
        <v>2016-12-01</v>
      </c>
      <c r="B888" s="56" t="str">
        <f>+'3.1.16'!B876</f>
        <v>2019-05-31</v>
      </c>
      <c r="C888" s="56">
        <f>+'3.1.16'!C876</f>
        <v>30</v>
      </c>
      <c r="D888" s="56" t="str">
        <f>+'3.1.16'!D876</f>
        <v>COMMONWEALTH-NS</v>
      </c>
      <c r="E888" s="56" t="s">
        <v>372</v>
      </c>
      <c r="F888" s="80">
        <f>IF($E$11="",'3.1.16'!Y876/1000,Matrix!$E$11+('3.1.16'!Y876/1000))</f>
        <v>9.3296856352089369E-2</v>
      </c>
      <c r="G888" s="59">
        <f>IF($E$11="",'3.1.16'!Z876/1000,Matrix!$E$11+('3.1.16'!Z876/1000))</f>
        <v>9.5596856352089365E-2</v>
      </c>
      <c r="H888" s="62">
        <f>IF($E$11="",'3.1.16'!AA876/1000,Matrix!$E$11+('3.1.16'!AA876/1000))</f>
        <v>9.5796856352089357E-2</v>
      </c>
      <c r="I888" s="56"/>
      <c r="J888" s="74">
        <f t="array" ref="J888">INDEX($BJ$14:$BJ$294,MATCH(MIN(IF($BJ$14:$BJ$294-(F888*(1+$BF$23))&gt;=0,$BJ$14:$BJ$294-(F888*(1+$BF$23)),"")),$BJ$14:$BJ$294-(F888*(1+$BF$23)),0))</f>
        <v>9.3600000000000322E-2</v>
      </c>
      <c r="K888" s="59">
        <f t="array" ref="K888">INDEX($BJ$14:$BJ$294,MATCH(MIN(IF($BJ$14:$BJ$294-(G888*(1+$BF$23))&gt;=0,$BJ$14:$BJ$294-(G888*(1+$BF$23)),"")),$BJ$14:$BJ$294-(G888*(1+$BF$23)),0))</f>
        <v>9.6050000000000343E-2</v>
      </c>
      <c r="L888" s="62">
        <f t="array" ref="L888">INDEX($BJ$14:$BJ$294,MATCH(MIN(IF($BJ$14:$BJ$294-(H888*(1+$BF$23))&gt;=0,$BJ$14:$BJ$294-(H888*(1+$BF$23)),"")),$BJ$14:$BJ$294-(H888*(1+$BF$23)),0))</f>
        <v>9.6400000000000347E-2</v>
      </c>
    </row>
    <row r="889" spans="1:12" x14ac:dyDescent="0.25">
      <c r="A889" s="70" t="str">
        <f>+'3.1.16'!A877</f>
        <v>2016-12-01</v>
      </c>
      <c r="B889" s="57" t="str">
        <f>+'3.1.16'!B877</f>
        <v>2019-11-30</v>
      </c>
      <c r="C889" s="57">
        <f>+'3.1.16'!C877</f>
        <v>36</v>
      </c>
      <c r="D889" s="57" t="str">
        <f>+'3.1.16'!D877</f>
        <v>COMMONWEALTH-NS</v>
      </c>
      <c r="E889" s="57" t="s">
        <v>372</v>
      </c>
      <c r="F889" s="82">
        <f>IF($E$11="",'3.1.16'!Y877/1000,Matrix!$E$11+('3.1.16'!Y877/1000))</f>
        <v>9.094373760620908E-2</v>
      </c>
      <c r="G889" s="60">
        <f>IF($E$11="",'3.1.16'!Z877/1000,Matrix!$E$11+('3.1.16'!Z877/1000))</f>
        <v>9.3243737606209076E-2</v>
      </c>
      <c r="H889" s="63">
        <f>IF($E$11="",'3.1.16'!AA877/1000,Matrix!$E$11+('3.1.16'!AA877/1000))</f>
        <v>9.3443737606209082E-2</v>
      </c>
      <c r="I889" s="56"/>
      <c r="J889" s="75">
        <f t="array" ref="J889">INDEX($BJ$14:$BJ$294,MATCH(MIN(IF($BJ$14:$BJ$294-(F889*(1+$BF$23))&gt;=0,$BJ$14:$BJ$294-(F889*(1+$BF$23)),"")),$BJ$14:$BJ$294-(F889*(1+$BF$23)),0))</f>
        <v>9.1500000000000303E-2</v>
      </c>
      <c r="K889" s="60">
        <f t="array" ref="K889">INDEX($BJ$14:$BJ$294,MATCH(MIN(IF($BJ$14:$BJ$294-(G889*(1+$BF$23))&gt;=0,$BJ$14:$BJ$294-(G889*(1+$BF$23)),"")),$BJ$14:$BJ$294-(G889*(1+$BF$23)),0))</f>
        <v>9.3600000000000322E-2</v>
      </c>
      <c r="L889" s="63">
        <f t="array" ref="L889">INDEX($BJ$14:$BJ$294,MATCH(MIN(IF($BJ$14:$BJ$294-(H889*(1+$BF$23))&gt;=0,$BJ$14:$BJ$294-(H889*(1+$BF$23)),"")),$BJ$14:$BJ$294-(H889*(1+$BF$23)),0))</f>
        <v>9.3950000000000325E-2</v>
      </c>
    </row>
    <row r="890" spans="1:12" x14ac:dyDescent="0.25">
      <c r="A890" s="68" t="str">
        <f>+'3.1.16'!A878</f>
        <v>2017-01-01</v>
      </c>
      <c r="B890" s="55" t="str">
        <f>+'3.1.16'!B878</f>
        <v>2017-12-31</v>
      </c>
      <c r="C890" s="55">
        <f>+'3.1.16'!C878</f>
        <v>12</v>
      </c>
      <c r="D890" s="55" t="str">
        <f>+'3.1.16'!D878</f>
        <v>COMMONWEALTH-NS</v>
      </c>
      <c r="E890" s="55" t="s">
        <v>372</v>
      </c>
      <c r="F890" s="81">
        <f>IF($E$11="",'3.1.16'!Y878/1000,Matrix!$E$11+('3.1.16'!Y878/1000))</f>
        <v>8.3361158071351207E-2</v>
      </c>
      <c r="G890" s="58">
        <f>IF($E$11="",'3.1.16'!Z878/1000,Matrix!$E$11+('3.1.16'!Z878/1000))</f>
        <v>8.5661158071351204E-2</v>
      </c>
      <c r="H890" s="61">
        <f>IF($E$11="",'3.1.16'!AA878/1000,Matrix!$E$11+('3.1.16'!AA878/1000))</f>
        <v>8.586115807135121E-2</v>
      </c>
      <c r="I890" s="55"/>
      <c r="J890" s="73">
        <f t="array" ref="J890">INDEX($BJ$14:$BJ$294,MATCH(MIN(IF($BJ$14:$BJ$294-(F890*(1+$BF$23))&gt;=0,$BJ$14:$BJ$294-(F890*(1+$BF$23)),"")),$BJ$14:$BJ$294-(F890*(1+$BF$23)),0))</f>
        <v>8.3800000000000235E-2</v>
      </c>
      <c r="K890" s="58">
        <f t="array" ref="K890">INDEX($BJ$14:$BJ$294,MATCH(MIN(IF($BJ$14:$BJ$294-(G890*(1+$BF$23))&gt;=0,$BJ$14:$BJ$294-(G890*(1+$BF$23)),"")),$BJ$14:$BJ$294-(G890*(1+$BF$23)),0))</f>
        <v>8.6250000000000257E-2</v>
      </c>
      <c r="L890" s="61">
        <f t="array" ref="L890">INDEX($BJ$14:$BJ$294,MATCH(MIN(IF($BJ$14:$BJ$294-(H890*(1+$BF$23))&gt;=0,$BJ$14:$BJ$294-(H890*(1+$BF$23)),"")),$BJ$14:$BJ$294-(H890*(1+$BF$23)),0))</f>
        <v>8.6250000000000257E-2</v>
      </c>
    </row>
    <row r="891" spans="1:12" x14ac:dyDescent="0.25">
      <c r="A891" s="69" t="str">
        <f>+'3.1.16'!A879</f>
        <v>2017-01-01</v>
      </c>
      <c r="B891" s="56" t="str">
        <f>+'3.1.16'!B879</f>
        <v>2018-06-30</v>
      </c>
      <c r="C891" s="56">
        <f>+'3.1.16'!C879</f>
        <v>18</v>
      </c>
      <c r="D891" s="56" t="str">
        <f>+'3.1.16'!D879</f>
        <v>COMMONWEALTH-NS</v>
      </c>
      <c r="E891" s="56" t="s">
        <v>372</v>
      </c>
      <c r="F891" s="80">
        <f>IF($E$11="",'3.1.16'!Y879/1000,Matrix!$E$11+('3.1.16'!Y879/1000))</f>
        <v>8.8393786820434861E-2</v>
      </c>
      <c r="G891" s="59">
        <f>IF($E$11="",'3.1.16'!Z879/1000,Matrix!$E$11+('3.1.16'!Z879/1000))</f>
        <v>9.0693786820434857E-2</v>
      </c>
      <c r="H891" s="62">
        <f>IF($E$11="",'3.1.16'!AA879/1000,Matrix!$E$11+('3.1.16'!AA879/1000))</f>
        <v>9.0893786820434849E-2</v>
      </c>
      <c r="I891" s="56"/>
      <c r="J891" s="74">
        <f t="array" ref="J891">INDEX($BJ$14:$BJ$294,MATCH(MIN(IF($BJ$14:$BJ$294-(F891*(1+$BF$23))&gt;=0,$BJ$14:$BJ$294-(F891*(1+$BF$23)),"")),$BJ$14:$BJ$294-(F891*(1+$BF$23)),0))</f>
        <v>8.8700000000000279E-2</v>
      </c>
      <c r="K891" s="59">
        <f t="array" ref="K891">INDEX($BJ$14:$BJ$294,MATCH(MIN(IF($BJ$14:$BJ$294-(G891*(1+$BF$23))&gt;=0,$BJ$14:$BJ$294-(G891*(1+$BF$23)),"")),$BJ$14:$BJ$294-(G891*(1+$BF$23)),0))</f>
        <v>9.11500000000003E-2</v>
      </c>
      <c r="L891" s="62">
        <f t="array" ref="L891">INDEX($BJ$14:$BJ$294,MATCH(MIN(IF($BJ$14:$BJ$294-(H891*(1+$BF$23))&gt;=0,$BJ$14:$BJ$294-(H891*(1+$BF$23)),"")),$BJ$14:$BJ$294-(H891*(1+$BF$23)),0))</f>
        <v>9.1500000000000303E-2</v>
      </c>
    </row>
    <row r="892" spans="1:12" x14ac:dyDescent="0.25">
      <c r="A892" s="69" t="str">
        <f>+'3.1.16'!A880</f>
        <v>2017-01-01</v>
      </c>
      <c r="B892" s="56" t="str">
        <f>+'3.1.16'!B880</f>
        <v>2018-12-31</v>
      </c>
      <c r="C892" s="56">
        <f>+'3.1.16'!C880</f>
        <v>24</v>
      </c>
      <c r="D892" s="56" t="str">
        <f>+'3.1.16'!D880</f>
        <v>COMMONWEALTH-NS</v>
      </c>
      <c r="E892" s="56" t="s">
        <v>372</v>
      </c>
      <c r="F892" s="80">
        <f>IF($E$11="",'3.1.16'!Y880/1000,Matrix!$E$11+('3.1.16'!Y880/1000))</f>
        <v>8.9632520598551438E-2</v>
      </c>
      <c r="G892" s="59">
        <f>IF($E$11="",'3.1.16'!Z880/1000,Matrix!$E$11+('3.1.16'!Z880/1000))</f>
        <v>9.1932520598551434E-2</v>
      </c>
      <c r="H892" s="62">
        <f>IF($E$11="",'3.1.16'!AA880/1000,Matrix!$E$11+('3.1.16'!AA880/1000))</f>
        <v>9.213252059855144E-2</v>
      </c>
      <c r="I892" s="56"/>
      <c r="J892" s="74">
        <f t="array" ref="J892">INDEX($BJ$14:$BJ$294,MATCH(MIN(IF($BJ$14:$BJ$294-(F892*(1+$BF$23))&gt;=0,$BJ$14:$BJ$294-(F892*(1+$BF$23)),"")),$BJ$14:$BJ$294-(F892*(1+$BF$23)),0))</f>
        <v>9.0100000000000291E-2</v>
      </c>
      <c r="K892" s="59">
        <f t="array" ref="K892">INDEX($BJ$14:$BJ$294,MATCH(MIN(IF($BJ$14:$BJ$294-(G892*(1+$BF$23))&gt;=0,$BJ$14:$BJ$294-(G892*(1+$BF$23)),"")),$BJ$14:$BJ$294-(G892*(1+$BF$23)),0))</f>
        <v>9.2550000000000313E-2</v>
      </c>
      <c r="L892" s="62">
        <f t="array" ref="L892">INDEX($BJ$14:$BJ$294,MATCH(MIN(IF($BJ$14:$BJ$294-(H892*(1+$BF$23))&gt;=0,$BJ$14:$BJ$294-(H892*(1+$BF$23)),"")),$BJ$14:$BJ$294-(H892*(1+$BF$23)),0))</f>
        <v>9.2550000000000313E-2</v>
      </c>
    </row>
    <row r="893" spans="1:12" x14ac:dyDescent="0.25">
      <c r="A893" s="69" t="str">
        <f>+'3.1.16'!A881</f>
        <v>2017-01-01</v>
      </c>
      <c r="B893" s="56" t="str">
        <f>+'3.1.16'!B881</f>
        <v>2019-06-30</v>
      </c>
      <c r="C893" s="56">
        <f>+'3.1.16'!C881</f>
        <v>30</v>
      </c>
      <c r="D893" s="56" t="str">
        <f>+'3.1.16'!D881</f>
        <v>COMMONWEALTH-NS</v>
      </c>
      <c r="E893" s="56" t="s">
        <v>372</v>
      </c>
      <c r="F893" s="80">
        <f>IF($E$11="",'3.1.16'!Y881/1000,Matrix!$E$11+('3.1.16'!Y881/1000))</f>
        <v>9.3083050857116212E-2</v>
      </c>
      <c r="G893" s="59">
        <f>IF($E$11="",'3.1.16'!Z881/1000,Matrix!$E$11+('3.1.16'!Z881/1000))</f>
        <v>9.5383050857116208E-2</v>
      </c>
      <c r="H893" s="62">
        <f>IF($E$11="",'3.1.16'!AA881/1000,Matrix!$E$11+('3.1.16'!AA881/1000))</f>
        <v>9.55830508571162E-2</v>
      </c>
      <c r="I893" s="56"/>
      <c r="J893" s="74">
        <f t="array" ref="J893">INDEX($BJ$14:$BJ$294,MATCH(MIN(IF($BJ$14:$BJ$294-(F893*(1+$BF$23))&gt;=0,$BJ$14:$BJ$294-(F893*(1+$BF$23)),"")),$BJ$14:$BJ$294-(F893*(1+$BF$23)),0))</f>
        <v>9.3600000000000322E-2</v>
      </c>
      <c r="K893" s="59">
        <f t="array" ref="K893">INDEX($BJ$14:$BJ$294,MATCH(MIN(IF($BJ$14:$BJ$294-(G893*(1+$BF$23))&gt;=0,$BJ$14:$BJ$294-(G893*(1+$BF$23)),"")),$BJ$14:$BJ$294-(G893*(1+$BF$23)),0))</f>
        <v>9.570000000000034E-2</v>
      </c>
      <c r="L893" s="62">
        <f t="array" ref="L893">INDEX($BJ$14:$BJ$294,MATCH(MIN(IF($BJ$14:$BJ$294-(H893*(1+$BF$23))&gt;=0,$BJ$14:$BJ$294-(H893*(1+$BF$23)),"")),$BJ$14:$BJ$294-(H893*(1+$BF$23)),0))</f>
        <v>9.6050000000000343E-2</v>
      </c>
    </row>
    <row r="894" spans="1:12" x14ac:dyDescent="0.25">
      <c r="A894" s="70" t="str">
        <f>+'3.1.16'!A882</f>
        <v>2017-01-01</v>
      </c>
      <c r="B894" s="57" t="str">
        <f>+'3.1.16'!B882</f>
        <v>2019-12-31</v>
      </c>
      <c r="C894" s="57">
        <f>+'3.1.16'!C882</f>
        <v>36</v>
      </c>
      <c r="D894" s="57" t="str">
        <f>+'3.1.16'!D882</f>
        <v>COMMONWEALTH-NS</v>
      </c>
      <c r="E894" s="57" t="s">
        <v>372</v>
      </c>
      <c r="F894" s="82">
        <f>IF($E$11="",'3.1.16'!Y882/1000,Matrix!$E$11+('3.1.16'!Y882/1000))</f>
        <v>9.1328528484758434E-2</v>
      </c>
      <c r="G894" s="60">
        <f>IF($E$11="",'3.1.16'!Z882/1000,Matrix!$E$11+('3.1.16'!Z882/1000))</f>
        <v>9.362852848475843E-2</v>
      </c>
      <c r="H894" s="63">
        <f>IF($E$11="",'3.1.16'!AA882/1000,Matrix!$E$11+('3.1.16'!AA882/1000))</f>
        <v>9.3828528484758436E-2</v>
      </c>
      <c r="I894" s="56"/>
      <c r="J894" s="75">
        <f t="array" ref="J894">INDEX($BJ$14:$BJ$294,MATCH(MIN(IF($BJ$14:$BJ$294-(F894*(1+$BF$23))&gt;=0,$BJ$14:$BJ$294-(F894*(1+$BF$23)),"")),$BJ$14:$BJ$294-(F894*(1+$BF$23)),0))</f>
        <v>9.1850000000000306E-2</v>
      </c>
      <c r="K894" s="60">
        <f t="array" ref="K894">INDEX($BJ$14:$BJ$294,MATCH(MIN(IF($BJ$14:$BJ$294-(G894*(1+$BF$23))&gt;=0,$BJ$14:$BJ$294-(G894*(1+$BF$23)),"")),$BJ$14:$BJ$294-(G894*(1+$BF$23)),0))</f>
        <v>9.3950000000000325E-2</v>
      </c>
      <c r="L894" s="63">
        <f t="array" ref="L894">INDEX($BJ$14:$BJ$294,MATCH(MIN(IF($BJ$14:$BJ$294-(H894*(1+$BF$23))&gt;=0,$BJ$14:$BJ$294-(H894*(1+$BF$23)),"")),$BJ$14:$BJ$294-(H894*(1+$BF$23)),0))</f>
        <v>9.4300000000000328E-2</v>
      </c>
    </row>
    <row r="895" spans="1:12" x14ac:dyDescent="0.25">
      <c r="J895"/>
      <c r="K895"/>
      <c r="L895"/>
    </row>
    <row r="896" spans="1:12" x14ac:dyDescent="0.25">
      <c r="J896"/>
      <c r="K896"/>
      <c r="L896"/>
    </row>
    <row r="897" spans="10:12" x14ac:dyDescent="0.25">
      <c r="J897"/>
      <c r="K897"/>
      <c r="L897"/>
    </row>
    <row r="898" spans="10:12" x14ac:dyDescent="0.25">
      <c r="J898"/>
      <c r="K898"/>
      <c r="L898"/>
    </row>
    <row r="899" spans="10:12" x14ac:dyDescent="0.25">
      <c r="J899"/>
      <c r="K899"/>
      <c r="L899"/>
    </row>
    <row r="900" spans="10:12" x14ac:dyDescent="0.25">
      <c r="J900"/>
      <c r="K900"/>
      <c r="L900"/>
    </row>
    <row r="901" spans="10:12" x14ac:dyDescent="0.25">
      <c r="J901"/>
      <c r="K901"/>
      <c r="L901"/>
    </row>
    <row r="902" spans="10:12" x14ac:dyDescent="0.25">
      <c r="J902"/>
      <c r="K902"/>
      <c r="L902"/>
    </row>
    <row r="903" spans="10:12" x14ac:dyDescent="0.25">
      <c r="J903"/>
      <c r="K903"/>
      <c r="L903"/>
    </row>
    <row r="904" spans="10:12" x14ac:dyDescent="0.25">
      <c r="J904"/>
      <c r="K904"/>
      <c r="L904"/>
    </row>
    <row r="905" spans="10:12" x14ac:dyDescent="0.25">
      <c r="J905"/>
      <c r="K905"/>
      <c r="L905"/>
    </row>
    <row r="906" spans="10:12" x14ac:dyDescent="0.25">
      <c r="J906"/>
      <c r="K906"/>
      <c r="L906"/>
    </row>
    <row r="907" spans="10:12" x14ac:dyDescent="0.25">
      <c r="J907"/>
      <c r="K907"/>
      <c r="L907"/>
    </row>
    <row r="908" spans="10:12" x14ac:dyDescent="0.25">
      <c r="J908"/>
      <c r="K908"/>
      <c r="L908"/>
    </row>
    <row r="909" spans="10:12" x14ac:dyDescent="0.25">
      <c r="J909"/>
      <c r="K909"/>
      <c r="L909"/>
    </row>
    <row r="910" spans="10:12" x14ac:dyDescent="0.25">
      <c r="J910"/>
      <c r="K910"/>
      <c r="L910"/>
    </row>
    <row r="911" spans="10:12" x14ac:dyDescent="0.25">
      <c r="J911"/>
      <c r="K911"/>
      <c r="L911"/>
    </row>
    <row r="912" spans="10:12" x14ac:dyDescent="0.25">
      <c r="J912"/>
      <c r="K912"/>
      <c r="L912"/>
    </row>
    <row r="913" spans="10:12" x14ac:dyDescent="0.25">
      <c r="J913"/>
      <c r="K913"/>
      <c r="L913"/>
    </row>
    <row r="914" spans="10:12" x14ac:dyDescent="0.25">
      <c r="J914"/>
      <c r="K914"/>
      <c r="L914"/>
    </row>
    <row r="915" spans="10:12" x14ac:dyDescent="0.25">
      <c r="J915"/>
      <c r="K915"/>
      <c r="L915"/>
    </row>
    <row r="916" spans="10:12" x14ac:dyDescent="0.25">
      <c r="J916"/>
      <c r="K916"/>
      <c r="L916"/>
    </row>
    <row r="917" spans="10:12" x14ac:dyDescent="0.25">
      <c r="J917"/>
      <c r="K917"/>
      <c r="L917"/>
    </row>
    <row r="918" spans="10:12" x14ac:dyDescent="0.25">
      <c r="J918"/>
      <c r="K918"/>
      <c r="L918"/>
    </row>
    <row r="919" spans="10:12" x14ac:dyDescent="0.25">
      <c r="J919"/>
      <c r="K919"/>
      <c r="L919"/>
    </row>
    <row r="920" spans="10:12" x14ac:dyDescent="0.25">
      <c r="J920"/>
      <c r="K920"/>
      <c r="L920"/>
    </row>
    <row r="921" spans="10:12" x14ac:dyDescent="0.25">
      <c r="J921"/>
      <c r="K921"/>
      <c r="L921"/>
    </row>
    <row r="922" spans="10:12" x14ac:dyDescent="0.25">
      <c r="J922"/>
      <c r="K922"/>
      <c r="L922"/>
    </row>
    <row r="923" spans="10:12" x14ac:dyDescent="0.25">
      <c r="J923"/>
      <c r="K923"/>
      <c r="L923"/>
    </row>
    <row r="924" spans="10:12" x14ac:dyDescent="0.25">
      <c r="J924"/>
      <c r="K924"/>
      <c r="L924"/>
    </row>
    <row r="925" spans="10:12" x14ac:dyDescent="0.25">
      <c r="J925"/>
      <c r="K925"/>
      <c r="L925"/>
    </row>
    <row r="926" spans="10:12" x14ac:dyDescent="0.25">
      <c r="J926"/>
      <c r="K926"/>
      <c r="L926"/>
    </row>
    <row r="927" spans="10:12" x14ac:dyDescent="0.25">
      <c r="J927"/>
      <c r="K927"/>
      <c r="L927"/>
    </row>
    <row r="928" spans="10:12" x14ac:dyDescent="0.25">
      <c r="J928"/>
      <c r="K928"/>
      <c r="L928"/>
    </row>
    <row r="929" spans="10:12" x14ac:dyDescent="0.25">
      <c r="J929"/>
      <c r="K929"/>
      <c r="L929"/>
    </row>
    <row r="930" spans="10:12" x14ac:dyDescent="0.25">
      <c r="J930"/>
      <c r="K930"/>
      <c r="L930"/>
    </row>
    <row r="931" spans="10:12" x14ac:dyDescent="0.25">
      <c r="J931"/>
      <c r="K931"/>
      <c r="L931"/>
    </row>
    <row r="932" spans="10:12" x14ac:dyDescent="0.25">
      <c r="J932"/>
      <c r="K932"/>
      <c r="L932"/>
    </row>
    <row r="933" spans="10:12" x14ac:dyDescent="0.25">
      <c r="J933"/>
      <c r="K933"/>
      <c r="L933"/>
    </row>
    <row r="934" spans="10:12" x14ac:dyDescent="0.25">
      <c r="J934"/>
      <c r="K934"/>
      <c r="L934"/>
    </row>
    <row r="935" spans="10:12" x14ac:dyDescent="0.25">
      <c r="J935"/>
      <c r="K935"/>
      <c r="L935"/>
    </row>
    <row r="936" spans="10:12" x14ac:dyDescent="0.25">
      <c r="J936"/>
      <c r="K936"/>
      <c r="L936"/>
    </row>
    <row r="937" spans="10:12" x14ac:dyDescent="0.25">
      <c r="J937"/>
      <c r="K937"/>
      <c r="L937"/>
    </row>
    <row r="938" spans="10:12" x14ac:dyDescent="0.25">
      <c r="J938"/>
      <c r="K938"/>
      <c r="L938"/>
    </row>
    <row r="939" spans="10:12" x14ac:dyDescent="0.25">
      <c r="J939"/>
      <c r="K939"/>
      <c r="L939"/>
    </row>
    <row r="940" spans="10:12" x14ac:dyDescent="0.25">
      <c r="J940"/>
      <c r="K940"/>
      <c r="L940"/>
    </row>
    <row r="941" spans="10:12" x14ac:dyDescent="0.25">
      <c r="J941"/>
      <c r="K941"/>
      <c r="L941"/>
    </row>
    <row r="942" spans="10:12" x14ac:dyDescent="0.25">
      <c r="J942"/>
      <c r="K942"/>
      <c r="L942"/>
    </row>
    <row r="943" spans="10:12" x14ac:dyDescent="0.25">
      <c r="J943"/>
      <c r="K943"/>
      <c r="L943"/>
    </row>
    <row r="944" spans="10:12" x14ac:dyDescent="0.25">
      <c r="J944"/>
      <c r="K944"/>
      <c r="L944"/>
    </row>
    <row r="945" spans="10:12" x14ac:dyDescent="0.25">
      <c r="J945"/>
      <c r="K945"/>
      <c r="L945"/>
    </row>
    <row r="946" spans="10:12" x14ac:dyDescent="0.25">
      <c r="J946"/>
      <c r="K946"/>
      <c r="L946"/>
    </row>
    <row r="947" spans="10:12" x14ac:dyDescent="0.25">
      <c r="J947"/>
      <c r="K947"/>
      <c r="L947"/>
    </row>
    <row r="948" spans="10:12" x14ac:dyDescent="0.25">
      <c r="J948"/>
      <c r="K948"/>
      <c r="L948"/>
    </row>
    <row r="949" spans="10:12" x14ac:dyDescent="0.25">
      <c r="J949"/>
      <c r="K949"/>
      <c r="L949"/>
    </row>
    <row r="950" spans="10:12" x14ac:dyDescent="0.25">
      <c r="J950"/>
      <c r="K950"/>
      <c r="L950"/>
    </row>
    <row r="951" spans="10:12" x14ac:dyDescent="0.25">
      <c r="J951"/>
      <c r="K951"/>
      <c r="L951"/>
    </row>
    <row r="952" spans="10:12" x14ac:dyDescent="0.25">
      <c r="J952"/>
      <c r="K952"/>
      <c r="L952"/>
    </row>
    <row r="953" spans="10:12" x14ac:dyDescent="0.25">
      <c r="J953"/>
      <c r="K953"/>
      <c r="L953"/>
    </row>
    <row r="954" spans="10:12" x14ac:dyDescent="0.25">
      <c r="J954"/>
      <c r="K954"/>
      <c r="L954"/>
    </row>
    <row r="955" spans="10:12" x14ac:dyDescent="0.25">
      <c r="J955"/>
      <c r="K955"/>
      <c r="L955"/>
    </row>
    <row r="956" spans="10:12" x14ac:dyDescent="0.25">
      <c r="J956"/>
      <c r="K956"/>
      <c r="L956"/>
    </row>
    <row r="957" spans="10:12" x14ac:dyDescent="0.25">
      <c r="J957"/>
      <c r="K957"/>
      <c r="L957"/>
    </row>
    <row r="958" spans="10:12" x14ac:dyDescent="0.25">
      <c r="J958"/>
      <c r="K958"/>
      <c r="L958"/>
    </row>
    <row r="959" spans="10:12" x14ac:dyDescent="0.25">
      <c r="J959"/>
      <c r="K959"/>
      <c r="L959"/>
    </row>
    <row r="960" spans="10:12" x14ac:dyDescent="0.25">
      <c r="J960"/>
      <c r="K960"/>
      <c r="L960"/>
    </row>
    <row r="961" spans="10:12" x14ac:dyDescent="0.25">
      <c r="J961"/>
      <c r="K961"/>
      <c r="L961"/>
    </row>
    <row r="962" spans="10:12" x14ac:dyDescent="0.25">
      <c r="J962"/>
      <c r="K962"/>
      <c r="L962"/>
    </row>
    <row r="963" spans="10:12" x14ac:dyDescent="0.25">
      <c r="J963"/>
      <c r="K963"/>
      <c r="L963"/>
    </row>
    <row r="964" spans="10:12" x14ac:dyDescent="0.25">
      <c r="J964"/>
      <c r="K964"/>
      <c r="L964"/>
    </row>
    <row r="965" spans="10:12" x14ac:dyDescent="0.25">
      <c r="J965"/>
      <c r="K965"/>
      <c r="L965"/>
    </row>
    <row r="966" spans="10:12" x14ac:dyDescent="0.25">
      <c r="J966"/>
      <c r="K966"/>
      <c r="L966"/>
    </row>
    <row r="967" spans="10:12" x14ac:dyDescent="0.25">
      <c r="J967"/>
      <c r="K967"/>
      <c r="L967"/>
    </row>
    <row r="968" spans="10:12" x14ac:dyDescent="0.25">
      <c r="J968"/>
      <c r="K968"/>
      <c r="L968"/>
    </row>
    <row r="969" spans="10:12" x14ac:dyDescent="0.25">
      <c r="J969"/>
      <c r="K969"/>
      <c r="L969"/>
    </row>
    <row r="970" spans="10:12" x14ac:dyDescent="0.25">
      <c r="J970"/>
      <c r="K970"/>
      <c r="L970"/>
    </row>
    <row r="971" spans="10:12" x14ac:dyDescent="0.25">
      <c r="J971"/>
      <c r="K971"/>
      <c r="L971"/>
    </row>
    <row r="972" spans="10:12" x14ac:dyDescent="0.25">
      <c r="J972"/>
      <c r="K972"/>
      <c r="L972"/>
    </row>
    <row r="973" spans="10:12" x14ac:dyDescent="0.25">
      <c r="J973"/>
      <c r="K973"/>
      <c r="L973"/>
    </row>
    <row r="974" spans="10:12" x14ac:dyDescent="0.25">
      <c r="J974"/>
      <c r="K974"/>
      <c r="L974"/>
    </row>
    <row r="975" spans="10:12" x14ac:dyDescent="0.25">
      <c r="J975"/>
      <c r="K975"/>
      <c r="L975"/>
    </row>
    <row r="976" spans="10:12" x14ac:dyDescent="0.25">
      <c r="J976"/>
      <c r="K976"/>
      <c r="L976"/>
    </row>
    <row r="977" spans="10:12" x14ac:dyDescent="0.25">
      <c r="J977"/>
      <c r="K977"/>
      <c r="L977"/>
    </row>
    <row r="978" spans="10:12" x14ac:dyDescent="0.25">
      <c r="J978"/>
      <c r="K978"/>
      <c r="L978"/>
    </row>
    <row r="979" spans="10:12" x14ac:dyDescent="0.25">
      <c r="J979"/>
      <c r="K979"/>
      <c r="L979"/>
    </row>
    <row r="980" spans="10:12" x14ac:dyDescent="0.25">
      <c r="J980"/>
      <c r="K980"/>
      <c r="L980"/>
    </row>
    <row r="981" spans="10:12" x14ac:dyDescent="0.25">
      <c r="J981"/>
      <c r="K981"/>
      <c r="L981"/>
    </row>
    <row r="982" spans="10:12" x14ac:dyDescent="0.25">
      <c r="J982"/>
      <c r="K982"/>
      <c r="L982"/>
    </row>
    <row r="983" spans="10:12" x14ac:dyDescent="0.25">
      <c r="J983"/>
      <c r="K983"/>
      <c r="L983"/>
    </row>
    <row r="984" spans="10:12" x14ac:dyDescent="0.25">
      <c r="J984"/>
      <c r="K984"/>
      <c r="L984"/>
    </row>
    <row r="985" spans="10:12" x14ac:dyDescent="0.25">
      <c r="J985"/>
      <c r="K985"/>
      <c r="L985"/>
    </row>
    <row r="986" spans="10:12" x14ac:dyDescent="0.25">
      <c r="J986"/>
      <c r="K986"/>
      <c r="L986"/>
    </row>
    <row r="987" spans="10:12" x14ac:dyDescent="0.25">
      <c r="J987"/>
      <c r="K987"/>
      <c r="L987"/>
    </row>
    <row r="988" spans="10:12" x14ac:dyDescent="0.25">
      <c r="J988"/>
      <c r="K988"/>
      <c r="L988"/>
    </row>
    <row r="989" spans="10:12" x14ac:dyDescent="0.25">
      <c r="J989"/>
      <c r="K989"/>
      <c r="L989"/>
    </row>
    <row r="990" spans="10:12" x14ac:dyDescent="0.25">
      <c r="J990"/>
      <c r="K990"/>
      <c r="L990"/>
    </row>
    <row r="991" spans="10:12" x14ac:dyDescent="0.25">
      <c r="J991"/>
      <c r="K991"/>
      <c r="L991"/>
    </row>
    <row r="992" spans="10:12" x14ac:dyDescent="0.25">
      <c r="J992"/>
      <c r="K992"/>
      <c r="L992"/>
    </row>
    <row r="993" spans="10:12" x14ac:dyDescent="0.25">
      <c r="J993"/>
      <c r="K993"/>
      <c r="L993"/>
    </row>
    <row r="994" spans="10:12" x14ac:dyDescent="0.25">
      <c r="J994"/>
      <c r="K994"/>
      <c r="L994"/>
    </row>
    <row r="995" spans="10:12" x14ac:dyDescent="0.25">
      <c r="J995"/>
      <c r="K995"/>
      <c r="L995"/>
    </row>
    <row r="996" spans="10:12" x14ac:dyDescent="0.25">
      <c r="J996"/>
      <c r="K996"/>
      <c r="L996"/>
    </row>
    <row r="997" spans="10:12" x14ac:dyDescent="0.25">
      <c r="J997"/>
      <c r="K997"/>
      <c r="L997"/>
    </row>
    <row r="998" spans="10:12" x14ac:dyDescent="0.25">
      <c r="J998"/>
      <c r="K998"/>
      <c r="L998"/>
    </row>
    <row r="999" spans="10:12" x14ac:dyDescent="0.25">
      <c r="J999"/>
      <c r="K999"/>
      <c r="L999"/>
    </row>
    <row r="1000" spans="10:12" x14ac:dyDescent="0.25">
      <c r="J1000"/>
      <c r="K1000"/>
      <c r="L1000"/>
    </row>
    <row r="1001" spans="10:12" x14ac:dyDescent="0.25">
      <c r="J1001"/>
      <c r="K1001"/>
      <c r="L1001"/>
    </row>
    <row r="1002" spans="10:12" x14ac:dyDescent="0.25">
      <c r="J1002"/>
      <c r="K1002"/>
      <c r="L1002"/>
    </row>
    <row r="1003" spans="10:12" x14ac:dyDescent="0.25">
      <c r="J1003"/>
      <c r="K1003"/>
      <c r="L1003"/>
    </row>
    <row r="1004" spans="10:12" x14ac:dyDescent="0.25">
      <c r="J1004"/>
      <c r="K1004"/>
      <c r="L1004"/>
    </row>
    <row r="1005" spans="10:12" x14ac:dyDescent="0.25">
      <c r="J1005"/>
      <c r="K1005"/>
      <c r="L1005"/>
    </row>
    <row r="1006" spans="10:12" x14ac:dyDescent="0.25">
      <c r="J1006"/>
      <c r="K1006"/>
      <c r="L1006"/>
    </row>
    <row r="1007" spans="10:12" x14ac:dyDescent="0.25">
      <c r="J1007"/>
      <c r="K1007"/>
      <c r="L1007"/>
    </row>
  </sheetData>
  <sheetProtection algorithmName="SHA-512" hashValue="tFF2eDSGPul4Q0IihSNiYQwGZjhsxDW8pjnvn+JMJPYq2FeoaD/LAe9zab3ws1IPrrFxKGeI7c294G1PWEnDEg==" saltValue="HBJ+6wqh4MTG6JwTtTQC7A==" spinCount="100000" sheet="1" objects="1" scenarios="1"/>
  <mergeCells count="4">
    <mergeCell ref="J13:L13"/>
    <mergeCell ref="F13:H13"/>
    <mergeCell ref="AQ13:AR13"/>
    <mergeCell ref="AS13:AT13"/>
  </mergeCells>
  <dataValidations disablePrompts="1" count="1">
    <dataValidation type="decimal" allowBlank="1" showInputMessage="1" showErrorMessage="1" promptTitle="Rate Factor:" prompt="5 digit decimal field" sqref="BI215:BI229">
      <formula1>0.00001</formula1>
      <formula2>0.25</formula2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3.1.16</vt:lpstr>
      <vt:lpstr>Matrix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Chong</dc:creator>
  <cp:lastModifiedBy>David Chong</cp:lastModifiedBy>
  <dcterms:created xsi:type="dcterms:W3CDTF">2016-02-03T16:15:00Z</dcterms:created>
  <dcterms:modified xsi:type="dcterms:W3CDTF">2016-09-07T18:24:19Z</dcterms:modified>
</cp:coreProperties>
</file>