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D:\Documents\B412 Analytics\COMP4007\Week15_Excel Assignment\"/>
    </mc:Choice>
  </mc:AlternateContent>
  <xr:revisionPtr revIDLastSave="0" documentId="13_ncr:1_{05BF3BC9-81BF-4801-93B6-EB1D6535894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Weekly Payro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J5" i="1"/>
  <c r="J6" i="1"/>
  <c r="J7" i="1"/>
  <c r="J8" i="1"/>
  <c r="J9" i="1"/>
  <c r="J10" i="1"/>
  <c r="J11" i="1"/>
  <c r="J4" i="1"/>
  <c r="G12" i="1"/>
  <c r="H12" i="1"/>
  <c r="I12" i="1"/>
  <c r="I5" i="1"/>
  <c r="I6" i="1"/>
  <c r="I7" i="1"/>
  <c r="I8" i="1"/>
  <c r="I9" i="1"/>
  <c r="I10" i="1"/>
  <c r="I11" i="1"/>
  <c r="I4" i="1"/>
  <c r="F12" i="1"/>
  <c r="F5" i="1"/>
  <c r="F6" i="1"/>
  <c r="F7" i="1"/>
  <c r="F8" i="1"/>
  <c r="F9" i="1"/>
  <c r="F10" i="1"/>
  <c r="F11" i="1"/>
  <c r="F4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E7" i="1"/>
  <c r="E8" i="1"/>
  <c r="E5" i="1"/>
  <c r="E6" i="1"/>
  <c r="E9" i="1"/>
  <c r="E10" i="1"/>
  <c r="E11" i="1"/>
  <c r="E4" i="1"/>
  <c r="D12" i="1" l="1"/>
  <c r="E12" i="1"/>
  <c r="J12" i="1"/>
  <c r="K12" i="1" l="1"/>
</calcChain>
</file>

<file path=xl/sharedStrings.xml><?xml version="1.0" encoding="utf-8"?>
<sst xmlns="http://schemas.openxmlformats.org/spreadsheetml/2006/main" count="28" uniqueCount="28">
  <si>
    <t>Weekly Payroll Report</t>
  </si>
  <si>
    <t>Employee</t>
  </si>
  <si>
    <t>Gross Pay</t>
  </si>
  <si>
    <t>State Tax</t>
  </si>
  <si>
    <t>Net Pay</t>
  </si>
  <si>
    <t>Totals</t>
  </si>
  <si>
    <t>Rate per Hour</t>
  </si>
  <si>
    <t>Hours Worked</t>
  </si>
  <si>
    <t>Federal Tax</t>
  </si>
  <si>
    <t>Withholding Allowances</t>
  </si>
  <si>
    <t>Amico, Kristin</t>
  </si>
  <si>
    <t>Fernandez, Marissa</t>
  </si>
  <si>
    <t>Hall, Richard</t>
  </si>
  <si>
    <t>Mi, Emily</t>
  </si>
  <si>
    <t>Smith, Caroline</t>
  </si>
  <si>
    <t>Reed, Linda</t>
  </si>
  <si>
    <t>PHM Reliable Catering</t>
  </si>
  <si>
    <t>Lindstrom, Ashley</t>
  </si>
  <si>
    <t>Alam, Mirza Razin</t>
  </si>
  <si>
    <t>Tax Rates</t>
  </si>
  <si>
    <t>Social Security Tax</t>
  </si>
  <si>
    <t>Medicare Tax</t>
  </si>
  <si>
    <t>Federal Tax under $689</t>
  </si>
  <si>
    <t>Federal Tax $689+</t>
  </si>
  <si>
    <t>State Tax (% of federal witholding)</t>
  </si>
  <si>
    <t>Taxable Income</t>
  </si>
  <si>
    <t>Social Security</t>
  </si>
  <si>
    <t>Medicare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</si>
</sst>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orbel"/>
      <family val="2"/>
      <scheme val="minor"/>
    </font>
    <font>
      <b/>
      <sz val="18"/>
      <name val="Arial"/>
      <family val="2"/>
    </font>
    <font>
      <b/>
      <sz val="28"/>
      <name val="Arial"/>
      <family val="2"/>
    </font>
    <font>
      <i/>
      <u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0" fillId="0" borderId="0" xfId="0" applyAlignment="1">
      <alignment horizontal="center"/>
    </xf>
    <xf numFmtId="39" fontId="0" fillId="0" borderId="0" xfId="0" applyNumberFormat="1"/>
    <xf numFmtId="39" fontId="1" fillId="0" borderId="0" xfId="0" applyNumberFormat="1" applyFo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1" xfId="2"/>
    <xf numFmtId="39" fontId="4" fillId="0" borderId="1" xfId="2" applyNumberFormat="1"/>
    <xf numFmtId="0" fontId="7" fillId="2" borderId="3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10" fontId="0" fillId="2" borderId="6" xfId="1" applyNumberFormat="1" applyFont="1" applyFill="1" applyBorder="1"/>
    <xf numFmtId="9" fontId="0" fillId="2" borderId="6" xfId="1" applyNumberFormat="1" applyFont="1" applyFill="1" applyBorder="1"/>
    <xf numFmtId="0" fontId="1" fillId="2" borderId="7" xfId="0" applyFont="1" applyFill="1" applyBorder="1"/>
    <xf numFmtId="9" fontId="0" fillId="2" borderId="8" xfId="1" applyNumberFormat="1" applyFont="1" applyFill="1" applyBorder="1"/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  <pageSetUpPr autoPageBreaks="0" fitToPage="1"/>
  </sheetPr>
  <dimension ref="A1:K20"/>
  <sheetViews>
    <sheetView tabSelected="1" topLeftCell="A3" zoomScaleNormal="100" workbookViewId="0">
      <selection activeCell="E17" sqref="E17"/>
    </sheetView>
  </sheetViews>
  <sheetFormatPr defaultRowHeight="12.5" x14ac:dyDescent="0.25"/>
  <cols>
    <col min="1" max="1" width="31.7265625" customWidth="1"/>
    <col min="2" max="13" width="11.7265625" customWidth="1"/>
  </cols>
  <sheetData>
    <row r="1" spans="1:11" ht="35" x14ac:dyDescent="0.7">
      <c r="A1" s="5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3" x14ac:dyDescent="0.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s="2" customFormat="1" ht="25.5" thickBot="1" x14ac:dyDescent="0.3">
      <c r="A3" s="9" t="s">
        <v>1</v>
      </c>
      <c r="B3" s="10" t="s">
        <v>9</v>
      </c>
      <c r="C3" s="11" t="s">
        <v>6</v>
      </c>
      <c r="D3" s="11" t="s">
        <v>7</v>
      </c>
      <c r="E3" s="10" t="s">
        <v>2</v>
      </c>
      <c r="F3" s="11" t="s">
        <v>25</v>
      </c>
      <c r="G3" s="11" t="s">
        <v>26</v>
      </c>
      <c r="H3" s="11" t="s">
        <v>27</v>
      </c>
      <c r="I3" s="11" t="s">
        <v>8</v>
      </c>
      <c r="J3" s="10" t="s">
        <v>3</v>
      </c>
      <c r="K3" s="10" t="s">
        <v>4</v>
      </c>
    </row>
    <row r="4" spans="1:11" x14ac:dyDescent="0.25">
      <c r="A4" s="1" t="s">
        <v>10</v>
      </c>
      <c r="B4" s="6">
        <v>1</v>
      </c>
      <c r="C4" s="7">
        <v>18.5</v>
      </c>
      <c r="D4">
        <v>45</v>
      </c>
      <c r="E4" s="8">
        <f>IF(D4&gt;40,40*C4+(D4-40)*1.5*C4,D4*C4)</f>
        <v>878.75</v>
      </c>
      <c r="F4" s="8">
        <f>E4-(B4*90)</f>
        <v>788.75</v>
      </c>
      <c r="G4" s="8">
        <f>E4*$B$16</f>
        <v>56.679375</v>
      </c>
      <c r="H4" s="8">
        <f>E4*$B$17</f>
        <v>13.620625</v>
      </c>
      <c r="I4" s="7">
        <f>IF(F4&gt;=689,110.85+(F4-689)*$B$19,F4*$B$18)</f>
        <v>134.79</v>
      </c>
      <c r="J4" s="7">
        <f>I4*$B$20</f>
        <v>26.957999999999998</v>
      </c>
      <c r="K4" s="7">
        <f>E4-G4-H4-I4-J4</f>
        <v>646.702</v>
      </c>
    </row>
    <row r="5" spans="1:11" ht="12.75" customHeight="1" x14ac:dyDescent="0.25">
      <c r="A5" s="1" t="s">
        <v>11</v>
      </c>
      <c r="B5" s="6">
        <v>0</v>
      </c>
      <c r="C5" s="7">
        <v>16</v>
      </c>
      <c r="D5">
        <v>32.5</v>
      </c>
      <c r="E5" s="8">
        <f>IF(D5&gt;40,40*C5+(D5-40)*1.5*C5,D5*C5)</f>
        <v>520</v>
      </c>
      <c r="F5" s="8">
        <f t="shared" ref="F5:F12" si="0">E5-(B5*90)</f>
        <v>520</v>
      </c>
      <c r="G5" s="8">
        <f t="shared" ref="G5:G12" si="1">E5*$B$16</f>
        <v>33.54</v>
      </c>
      <c r="H5" s="8">
        <f t="shared" ref="H5:H12" si="2">E5*$B$17</f>
        <v>8.06</v>
      </c>
      <c r="I5" s="7">
        <f t="shared" ref="I5:I11" si="3">IF(F5&gt;=689,110.85+(F5-689)*$B$19,F5*$B$18)</f>
        <v>72.800000000000011</v>
      </c>
      <c r="J5" s="7">
        <f t="shared" ref="J5:J11" si="4">I5*$B$20</f>
        <v>14.560000000000002</v>
      </c>
      <c r="K5" s="7">
        <f t="shared" ref="K5:K11" si="5">E5-G5-H5-I5-J5</f>
        <v>391.03999999999996</v>
      </c>
    </row>
    <row r="6" spans="1:11" ht="12.75" customHeight="1" x14ac:dyDescent="0.25">
      <c r="A6" s="1" t="s">
        <v>12</v>
      </c>
      <c r="B6" s="6">
        <v>2</v>
      </c>
      <c r="C6" s="7">
        <v>18.5</v>
      </c>
      <c r="D6">
        <v>40</v>
      </c>
      <c r="E6" s="8">
        <f>IF(D6&gt;40,40*C6+(D6-40)*1.5*C6,D6*C6)</f>
        <v>740</v>
      </c>
      <c r="F6" s="8">
        <f t="shared" si="0"/>
        <v>560</v>
      </c>
      <c r="G6" s="8">
        <f t="shared" si="1"/>
        <v>47.730000000000004</v>
      </c>
      <c r="H6" s="8">
        <f t="shared" si="2"/>
        <v>11.47</v>
      </c>
      <c r="I6" s="7">
        <f t="shared" si="3"/>
        <v>78.400000000000006</v>
      </c>
      <c r="J6" s="7">
        <f t="shared" si="4"/>
        <v>15.680000000000001</v>
      </c>
      <c r="K6" s="7">
        <f t="shared" si="5"/>
        <v>586.72</v>
      </c>
    </row>
    <row r="7" spans="1:11" ht="12.75" customHeight="1" x14ac:dyDescent="0.25">
      <c r="A7" s="1" t="s">
        <v>18</v>
      </c>
      <c r="B7" s="6">
        <v>2</v>
      </c>
      <c r="C7" s="7">
        <v>16.5</v>
      </c>
      <c r="D7">
        <v>32.5</v>
      </c>
      <c r="E7" s="8">
        <f>IF(D7&gt;40,40*C7+(D7-40)*1.5*C7,D7*C7)</f>
        <v>536.25</v>
      </c>
      <c r="F7" s="8">
        <f t="shared" si="0"/>
        <v>356.25</v>
      </c>
      <c r="G7" s="8">
        <f t="shared" si="1"/>
        <v>34.588124999999998</v>
      </c>
      <c r="H7" s="8">
        <f t="shared" si="2"/>
        <v>8.3118750000000006</v>
      </c>
      <c r="I7" s="7">
        <f t="shared" si="3"/>
        <v>49.875000000000007</v>
      </c>
      <c r="J7" s="7">
        <f t="shared" si="4"/>
        <v>9.9750000000000014</v>
      </c>
      <c r="K7" s="7">
        <f t="shared" si="5"/>
        <v>433.5</v>
      </c>
    </row>
    <row r="8" spans="1:11" ht="12.75" customHeight="1" x14ac:dyDescent="0.25">
      <c r="A8" s="1" t="s">
        <v>17</v>
      </c>
      <c r="B8" s="6">
        <v>0</v>
      </c>
      <c r="C8" s="7">
        <v>18</v>
      </c>
      <c r="D8">
        <v>48</v>
      </c>
      <c r="E8" s="8">
        <f>IF(D8&gt;40,40*C8+(D8-40)*1.5*C8,D8*C8)</f>
        <v>936</v>
      </c>
      <c r="F8" s="8">
        <f t="shared" si="0"/>
        <v>936</v>
      </c>
      <c r="G8" s="8">
        <f t="shared" si="1"/>
        <v>60.372</v>
      </c>
      <c r="H8" s="8">
        <f t="shared" si="2"/>
        <v>14.507999999999999</v>
      </c>
      <c r="I8" s="7">
        <f t="shared" si="3"/>
        <v>170.13</v>
      </c>
      <c r="J8" s="7">
        <f t="shared" si="4"/>
        <v>34.026000000000003</v>
      </c>
      <c r="K8" s="7">
        <f t="shared" si="5"/>
        <v>656.96400000000006</v>
      </c>
    </row>
    <row r="9" spans="1:11" ht="12.75" customHeight="1" x14ac:dyDescent="0.25">
      <c r="A9" s="1" t="s">
        <v>13</v>
      </c>
      <c r="B9" s="6">
        <v>2</v>
      </c>
      <c r="C9" s="7">
        <v>14.25</v>
      </c>
      <c r="D9">
        <v>30</v>
      </c>
      <c r="E9" s="8">
        <f>IF(D9&gt;40,40*C9+(D9-40)*1.5*C9,D9*C9)</f>
        <v>427.5</v>
      </c>
      <c r="F9" s="8">
        <f t="shared" si="0"/>
        <v>247.5</v>
      </c>
      <c r="G9" s="8">
        <f t="shared" si="1"/>
        <v>27.57375</v>
      </c>
      <c r="H9" s="8">
        <f t="shared" si="2"/>
        <v>6.6262499999999998</v>
      </c>
      <c r="I9" s="7">
        <f t="shared" si="3"/>
        <v>34.650000000000006</v>
      </c>
      <c r="J9" s="7">
        <f t="shared" si="4"/>
        <v>6.9300000000000015</v>
      </c>
      <c r="K9" s="7">
        <f t="shared" si="5"/>
        <v>351.71999999999997</v>
      </c>
    </row>
    <row r="10" spans="1:11" ht="12.75" customHeight="1" x14ac:dyDescent="0.25">
      <c r="A10" s="1" t="s">
        <v>15</v>
      </c>
      <c r="B10" s="6">
        <v>3</v>
      </c>
      <c r="C10" s="7">
        <v>19</v>
      </c>
      <c r="D10">
        <v>52</v>
      </c>
      <c r="E10" s="8">
        <f>IF(D10&gt;40,40*C10+(D10-40)*1.5*C10,D10*C10)</f>
        <v>1102</v>
      </c>
      <c r="F10" s="8">
        <f t="shared" si="0"/>
        <v>832</v>
      </c>
      <c r="G10" s="8">
        <f t="shared" si="1"/>
        <v>71.079000000000008</v>
      </c>
      <c r="H10" s="8">
        <f t="shared" si="2"/>
        <v>17.081</v>
      </c>
      <c r="I10" s="7">
        <f t="shared" si="3"/>
        <v>145.16999999999999</v>
      </c>
      <c r="J10" s="7">
        <f t="shared" si="4"/>
        <v>29.033999999999999</v>
      </c>
      <c r="K10" s="7">
        <f t="shared" si="5"/>
        <v>839.63600000000008</v>
      </c>
    </row>
    <row r="11" spans="1:11" ht="12.75" customHeight="1" x14ac:dyDescent="0.25">
      <c r="A11" s="1" t="s">
        <v>14</v>
      </c>
      <c r="B11" s="6">
        <v>1</v>
      </c>
      <c r="C11" s="7">
        <v>13</v>
      </c>
      <c r="D11">
        <v>27.25</v>
      </c>
      <c r="E11" s="8">
        <f>IF(D11&gt;40,40*C11+(D11-40)*1.5*C11,D11*C11)</f>
        <v>354.25</v>
      </c>
      <c r="F11" s="8">
        <f t="shared" si="0"/>
        <v>264.25</v>
      </c>
      <c r="G11" s="8">
        <f t="shared" si="1"/>
        <v>22.849125000000001</v>
      </c>
      <c r="H11" s="8">
        <f t="shared" si="2"/>
        <v>5.490875</v>
      </c>
      <c r="I11" s="7">
        <f t="shared" si="3"/>
        <v>36.995000000000005</v>
      </c>
      <c r="J11" s="7">
        <f t="shared" si="4"/>
        <v>7.3990000000000009</v>
      </c>
      <c r="K11" s="7">
        <f t="shared" si="5"/>
        <v>281.51599999999996</v>
      </c>
    </row>
    <row r="12" spans="1:11" ht="12.75" customHeight="1" thickBot="1" x14ac:dyDescent="0.4">
      <c r="A12" s="12" t="s">
        <v>5</v>
      </c>
      <c r="B12" s="12"/>
      <c r="C12" s="12"/>
      <c r="D12" s="12">
        <f>SUM(D4:D11)</f>
        <v>307.25</v>
      </c>
      <c r="E12" s="13">
        <f>SUM(E4:E11)</f>
        <v>5494.75</v>
      </c>
      <c r="F12" s="13">
        <f>SUM(F4:F11)</f>
        <v>4504.75</v>
      </c>
      <c r="G12" s="13">
        <f t="shared" ref="G12:I12" si="6">SUM(G4:G11)</f>
        <v>354.41137500000002</v>
      </c>
      <c r="H12" s="13">
        <f t="shared" si="6"/>
        <v>85.168625000000006</v>
      </c>
      <c r="I12" s="13">
        <f t="shared" si="6"/>
        <v>722.81</v>
      </c>
      <c r="J12" s="13">
        <f>SUM(J4:J11)</f>
        <v>144.56200000000001</v>
      </c>
      <c r="K12" s="13">
        <f>SUM(K4:K11)</f>
        <v>4187.7979999999998</v>
      </c>
    </row>
    <row r="13" spans="1:11" ht="12.75" customHeight="1" thickTop="1" x14ac:dyDescent="0.25"/>
    <row r="14" spans="1:11" ht="12.75" customHeight="1" thickBot="1" x14ac:dyDescent="0.3"/>
    <row r="15" spans="1:11" ht="22.5" x14ac:dyDescent="0.45">
      <c r="A15" s="14" t="s">
        <v>19</v>
      </c>
      <c r="B15" s="15"/>
    </row>
    <row r="16" spans="1:11" x14ac:dyDescent="0.25">
      <c r="A16" s="16" t="s">
        <v>20</v>
      </c>
      <c r="B16" s="17">
        <v>6.4500000000000002E-2</v>
      </c>
    </row>
    <row r="17" spans="1:2" x14ac:dyDescent="0.25">
      <c r="A17" s="16" t="s">
        <v>21</v>
      </c>
      <c r="B17" s="17">
        <v>1.55E-2</v>
      </c>
    </row>
    <row r="18" spans="1:2" x14ac:dyDescent="0.25">
      <c r="A18" s="16" t="s">
        <v>22</v>
      </c>
      <c r="B18" s="18">
        <v>0.14000000000000001</v>
      </c>
    </row>
    <row r="19" spans="1:2" x14ac:dyDescent="0.25">
      <c r="A19" s="16" t="s">
        <v>23</v>
      </c>
      <c r="B19" s="18">
        <v>0.24</v>
      </c>
    </row>
    <row r="20" spans="1:2" ht="13" thickBot="1" x14ac:dyDescent="0.3">
      <c r="A20" s="19" t="s">
        <v>24</v>
      </c>
      <c r="B20" s="20">
        <v>0.2</v>
      </c>
    </row>
  </sheetData>
  <phoneticPr fontId="2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Freund</dc:creator>
  <cp:lastModifiedBy>USER</cp:lastModifiedBy>
  <cp:lastPrinted>2005-05-24T19:51:21Z</cp:lastPrinted>
  <dcterms:created xsi:type="dcterms:W3CDTF">2005-05-24T19:07:04Z</dcterms:created>
  <dcterms:modified xsi:type="dcterms:W3CDTF">2021-04-17T20:33:42Z</dcterms:modified>
</cp:coreProperties>
</file>