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gMIP\"/>
    </mc:Choice>
  </mc:AlternateContent>
  <xr:revisionPtr revIDLastSave="0" documentId="13_ncr:1_{42F9509C-22A5-4444-B759-6EF1933B6E04}" xr6:coauthVersionLast="46" xr6:coauthVersionMax="46" xr10:uidLastSave="{00000000-0000-0000-0000-000000000000}"/>
  <bookViews>
    <workbookView xWindow="19170" yWindow="0" windowWidth="19230" windowHeight="15600" xr2:uid="{00000000-000D-0000-FFFF-FFFF00000000}"/>
  </bookViews>
  <sheets>
    <sheet name="Submissions" sheetId="1" r:id="rId1"/>
    <sheet name="Scenarios" sheetId="2" r:id="rId2"/>
    <sheet name="Regions" sheetId="3" r:id="rId3"/>
    <sheet name="Years" sheetId="6" r:id="rId4"/>
    <sheet name="Units" sheetId="7" r:id="rId5"/>
    <sheet name="Items" sheetId="5" r:id="rId6"/>
    <sheet name="Indicators" sheetId="4" r:id="rId7"/>
  </sheets>
  <externalReferences>
    <externalReference r:id="rId8"/>
    <externalReference r:id="rId9"/>
  </externalReferences>
  <calcPr calcId="181029"/>
  <pivotCaches>
    <pivotCache cacheId="8" r:id="rId10"/>
    <pivotCache cacheId="10" r:id="rId11"/>
    <pivotCache cacheId="12" r:id="rId12"/>
    <pivotCache cacheId="15" r:id="rId13"/>
    <pivotCache cacheId="18" r:id="rId14"/>
    <pivotCache cacheId="2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O28" i="2" s="1"/>
  <c r="N29" i="2"/>
  <c r="O29" i="2" s="1"/>
  <c r="N30" i="2"/>
  <c r="O30" i="2" s="1"/>
  <c r="M63" i="2"/>
  <c r="M61" i="2"/>
  <c r="M56" i="2"/>
  <c r="M59" i="2"/>
  <c r="M55" i="2"/>
  <c r="M58" i="2"/>
  <c r="M51" i="2"/>
  <c r="M48" i="2"/>
  <c r="M50" i="2"/>
  <c r="M54" i="2"/>
  <c r="M60" i="2"/>
  <c r="M49" i="2"/>
  <c r="M52" i="2"/>
  <c r="M62" i="2"/>
  <c r="M57" i="2"/>
  <c r="M53" i="2"/>
  <c r="T6" i="4" l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5" i="4"/>
  <c r="U6" i="3" l="1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53" i="3"/>
  <c r="U26" i="3"/>
  <c r="U54" i="3"/>
  <c r="U27" i="3"/>
  <c r="U28" i="3"/>
  <c r="U29" i="3"/>
  <c r="U55" i="3"/>
  <c r="U30" i="3"/>
  <c r="U56" i="3"/>
  <c r="U31" i="3"/>
  <c r="U32" i="3"/>
  <c r="U33" i="3"/>
  <c r="U34" i="3"/>
  <c r="U35" i="3"/>
  <c r="U36" i="3"/>
  <c r="U37" i="3"/>
  <c r="U38" i="3"/>
  <c r="U39" i="3"/>
  <c r="U40" i="3"/>
  <c r="U41" i="3"/>
  <c r="U42" i="3"/>
  <c r="U57" i="3"/>
  <c r="U43" i="3"/>
  <c r="U44" i="3"/>
  <c r="U45" i="3"/>
  <c r="U46" i="3"/>
  <c r="U47" i="3"/>
  <c r="U48" i="3"/>
  <c r="U49" i="3"/>
  <c r="U50" i="3"/>
  <c r="U51" i="3"/>
  <c r="U52" i="3"/>
  <c r="U5" i="3"/>
  <c r="T6" i="3"/>
  <c r="T7" i="3"/>
  <c r="V7" i="3" s="1"/>
  <c r="T8" i="3"/>
  <c r="T9" i="3"/>
  <c r="T10" i="3"/>
  <c r="T11" i="3"/>
  <c r="V11" i="3" s="1"/>
  <c r="T12" i="3"/>
  <c r="T13" i="3"/>
  <c r="T14" i="3"/>
  <c r="T15" i="3"/>
  <c r="V15" i="3" s="1"/>
  <c r="T16" i="3"/>
  <c r="T17" i="3"/>
  <c r="T18" i="3"/>
  <c r="T19" i="3"/>
  <c r="T20" i="3"/>
  <c r="V20" i="3" s="1"/>
  <c r="T21" i="3"/>
  <c r="V21" i="3" s="1"/>
  <c r="T22" i="3"/>
  <c r="T23" i="3"/>
  <c r="T24" i="3"/>
  <c r="V24" i="3" s="1"/>
  <c r="T25" i="3"/>
  <c r="V25" i="3" s="1"/>
  <c r="T26" i="3"/>
  <c r="V53" i="3" s="1"/>
  <c r="T27" i="3"/>
  <c r="V26" i="3" s="1"/>
  <c r="T28" i="3"/>
  <c r="V54" i="3" s="1"/>
  <c r="T29" i="3"/>
  <c r="V27" i="3" s="1"/>
  <c r="T30" i="3"/>
  <c r="V28" i="3" s="1"/>
  <c r="T31" i="3"/>
  <c r="V29" i="3" s="1"/>
  <c r="T32" i="3"/>
  <c r="V55" i="3" s="1"/>
  <c r="T33" i="3"/>
  <c r="V30" i="3" s="1"/>
  <c r="T34" i="3"/>
  <c r="V56" i="3" s="1"/>
  <c r="T35" i="3"/>
  <c r="V31" i="3" s="1"/>
  <c r="T36" i="3"/>
  <c r="V32" i="3" s="1"/>
  <c r="T37" i="3"/>
  <c r="V33" i="3" s="1"/>
  <c r="T38" i="3"/>
  <c r="V34" i="3" s="1"/>
  <c r="T39" i="3"/>
  <c r="V35" i="3" s="1"/>
  <c r="T40" i="3"/>
  <c r="V36" i="3" s="1"/>
  <c r="T41" i="3"/>
  <c r="V37" i="3" s="1"/>
  <c r="T42" i="3"/>
  <c r="V38" i="3" s="1"/>
  <c r="T43" i="3"/>
  <c r="V39" i="3" s="1"/>
  <c r="T44" i="3"/>
  <c r="V40" i="3" s="1"/>
  <c r="T45" i="3"/>
  <c r="V41" i="3" s="1"/>
  <c r="T46" i="3"/>
  <c r="V42" i="3" s="1"/>
  <c r="T47" i="3"/>
  <c r="V57" i="3" s="1"/>
  <c r="T48" i="3"/>
  <c r="V43" i="3" s="1"/>
  <c r="T49" i="3"/>
  <c r="V44" i="3" s="1"/>
  <c r="T50" i="3"/>
  <c r="V45" i="3" s="1"/>
  <c r="T51" i="3"/>
  <c r="V46" i="3" s="1"/>
  <c r="T52" i="3"/>
  <c r="V47" i="3" s="1"/>
  <c r="T53" i="3"/>
  <c r="V48" i="3" s="1"/>
  <c r="T54" i="3"/>
  <c r="V49" i="3" s="1"/>
  <c r="T55" i="3"/>
  <c r="V50" i="3" s="1"/>
  <c r="T56" i="3"/>
  <c r="V51" i="3" s="1"/>
  <c r="T57" i="3"/>
  <c r="V52" i="3" s="1"/>
  <c r="T5" i="3"/>
  <c r="V5" i="3" s="1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" i="5"/>
  <c r="S6" i="5"/>
  <c r="U6" i="5" s="1"/>
  <c r="S7" i="5"/>
  <c r="U7" i="5" s="1"/>
  <c r="S8" i="5"/>
  <c r="U8" i="5" s="1"/>
  <c r="S9" i="5"/>
  <c r="U9" i="5" s="1"/>
  <c r="S10" i="5"/>
  <c r="U10" i="5" s="1"/>
  <c r="S11" i="5"/>
  <c r="U11" i="5" s="1"/>
  <c r="S12" i="5"/>
  <c r="U12" i="5" s="1"/>
  <c r="S13" i="5"/>
  <c r="U13" i="5" s="1"/>
  <c r="S14" i="5"/>
  <c r="U14" i="5" s="1"/>
  <c r="S15" i="5"/>
  <c r="U15" i="5" s="1"/>
  <c r="S16" i="5"/>
  <c r="U16" i="5" s="1"/>
  <c r="S17" i="5"/>
  <c r="U17" i="5" s="1"/>
  <c r="S18" i="5"/>
  <c r="U18" i="5" s="1"/>
  <c r="S19" i="5"/>
  <c r="U19" i="5" s="1"/>
  <c r="S20" i="5"/>
  <c r="U20" i="5" s="1"/>
  <c r="S21" i="5"/>
  <c r="U21" i="5" s="1"/>
  <c r="S22" i="5"/>
  <c r="U22" i="5" s="1"/>
  <c r="S23" i="5"/>
  <c r="U23" i="5" s="1"/>
  <c r="S24" i="5"/>
  <c r="U24" i="5" s="1"/>
  <c r="S25" i="5"/>
  <c r="U25" i="5" s="1"/>
  <c r="S26" i="5"/>
  <c r="U26" i="5" s="1"/>
  <c r="S27" i="5"/>
  <c r="U27" i="5" s="1"/>
  <c r="S28" i="5"/>
  <c r="U28" i="5" s="1"/>
  <c r="S29" i="5"/>
  <c r="U29" i="5" s="1"/>
  <c r="S30" i="5"/>
  <c r="U30" i="5" s="1"/>
  <c r="S31" i="5"/>
  <c r="U31" i="5" s="1"/>
  <c r="S32" i="5"/>
  <c r="U32" i="5" s="1"/>
  <c r="S33" i="5"/>
  <c r="U33" i="5" s="1"/>
  <c r="S34" i="5"/>
  <c r="U34" i="5" s="1"/>
  <c r="S35" i="5"/>
  <c r="U35" i="5" s="1"/>
  <c r="S36" i="5"/>
  <c r="U36" i="5" s="1"/>
  <c r="S37" i="5"/>
  <c r="U37" i="5" s="1"/>
  <c r="S38" i="5"/>
  <c r="U38" i="5" s="1"/>
  <c r="S39" i="5"/>
  <c r="U39" i="5" s="1"/>
  <c r="S40" i="5"/>
  <c r="U40" i="5" s="1"/>
  <c r="S41" i="5"/>
  <c r="U41" i="5" s="1"/>
  <c r="S42" i="5"/>
  <c r="U42" i="5" s="1"/>
  <c r="S43" i="5"/>
  <c r="S44" i="5"/>
  <c r="S45" i="5"/>
  <c r="U45" i="5" s="1"/>
  <c r="S46" i="5"/>
  <c r="S47" i="5"/>
  <c r="S48" i="5"/>
  <c r="S49" i="5"/>
  <c r="U49" i="5" s="1"/>
  <c r="S50" i="5"/>
  <c r="S51" i="5"/>
  <c r="U51" i="5" s="1"/>
  <c r="S52" i="5"/>
  <c r="S53" i="5"/>
  <c r="U53" i="5" s="1"/>
  <c r="S54" i="5"/>
  <c r="S55" i="5"/>
  <c r="S5" i="5"/>
  <c r="U5" i="5" s="1"/>
  <c r="N42" i="7" l="1"/>
  <c r="N43" i="7"/>
  <c r="N44" i="7"/>
  <c r="M47" i="2"/>
  <c r="M46" i="2"/>
  <c r="M45" i="2"/>
  <c r="N37" i="7" l="1"/>
  <c r="O37" i="7" s="1"/>
  <c r="N38" i="7"/>
  <c r="O38" i="7" s="1"/>
  <c r="N39" i="7"/>
  <c r="O39" i="7" s="1"/>
  <c r="N40" i="7"/>
  <c r="O40" i="7" s="1"/>
  <c r="N41" i="7"/>
  <c r="O41" i="7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O48" i="5" s="1"/>
  <c r="Q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5" i="4"/>
  <c r="Q49" i="5"/>
  <c r="Q55" i="5"/>
  <c r="Q52" i="5"/>
  <c r="Q54" i="5"/>
  <c r="Q51" i="5"/>
  <c r="Q50" i="5"/>
  <c r="Q53" i="5"/>
  <c r="Q40" i="7"/>
  <c r="Q38" i="7"/>
  <c r="Q37" i="7"/>
  <c r="Q41" i="7"/>
  <c r="Q39" i="7"/>
  <c r="P27" i="7" l="1"/>
  <c r="N6" i="7"/>
  <c r="O6" i="7" s="1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Q13" i="7" s="1"/>
  <c r="N14" i="7"/>
  <c r="O14" i="7" s="1"/>
  <c r="N15" i="7"/>
  <c r="O15" i="7" s="1"/>
  <c r="Q15" i="7" s="1"/>
  <c r="N16" i="7"/>
  <c r="O16" i="7" s="1"/>
  <c r="N17" i="7"/>
  <c r="O17" i="7" s="1"/>
  <c r="N18" i="7"/>
  <c r="O18" i="7" s="1"/>
  <c r="N19" i="7"/>
  <c r="O19" i="7" s="1"/>
  <c r="N20" i="7"/>
  <c r="O20" i="7" s="1"/>
  <c r="Q20" i="7" s="1"/>
  <c r="N21" i="7"/>
  <c r="O21" i="7" s="1"/>
  <c r="N22" i="7"/>
  <c r="O22" i="7" s="1"/>
  <c r="N23" i="7"/>
  <c r="O23" i="7" s="1"/>
  <c r="N24" i="7"/>
  <c r="O24" i="7" s="1"/>
  <c r="N25" i="7"/>
  <c r="O25" i="7" s="1"/>
  <c r="N26" i="7"/>
  <c r="O26" i="7" s="1"/>
  <c r="N27" i="7"/>
  <c r="O27" i="7" s="1"/>
  <c r="N28" i="7"/>
  <c r="O28" i="7" s="1"/>
  <c r="Q28" i="7" s="1"/>
  <c r="N29" i="7"/>
  <c r="O29" i="7" s="1"/>
  <c r="N30" i="7"/>
  <c r="O30" i="7" s="1"/>
  <c r="N31" i="7"/>
  <c r="O31" i="7" s="1"/>
  <c r="N32" i="7"/>
  <c r="O32" i="7" s="1"/>
  <c r="N33" i="7"/>
  <c r="O33" i="7" s="1"/>
  <c r="N34" i="7"/>
  <c r="O34" i="7" s="1"/>
  <c r="N35" i="7"/>
  <c r="O35" i="7" s="1"/>
  <c r="N36" i="7"/>
  <c r="O36" i="7" s="1"/>
  <c r="N5" i="7"/>
  <c r="O5" i="7" s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N5" i="2"/>
  <c r="O5" i="2" s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" i="3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5" i="4"/>
  <c r="P55" i="5"/>
  <c r="P28" i="5"/>
  <c r="P29" i="5"/>
  <c r="P34" i="5"/>
  <c r="P26" i="5"/>
  <c r="O6" i="5"/>
  <c r="O7" i="5"/>
  <c r="O8" i="5"/>
  <c r="O9" i="5"/>
  <c r="O10" i="5"/>
  <c r="O11" i="5"/>
  <c r="O12" i="5"/>
  <c r="O14" i="5"/>
  <c r="O15" i="5"/>
  <c r="O16" i="5"/>
  <c r="O17" i="5"/>
  <c r="O18" i="5"/>
  <c r="O19" i="5"/>
  <c r="O20" i="5"/>
  <c r="O22" i="5"/>
  <c r="O23" i="5"/>
  <c r="O24" i="5"/>
  <c r="O25" i="5"/>
  <c r="O26" i="5"/>
  <c r="Q26" i="5" s="1"/>
  <c r="O27" i="5"/>
  <c r="Q27" i="5" s="1"/>
  <c r="O28" i="5"/>
  <c r="Q28" i="5" s="1"/>
  <c r="O30" i="5"/>
  <c r="Q30" i="5" s="1"/>
  <c r="O31" i="5"/>
  <c r="Q31" i="5" s="1"/>
  <c r="O32" i="5"/>
  <c r="Q32" i="5" s="1"/>
  <c r="O33" i="5"/>
  <c r="Q33" i="5" s="1"/>
  <c r="O34" i="5"/>
  <c r="Q34" i="5" s="1"/>
  <c r="O35" i="5"/>
  <c r="Q35" i="5" s="1"/>
  <c r="O36" i="5"/>
  <c r="Q36" i="5" s="1"/>
  <c r="O37" i="5"/>
  <c r="O38" i="5"/>
  <c r="O39" i="5"/>
  <c r="O40" i="5"/>
  <c r="O41" i="5"/>
  <c r="O42" i="5"/>
  <c r="Q42" i="5" s="1"/>
  <c r="O43" i="5"/>
  <c r="O44" i="5"/>
  <c r="O46" i="5"/>
  <c r="O47" i="5"/>
  <c r="N5" i="5"/>
  <c r="O5" i="5" s="1"/>
  <c r="Q25" i="7"/>
  <c r="Q21" i="7"/>
  <c r="Q27" i="7"/>
  <c r="Q44" i="5"/>
  <c r="Q47" i="5"/>
  <c r="Q38" i="5"/>
  <c r="Q17" i="7"/>
  <c r="Q18" i="7"/>
  <c r="M25" i="4"/>
  <c r="M12" i="4"/>
  <c r="M15" i="4"/>
  <c r="M34" i="4"/>
  <c r="Q43" i="4"/>
  <c r="M28" i="4"/>
  <c r="M21" i="4"/>
  <c r="M43" i="4"/>
  <c r="M23" i="4"/>
  <c r="M9" i="4"/>
  <c r="M18" i="4"/>
  <c r="M31" i="4"/>
  <c r="M7" i="4"/>
  <c r="M29" i="4"/>
  <c r="M8" i="4"/>
  <c r="M37" i="4"/>
  <c r="M33" i="4"/>
  <c r="M27" i="4"/>
  <c r="Q44" i="4"/>
  <c r="M39" i="4"/>
  <c r="M47" i="4"/>
  <c r="M36" i="4"/>
  <c r="M38" i="4"/>
  <c r="M10" i="4"/>
  <c r="M35" i="4"/>
  <c r="Q45" i="4"/>
  <c r="M42" i="4"/>
  <c r="M14" i="4"/>
  <c r="M22" i="4"/>
  <c r="M26" i="4"/>
  <c r="M11" i="4"/>
  <c r="M20" i="4"/>
  <c r="M46" i="4"/>
  <c r="M16" i="4"/>
  <c r="M13" i="4"/>
  <c r="M17" i="4"/>
  <c r="M6" i="4"/>
  <c r="M30" i="4"/>
  <c r="M40" i="4"/>
  <c r="M48" i="4"/>
  <c r="M44" i="4"/>
  <c r="M24" i="4"/>
  <c r="M5" i="4"/>
  <c r="M32" i="4"/>
  <c r="M45" i="4"/>
  <c r="M41" i="4"/>
  <c r="M19" i="4"/>
  <c r="Q46" i="4"/>
  <c r="Q47" i="4"/>
  <c r="Q43" i="5"/>
  <c r="M43" i="5"/>
  <c r="M30" i="5"/>
  <c r="M31" i="5"/>
  <c r="M52" i="5"/>
  <c r="M6" i="5"/>
  <c r="M36" i="5"/>
  <c r="M12" i="5"/>
  <c r="M35" i="5"/>
  <c r="M56" i="5"/>
  <c r="M14" i="5"/>
  <c r="M38" i="5"/>
  <c r="M10" i="5"/>
  <c r="M37" i="5"/>
  <c r="M55" i="5"/>
  <c r="M33" i="5"/>
  <c r="M51" i="5"/>
  <c r="M20" i="5"/>
  <c r="M57" i="5"/>
  <c r="M39" i="5"/>
  <c r="Q40" i="5"/>
  <c r="M13" i="5"/>
  <c r="M58" i="5"/>
  <c r="M8" i="5"/>
  <c r="M47" i="5"/>
  <c r="M60" i="5"/>
  <c r="M15" i="5"/>
  <c r="M5" i="5"/>
  <c r="M28" i="5"/>
  <c r="M18" i="5"/>
  <c r="M49" i="5"/>
  <c r="M41" i="5"/>
  <c r="M24" i="5"/>
  <c r="M29" i="5"/>
  <c r="Q41" i="5"/>
  <c r="M19" i="5"/>
  <c r="M17" i="5"/>
  <c r="M25" i="5"/>
  <c r="M32" i="5"/>
  <c r="M26" i="5"/>
  <c r="M16" i="5"/>
  <c r="M44" i="5"/>
  <c r="M42" i="5"/>
  <c r="M22" i="5"/>
  <c r="M40" i="5"/>
  <c r="M9" i="5"/>
  <c r="M27" i="5"/>
  <c r="Q46" i="5"/>
  <c r="M54" i="5"/>
  <c r="M21" i="5"/>
  <c r="M50" i="5"/>
  <c r="M46" i="5"/>
  <c r="M23" i="5"/>
  <c r="M45" i="5"/>
  <c r="M7" i="5"/>
  <c r="M34" i="5"/>
  <c r="M53" i="5"/>
  <c r="M48" i="5"/>
  <c r="M11" i="5"/>
  <c r="M59" i="5"/>
  <c r="Q37" i="5"/>
  <c r="Q39" i="5"/>
  <c r="Q22" i="7"/>
  <c r="M9" i="7"/>
  <c r="M11" i="7"/>
  <c r="Q16" i="7"/>
  <c r="Q29" i="7"/>
  <c r="Q26" i="7"/>
  <c r="Q34" i="7"/>
  <c r="Q30" i="7"/>
  <c r="M5" i="7"/>
  <c r="M7" i="7"/>
  <c r="Q14" i="7"/>
  <c r="M13" i="7"/>
  <c r="M6" i="7"/>
  <c r="M15" i="7"/>
  <c r="M19" i="7"/>
  <c r="M10" i="7"/>
  <c r="M12" i="7"/>
  <c r="M17" i="7"/>
  <c r="Q33" i="7"/>
  <c r="Q19" i="7"/>
  <c r="M8" i="7"/>
  <c r="M18" i="7"/>
  <c r="M14" i="7"/>
  <c r="Q11" i="7"/>
  <c r="Q35" i="7"/>
  <c r="Q23" i="7"/>
  <c r="Q24" i="7"/>
  <c r="M16" i="7"/>
  <c r="Q31" i="7"/>
  <c r="Q32" i="7"/>
  <c r="Q36" i="7"/>
  <c r="Q12" i="7"/>
  <c r="M13" i="3"/>
  <c r="Q48" i="3"/>
  <c r="M9" i="3"/>
  <c r="Q43" i="3"/>
  <c r="Q25" i="3"/>
  <c r="Q45" i="3"/>
  <c r="Q52" i="3"/>
  <c r="Q46" i="3"/>
  <c r="Q57" i="3"/>
  <c r="Q47" i="3"/>
  <c r="Q41" i="3"/>
  <c r="M19" i="3"/>
  <c r="Q36" i="3"/>
  <c r="Q38" i="3"/>
  <c r="Q40" i="3"/>
  <c r="Q31" i="3"/>
  <c r="Q26" i="3"/>
  <c r="Q34" i="3"/>
  <c r="Q50" i="3"/>
  <c r="Q32" i="3"/>
  <c r="M20" i="3"/>
  <c r="M14" i="3"/>
  <c r="M10" i="3"/>
  <c r="M8" i="3"/>
  <c r="M6" i="3"/>
  <c r="Q51" i="3"/>
  <c r="Q28" i="3"/>
  <c r="Q58" i="3"/>
  <c r="Q37" i="3"/>
  <c r="Q42" i="3"/>
  <c r="M11" i="3"/>
  <c r="Q27" i="3"/>
  <c r="M22" i="3"/>
  <c r="M23" i="3"/>
  <c r="M21" i="3"/>
  <c r="M12" i="3"/>
  <c r="Q33" i="3"/>
  <c r="Q44" i="3"/>
  <c r="Q55" i="3"/>
  <c r="Q35" i="3"/>
  <c r="Q54" i="3"/>
  <c r="Q39" i="3"/>
  <c r="Q53" i="3"/>
  <c r="Q49" i="3"/>
  <c r="M5" i="3"/>
  <c r="M16" i="3"/>
  <c r="M7" i="3"/>
  <c r="Q30" i="3"/>
  <c r="M15" i="3"/>
  <c r="M17" i="3"/>
  <c r="M18" i="3"/>
  <c r="Q29" i="3"/>
  <c r="Q24" i="3"/>
  <c r="Q56" i="3"/>
  <c r="M29" i="2"/>
  <c r="M11" i="2"/>
  <c r="M37" i="2"/>
  <c r="M16" i="2"/>
  <c r="M20" i="2"/>
  <c r="M23" i="2"/>
  <c r="M39" i="2"/>
  <c r="M43" i="2"/>
  <c r="M17" i="2"/>
  <c r="M7" i="2"/>
  <c r="M40" i="2"/>
  <c r="M10" i="2"/>
  <c r="M9" i="2"/>
  <c r="M35" i="2"/>
  <c r="M15" i="2"/>
  <c r="M44" i="2"/>
  <c r="M12" i="2"/>
  <c r="M34" i="2"/>
  <c r="M42" i="2"/>
  <c r="M14" i="2"/>
  <c r="M30" i="2"/>
  <c r="M18" i="2"/>
  <c r="M5" i="2"/>
  <c r="M21" i="2"/>
  <c r="M6" i="2"/>
  <c r="M19" i="2"/>
  <c r="M26" i="2"/>
  <c r="M22" i="2"/>
  <c r="M31" i="2"/>
  <c r="M8" i="2"/>
  <c r="M33" i="2"/>
  <c r="M41" i="2"/>
  <c r="M27" i="2"/>
  <c r="M13" i="2"/>
  <c r="M25" i="2"/>
  <c r="M36" i="2"/>
  <c r="M28" i="2"/>
  <c r="M24" i="2"/>
  <c r="M32" i="2"/>
  <c r="M38" i="2"/>
  <c r="O45" i="5" l="1"/>
  <c r="O29" i="5"/>
  <c r="Q29" i="5" s="1"/>
  <c r="O21" i="5"/>
  <c r="O13" i="5"/>
  <c r="Q4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MS Access Text Driver" type="1" refreshedVersion="6">
    <dbPr connection="DSN=MS Access Text Driver;DefaultDir=V:\AgMIP\GAPS;DriverId=27;FIL=text;MaxBufferSize=2048;PageTimeout=5;" command="SELECT scen.Model, scen.Scenario, scen.Flag_x000d__x000a_FROM `V:\AgMIP`\scen.csv scen"/>
  </connection>
  <connection id="2" xr16:uid="{00000000-0015-0000-FFFF-FFFF01000000}" name="Query from MS Access Text Driver1" type="1" refreshedVersion="6">
    <dbPr connection="DSN=MS Access Text Driver;DefaultDir=V:\AgMIP;DriverId=27;FIL=text;MaxBufferSize=2048;PageTimeout=5;" command="SELECT Reg.Model, Reg.Region, Reg.Flag_x000d__x000a_FROM `V:\AgMIP`\Reg.csv Reg"/>
  </connection>
  <connection id="3" xr16:uid="{00000000-0015-0000-FFFF-FFFF02000000}" name="Query from MS Access Text Driver2" type="1" refreshedVersion="6">
    <dbPr connection="DSN=MS Access Text Driver;DefaultDir=V:\AgMIP;DriverId=27;FIL=text;MaxBufferSize=2048;PageTimeout=5;" command="SELECT var.Model, var.Variable, var.Flag_x000d__x000a_FROM `V:\AgMIP`\var.csv var"/>
  </connection>
  <connection id="4" xr16:uid="{00000000-0015-0000-FFFF-FFFF03000000}" name="Query from MS Access Text Driver3" type="1" refreshedVersion="6">
    <dbPr connection="DSN=MS Access Text Driver;DefaultDir=V:\AgMIP;DriverId=27;FIL=text;MaxBufferSize=2048;PageTimeout=5;" command="SELECT item.Model, item.Item, item.Flag_x000d__x000a_FROM `V:\AgMIP`\item.csv item"/>
  </connection>
  <connection id="5" xr16:uid="{00000000-0015-0000-FFFF-FFFF04000000}" name="Query from MS Access Text Driver4" type="1" refreshedVersion="6">
    <dbPr connection="DSN=MS Access Text Driver;DefaultDir=V:\AgMIP;DriverId=27;FIL=text;MaxBufferSize=2048;PageTimeout=5;" command="SELECT Year.Model, Year.Year, Year.Flag_x000d__x000a_FROM `V:\AgMIP`\Year.csv Year"/>
  </connection>
  <connection id="6" xr16:uid="{00000000-0015-0000-FFFF-FFFF05000000}" name="Query from MS Access Text Driver5" type="1" refreshedVersion="6">
    <dbPr connection="DSN=MS Access Text Driver;DefaultDir=V:\AgMIP;DriverId=27;FIL=text;MaxBufferSize=2048;PageTimeout=5;" command="SELECT Unit.Model, Unit.Unit, Unit.Flag_x000d__x000a_FROM `V:\AgMIP`\Unit.csv Unit"/>
  </connection>
</connections>
</file>

<file path=xl/sharedStrings.xml><?xml version="1.0" encoding="utf-8"?>
<sst xmlns="http://schemas.openxmlformats.org/spreadsheetml/2006/main" count="685" uniqueCount="332">
  <si>
    <t>Model</t>
  </si>
  <si>
    <t>File</t>
  </si>
  <si>
    <t>Submission</t>
  </si>
  <si>
    <t>AIM</t>
  </si>
  <si>
    <t>IMAGE</t>
  </si>
  <si>
    <t>IMAGE_DIET_ALL_12DEC2020.csv</t>
  </si>
  <si>
    <t>CAPRI</t>
  </si>
  <si>
    <t>GLOBIOM</t>
  </si>
  <si>
    <t>GCAM</t>
  </si>
  <si>
    <t>MAGNET</t>
  </si>
  <si>
    <t>DietAgMIP_MAGNET_2020-12-06.csv</t>
  </si>
  <si>
    <t>FARM</t>
  </si>
  <si>
    <t>MAgPIE</t>
  </si>
  <si>
    <t>FAO</t>
  </si>
  <si>
    <t>GAPSData2012.csv</t>
  </si>
  <si>
    <t>IMPACT</t>
  </si>
  <si>
    <t>Sum of Flag</t>
  </si>
  <si>
    <t>Column Labels</t>
  </si>
  <si>
    <t>Protocol</t>
  </si>
  <si>
    <t>Not in</t>
  </si>
  <si>
    <t>Alt.</t>
  </si>
  <si>
    <t>Times</t>
  </si>
  <si>
    <t>Row Labels</t>
  </si>
  <si>
    <t>Grand Total</t>
  </si>
  <si>
    <t>Protocol scenarios</t>
  </si>
  <si>
    <t>usage</t>
  </si>
  <si>
    <t>CONTRIBUTION</t>
  </si>
  <si>
    <t>Label</t>
  </si>
  <si>
    <t>contrib.</t>
  </si>
  <si>
    <t>SSP2_NoMt_NoCC_HalfRDoM_DEV</t>
  </si>
  <si>
    <t>SSP1_NoMt_NoCC</t>
  </si>
  <si>
    <t>SSP2_NoMt_NoCC_FlexA_LAM</t>
  </si>
  <si>
    <t>SSP2_NoMt_NoCC</t>
  </si>
  <si>
    <t>SSP2_NoMt_NoCC_FlexA_EUR</t>
  </si>
  <si>
    <t>SSP3_NoMt_NoCC</t>
  </si>
  <si>
    <t>SSP1_NoMt_CC26</t>
  </si>
  <si>
    <t>SSP2_NoMt_NoCC_FlexA_DEV</t>
  </si>
  <si>
    <t>SSP2_NoMt_CC26</t>
  </si>
  <si>
    <t>SSP2_NoMt_NoCC_FlexA_WLD</t>
  </si>
  <si>
    <t>SSP3_NoMt_CC26</t>
  </si>
  <si>
    <t>SSP2_NoMt_NoCC_FlexA_USA</t>
  </si>
  <si>
    <t>SSP1_NoMt_CC85</t>
  </si>
  <si>
    <t>SSP2_NoMt_NoCC_FlexA_CHN</t>
  </si>
  <si>
    <t>SSP2_NoMt_CC85</t>
  </si>
  <si>
    <t>SSP2_NoMt_NoCC_HalfRD_DEV</t>
  </si>
  <si>
    <t>SSP3_NoMt_CC85</t>
  </si>
  <si>
    <t>SSP1_2p6_NoCC</t>
  </si>
  <si>
    <t>SSP2_2p6_NoCC</t>
  </si>
  <si>
    <t>SSP3_2p6_NoCC</t>
  </si>
  <si>
    <t>SSP1_2p6_CC26</t>
  </si>
  <si>
    <t>SSP2_2p6_CC26</t>
  </si>
  <si>
    <t>SSP3_2p6_CC26</t>
  </si>
  <si>
    <t>SSP1_2p6_CC26_noagm</t>
  </si>
  <si>
    <t>SSP2_2p6_CC26_noagm</t>
  </si>
  <si>
    <t>SSP3_2p6_CC26_noagm</t>
  </si>
  <si>
    <t>SSP1_1p9_CC26</t>
  </si>
  <si>
    <t>SSP2_1p9_CC26</t>
  </si>
  <si>
    <t>SSP3_1p9_CC26</t>
  </si>
  <si>
    <t>SSP1_1p9_CC26_noagm</t>
  </si>
  <si>
    <t>SSP2_1p9_CC26_noagm</t>
  </si>
  <si>
    <t>SSP3_Mit_wAff</t>
  </si>
  <si>
    <t>SSP3_1p9_CC26_noagm</t>
  </si>
  <si>
    <t>SSP2_Mit_woAff</t>
  </si>
  <si>
    <t>SSP2_NoMt_CC26_Y30MIN</t>
  </si>
  <si>
    <t>SSP2_Mit_wBio</t>
  </si>
  <si>
    <t>SSP2_NoMt_CC26_Y30MAX</t>
  </si>
  <si>
    <t>SSP2_NoMt_NoCC_HalfRD_DEV_noe</t>
  </si>
  <si>
    <t>SSP2_NoMt_CC26_Y85MIN</t>
  </si>
  <si>
    <t>SSP2_Mit_woNonCO2</t>
  </si>
  <si>
    <t>SSP2_NoMt_CC26_Y85MAX</t>
  </si>
  <si>
    <t>SSP2_NoMt_CC85_Y30MIN</t>
  </si>
  <si>
    <t>SSP3_Mit_wNonCO2</t>
  </si>
  <si>
    <t>SSP2_NoMt_CC85_Y30MAX</t>
  </si>
  <si>
    <t>SSP1_Mit_Full</t>
  </si>
  <si>
    <t>SSP2_NoMt_CC85_Y85MIN</t>
  </si>
  <si>
    <t>SSP2_Mit_wNonCO2</t>
  </si>
  <si>
    <t>SSP2_NoMt_CC85_Y85MAX</t>
  </si>
  <si>
    <t>SSP2_NoMt_NoCC_HalfRDoM_DEV_noe</t>
  </si>
  <si>
    <t>SSP2_Mit_woBio</t>
  </si>
  <si>
    <t>SSP1_Mit_wBio</t>
  </si>
  <si>
    <t>SSP3_Mit_Full</t>
  </si>
  <si>
    <t>SSP1_Mit_wNonCO2</t>
  </si>
  <si>
    <t>SSP3_Mit_wBio</t>
  </si>
  <si>
    <t>SSP2_Mit_Full</t>
  </si>
  <si>
    <t>SSP2_Mit_wAff</t>
  </si>
  <si>
    <t>SSP1_Mit_wAff</t>
  </si>
  <si>
    <t>PROTOCOL</t>
  </si>
  <si>
    <t>OSA</t>
  </si>
  <si>
    <t>CAN</t>
  </si>
  <si>
    <t>WLD</t>
  </si>
  <si>
    <t>FSU</t>
  </si>
  <si>
    <t>USA</t>
  </si>
  <si>
    <t>Other Asia</t>
  </si>
  <si>
    <t>BRA</t>
  </si>
  <si>
    <t>OAS</t>
  </si>
  <si>
    <t>EUR</t>
  </si>
  <si>
    <t>Western Europe</t>
  </si>
  <si>
    <t>OAM</t>
  </si>
  <si>
    <t>SSA</t>
  </si>
  <si>
    <t>Sub-Saharan Africa</t>
  </si>
  <si>
    <t>ANZ</t>
  </si>
  <si>
    <t>IND</t>
  </si>
  <si>
    <t>World</t>
  </si>
  <si>
    <t>MEN</t>
  </si>
  <si>
    <t>SAS</t>
  </si>
  <si>
    <t>AME</t>
  </si>
  <si>
    <t>Other America (incl Brazil)</t>
  </si>
  <si>
    <t>CHN</t>
  </si>
  <si>
    <t>Former Soviet Union</t>
  </si>
  <si>
    <t>Australia and New Zealand</t>
  </si>
  <si>
    <t>SEA</t>
  </si>
  <si>
    <t>Southern Asia</t>
  </si>
  <si>
    <t>Africa and Middle East</t>
  </si>
  <si>
    <t>NAM</t>
  </si>
  <si>
    <t>South-East Asia (incl Japan and Taiwan)</t>
  </si>
  <si>
    <t>Middle East (incl Turkey)</t>
  </si>
  <si>
    <t>Other South &amp; Central Amer</t>
  </si>
  <si>
    <t>EUE</t>
  </si>
  <si>
    <t>European Union (EU28)</t>
  </si>
  <si>
    <t>LAM</t>
  </si>
  <si>
    <t>IRL</t>
  </si>
  <si>
    <t>CHA</t>
  </si>
  <si>
    <t>JPN</t>
  </si>
  <si>
    <t>REF</t>
  </si>
  <si>
    <t>LTU</t>
  </si>
  <si>
    <t>NEU</t>
  </si>
  <si>
    <t>EST</t>
  </si>
  <si>
    <t>MEA</t>
  </si>
  <si>
    <t>MLT</t>
  </si>
  <si>
    <t>CAZ</t>
  </si>
  <si>
    <t>CZE</t>
  </si>
  <si>
    <t>NLD</t>
  </si>
  <si>
    <t>LVA</t>
  </si>
  <si>
    <t>POL</t>
  </si>
  <si>
    <t>DNK</t>
  </si>
  <si>
    <t>PRT</t>
  </si>
  <si>
    <t>GRC</t>
  </si>
  <si>
    <t>ROU</t>
  </si>
  <si>
    <t>CYP</t>
  </si>
  <si>
    <t>BGR</t>
  </si>
  <si>
    <t>SVN</t>
  </si>
  <si>
    <t>BEL</t>
  </si>
  <si>
    <t>ESP</t>
  </si>
  <si>
    <t>SWE</t>
  </si>
  <si>
    <t>ROW</t>
  </si>
  <si>
    <t>HRV</t>
  </si>
  <si>
    <t>AUT</t>
  </si>
  <si>
    <t>DEU</t>
  </si>
  <si>
    <t>FIN</t>
  </si>
  <si>
    <t>GBR</t>
  </si>
  <si>
    <t>HUN</t>
  </si>
  <si>
    <t>FRA</t>
  </si>
  <si>
    <t>ITA</t>
  </si>
  <si>
    <t>SVK</t>
  </si>
  <si>
    <t>1000 ha</t>
  </si>
  <si>
    <t>million</t>
  </si>
  <si>
    <t>bn USD 2005 MER</t>
  </si>
  <si>
    <t>kcal/cap/d</t>
  </si>
  <si>
    <t>USD/t</t>
  </si>
  <si>
    <t>MtCO2e</t>
  </si>
  <si>
    <t>1000 t</t>
  </si>
  <si>
    <t>fm t/ha</t>
  </si>
  <si>
    <t>dm t/ha</t>
  </si>
  <si>
    <t>1000 t dm</t>
  </si>
  <si>
    <t>%</t>
  </si>
  <si>
    <t>dm t/ha, fm t/ha</t>
  </si>
  <si>
    <t>t/ha</t>
  </si>
  <si>
    <t>kg prt/ha</t>
  </si>
  <si>
    <t>km3</t>
  </si>
  <si>
    <t>kg prt/kg prt</t>
  </si>
  <si>
    <t>1000 t fm</t>
  </si>
  <si>
    <t>1000 t prt</t>
  </si>
  <si>
    <t>bn USD 2005 PPP</t>
  </si>
  <si>
    <t>t fm/ha</t>
  </si>
  <si>
    <t>USD/tCO2e</t>
  </si>
  <si>
    <t>mn USD</t>
  </si>
  <si>
    <t>bn USD 2011</t>
  </si>
  <si>
    <t>EUR2010/t dm</t>
  </si>
  <si>
    <t>kcal/cap/day</t>
  </si>
  <si>
    <t>MtCO2</t>
  </si>
  <si>
    <t>index (2011 = 100)</t>
  </si>
  <si>
    <t>bn USD 2007 MER</t>
  </si>
  <si>
    <t>%/year</t>
  </si>
  <si>
    <t>CAL</t>
  </si>
  <si>
    <t>%/yr</t>
  </si>
  <si>
    <t>bn USD 2005</t>
  </si>
  <si>
    <t>g/cap/d</t>
  </si>
  <si>
    <t>USD/ha</t>
  </si>
  <si>
    <t>bn USD 2011 MER</t>
  </si>
  <si>
    <t>Paasche index</t>
  </si>
  <si>
    <t>t dm/ha</t>
  </si>
  <si>
    <t>1</t>
  </si>
  <si>
    <t>EUR2010/t fm</t>
  </si>
  <si>
    <t>bn USD MER</t>
  </si>
  <si>
    <t>usd per t CO2</t>
  </si>
  <si>
    <t>MtCH4</t>
  </si>
  <si>
    <t>EUR2010/cap</t>
  </si>
  <si>
    <t>MtN2O</t>
  </si>
  <si>
    <t>USD/USD</t>
  </si>
  <si>
    <t>Million cap</t>
  </si>
  <si>
    <t>AGR</t>
  </si>
  <si>
    <t>RIC</t>
  </si>
  <si>
    <t>SGC</t>
  </si>
  <si>
    <t>WHT</t>
  </si>
  <si>
    <t>CGR</t>
  </si>
  <si>
    <t>OSD</t>
  </si>
  <si>
    <t>DRY</t>
  </si>
  <si>
    <t>TOT</t>
  </si>
  <si>
    <t>VFN</t>
  </si>
  <si>
    <t>NRM</t>
  </si>
  <si>
    <t>PFB</t>
  </si>
  <si>
    <t>ECP</t>
  </si>
  <si>
    <t>RUM</t>
  </si>
  <si>
    <t>OCR</t>
  </si>
  <si>
    <t>CRP</t>
  </si>
  <si>
    <t>LSP</t>
  </si>
  <si>
    <t>OAP</t>
  </si>
  <si>
    <t>FSH</t>
  </si>
  <si>
    <t>GRS</t>
  </si>
  <si>
    <t>OFD</t>
  </si>
  <si>
    <t>FOR</t>
  </si>
  <si>
    <t>VFN|VEG</t>
  </si>
  <si>
    <t>VFN|FRU</t>
  </si>
  <si>
    <t>NRM|PRK</t>
  </si>
  <si>
    <t>VFN|NUT</t>
  </si>
  <si>
    <t>NRM|PTM</t>
  </si>
  <si>
    <t>ONV</t>
  </si>
  <si>
    <t>NRM|EGG</t>
  </si>
  <si>
    <t>MMG</t>
  </si>
  <si>
    <t>NRM|ONR</t>
  </si>
  <si>
    <t>ENT</t>
  </si>
  <si>
    <t>RCC</t>
  </si>
  <si>
    <t>MAS</t>
  </si>
  <si>
    <t>SFR</t>
  </si>
  <si>
    <t>MGR</t>
  </si>
  <si>
    <t>LAB</t>
  </si>
  <si>
    <t>FRS</t>
  </si>
  <si>
    <t>CAP</t>
  </si>
  <si>
    <t>FRT</t>
  </si>
  <si>
    <t>OIL</t>
  </si>
  <si>
    <t>Fruits</t>
  </si>
  <si>
    <t>PTM</t>
  </si>
  <si>
    <t>Forestry products</t>
  </si>
  <si>
    <t>CRS</t>
  </si>
  <si>
    <t>EGG</t>
  </si>
  <si>
    <t>Eggs</t>
  </si>
  <si>
    <t>BCR</t>
  </si>
  <si>
    <t>Poultry meat</t>
  </si>
  <si>
    <t>FRU</t>
  </si>
  <si>
    <t>Cereal aggregate</t>
  </si>
  <si>
    <t>BSV</t>
  </si>
  <si>
    <t>URB</t>
  </si>
  <si>
    <t>Urban</t>
  </si>
  <si>
    <t>PRK</t>
  </si>
  <si>
    <t>ORS</t>
  </si>
  <si>
    <t>VEG</t>
  </si>
  <si>
    <t>Vegetables</t>
  </si>
  <si>
    <t>LAD</t>
  </si>
  <si>
    <t>Pasture</t>
  </si>
  <si>
    <t>LFS</t>
  </si>
  <si>
    <t>Pork meat</t>
  </si>
  <si>
    <t>LOT</t>
  </si>
  <si>
    <t>CFT</t>
  </si>
  <si>
    <t>CMG</t>
  </si>
  <si>
    <t>RMG</t>
  </si>
  <si>
    <t>COT</t>
  </si>
  <si>
    <t>CALO</t>
  </si>
  <si>
    <t>POPT</t>
  </si>
  <si>
    <t>FEED</t>
  </si>
  <si>
    <t>GDPT</t>
  </si>
  <si>
    <t>XPRP</t>
  </si>
  <si>
    <t>FOOD</t>
  </si>
  <si>
    <t>PROD</t>
  </si>
  <si>
    <t>XPRX</t>
  </si>
  <si>
    <t>CONS</t>
  </si>
  <si>
    <t>AREA</t>
  </si>
  <si>
    <t>ARRF</t>
  </si>
  <si>
    <t>ARIR</t>
  </si>
  <si>
    <t>NETT</t>
  </si>
  <si>
    <t>LAND</t>
  </si>
  <si>
    <t>YILD</t>
  </si>
  <si>
    <t>EXPO</t>
  </si>
  <si>
    <t>YIRF</t>
  </si>
  <si>
    <t>FNRM</t>
  </si>
  <si>
    <t>YIIR</t>
  </si>
  <si>
    <t>CALI</t>
  </si>
  <si>
    <t>YEXO</t>
  </si>
  <si>
    <t>YECC</t>
  </si>
  <si>
    <t>OTHU</t>
  </si>
  <si>
    <t>LYLD</t>
  </si>
  <si>
    <t>LYXO</t>
  </si>
  <si>
    <t>IMPO</t>
  </si>
  <si>
    <t>FEEF</t>
  </si>
  <si>
    <t>FEXO</t>
  </si>
  <si>
    <t>FDRY</t>
  </si>
  <si>
    <t>EN2O</t>
  </si>
  <si>
    <t>ECH4</t>
  </si>
  <si>
    <t>FRUM</t>
  </si>
  <si>
    <t>FRTN</t>
  </si>
  <si>
    <t>WATR</t>
  </si>
  <si>
    <t>ECO2</t>
  </si>
  <si>
    <t>CTAX</t>
  </si>
  <si>
    <t>EMIS</t>
  </si>
  <si>
    <t>FFSH</t>
  </si>
  <si>
    <t>GDPVal</t>
  </si>
  <si>
    <t>XPRR</t>
  </si>
  <si>
    <t>PROD_tons</t>
  </si>
  <si>
    <t>XPRP_deflated</t>
  </si>
  <si>
    <t>GCH4</t>
  </si>
  <si>
    <t>YILD_tons</t>
  </si>
  <si>
    <t>TPRD</t>
  </si>
  <si>
    <t>YILD_endoTC</t>
  </si>
  <si>
    <t>VIPM</t>
  </si>
  <si>
    <t>TGHG</t>
  </si>
  <si>
    <t>GN2O</t>
  </si>
  <si>
    <t>TCO2</t>
  </si>
  <si>
    <t>NQT</t>
  </si>
  <si>
    <t>TCH4</t>
  </si>
  <si>
    <t>PROT</t>
  </si>
  <si>
    <t>TN2O</t>
  </si>
  <si>
    <t>MAgPIE_agmip_ssp_2p6_preliminary_20-01-2212MAY2020.csv</t>
  </si>
  <si>
    <t>MAgPIE_agmip_ssp123_diet_scenarios_20-11-2707DEC2020.csv</t>
  </si>
  <si>
    <t>1000 m3</t>
  </si>
  <si>
    <t>GCAM_DIET_ALL_17Dec2020</t>
  </si>
  <si>
    <t>IMPACT_DIET_ALL_09FEB2021.csv</t>
  </si>
  <si>
    <t>SSP2_NoMt_NoCC_FlexA_WLD_2500</t>
  </si>
  <si>
    <t>AIM_DIET_ALL_18FEB2021.csv</t>
  </si>
  <si>
    <t>AgMip_CAPRI_diet_results_Feb18.csv</t>
  </si>
  <si>
    <t>FARM4_AgMIP_diet_038a.csv</t>
  </si>
  <si>
    <t>output_GLOBIOM_AgMIP3_12mar2021.csv</t>
  </si>
  <si>
    <t>SSP2_NoMt_NoCC_FlexA_WLD_2500_Fwaste</t>
  </si>
  <si>
    <t>SSP2_NoMt_NoCC_FlexA_WLD_Fwaste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</si>
</sst>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1" fillId="2" borderId="0" xfId="1"/>
  </cellXfs>
  <cellStyles count="2">
    <cellStyle name="Good" xfId="1" builtinId="26"/>
    <cellStyle name="Normal" xfId="0" builtinId="0"/>
  </cellStyles>
  <dxfs count="10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pivotCacheDefinition" Target="pivotCache/pivotCacheDefinition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MIP%20mapp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ing_template_AGMIP_2020-05-M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 MAGNET"/>
      <sheetName val="Items Reporting template"/>
      <sheetName val="FoodBalanceSheetItems"/>
      <sheetName val="ProductionFaoItems"/>
      <sheetName val="CommodityBalanceItems"/>
      <sheetName val="FAOGroups"/>
      <sheetName val="FAO countries"/>
    </sheetNames>
    <sheetDataSet>
      <sheetData sheetId="0"/>
      <sheetData sheetId="1">
        <row r="4">
          <cell r="B4" t="str">
            <v>RIC</v>
          </cell>
          <cell r="C4" t="str">
            <v>Rice (paddy equivalent)</v>
          </cell>
        </row>
        <row r="5">
          <cell r="B5" t="str">
            <v>WHT</v>
          </cell>
          <cell r="C5" t="str">
            <v>Wheat</v>
          </cell>
        </row>
        <row r="6">
          <cell r="B6" t="str">
            <v>CGR</v>
          </cell>
          <cell r="C6" t="str">
            <v>Other cereal grains</v>
          </cell>
        </row>
        <row r="7">
          <cell r="B7" t="str">
            <v>OSD</v>
          </cell>
          <cell r="C7" t="str">
            <v>Oilseeds (raw equivalent)</v>
          </cell>
        </row>
        <row r="8">
          <cell r="B8" t="str">
            <v>SGC</v>
          </cell>
          <cell r="C8" t="str">
            <v>Sugar crops (raw equivalent)</v>
          </cell>
        </row>
        <row r="9">
          <cell r="B9" t="str">
            <v>VFN</v>
          </cell>
          <cell r="C9" t="str">
            <v>Vegetables, fruits, nuts (incl. roots and tubers)</v>
          </cell>
        </row>
        <row r="10">
          <cell r="B10" t="str">
            <v>PFB</v>
          </cell>
          <cell r="C10" t="str">
            <v>Plant based fibres</v>
          </cell>
        </row>
        <row r="11">
          <cell r="B11" t="str">
            <v>ECP</v>
          </cell>
          <cell r="C11" t="str">
            <v>Energy crops</v>
          </cell>
        </row>
        <row r="12">
          <cell r="B12" t="str">
            <v>OCR</v>
          </cell>
          <cell r="C12" t="str">
            <v>Other crops</v>
          </cell>
        </row>
        <row r="13">
          <cell r="B13" t="str">
            <v>RUM</v>
          </cell>
          <cell r="C13" t="str">
            <v>Ruminant meats</v>
          </cell>
        </row>
        <row r="14">
          <cell r="B14" t="str">
            <v>NRM</v>
          </cell>
          <cell r="C14" t="str">
            <v>Non ruminant meats</v>
          </cell>
        </row>
        <row r="15">
          <cell r="B15" t="str">
            <v>DRY</v>
          </cell>
          <cell r="C15" t="str">
            <v>Dairy (raw milk equivalent)</v>
          </cell>
        </row>
        <row r="16">
          <cell r="B16" t="str">
            <v>OAP</v>
          </cell>
          <cell r="C16" t="str">
            <v>Other animal products (wool, honey)</v>
          </cell>
        </row>
        <row r="17">
          <cell r="B17" t="str">
            <v>GRS</v>
          </cell>
          <cell r="C17" t="str">
            <v>Grass</v>
          </cell>
        </row>
        <row r="18">
          <cell r="B18" t="str">
            <v>OFD</v>
          </cell>
          <cell r="C18" t="str">
            <v>Other feed products</v>
          </cell>
        </row>
        <row r="19">
          <cell r="B19" t="str">
            <v>FSH</v>
          </cell>
          <cell r="C19" t="str">
            <v>Fish</v>
          </cell>
        </row>
        <row r="20">
          <cell r="B20" t="str">
            <v>FOR</v>
          </cell>
          <cell r="C20" t="str">
            <v>Forestry products</v>
          </cell>
        </row>
        <row r="21">
          <cell r="B21"/>
          <cell r="C21"/>
        </row>
        <row r="22">
          <cell r="B22" t="str">
            <v>VFN|VEG</v>
          </cell>
          <cell r="C22" t="str">
            <v>Vegetables</v>
          </cell>
        </row>
        <row r="23">
          <cell r="B23" t="str">
            <v>VFN|FRU</v>
          </cell>
          <cell r="C23" t="str">
            <v>Fruits</v>
          </cell>
        </row>
        <row r="24">
          <cell r="B24" t="str">
            <v>VFN|NUT</v>
          </cell>
          <cell r="C24" t="str">
            <v>Nuts</v>
          </cell>
        </row>
        <row r="25">
          <cell r="B25" t="str">
            <v>NRM|PRK</v>
          </cell>
          <cell r="C25" t="str">
            <v>Pork meat</v>
          </cell>
        </row>
        <row r="26">
          <cell r="B26" t="str">
            <v>NRM|PTM</v>
          </cell>
          <cell r="C26" t="str">
            <v>Poultry meat</v>
          </cell>
        </row>
        <row r="27">
          <cell r="B27" t="str">
            <v>NRM|EGG</v>
          </cell>
          <cell r="C27" t="str">
            <v>Poultry eggs</v>
          </cell>
        </row>
        <row r="28">
          <cell r="B28" t="str">
            <v>NRM|ONR</v>
          </cell>
          <cell r="C28" t="str">
            <v>Other non-ruminant</v>
          </cell>
        </row>
        <row r="29">
          <cell r="B29"/>
          <cell r="C29"/>
        </row>
        <row r="30">
          <cell r="B30" t="str">
            <v>CRP</v>
          </cell>
          <cell r="C30" t="str">
            <v>All crops</v>
          </cell>
        </row>
        <row r="31">
          <cell r="B31" t="str">
            <v>LSP</v>
          </cell>
          <cell r="C31" t="str">
            <v>Livestock products</v>
          </cell>
        </row>
        <row r="32">
          <cell r="B32" t="str">
            <v>AGR</v>
          </cell>
          <cell r="C32" t="str">
            <v>All agricultural products</v>
          </cell>
        </row>
        <row r="33">
          <cell r="B33" t="str">
            <v>TOT</v>
          </cell>
          <cell r="C33" t="str">
            <v>Total (full economy, population, GDP, calories)</v>
          </cell>
        </row>
        <row r="36">
          <cell r="B36" t="str">
            <v>CRP</v>
          </cell>
          <cell r="C36" t="str">
            <v>Cropland (including energy crops)</v>
          </cell>
        </row>
        <row r="37">
          <cell r="B37" t="str">
            <v>GRS</v>
          </cell>
          <cell r="C37" t="str">
            <v>Grassland</v>
          </cell>
        </row>
        <row r="38">
          <cell r="B38" t="str">
            <v>ONV</v>
          </cell>
          <cell r="C38" t="str">
            <v>Other natural land</v>
          </cell>
        </row>
        <row r="39">
          <cell r="B39" t="str">
            <v>FOR</v>
          </cell>
          <cell r="C39" t="str">
            <v>Managed and primary forest</v>
          </cell>
        </row>
        <row r="40">
          <cell r="B40" t="str">
            <v>NLD</v>
          </cell>
          <cell r="C40" t="str">
            <v>Non arable land (desert, built-up areas…)</v>
          </cell>
        </row>
        <row r="42">
          <cell r="B42" t="str">
            <v>AGR</v>
          </cell>
          <cell r="C42" t="str">
            <v>Cropland + grassland</v>
          </cell>
        </row>
        <row r="43">
          <cell r="B43" t="str">
            <v>ECP</v>
          </cell>
          <cell r="C43" t="str">
            <v>Energy crops (included in cropland)</v>
          </cell>
        </row>
        <row r="45">
          <cell r="B45" t="str">
            <v>LAB</v>
          </cell>
          <cell r="C45" t="str">
            <v>Labor</v>
          </cell>
        </row>
        <row r="46">
          <cell r="B46" t="str">
            <v>CAP</v>
          </cell>
          <cell r="C46" t="str">
            <v>Capital</v>
          </cell>
        </row>
        <row r="47">
          <cell r="B47" t="str">
            <v>FRT</v>
          </cell>
          <cell r="C47" t="str">
            <v>Fertiliser</v>
          </cell>
        </row>
        <row r="48">
          <cell r="B48" t="str">
            <v>OIL</v>
          </cell>
          <cell r="C48" t="str">
            <v>Fossil fuel</v>
          </cell>
        </row>
        <row r="50">
          <cell r="B50" t="str">
            <v>ENT</v>
          </cell>
          <cell r="C50" t="str">
            <v>Enteric Fermentation</v>
          </cell>
        </row>
        <row r="51">
          <cell r="B51" t="str">
            <v>MMG</v>
          </cell>
          <cell r="C51" t="str">
            <v>Manure Management</v>
          </cell>
        </row>
        <row r="52">
          <cell r="B52" t="str">
            <v>RCC</v>
          </cell>
          <cell r="C52" t="str">
            <v>Rice Cultivation</v>
          </cell>
        </row>
        <row r="53">
          <cell r="B53" t="str">
            <v>SFR</v>
          </cell>
          <cell r="C53" t="str">
            <v>Synthetic Fertilizers</v>
          </cell>
        </row>
        <row r="54">
          <cell r="B54" t="str">
            <v>MAS</v>
          </cell>
          <cell r="C54" t="str">
            <v>Manure applied to Soils</v>
          </cell>
        </row>
        <row r="55">
          <cell r="B55" t="str">
            <v>MGR</v>
          </cell>
          <cell r="C55" t="str">
            <v>Manure left on Pasture</v>
          </cell>
        </row>
        <row r="56">
          <cell r="B56" t="str">
            <v>CRS</v>
          </cell>
          <cell r="C56" t="str">
            <v>Crop Residues</v>
          </cell>
        </row>
        <row r="57">
          <cell r="B57" t="str">
            <v>ORS</v>
          </cell>
          <cell r="C57" t="str">
            <v>Cultivation of Organic Soils</v>
          </cell>
        </row>
        <row r="58">
          <cell r="B58" t="str">
            <v>BSV</v>
          </cell>
          <cell r="C58" t="str">
            <v>Burning - Savanna</v>
          </cell>
        </row>
        <row r="59">
          <cell r="B59" t="str">
            <v>BCR</v>
          </cell>
          <cell r="C59" t="str">
            <v>Burning - Crop Residues</v>
          </cell>
        </row>
        <row r="60">
          <cell r="B60"/>
        </row>
        <row r="61">
          <cell r="B61" t="str">
            <v>LAD</v>
          </cell>
          <cell r="C61" t="str">
            <v>Livestock anaerobic digesters</v>
          </cell>
        </row>
        <row r="62">
          <cell r="B62" t="str">
            <v>LFS</v>
          </cell>
          <cell r="C62" t="str">
            <v>Livestock feed supplements</v>
          </cell>
        </row>
        <row r="63">
          <cell r="B63" t="str">
            <v>LOT</v>
          </cell>
          <cell r="C63" t="str">
            <v>Livestock other</v>
          </cell>
        </row>
        <row r="64">
          <cell r="B64" t="str">
            <v>CFT</v>
          </cell>
          <cell r="C64" t="str">
            <v>Crop improved fertilization</v>
          </cell>
        </row>
        <row r="65">
          <cell r="B65" t="str">
            <v>CMG</v>
          </cell>
          <cell r="C65" t="str">
            <v>Improved cropping management</v>
          </cell>
        </row>
        <row r="66">
          <cell r="B66" t="str">
            <v>RMG</v>
          </cell>
          <cell r="C66" t="str">
            <v>Crop improved rice cultivation</v>
          </cell>
        </row>
        <row r="67">
          <cell r="B67" t="str">
            <v>COT</v>
          </cell>
          <cell r="C67" t="str">
            <v>Crop other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ng_template"/>
      <sheetName val="Variables"/>
      <sheetName val="Regions"/>
      <sheetName val="Items"/>
      <sheetName val="Overview commodity mapping"/>
      <sheetName val="Scenarios"/>
      <sheetName val="Overview crop mapping"/>
      <sheetName val="Overview regional mapping"/>
    </sheetNames>
    <sheetDataSet>
      <sheetData sheetId="0"/>
      <sheetData sheetId="1">
        <row r="19">
          <cell r="A19" t="str">
            <v>FEEF</v>
          </cell>
          <cell r="B19" t="str">
            <v>Feed conversion efficiency (endogenous)</v>
          </cell>
        </row>
        <row r="20">
          <cell r="A20" t="str">
            <v>FEXO</v>
          </cell>
          <cell r="B20" t="str">
            <v>Feed conversion efficiency trend</v>
          </cell>
        </row>
        <row r="21">
          <cell r="A21" t="str">
            <v>FOOD</v>
          </cell>
          <cell r="B21" t="str">
            <v>Food use</v>
          </cell>
        </row>
        <row r="22">
          <cell r="A22" t="str">
            <v>FEED</v>
          </cell>
          <cell r="B22" t="str">
            <v>Feed use</v>
          </cell>
        </row>
        <row r="23">
          <cell r="A23" t="str">
            <v>FEED</v>
          </cell>
          <cell r="B23" t="str">
            <v>Feed use</v>
          </cell>
        </row>
        <row r="24">
          <cell r="A24" t="str">
            <v>OTHU</v>
          </cell>
          <cell r="B24" t="str">
            <v>Other use</v>
          </cell>
        </row>
        <row r="25">
          <cell r="A25" t="str">
            <v>IMPO</v>
          </cell>
          <cell r="B25" t="str">
            <v>Imports</v>
          </cell>
        </row>
        <row r="26">
          <cell r="A26" t="str">
            <v>EXPO</v>
          </cell>
          <cell r="B26" t="str">
            <v>Exports</v>
          </cell>
        </row>
        <row r="27">
          <cell r="A27" t="str">
            <v>FRTN</v>
          </cell>
          <cell r="B27" t="str">
            <v>Fertiliser N</v>
          </cell>
        </row>
        <row r="28">
          <cell r="A28" t="str">
            <v>WATR</v>
          </cell>
          <cell r="B28" t="str">
            <v>Water for irrigation</v>
          </cell>
        </row>
        <row r="29">
          <cell r="A29" t="str">
            <v>CALO</v>
          </cell>
          <cell r="B29" t="str">
            <v>p.c. calory availability</v>
          </cell>
        </row>
        <row r="30">
          <cell r="A30" t="str">
            <v>CALI</v>
          </cell>
          <cell r="B30" t="str">
            <v>p.c. calory intake</v>
          </cell>
        </row>
        <row r="31">
          <cell r="A31" t="str">
            <v>PROD</v>
          </cell>
          <cell r="B31" t="str">
            <v>Production</v>
          </cell>
        </row>
        <row r="32">
          <cell r="A32" t="str">
            <v>CONS</v>
          </cell>
          <cell r="B32" t="str">
            <v>Domestic use</v>
          </cell>
        </row>
        <row r="33">
          <cell r="A33" t="str">
            <v>NETT</v>
          </cell>
          <cell r="B33" t="str">
            <v>Net trade</v>
          </cell>
        </row>
        <row r="34">
          <cell r="A34" t="str">
            <v>FRUM</v>
          </cell>
          <cell r="B34" t="str">
            <v>Feed use ruminant meat</v>
          </cell>
        </row>
        <row r="35">
          <cell r="A35" t="str">
            <v>FRUM</v>
          </cell>
          <cell r="B35" t="str">
            <v>Feed use ruminant meat</v>
          </cell>
        </row>
        <row r="36">
          <cell r="A36" t="str">
            <v>FNRM</v>
          </cell>
          <cell r="B36" t="str">
            <v>Feed use non-ruminant</v>
          </cell>
        </row>
        <row r="37">
          <cell r="A37" t="str">
            <v>FNRM</v>
          </cell>
          <cell r="B37" t="str">
            <v>Feed use non-ruminant</v>
          </cell>
        </row>
        <row r="38">
          <cell r="A38" t="str">
            <v>FDRY</v>
          </cell>
          <cell r="B38" t="str">
            <v>Feed use dairy</v>
          </cell>
        </row>
        <row r="39">
          <cell r="A39" t="str">
            <v>FDRY</v>
          </cell>
          <cell r="B39" t="str">
            <v>Feed use dairy</v>
          </cell>
        </row>
        <row r="40">
          <cell r="A40" t="str">
            <v>FFSH</v>
          </cell>
          <cell r="B40" t="str">
            <v>Feed fish sector</v>
          </cell>
        </row>
        <row r="41">
          <cell r="A41" t="str">
            <v>FFSH</v>
          </cell>
          <cell r="B41" t="str">
            <v>Feed fish sector</v>
          </cell>
        </row>
        <row r="42">
          <cell r="A42" t="str">
            <v>EMIS</v>
          </cell>
          <cell r="B42" t="str">
            <v>Total GHG emissions</v>
          </cell>
        </row>
        <row r="43">
          <cell r="A43" t="str">
            <v>ECO2</v>
          </cell>
          <cell r="B43" t="str">
            <v>Total CO2 emissions</v>
          </cell>
        </row>
        <row r="44">
          <cell r="A44" t="str">
            <v>ECH4</v>
          </cell>
          <cell r="B44" t="str">
            <v>Total CH4 emissions</v>
          </cell>
        </row>
        <row r="45">
          <cell r="A45" t="str">
            <v>EN2O</v>
          </cell>
          <cell r="B45" t="str">
            <v>Total N2O emissions</v>
          </cell>
        </row>
        <row r="46">
          <cell r="A46" t="str">
            <v>CTAX</v>
          </cell>
          <cell r="B46" t="str">
            <v>Carbon tax level</v>
          </cell>
        </row>
        <row r="47">
          <cell r="A47" t="str">
            <v>TPRD</v>
          </cell>
          <cell r="B47" t="str">
            <v>Technical mitigation options - Production</v>
          </cell>
        </row>
        <row r="48">
          <cell r="A48" t="str">
            <v>TGHG</v>
          </cell>
          <cell r="B48" t="str">
            <v>Technical mitigation options - Emissions</v>
          </cell>
        </row>
        <row r="49">
          <cell r="A49" t="str">
            <v>TCO2</v>
          </cell>
          <cell r="B49" t="str">
            <v>Technical mitigation options - CO2</v>
          </cell>
        </row>
        <row r="50">
          <cell r="A50" t="str">
            <v>TCH4</v>
          </cell>
          <cell r="B50" t="str">
            <v>Technical mitigation options - CH4</v>
          </cell>
        </row>
        <row r="51">
          <cell r="A51" t="str">
            <v>TN2O</v>
          </cell>
          <cell r="B51" t="str">
            <v>Technical mitigation options - N2O</v>
          </cell>
        </row>
        <row r="54">
          <cell r="A54" t="str">
            <v>POPT</v>
          </cell>
          <cell r="B54" t="str">
            <v>Total population</v>
          </cell>
        </row>
        <row r="55">
          <cell r="A55" t="str">
            <v>GDPT</v>
          </cell>
          <cell r="B55" t="str">
            <v>Total GDP (MER)</v>
          </cell>
        </row>
        <row r="56">
          <cell r="A56" t="str">
            <v>XPRP</v>
          </cell>
          <cell r="B56" t="str">
            <v>Real producer price/input price</v>
          </cell>
        </row>
        <row r="57">
          <cell r="A57" t="str">
            <v>XPRX</v>
          </cell>
          <cell r="B57" t="str">
            <v>Real export price</v>
          </cell>
        </row>
        <row r="58">
          <cell r="A58" t="str">
            <v>AREA</v>
          </cell>
          <cell r="B58" t="str">
            <v>Area harvested</v>
          </cell>
        </row>
        <row r="59">
          <cell r="A59" t="str">
            <v>ARRF</v>
          </cell>
          <cell r="B59" t="str">
            <v>Area harvested - rainfed</v>
          </cell>
        </row>
        <row r="60">
          <cell r="A60" t="str">
            <v>ARIR</v>
          </cell>
          <cell r="B60" t="str">
            <v>Area harvested - irrigated</v>
          </cell>
        </row>
        <row r="61">
          <cell r="A61" t="str">
            <v>LAND</v>
          </cell>
          <cell r="B61" t="str">
            <v>Land cover</v>
          </cell>
        </row>
        <row r="62">
          <cell r="A62" t="str">
            <v>YILD</v>
          </cell>
          <cell r="B62" t="str">
            <v>Crop yield</v>
          </cell>
        </row>
        <row r="63">
          <cell r="A63" t="str">
            <v>YIRF</v>
          </cell>
          <cell r="B63" t="str">
            <v>Crop yield - rainfed</v>
          </cell>
        </row>
        <row r="64">
          <cell r="A64" t="str">
            <v>YIIR</v>
          </cell>
          <cell r="B64" t="str">
            <v>Crop yield - irrigated</v>
          </cell>
        </row>
        <row r="65">
          <cell r="A65" t="str">
            <v>YEXO</v>
          </cell>
          <cell r="B65" t="str">
            <v>Exogenous crop yield</v>
          </cell>
        </row>
        <row r="66">
          <cell r="A66" t="str">
            <v>YECC</v>
          </cell>
          <cell r="B66" t="str">
            <v>Climate change shifter on crop yield</v>
          </cell>
        </row>
        <row r="67">
          <cell r="A67" t="str">
            <v>LYLD</v>
          </cell>
          <cell r="B67" t="str">
            <v>Livestock yield (endogenous)</v>
          </cell>
        </row>
        <row r="68">
          <cell r="A68" t="str">
            <v>LYXO</v>
          </cell>
          <cell r="B68" t="str">
            <v>Exogenous livestock yield trend</v>
          </cell>
        </row>
        <row r="69">
          <cell r="A69" t="str">
            <v>FEEF</v>
          </cell>
          <cell r="B69" t="str">
            <v>Feed conversion efficiency (endogenous)</v>
          </cell>
        </row>
        <row r="70">
          <cell r="A70" t="str">
            <v>FEXO</v>
          </cell>
          <cell r="B70" t="str">
            <v>Feed conversion efficiency trend</v>
          </cell>
        </row>
        <row r="71">
          <cell r="A71" t="str">
            <v>FOOD</v>
          </cell>
          <cell r="B71" t="str">
            <v>Food use</v>
          </cell>
        </row>
        <row r="72">
          <cell r="A72" t="str">
            <v>FEED</v>
          </cell>
          <cell r="B72" t="str">
            <v>Feed use</v>
          </cell>
        </row>
        <row r="73">
          <cell r="A73" t="str">
            <v>FEED</v>
          </cell>
          <cell r="B73" t="str">
            <v>Feed use</v>
          </cell>
        </row>
        <row r="74">
          <cell r="A74" t="str">
            <v>OTHU</v>
          </cell>
          <cell r="B74" t="str">
            <v>Other use</v>
          </cell>
        </row>
        <row r="75">
          <cell r="A75" t="str">
            <v>IMPO</v>
          </cell>
          <cell r="B75" t="str">
            <v>Imports</v>
          </cell>
        </row>
        <row r="76">
          <cell r="A76" t="str">
            <v>EXPO</v>
          </cell>
          <cell r="B76" t="str">
            <v>Exports</v>
          </cell>
        </row>
        <row r="77">
          <cell r="A77" t="str">
            <v>FRTN</v>
          </cell>
          <cell r="B77" t="str">
            <v>Fertiliser N</v>
          </cell>
        </row>
        <row r="78">
          <cell r="A78" t="str">
            <v>WATR</v>
          </cell>
          <cell r="B78" t="str">
            <v>Water for irrigation</v>
          </cell>
        </row>
        <row r="79">
          <cell r="A79" t="str">
            <v>CALO</v>
          </cell>
          <cell r="B79" t="str">
            <v>p.c. calory availability</v>
          </cell>
        </row>
        <row r="80">
          <cell r="A80" t="str">
            <v>CALI</v>
          </cell>
          <cell r="B80" t="str">
            <v>p.c. calory intake</v>
          </cell>
        </row>
        <row r="81">
          <cell r="A81" t="str">
            <v>PROD</v>
          </cell>
          <cell r="B81" t="str">
            <v>Production</v>
          </cell>
        </row>
        <row r="82">
          <cell r="A82" t="str">
            <v>CONS</v>
          </cell>
          <cell r="B82" t="str">
            <v>Domestic use</v>
          </cell>
        </row>
        <row r="83">
          <cell r="A83" t="str">
            <v>NETT</v>
          </cell>
          <cell r="B83" t="str">
            <v>Net trade</v>
          </cell>
        </row>
        <row r="84">
          <cell r="A84" t="str">
            <v>FRUM</v>
          </cell>
          <cell r="B84" t="str">
            <v>Feed use ruminant meat</v>
          </cell>
        </row>
        <row r="85">
          <cell r="A85" t="str">
            <v>FRUM</v>
          </cell>
          <cell r="B85" t="str">
            <v>Feed use ruminant meat</v>
          </cell>
        </row>
        <row r="86">
          <cell r="A86" t="str">
            <v>FNRM</v>
          </cell>
          <cell r="B86" t="str">
            <v>Feed use non-ruminant</v>
          </cell>
        </row>
        <row r="87">
          <cell r="A87" t="str">
            <v>FNRM</v>
          </cell>
          <cell r="B87" t="str">
            <v>Feed use non-ruminant</v>
          </cell>
        </row>
        <row r="88">
          <cell r="A88" t="str">
            <v>FDRY</v>
          </cell>
          <cell r="B88" t="str">
            <v>Feed use dairy</v>
          </cell>
        </row>
        <row r="89">
          <cell r="A89" t="str">
            <v>FDRY</v>
          </cell>
          <cell r="B89" t="str">
            <v>Feed use dairy</v>
          </cell>
        </row>
        <row r="90">
          <cell r="A90" t="str">
            <v>FFSH</v>
          </cell>
          <cell r="B90" t="str">
            <v>Feed fish sector</v>
          </cell>
        </row>
        <row r="91">
          <cell r="A91" t="str">
            <v>FFSH</v>
          </cell>
          <cell r="B91" t="str">
            <v>Feed fish sector</v>
          </cell>
        </row>
        <row r="92">
          <cell r="A92" t="str">
            <v>EMIS</v>
          </cell>
          <cell r="B92" t="str">
            <v>Total GHG emissions</v>
          </cell>
        </row>
        <row r="93">
          <cell r="A93" t="str">
            <v>ECO2</v>
          </cell>
          <cell r="B93" t="str">
            <v>Total CO2 emissions</v>
          </cell>
        </row>
        <row r="94">
          <cell r="A94" t="str">
            <v>ECH4</v>
          </cell>
          <cell r="B94" t="str">
            <v>Total CH4 emissions</v>
          </cell>
        </row>
        <row r="95">
          <cell r="A95" t="str">
            <v>EN2O</v>
          </cell>
          <cell r="B95" t="str">
            <v>Total N2O emissions</v>
          </cell>
        </row>
        <row r="96">
          <cell r="A96" t="str">
            <v>CTAX</v>
          </cell>
          <cell r="B96" t="str">
            <v>Carbon tax level</v>
          </cell>
        </row>
        <row r="97">
          <cell r="A97" t="str">
            <v>TPRD</v>
          </cell>
          <cell r="B97" t="str">
            <v>Technical mitigation options - Production</v>
          </cell>
        </row>
        <row r="98">
          <cell r="A98" t="str">
            <v>TGHG</v>
          </cell>
          <cell r="B98" t="str">
            <v>Technical mitigation options - Emissions</v>
          </cell>
        </row>
        <row r="99">
          <cell r="A99" t="str">
            <v>TCO2</v>
          </cell>
          <cell r="B99" t="str">
            <v>Technical mitigation options - CO2</v>
          </cell>
        </row>
        <row r="100">
          <cell r="A100" t="str">
            <v>TCH4</v>
          </cell>
          <cell r="B100" t="str">
            <v>Technical mitigation options - CH4</v>
          </cell>
        </row>
        <row r="101">
          <cell r="A101" t="str">
            <v>TN2O</v>
          </cell>
          <cell r="B101" t="str">
            <v>Technical mitigation options - N2O</v>
          </cell>
        </row>
        <row r="102">
          <cell r="A102" t="str">
            <v/>
          </cell>
          <cell r="B102" t="str">
            <v/>
          </cell>
        </row>
        <row r="103">
          <cell r="A103" t="str">
            <v/>
          </cell>
          <cell r="B103" t="str">
            <v/>
          </cell>
        </row>
        <row r="104">
          <cell r="A104" t="str">
            <v>POPT</v>
          </cell>
          <cell r="B104" t="str">
            <v>Total population</v>
          </cell>
        </row>
        <row r="105">
          <cell r="A105" t="str">
            <v>GDPT</v>
          </cell>
          <cell r="B105" t="str">
            <v>Total GDP (MER)</v>
          </cell>
        </row>
        <row r="106">
          <cell r="A106" t="str">
            <v>XPRP</v>
          </cell>
          <cell r="B106" t="str">
            <v>Real producer price/input price</v>
          </cell>
        </row>
        <row r="107">
          <cell r="A107" t="str">
            <v>XPRX</v>
          </cell>
          <cell r="B107" t="str">
            <v>Real export price</v>
          </cell>
        </row>
        <row r="108">
          <cell r="A108" t="str">
            <v>AREA</v>
          </cell>
          <cell r="B108" t="str">
            <v>Area harvested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4270.402457291668" createdVersion="6" refreshedVersion="6" minRefreshableVersion="3" recordCount="138" xr:uid="{00000000-000A-0000-FFFF-FFFF08000000}">
  <cacheSource type="external" connectionId="1"/>
  <cacheFields count="3">
    <cacheField name="Model" numFmtId="0" sqlType="12">
      <sharedItems count="9">
        <s v="AIM"/>
        <s v="FARM"/>
        <s v="GLOBIOM"/>
        <s v="IMAGE"/>
        <s v="IMPACT"/>
        <s v="MAGNET"/>
        <s v="MAgPIE"/>
        <s v="CAPRI"/>
        <s v="GCAM"/>
      </sharedItems>
    </cacheField>
    <cacheField name="Scenario" numFmtId="0" sqlType="12">
      <sharedItems count="52">
        <s v="SSP2_NoMt_NoCC"/>
        <s v="SSP2_NoMt_NoCC_FlexA_WLD"/>
        <s v="SSP2_NoMt_NoCC_FlexA_USA"/>
        <s v="SSP2_NoMt_NoCC_FlexA_EUR"/>
        <s v="SSP2_NoMt_NoCC_FlexA_CHN"/>
        <s v="SSP2_NoMt_NoCC_FlexA_LAM"/>
        <s v="SSP2_NoMt_NoCC_FlexA_DEV"/>
        <s v="SSP2_NoMt_NoCC_HalfRD_DEV"/>
        <s v="SSP2_NoMt_NoCC_HalfRDoM_DEV"/>
        <s v="SSP1_NoMt_NoCC"/>
        <s v="SSP3_NoMt_NoCC"/>
        <s v="SSP1_NoMt_CC26"/>
        <s v="SSP2_NoMt_CC26"/>
        <s v="SSP3_NoMt_CC26"/>
        <s v="SSP1_NoMt_CC85"/>
        <s v="SSP2_NoMt_CC85"/>
        <s v="SSP3_NoMt_CC85"/>
        <s v="SSP1_2p6_NoCC"/>
        <s v="SSP2_2p6_NoCC"/>
        <s v="SSP3_2p6_NoCC"/>
        <s v="SSP1_2p6_CC26"/>
        <s v="SSP2_2p6_CC26"/>
        <s v="SSP3_2p6_CC26"/>
        <s v="SSP1_2p6_CC26_noagm"/>
        <s v="SSP2_2p6_CC26_noagm"/>
        <s v="SSP3_2p6_CC26_noagm"/>
        <s v="SSP1_Mit_Full"/>
        <s v="SSP1_Mit_wAff"/>
        <s v="SSP1_Mit_wBio"/>
        <s v="SSP1_Mit_wNonCO2"/>
        <s v="SSP2_Mit_Full"/>
        <s v="SSP2_Mit_wAff"/>
        <s v="SSP2_Mit_wBio"/>
        <s v="SSP2_Mit_wNonCO2"/>
        <s v="SSP2_Mit_woAff"/>
        <s v="SSP2_Mit_woBio"/>
        <s v="SSP2_Mit_woNonCO2"/>
        <s v="SSP3_Mit_Full"/>
        <s v="SSP3_Mit_wAff"/>
        <s v="SSP3_Mit_wBio"/>
        <s v="SSP3_Mit_wNonCO2"/>
        <s v="SSP2_NoMt_NoCC_FlexA_WLD_2500"/>
        <s v="SSP2_NoMt_NoCC_HalfRDoM_DEV_noe"/>
        <s v="SSP2_NoMt_NoCC_HalfRD_DEV_noe"/>
        <s v="SSP2_NoMt_NoCC_FlexA_WLD_Fwaste"/>
        <s v="SSP2_NoMt_NoCC_FlexA_WLD_2500_Fwaste"/>
        <s v="SSP2_NoMt_NoCC_Diet_FlexA_EUR" u="1"/>
        <s v="SSP2_NoMt_NoCC_Diet_FlexA_USA" u="1"/>
        <s v="SSP2_NoMt_NoCC_Diet_FlexA_WLD" u="1"/>
        <s v="SSP2_NoMt_NoCC_Diet_FlexA_CHN" u="1"/>
        <s v="SSP2_NoMt_NoCC_Diet_FlexA_LAM" u="1"/>
        <s v="SSP2_Baseline" u="1"/>
      </sharedItems>
    </cacheField>
    <cacheField name="Flag" numFmtId="0" sqlType="4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4270.402558333335" createdVersion="6" refreshedVersion="6" minRefreshableVersion="3" recordCount="172" xr:uid="{00000000-000A-0000-FFFF-FFFF0A000000}">
  <cacheSource type="external" connectionId="2"/>
  <cacheFields count="3">
    <cacheField name="Model" numFmtId="0" sqlType="12">
      <sharedItems count="9">
        <s v="AIM"/>
        <s v="FARM"/>
        <s v="GLOBIOM"/>
        <s v="IMAGE"/>
        <s v="IMPACT"/>
        <s v="MAGNET"/>
        <s v="MAgPIE"/>
        <s v="CAPRI"/>
        <s v="GCAM"/>
      </sharedItems>
    </cacheField>
    <cacheField name="Region" numFmtId="0" sqlType="12">
      <sharedItems count="54">
        <s v="CAN"/>
        <s v="USA"/>
        <s v="BRA"/>
        <s v="OSA"/>
        <s v="FSU"/>
        <s v="EUR"/>
        <s v="MEN"/>
        <s v="SSA"/>
        <s v="CHN"/>
        <s v="IND"/>
        <s v="SEA"/>
        <s v="OAS"/>
        <s v="ANZ"/>
        <s v="NAM"/>
        <s v="OAM"/>
        <s v="AME"/>
        <s v="SAS"/>
        <s v="WLD"/>
        <s v="EUE"/>
        <s v="JPN"/>
        <s v="REF"/>
        <s v="CAZ"/>
        <s v="CHA"/>
        <s v="LAM"/>
        <s v="MEA"/>
        <s v="NEU"/>
        <s v="CYP" u="1"/>
        <s v="LVA" u="1"/>
        <s v="NLD" u="1"/>
        <s v="AUT" u="1"/>
        <s v="ITA" u="1"/>
        <s v="SWE" u="1"/>
        <s v="POL" u="1"/>
        <s v="FRA" u="1"/>
        <s v="BEL" u="1"/>
        <s v="HUN" u="1"/>
        <s v="SVK" u="1"/>
        <s v="SVN" u="1"/>
        <s v="DNK" u="1"/>
        <s v="ESP" u="1"/>
        <s v="EST" u="1"/>
        <s v="MLT" u="1"/>
        <s v="GBR" u="1"/>
        <s v="LTU" u="1"/>
        <s v="IRL" u="1"/>
        <s v="FIN" u="1"/>
        <s v="ROU" u="1"/>
        <s v="ROW" u="1"/>
        <s v="PRT" u="1"/>
        <s v="DEU" u="1"/>
        <s v="CZE" u="1"/>
        <s v="HRV" u="1"/>
        <s v="GRC" u="1"/>
        <s v="BGR" u="1"/>
      </sharedItems>
    </cacheField>
    <cacheField name="Flag" numFmtId="0" sqlType="4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4270.402613888888" createdVersion="6" refreshedVersion="6" minRefreshableVersion="3" recordCount="69" xr:uid="{00000000-000A-0000-FFFF-FFFF0C000000}">
  <cacheSource type="external" connectionId="5"/>
  <cacheFields count="3">
    <cacheField name="Model" numFmtId="0" sqlType="12">
      <sharedItems count="9">
        <s v="AIM"/>
        <s v="FARM"/>
        <s v="GLOBIOM"/>
        <s v="IMAGE"/>
        <s v="IMPACT"/>
        <s v="MAGNET"/>
        <s v="MAgPIE"/>
        <s v="CAPRI"/>
        <s v="GCAM"/>
      </sharedItems>
    </cacheField>
    <cacheField name="Year" numFmtId="0" sqlType="4">
      <sharedItems containsSemiMixedTypes="0" containsString="0" containsNumber="1" containsInteger="1" minValue="1995" maxValue="2100" count="19">
        <n v="2005"/>
        <n v="2010"/>
        <n v="2020"/>
        <n v="2030"/>
        <n v="2040"/>
        <n v="2050"/>
        <n v="2015"/>
        <n v="2025"/>
        <n v="2035"/>
        <n v="2045"/>
        <n v="2000"/>
        <n v="2060"/>
        <n v="2070"/>
        <n v="2080"/>
        <n v="2090"/>
        <n v="2100"/>
        <n v="2011"/>
        <n v="1995"/>
        <n v="2055"/>
      </sharedItems>
    </cacheField>
    <cacheField name="Flag" numFmtId="0" sqlType="4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4270.402671180556" createdVersion="6" refreshedVersion="6" minRefreshableVersion="3" recordCount="100" xr:uid="{00000000-000A-0000-FFFF-FFFF0F000000}">
  <cacheSource type="external" connectionId="6"/>
  <cacheFields count="3">
    <cacheField name="Model" numFmtId="0" sqlType="12">
      <sharedItems count="9">
        <s v="AIM"/>
        <s v="FARM"/>
        <s v="GLOBIOM"/>
        <s v="IMAGE"/>
        <s v="IMPACT"/>
        <s v="MAGNET"/>
        <s v="MAgPIE"/>
        <s v="CAPRI"/>
        <s v="GCAM"/>
      </sharedItems>
    </cacheField>
    <cacheField name="Unit" numFmtId="0" sqlType="12">
      <sharedItems count="56">
        <s v="million"/>
        <s v="USD/t"/>
        <s v="1000 ha"/>
        <s v="1000 t"/>
        <s v="1000 t prt"/>
        <s v="kcal/cap/d"/>
        <s v="MtCO2e"/>
        <s v="t/ha"/>
        <s v="bn USD 2005"/>
        <s v="USD/tCO2e"/>
        <s v="bn USD 2011 MER"/>
        <s v="bn USD 2005 MER"/>
        <s v="fm t/ha"/>
        <s v="dm t/ha"/>
        <s v="kg prt/ha"/>
        <s v="km3"/>
        <s v="1000 m3"/>
        <s v="%"/>
        <s v="1000 t dm"/>
        <s v="1000 t fm"/>
        <s v="bn USD 2011"/>
        <s v="%/year"/>
        <s v="kcal/cap/day"/>
        <s v="usd per t CO2"/>
        <s v="bn USD 2005 PPP"/>
        <s v="t fm/ha"/>
        <s v="mn USD"/>
        <s v="USD/ha"/>
        <s v="index (2011 = 100)"/>
        <s v="Paasche index"/>
        <s v="bn USD 2007 MER"/>
        <s v="bn USD MER"/>
        <s v="CAL"/>
        <s v="USD/USD"/>
        <s v="%/yr"/>
        <s v="1"/>
        <s v="MtCH4"/>
        <s v="MtCO2"/>
        <s v="MtN2O"/>
        <s v="Million cap"/>
        <s v="EUR2010/cap"/>
        <s v="EUR2010/t dm"/>
        <s v="EUR2010/t fm"/>
        <s v="t dm/ha"/>
        <s v="g/cap/d"/>
        <s v="kg prt/kg prt"/>
        <s v="Gcal/ha" u="1"/>
        <s v="USD/tCO2" u="1"/>
        <s v="Index (2015 = 1)" u="1"/>
        <s v="fraction" u="1"/>
        <s v="mn pers" u="1"/>
        <s v="kg prt/t dm" u="1"/>
        <s v="USD/Gcal" u="1"/>
        <s v="Mha" u="1"/>
        <s v="Tcal" u="1"/>
        <s v="PCAL" u="1"/>
      </sharedItems>
    </cacheField>
    <cacheField name="Flag" numFmtId="0" sqlType="4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4270.402755208335" createdVersion="6" refreshedVersion="6" minRefreshableVersion="3" recordCount="219" xr:uid="{00000000-000A-0000-FFFF-FFFF12000000}">
  <cacheSource type="external" connectionId="4"/>
  <cacheFields count="3">
    <cacheField name="Model" numFmtId="0" sqlType="12">
      <sharedItems count="9">
        <s v="AIM"/>
        <s v="FARM"/>
        <s v="GLOBIOM"/>
        <s v="IMAGE"/>
        <s v="IMPACT"/>
        <s v="MAGNET"/>
        <s v="MAgPIE"/>
        <s v="CAPRI"/>
        <s v="GCAM"/>
      </sharedItems>
    </cacheField>
    <cacheField name="Item" numFmtId="0" sqlType="12">
      <sharedItems count="57">
        <s v="RIC"/>
        <s v="WHT"/>
        <s v="CGR"/>
        <s v="OSD"/>
        <s v="SGC"/>
        <s v="ECP"/>
        <s v="OCR"/>
        <s v="RUM"/>
        <s v="NRM"/>
        <s v="DRY"/>
        <s v="FSH"/>
        <s v="CRP"/>
        <s v="LSP"/>
        <s v="AGR"/>
        <s v="TOT"/>
        <s v="ONV"/>
        <s v="FRS"/>
        <s v="VFN"/>
        <s v="PFB"/>
        <s v="GRS"/>
        <s v="FOR"/>
        <s v="NLD"/>
        <s v="VFN|VEG"/>
        <s v="VFN|FRU"/>
        <s v="VFN|NUT"/>
        <s v="NRM|PRK"/>
        <s v="NRM|PTM"/>
        <s v="NRM|EGG"/>
        <s v="NRM|ONR"/>
        <s v="ENT"/>
        <s v="MMG"/>
        <s v="RCC"/>
        <s v="SFR"/>
        <s v="MAS"/>
        <s v="MGR"/>
        <s v="OFD"/>
        <s v="CRS"/>
        <s v="BSV"/>
        <s v="BCR"/>
        <s v="VEG"/>
        <s v="FRU"/>
        <s v="PRK"/>
        <s v="PTM"/>
        <s v="EGG"/>
        <s v="OAP"/>
        <s v="LAB"/>
        <s v="CAP"/>
        <s v="URB"/>
        <s v="POM" u="1"/>
        <s v="BEF" u="1"/>
        <s v="FRT" u="1"/>
        <s v="PAS" u="1"/>
        <s v="OIL" u="1"/>
        <s v="NA" u="1"/>
        <s v="SGM" u="1"/>
        <s v="NUT" u="1"/>
        <s v="CR5" u="1"/>
      </sharedItems>
    </cacheField>
    <cacheField name="Flag" numFmtId="0" sqlType="4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4270.402848726852" createdVersion="6" refreshedVersion="6" minRefreshableVersion="3" recordCount="240" xr:uid="{00000000-000A-0000-FFFF-FFFF15000000}">
  <cacheSource type="external" connectionId="3"/>
  <cacheFields count="3">
    <cacheField name="Model" numFmtId="0" sqlType="12">
      <sharedItems count="9">
        <s v="AIM"/>
        <s v="FARM"/>
        <s v="GLOBIOM"/>
        <s v="IMAGE"/>
        <s v="IMPACT"/>
        <s v="MAGNET"/>
        <s v="MAgPIE"/>
        <s v="CAPRI"/>
        <s v="GCAM"/>
      </sharedItems>
    </cacheField>
    <cacheField name="Variable" numFmtId="0" sqlType="12">
      <sharedItems count="54">
        <s v="POPT"/>
        <s v="GDPT"/>
        <s v="XPRP"/>
        <s v="XPRX"/>
        <s v="AREA"/>
        <s v="LAND"/>
        <s v="YILD"/>
        <s v="YEXO"/>
        <s v="FOOD"/>
        <s v="FEED"/>
        <s v="IMPO"/>
        <s v="EXPO"/>
        <s v="CALO"/>
        <s v="CALI"/>
        <s v="PROD"/>
        <s v="CONS"/>
        <s v="NETT"/>
        <s v="FRUM"/>
        <s v="FNRM"/>
        <s v="FDRY"/>
        <s v="ECO2"/>
        <s v="ECH4"/>
        <s v="EN2O"/>
        <s v="XPRR"/>
        <s v="CTAX"/>
        <s v="ARRF"/>
        <s v="ARIR"/>
        <s v="YIRF"/>
        <s v="YIIR"/>
        <s v="YECC"/>
        <s v="LYLD"/>
        <s v="LYXO"/>
        <s v="OTHU"/>
        <s v="FRTN"/>
        <s v="WATR"/>
        <s v="EMIS"/>
        <s v="FFSH"/>
        <s v="VIPM"/>
        <s v="GDPVal"/>
        <s v="NQT"/>
        <s v="GCH4"/>
        <s v="GN2O"/>
        <s v="YILD_endoTC"/>
        <s v="PROT"/>
        <s v="FEEF"/>
        <s v="foodIncomeShare" u="1"/>
        <s v="PcalDomSupplyPrimary" u="1"/>
        <s v="PcalFoodTotal" u="1"/>
        <s v="PcalProdPrimary" u="1"/>
        <s v="areaFoodCrops" u="1"/>
        <s v="FEXO" u="1"/>
        <s v="PROD_tons" u="1"/>
        <s v="XPRP_deflated" u="1"/>
        <s v="YILD_tons" u="1"/>
      </sharedItems>
    </cacheField>
    <cacheField name="Flag" numFmtId="0" sqlType="4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0"/>
  </r>
  <r>
    <x v="1"/>
    <x v="6"/>
    <x v="0"/>
  </r>
  <r>
    <x v="1"/>
    <x v="7"/>
    <x v="0"/>
  </r>
  <r>
    <x v="1"/>
    <x v="8"/>
    <x v="0"/>
  </r>
  <r>
    <x v="2"/>
    <x v="9"/>
    <x v="0"/>
  </r>
  <r>
    <x v="2"/>
    <x v="0"/>
    <x v="0"/>
  </r>
  <r>
    <x v="2"/>
    <x v="10"/>
    <x v="0"/>
  </r>
  <r>
    <x v="2"/>
    <x v="11"/>
    <x v="0"/>
  </r>
  <r>
    <x v="2"/>
    <x v="12"/>
    <x v="0"/>
  </r>
  <r>
    <x v="2"/>
    <x v="13"/>
    <x v="0"/>
  </r>
  <r>
    <x v="2"/>
    <x v="14"/>
    <x v="0"/>
  </r>
  <r>
    <x v="2"/>
    <x v="15"/>
    <x v="0"/>
  </r>
  <r>
    <x v="2"/>
    <x v="16"/>
    <x v="0"/>
  </r>
  <r>
    <x v="2"/>
    <x v="17"/>
    <x v="0"/>
  </r>
  <r>
    <x v="2"/>
    <x v="18"/>
    <x v="0"/>
  </r>
  <r>
    <x v="2"/>
    <x v="19"/>
    <x v="0"/>
  </r>
  <r>
    <x v="2"/>
    <x v="20"/>
    <x v="0"/>
  </r>
  <r>
    <x v="2"/>
    <x v="21"/>
    <x v="0"/>
  </r>
  <r>
    <x v="2"/>
    <x v="22"/>
    <x v="0"/>
  </r>
  <r>
    <x v="2"/>
    <x v="23"/>
    <x v="0"/>
  </r>
  <r>
    <x v="2"/>
    <x v="24"/>
    <x v="0"/>
  </r>
  <r>
    <x v="2"/>
    <x v="25"/>
    <x v="0"/>
  </r>
  <r>
    <x v="2"/>
    <x v="26"/>
    <x v="0"/>
  </r>
  <r>
    <x v="2"/>
    <x v="27"/>
    <x v="0"/>
  </r>
  <r>
    <x v="2"/>
    <x v="28"/>
    <x v="0"/>
  </r>
  <r>
    <x v="2"/>
    <x v="29"/>
    <x v="0"/>
  </r>
  <r>
    <x v="2"/>
    <x v="30"/>
    <x v="0"/>
  </r>
  <r>
    <x v="2"/>
    <x v="31"/>
    <x v="0"/>
  </r>
  <r>
    <x v="2"/>
    <x v="32"/>
    <x v="0"/>
  </r>
  <r>
    <x v="2"/>
    <x v="33"/>
    <x v="0"/>
  </r>
  <r>
    <x v="2"/>
    <x v="34"/>
    <x v="0"/>
  </r>
  <r>
    <x v="2"/>
    <x v="35"/>
    <x v="0"/>
  </r>
  <r>
    <x v="2"/>
    <x v="36"/>
    <x v="0"/>
  </r>
  <r>
    <x v="2"/>
    <x v="37"/>
    <x v="0"/>
  </r>
  <r>
    <x v="2"/>
    <x v="38"/>
    <x v="0"/>
  </r>
  <r>
    <x v="2"/>
    <x v="39"/>
    <x v="0"/>
  </r>
  <r>
    <x v="2"/>
    <x v="40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5"/>
    <x v="0"/>
  </r>
  <r>
    <x v="2"/>
    <x v="6"/>
    <x v="0"/>
  </r>
  <r>
    <x v="2"/>
    <x v="7"/>
    <x v="0"/>
  </r>
  <r>
    <x v="2"/>
    <x v="8"/>
    <x v="0"/>
  </r>
  <r>
    <x v="2"/>
    <x v="41"/>
    <x v="0"/>
  </r>
  <r>
    <x v="3"/>
    <x v="0"/>
    <x v="0"/>
  </r>
  <r>
    <x v="3"/>
    <x v="1"/>
    <x v="0"/>
  </r>
  <r>
    <x v="3"/>
    <x v="2"/>
    <x v="0"/>
  </r>
  <r>
    <x v="3"/>
    <x v="3"/>
    <x v="0"/>
  </r>
  <r>
    <x v="3"/>
    <x v="4"/>
    <x v="0"/>
  </r>
  <r>
    <x v="3"/>
    <x v="5"/>
    <x v="0"/>
  </r>
  <r>
    <x v="3"/>
    <x v="6"/>
    <x v="0"/>
  </r>
  <r>
    <x v="3"/>
    <x v="7"/>
    <x v="0"/>
  </r>
  <r>
    <x v="3"/>
    <x v="8"/>
    <x v="0"/>
  </r>
  <r>
    <x v="3"/>
    <x v="42"/>
    <x v="0"/>
  </r>
  <r>
    <x v="3"/>
    <x v="43"/>
    <x v="0"/>
  </r>
  <r>
    <x v="4"/>
    <x v="9"/>
    <x v="0"/>
  </r>
  <r>
    <x v="4"/>
    <x v="0"/>
    <x v="0"/>
  </r>
  <r>
    <x v="4"/>
    <x v="10"/>
    <x v="0"/>
  </r>
  <r>
    <x v="4"/>
    <x v="11"/>
    <x v="0"/>
  </r>
  <r>
    <x v="4"/>
    <x v="12"/>
    <x v="0"/>
  </r>
  <r>
    <x v="4"/>
    <x v="13"/>
    <x v="0"/>
  </r>
  <r>
    <x v="4"/>
    <x v="14"/>
    <x v="0"/>
  </r>
  <r>
    <x v="4"/>
    <x v="15"/>
    <x v="0"/>
  </r>
  <r>
    <x v="4"/>
    <x v="16"/>
    <x v="0"/>
  </r>
  <r>
    <x v="4"/>
    <x v="17"/>
    <x v="0"/>
  </r>
  <r>
    <x v="4"/>
    <x v="18"/>
    <x v="0"/>
  </r>
  <r>
    <x v="4"/>
    <x v="19"/>
    <x v="0"/>
  </r>
  <r>
    <x v="4"/>
    <x v="20"/>
    <x v="0"/>
  </r>
  <r>
    <x v="4"/>
    <x v="21"/>
    <x v="0"/>
  </r>
  <r>
    <x v="4"/>
    <x v="22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5"/>
    <x v="0"/>
  </r>
  <r>
    <x v="4"/>
    <x v="6"/>
    <x v="0"/>
  </r>
  <r>
    <x v="4"/>
    <x v="7"/>
    <x v="0"/>
  </r>
  <r>
    <x v="4"/>
    <x v="8"/>
    <x v="0"/>
  </r>
  <r>
    <x v="4"/>
    <x v="41"/>
    <x v="0"/>
  </r>
  <r>
    <x v="5"/>
    <x v="0"/>
    <x v="0"/>
  </r>
  <r>
    <x v="5"/>
    <x v="1"/>
    <x v="0"/>
  </r>
  <r>
    <x v="5"/>
    <x v="2"/>
    <x v="0"/>
  </r>
  <r>
    <x v="5"/>
    <x v="3"/>
    <x v="0"/>
  </r>
  <r>
    <x v="5"/>
    <x v="4"/>
    <x v="0"/>
  </r>
  <r>
    <x v="5"/>
    <x v="5"/>
    <x v="0"/>
  </r>
  <r>
    <x v="5"/>
    <x v="6"/>
    <x v="0"/>
  </r>
  <r>
    <x v="5"/>
    <x v="7"/>
    <x v="0"/>
  </r>
  <r>
    <x v="5"/>
    <x v="8"/>
    <x v="0"/>
  </r>
  <r>
    <x v="6"/>
    <x v="9"/>
    <x v="0"/>
  </r>
  <r>
    <x v="6"/>
    <x v="0"/>
    <x v="0"/>
  </r>
  <r>
    <x v="6"/>
    <x v="10"/>
    <x v="0"/>
  </r>
  <r>
    <x v="6"/>
    <x v="17"/>
    <x v="0"/>
  </r>
  <r>
    <x v="6"/>
    <x v="18"/>
    <x v="0"/>
  </r>
  <r>
    <x v="6"/>
    <x v="19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5"/>
    <x v="0"/>
  </r>
  <r>
    <x v="6"/>
    <x v="6"/>
    <x v="0"/>
  </r>
  <r>
    <x v="6"/>
    <x v="7"/>
    <x v="0"/>
  </r>
  <r>
    <x v="6"/>
    <x v="8"/>
    <x v="0"/>
  </r>
  <r>
    <x v="7"/>
    <x v="0"/>
    <x v="0"/>
  </r>
  <r>
    <x v="7"/>
    <x v="1"/>
    <x v="0"/>
  </r>
  <r>
    <x v="7"/>
    <x v="2"/>
    <x v="0"/>
  </r>
  <r>
    <x v="7"/>
    <x v="3"/>
    <x v="0"/>
  </r>
  <r>
    <x v="7"/>
    <x v="4"/>
    <x v="0"/>
  </r>
  <r>
    <x v="7"/>
    <x v="5"/>
    <x v="0"/>
  </r>
  <r>
    <x v="7"/>
    <x v="6"/>
    <x v="0"/>
  </r>
  <r>
    <x v="7"/>
    <x v="7"/>
    <x v="0"/>
  </r>
  <r>
    <x v="7"/>
    <x v="8"/>
    <x v="0"/>
  </r>
  <r>
    <x v="7"/>
    <x v="41"/>
    <x v="0"/>
  </r>
  <r>
    <x v="7"/>
    <x v="44"/>
    <x v="0"/>
  </r>
  <r>
    <x v="7"/>
    <x v="45"/>
    <x v="0"/>
  </r>
  <r>
    <x v="8"/>
    <x v="0"/>
    <x v="0"/>
  </r>
  <r>
    <x v="8"/>
    <x v="1"/>
    <x v="0"/>
  </r>
  <r>
    <x v="8"/>
    <x v="2"/>
    <x v="0"/>
  </r>
  <r>
    <x v="8"/>
    <x v="3"/>
    <x v="0"/>
  </r>
  <r>
    <x v="8"/>
    <x v="4"/>
    <x v="0"/>
  </r>
  <r>
    <x v="8"/>
    <x v="5"/>
    <x v="0"/>
  </r>
  <r>
    <x v="8"/>
    <x v="6"/>
    <x v="0"/>
  </r>
  <r>
    <x v="8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0"/>
  </r>
  <r>
    <x v="0"/>
    <x v="16"/>
    <x v="0"/>
  </r>
  <r>
    <x v="0"/>
    <x v="17"/>
    <x v="0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0"/>
  </r>
  <r>
    <x v="1"/>
    <x v="6"/>
    <x v="0"/>
  </r>
  <r>
    <x v="1"/>
    <x v="7"/>
    <x v="0"/>
  </r>
  <r>
    <x v="1"/>
    <x v="8"/>
    <x v="0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0"/>
  </r>
  <r>
    <x v="1"/>
    <x v="14"/>
    <x v="0"/>
  </r>
  <r>
    <x v="1"/>
    <x v="15"/>
    <x v="0"/>
  </r>
  <r>
    <x v="1"/>
    <x v="16"/>
    <x v="0"/>
  </r>
  <r>
    <x v="1"/>
    <x v="17"/>
    <x v="0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2"/>
    <x v="11"/>
    <x v="0"/>
  </r>
  <r>
    <x v="2"/>
    <x v="12"/>
    <x v="0"/>
  </r>
  <r>
    <x v="2"/>
    <x v="13"/>
    <x v="0"/>
  </r>
  <r>
    <x v="2"/>
    <x v="14"/>
    <x v="0"/>
  </r>
  <r>
    <x v="2"/>
    <x v="15"/>
    <x v="0"/>
  </r>
  <r>
    <x v="2"/>
    <x v="16"/>
    <x v="0"/>
  </r>
  <r>
    <x v="2"/>
    <x v="17"/>
    <x v="0"/>
  </r>
  <r>
    <x v="2"/>
    <x v="18"/>
    <x v="0"/>
  </r>
  <r>
    <x v="3"/>
    <x v="0"/>
    <x v="0"/>
  </r>
  <r>
    <x v="3"/>
    <x v="1"/>
    <x v="0"/>
  </r>
  <r>
    <x v="3"/>
    <x v="2"/>
    <x v="0"/>
  </r>
  <r>
    <x v="3"/>
    <x v="3"/>
    <x v="0"/>
  </r>
  <r>
    <x v="3"/>
    <x v="4"/>
    <x v="0"/>
  </r>
  <r>
    <x v="3"/>
    <x v="5"/>
    <x v="0"/>
  </r>
  <r>
    <x v="3"/>
    <x v="6"/>
    <x v="0"/>
  </r>
  <r>
    <x v="3"/>
    <x v="7"/>
    <x v="0"/>
  </r>
  <r>
    <x v="3"/>
    <x v="8"/>
    <x v="0"/>
  </r>
  <r>
    <x v="3"/>
    <x v="9"/>
    <x v="0"/>
  </r>
  <r>
    <x v="3"/>
    <x v="10"/>
    <x v="0"/>
  </r>
  <r>
    <x v="3"/>
    <x v="11"/>
    <x v="0"/>
  </r>
  <r>
    <x v="3"/>
    <x v="12"/>
    <x v="0"/>
  </r>
  <r>
    <x v="3"/>
    <x v="13"/>
    <x v="0"/>
  </r>
  <r>
    <x v="3"/>
    <x v="14"/>
    <x v="0"/>
  </r>
  <r>
    <x v="3"/>
    <x v="15"/>
    <x v="0"/>
  </r>
  <r>
    <x v="3"/>
    <x v="16"/>
    <x v="0"/>
  </r>
  <r>
    <x v="3"/>
    <x v="17"/>
    <x v="0"/>
  </r>
  <r>
    <x v="4"/>
    <x v="0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5"/>
    <x v="0"/>
  </r>
  <r>
    <x v="4"/>
    <x v="6"/>
    <x v="0"/>
  </r>
  <r>
    <x v="4"/>
    <x v="7"/>
    <x v="0"/>
  </r>
  <r>
    <x v="4"/>
    <x v="8"/>
    <x v="0"/>
  </r>
  <r>
    <x v="4"/>
    <x v="9"/>
    <x v="0"/>
  </r>
  <r>
    <x v="4"/>
    <x v="10"/>
    <x v="0"/>
  </r>
  <r>
    <x v="4"/>
    <x v="11"/>
    <x v="0"/>
  </r>
  <r>
    <x v="4"/>
    <x v="12"/>
    <x v="0"/>
  </r>
  <r>
    <x v="4"/>
    <x v="13"/>
    <x v="0"/>
  </r>
  <r>
    <x v="4"/>
    <x v="14"/>
    <x v="0"/>
  </r>
  <r>
    <x v="4"/>
    <x v="15"/>
    <x v="0"/>
  </r>
  <r>
    <x v="4"/>
    <x v="16"/>
    <x v="0"/>
  </r>
  <r>
    <x v="4"/>
    <x v="17"/>
    <x v="0"/>
  </r>
  <r>
    <x v="4"/>
    <x v="18"/>
    <x v="0"/>
  </r>
  <r>
    <x v="5"/>
    <x v="0"/>
    <x v="0"/>
  </r>
  <r>
    <x v="5"/>
    <x v="1"/>
    <x v="0"/>
  </r>
  <r>
    <x v="5"/>
    <x v="2"/>
    <x v="0"/>
  </r>
  <r>
    <x v="5"/>
    <x v="3"/>
    <x v="0"/>
  </r>
  <r>
    <x v="5"/>
    <x v="4"/>
    <x v="0"/>
  </r>
  <r>
    <x v="5"/>
    <x v="5"/>
    <x v="0"/>
  </r>
  <r>
    <x v="5"/>
    <x v="6"/>
    <x v="0"/>
  </r>
  <r>
    <x v="5"/>
    <x v="7"/>
    <x v="0"/>
  </r>
  <r>
    <x v="5"/>
    <x v="8"/>
    <x v="0"/>
  </r>
  <r>
    <x v="5"/>
    <x v="9"/>
    <x v="0"/>
  </r>
  <r>
    <x v="5"/>
    <x v="10"/>
    <x v="0"/>
  </r>
  <r>
    <x v="5"/>
    <x v="11"/>
    <x v="0"/>
  </r>
  <r>
    <x v="5"/>
    <x v="12"/>
    <x v="0"/>
  </r>
  <r>
    <x v="5"/>
    <x v="13"/>
    <x v="0"/>
  </r>
  <r>
    <x v="5"/>
    <x v="14"/>
    <x v="0"/>
  </r>
  <r>
    <x v="5"/>
    <x v="15"/>
    <x v="0"/>
  </r>
  <r>
    <x v="5"/>
    <x v="16"/>
    <x v="0"/>
  </r>
  <r>
    <x v="5"/>
    <x v="17"/>
    <x v="0"/>
  </r>
  <r>
    <x v="6"/>
    <x v="0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5"/>
    <x v="0"/>
  </r>
  <r>
    <x v="6"/>
    <x v="6"/>
    <x v="0"/>
  </r>
  <r>
    <x v="6"/>
    <x v="7"/>
    <x v="0"/>
  </r>
  <r>
    <x v="6"/>
    <x v="8"/>
    <x v="0"/>
  </r>
  <r>
    <x v="6"/>
    <x v="9"/>
    <x v="0"/>
  </r>
  <r>
    <x v="6"/>
    <x v="10"/>
    <x v="0"/>
  </r>
  <r>
    <x v="6"/>
    <x v="11"/>
    <x v="0"/>
  </r>
  <r>
    <x v="6"/>
    <x v="12"/>
    <x v="0"/>
  </r>
  <r>
    <x v="6"/>
    <x v="13"/>
    <x v="0"/>
  </r>
  <r>
    <x v="6"/>
    <x v="14"/>
    <x v="0"/>
  </r>
  <r>
    <x v="6"/>
    <x v="15"/>
    <x v="0"/>
  </r>
  <r>
    <x v="6"/>
    <x v="16"/>
    <x v="0"/>
  </r>
  <r>
    <x v="6"/>
    <x v="17"/>
    <x v="0"/>
  </r>
  <r>
    <x v="6"/>
    <x v="19"/>
    <x v="0"/>
  </r>
  <r>
    <x v="6"/>
    <x v="20"/>
    <x v="0"/>
  </r>
  <r>
    <x v="6"/>
    <x v="21"/>
    <x v="0"/>
  </r>
  <r>
    <x v="6"/>
    <x v="22"/>
    <x v="0"/>
  </r>
  <r>
    <x v="6"/>
    <x v="23"/>
    <x v="0"/>
  </r>
  <r>
    <x v="6"/>
    <x v="24"/>
    <x v="0"/>
  </r>
  <r>
    <x v="6"/>
    <x v="25"/>
    <x v="0"/>
  </r>
  <r>
    <x v="7"/>
    <x v="0"/>
    <x v="0"/>
  </r>
  <r>
    <x v="7"/>
    <x v="1"/>
    <x v="0"/>
  </r>
  <r>
    <x v="7"/>
    <x v="2"/>
    <x v="0"/>
  </r>
  <r>
    <x v="7"/>
    <x v="3"/>
    <x v="0"/>
  </r>
  <r>
    <x v="7"/>
    <x v="4"/>
    <x v="0"/>
  </r>
  <r>
    <x v="7"/>
    <x v="5"/>
    <x v="0"/>
  </r>
  <r>
    <x v="7"/>
    <x v="6"/>
    <x v="0"/>
  </r>
  <r>
    <x v="7"/>
    <x v="7"/>
    <x v="0"/>
  </r>
  <r>
    <x v="7"/>
    <x v="8"/>
    <x v="0"/>
  </r>
  <r>
    <x v="7"/>
    <x v="9"/>
    <x v="0"/>
  </r>
  <r>
    <x v="7"/>
    <x v="10"/>
    <x v="0"/>
  </r>
  <r>
    <x v="7"/>
    <x v="11"/>
    <x v="0"/>
  </r>
  <r>
    <x v="7"/>
    <x v="12"/>
    <x v="0"/>
  </r>
  <r>
    <x v="7"/>
    <x v="13"/>
    <x v="0"/>
  </r>
  <r>
    <x v="7"/>
    <x v="14"/>
    <x v="0"/>
  </r>
  <r>
    <x v="7"/>
    <x v="15"/>
    <x v="0"/>
  </r>
  <r>
    <x v="7"/>
    <x v="16"/>
    <x v="0"/>
  </r>
  <r>
    <x v="7"/>
    <x v="17"/>
    <x v="0"/>
  </r>
  <r>
    <x v="7"/>
    <x v="18"/>
    <x v="0"/>
  </r>
  <r>
    <x v="8"/>
    <x v="0"/>
    <x v="0"/>
  </r>
  <r>
    <x v="8"/>
    <x v="1"/>
    <x v="0"/>
  </r>
  <r>
    <x v="8"/>
    <x v="2"/>
    <x v="0"/>
  </r>
  <r>
    <x v="8"/>
    <x v="3"/>
    <x v="0"/>
  </r>
  <r>
    <x v="8"/>
    <x v="4"/>
    <x v="0"/>
  </r>
  <r>
    <x v="8"/>
    <x v="5"/>
    <x v="0"/>
  </r>
  <r>
    <x v="8"/>
    <x v="6"/>
    <x v="0"/>
  </r>
  <r>
    <x v="8"/>
    <x v="7"/>
    <x v="0"/>
  </r>
  <r>
    <x v="8"/>
    <x v="8"/>
    <x v="0"/>
  </r>
  <r>
    <x v="8"/>
    <x v="9"/>
    <x v="0"/>
  </r>
  <r>
    <x v="8"/>
    <x v="10"/>
    <x v="0"/>
  </r>
  <r>
    <x v="8"/>
    <x v="11"/>
    <x v="0"/>
  </r>
  <r>
    <x v="8"/>
    <x v="12"/>
    <x v="0"/>
  </r>
  <r>
    <x v="8"/>
    <x v="13"/>
    <x v="0"/>
  </r>
  <r>
    <x v="8"/>
    <x v="14"/>
    <x v="0"/>
  </r>
  <r>
    <x v="8"/>
    <x v="15"/>
    <x v="0"/>
  </r>
  <r>
    <x v="8"/>
    <x v="16"/>
    <x v="0"/>
  </r>
  <r>
    <x v="8"/>
    <x v="17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1"/>
    <x v="1"/>
    <x v="0"/>
  </r>
  <r>
    <x v="1"/>
    <x v="6"/>
    <x v="0"/>
  </r>
  <r>
    <x v="1"/>
    <x v="2"/>
    <x v="0"/>
  </r>
  <r>
    <x v="1"/>
    <x v="7"/>
    <x v="0"/>
  </r>
  <r>
    <x v="1"/>
    <x v="3"/>
    <x v="0"/>
  </r>
  <r>
    <x v="1"/>
    <x v="8"/>
    <x v="0"/>
  </r>
  <r>
    <x v="1"/>
    <x v="4"/>
    <x v="0"/>
  </r>
  <r>
    <x v="1"/>
    <x v="9"/>
    <x v="0"/>
  </r>
  <r>
    <x v="1"/>
    <x v="5"/>
    <x v="0"/>
  </r>
  <r>
    <x v="2"/>
    <x v="10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5"/>
    <x v="0"/>
  </r>
  <r>
    <x v="2"/>
    <x v="11"/>
    <x v="0"/>
  </r>
  <r>
    <x v="2"/>
    <x v="12"/>
    <x v="0"/>
  </r>
  <r>
    <x v="2"/>
    <x v="13"/>
    <x v="0"/>
  </r>
  <r>
    <x v="2"/>
    <x v="14"/>
    <x v="0"/>
  </r>
  <r>
    <x v="2"/>
    <x v="15"/>
    <x v="0"/>
  </r>
  <r>
    <x v="3"/>
    <x v="1"/>
    <x v="0"/>
  </r>
  <r>
    <x v="3"/>
    <x v="2"/>
    <x v="0"/>
  </r>
  <r>
    <x v="3"/>
    <x v="3"/>
    <x v="0"/>
  </r>
  <r>
    <x v="3"/>
    <x v="4"/>
    <x v="0"/>
  </r>
  <r>
    <x v="3"/>
    <x v="5"/>
    <x v="0"/>
  </r>
  <r>
    <x v="4"/>
    <x v="0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5"/>
    <x v="0"/>
  </r>
  <r>
    <x v="5"/>
    <x v="16"/>
    <x v="0"/>
  </r>
  <r>
    <x v="5"/>
    <x v="2"/>
    <x v="0"/>
  </r>
  <r>
    <x v="5"/>
    <x v="3"/>
    <x v="0"/>
  </r>
  <r>
    <x v="5"/>
    <x v="4"/>
    <x v="0"/>
  </r>
  <r>
    <x v="5"/>
    <x v="5"/>
    <x v="0"/>
  </r>
  <r>
    <x v="6"/>
    <x v="17"/>
    <x v="0"/>
  </r>
  <r>
    <x v="6"/>
    <x v="10"/>
    <x v="0"/>
  </r>
  <r>
    <x v="6"/>
    <x v="0"/>
    <x v="0"/>
  </r>
  <r>
    <x v="6"/>
    <x v="1"/>
    <x v="0"/>
  </r>
  <r>
    <x v="6"/>
    <x v="6"/>
    <x v="0"/>
  </r>
  <r>
    <x v="6"/>
    <x v="2"/>
    <x v="0"/>
  </r>
  <r>
    <x v="6"/>
    <x v="7"/>
    <x v="0"/>
  </r>
  <r>
    <x v="6"/>
    <x v="3"/>
    <x v="0"/>
  </r>
  <r>
    <x v="6"/>
    <x v="8"/>
    <x v="0"/>
  </r>
  <r>
    <x v="6"/>
    <x v="4"/>
    <x v="0"/>
  </r>
  <r>
    <x v="6"/>
    <x v="9"/>
    <x v="0"/>
  </r>
  <r>
    <x v="6"/>
    <x v="5"/>
    <x v="0"/>
  </r>
  <r>
    <x v="6"/>
    <x v="18"/>
    <x v="0"/>
  </r>
  <r>
    <x v="6"/>
    <x v="11"/>
    <x v="0"/>
  </r>
  <r>
    <x v="6"/>
    <x v="12"/>
    <x v="0"/>
  </r>
  <r>
    <x v="6"/>
    <x v="13"/>
    <x v="0"/>
  </r>
  <r>
    <x v="6"/>
    <x v="14"/>
    <x v="0"/>
  </r>
  <r>
    <x v="6"/>
    <x v="15"/>
    <x v="0"/>
  </r>
  <r>
    <x v="7"/>
    <x v="1"/>
    <x v="0"/>
  </r>
  <r>
    <x v="7"/>
    <x v="2"/>
    <x v="0"/>
  </r>
  <r>
    <x v="7"/>
    <x v="3"/>
    <x v="0"/>
  </r>
  <r>
    <x v="7"/>
    <x v="5"/>
    <x v="0"/>
  </r>
  <r>
    <x v="8"/>
    <x v="1"/>
    <x v="0"/>
  </r>
  <r>
    <x v="8"/>
    <x v="2"/>
    <x v="0"/>
  </r>
  <r>
    <x v="8"/>
    <x v="3"/>
    <x v="0"/>
  </r>
  <r>
    <x v="8"/>
    <x v="4"/>
    <x v="0"/>
  </r>
  <r>
    <x v="8"/>
    <x v="5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1"/>
    <x v="0"/>
    <x v="0"/>
  </r>
  <r>
    <x v="1"/>
    <x v="1"/>
    <x v="0"/>
  </r>
  <r>
    <x v="1"/>
    <x v="2"/>
    <x v="0"/>
  </r>
  <r>
    <x v="1"/>
    <x v="3"/>
    <x v="0"/>
  </r>
  <r>
    <x v="1"/>
    <x v="5"/>
    <x v="0"/>
  </r>
  <r>
    <x v="1"/>
    <x v="6"/>
    <x v="0"/>
  </r>
  <r>
    <x v="1"/>
    <x v="9"/>
    <x v="0"/>
  </r>
  <r>
    <x v="1"/>
    <x v="7"/>
    <x v="0"/>
  </r>
  <r>
    <x v="1"/>
    <x v="10"/>
    <x v="0"/>
  </r>
  <r>
    <x v="2"/>
    <x v="0"/>
    <x v="0"/>
  </r>
  <r>
    <x v="2"/>
    <x v="11"/>
    <x v="0"/>
  </r>
  <r>
    <x v="2"/>
    <x v="1"/>
    <x v="0"/>
  </r>
  <r>
    <x v="2"/>
    <x v="2"/>
    <x v="0"/>
  </r>
  <r>
    <x v="2"/>
    <x v="12"/>
    <x v="0"/>
  </r>
  <r>
    <x v="2"/>
    <x v="13"/>
    <x v="0"/>
  </r>
  <r>
    <x v="2"/>
    <x v="14"/>
    <x v="0"/>
  </r>
  <r>
    <x v="2"/>
    <x v="3"/>
    <x v="0"/>
  </r>
  <r>
    <x v="2"/>
    <x v="15"/>
    <x v="0"/>
  </r>
  <r>
    <x v="2"/>
    <x v="5"/>
    <x v="0"/>
  </r>
  <r>
    <x v="2"/>
    <x v="6"/>
    <x v="0"/>
  </r>
  <r>
    <x v="2"/>
    <x v="9"/>
    <x v="0"/>
  </r>
  <r>
    <x v="2"/>
    <x v="16"/>
    <x v="0"/>
  </r>
  <r>
    <x v="3"/>
    <x v="0"/>
    <x v="0"/>
  </r>
  <r>
    <x v="3"/>
    <x v="2"/>
    <x v="0"/>
  </r>
  <r>
    <x v="3"/>
    <x v="12"/>
    <x v="0"/>
  </r>
  <r>
    <x v="3"/>
    <x v="13"/>
    <x v="0"/>
  </r>
  <r>
    <x v="3"/>
    <x v="17"/>
    <x v="0"/>
  </r>
  <r>
    <x v="3"/>
    <x v="15"/>
    <x v="0"/>
  </r>
  <r>
    <x v="3"/>
    <x v="5"/>
    <x v="0"/>
  </r>
  <r>
    <x v="3"/>
    <x v="6"/>
    <x v="0"/>
  </r>
  <r>
    <x v="3"/>
    <x v="18"/>
    <x v="0"/>
  </r>
  <r>
    <x v="3"/>
    <x v="19"/>
    <x v="0"/>
  </r>
  <r>
    <x v="3"/>
    <x v="20"/>
    <x v="0"/>
  </r>
  <r>
    <x v="4"/>
    <x v="0"/>
    <x v="0"/>
  </r>
  <r>
    <x v="4"/>
    <x v="1"/>
    <x v="0"/>
  </r>
  <r>
    <x v="4"/>
    <x v="2"/>
    <x v="0"/>
  </r>
  <r>
    <x v="4"/>
    <x v="17"/>
    <x v="0"/>
  </r>
  <r>
    <x v="4"/>
    <x v="3"/>
    <x v="0"/>
  </r>
  <r>
    <x v="4"/>
    <x v="7"/>
    <x v="0"/>
  </r>
  <r>
    <x v="4"/>
    <x v="21"/>
    <x v="0"/>
  </r>
  <r>
    <x v="4"/>
    <x v="22"/>
    <x v="0"/>
  </r>
  <r>
    <x v="4"/>
    <x v="23"/>
    <x v="0"/>
  </r>
  <r>
    <x v="4"/>
    <x v="24"/>
    <x v="0"/>
  </r>
  <r>
    <x v="5"/>
    <x v="0"/>
    <x v="0"/>
  </r>
  <r>
    <x v="5"/>
    <x v="2"/>
    <x v="0"/>
  </r>
  <r>
    <x v="5"/>
    <x v="5"/>
    <x v="0"/>
  </r>
  <r>
    <x v="5"/>
    <x v="6"/>
    <x v="0"/>
  </r>
  <r>
    <x v="5"/>
    <x v="18"/>
    <x v="0"/>
  </r>
  <r>
    <x v="5"/>
    <x v="19"/>
    <x v="0"/>
  </r>
  <r>
    <x v="5"/>
    <x v="25"/>
    <x v="0"/>
  </r>
  <r>
    <x v="5"/>
    <x v="26"/>
    <x v="0"/>
  </r>
  <r>
    <x v="5"/>
    <x v="27"/>
    <x v="0"/>
  </r>
  <r>
    <x v="5"/>
    <x v="28"/>
    <x v="0"/>
  </r>
  <r>
    <x v="5"/>
    <x v="29"/>
    <x v="0"/>
  </r>
  <r>
    <x v="5"/>
    <x v="30"/>
    <x v="0"/>
  </r>
  <r>
    <x v="5"/>
    <x v="31"/>
    <x v="0"/>
  </r>
  <r>
    <x v="5"/>
    <x v="32"/>
    <x v="0"/>
  </r>
  <r>
    <x v="6"/>
    <x v="0"/>
    <x v="0"/>
  </r>
  <r>
    <x v="6"/>
    <x v="2"/>
    <x v="0"/>
  </r>
  <r>
    <x v="6"/>
    <x v="13"/>
    <x v="0"/>
  </r>
  <r>
    <x v="6"/>
    <x v="5"/>
    <x v="0"/>
  </r>
  <r>
    <x v="6"/>
    <x v="18"/>
    <x v="0"/>
  </r>
  <r>
    <x v="6"/>
    <x v="33"/>
    <x v="0"/>
  </r>
  <r>
    <x v="6"/>
    <x v="34"/>
    <x v="0"/>
  </r>
  <r>
    <x v="6"/>
    <x v="35"/>
    <x v="0"/>
  </r>
  <r>
    <x v="6"/>
    <x v="36"/>
    <x v="0"/>
  </r>
  <r>
    <x v="6"/>
    <x v="37"/>
    <x v="0"/>
  </r>
  <r>
    <x v="6"/>
    <x v="38"/>
    <x v="0"/>
  </r>
  <r>
    <x v="6"/>
    <x v="24"/>
    <x v="0"/>
  </r>
  <r>
    <x v="7"/>
    <x v="2"/>
    <x v="0"/>
  </r>
  <r>
    <x v="7"/>
    <x v="5"/>
    <x v="0"/>
  </r>
  <r>
    <x v="7"/>
    <x v="6"/>
    <x v="0"/>
  </r>
  <r>
    <x v="7"/>
    <x v="18"/>
    <x v="0"/>
  </r>
  <r>
    <x v="7"/>
    <x v="39"/>
    <x v="0"/>
  </r>
  <r>
    <x v="7"/>
    <x v="40"/>
    <x v="0"/>
  </r>
  <r>
    <x v="7"/>
    <x v="41"/>
    <x v="0"/>
  </r>
  <r>
    <x v="7"/>
    <x v="42"/>
    <x v="0"/>
  </r>
  <r>
    <x v="7"/>
    <x v="43"/>
    <x v="0"/>
  </r>
  <r>
    <x v="7"/>
    <x v="19"/>
    <x v="0"/>
  </r>
  <r>
    <x v="7"/>
    <x v="25"/>
    <x v="0"/>
  </r>
  <r>
    <x v="7"/>
    <x v="44"/>
    <x v="0"/>
  </r>
  <r>
    <x v="8"/>
    <x v="0"/>
    <x v="0"/>
  </r>
  <r>
    <x v="8"/>
    <x v="11"/>
    <x v="0"/>
  </r>
  <r>
    <x v="8"/>
    <x v="1"/>
    <x v="0"/>
  </r>
  <r>
    <x v="8"/>
    <x v="2"/>
    <x v="0"/>
  </r>
  <r>
    <x v="8"/>
    <x v="45"/>
    <x v="0"/>
  </r>
  <r>
    <x v="8"/>
    <x v="3"/>
    <x v="0"/>
  </r>
  <r>
    <x v="8"/>
    <x v="15"/>
    <x v="0"/>
  </r>
  <r>
    <x v="8"/>
    <x v="5"/>
    <x v="0"/>
  </r>
  <r>
    <x v="8"/>
    <x v="6"/>
    <x v="0"/>
  </r>
  <r>
    <x v="8"/>
    <x v="7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0"/>
  </r>
  <r>
    <x v="0"/>
    <x v="16"/>
    <x v="0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17"/>
    <x v="0"/>
  </r>
  <r>
    <x v="1"/>
    <x v="18"/>
    <x v="0"/>
  </r>
  <r>
    <x v="1"/>
    <x v="5"/>
    <x v="0"/>
  </r>
  <r>
    <x v="1"/>
    <x v="7"/>
    <x v="0"/>
  </r>
  <r>
    <x v="1"/>
    <x v="8"/>
    <x v="0"/>
  </r>
  <r>
    <x v="1"/>
    <x v="9"/>
    <x v="0"/>
  </r>
  <r>
    <x v="1"/>
    <x v="19"/>
    <x v="0"/>
  </r>
  <r>
    <x v="1"/>
    <x v="10"/>
    <x v="0"/>
  </r>
  <r>
    <x v="1"/>
    <x v="20"/>
    <x v="0"/>
  </r>
  <r>
    <x v="1"/>
    <x v="11"/>
    <x v="0"/>
  </r>
  <r>
    <x v="1"/>
    <x v="12"/>
    <x v="0"/>
  </r>
  <r>
    <x v="1"/>
    <x v="13"/>
    <x v="0"/>
  </r>
  <r>
    <x v="1"/>
    <x v="14"/>
    <x v="0"/>
  </r>
  <r>
    <x v="2"/>
    <x v="21"/>
    <x v="0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17"/>
    <x v="0"/>
  </r>
  <r>
    <x v="2"/>
    <x v="18"/>
    <x v="0"/>
  </r>
  <r>
    <x v="2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9"/>
    <x v="0"/>
  </r>
  <r>
    <x v="2"/>
    <x v="10"/>
    <x v="0"/>
  </r>
  <r>
    <x v="2"/>
    <x v="20"/>
    <x v="0"/>
  </r>
  <r>
    <x v="2"/>
    <x v="22"/>
    <x v="0"/>
  </r>
  <r>
    <x v="2"/>
    <x v="23"/>
    <x v="0"/>
  </r>
  <r>
    <x v="2"/>
    <x v="24"/>
    <x v="0"/>
  </r>
  <r>
    <x v="2"/>
    <x v="25"/>
    <x v="0"/>
  </r>
  <r>
    <x v="2"/>
    <x v="26"/>
    <x v="0"/>
  </r>
  <r>
    <x v="2"/>
    <x v="27"/>
    <x v="0"/>
  </r>
  <r>
    <x v="2"/>
    <x v="28"/>
    <x v="0"/>
  </r>
  <r>
    <x v="2"/>
    <x v="11"/>
    <x v="0"/>
  </r>
  <r>
    <x v="2"/>
    <x v="12"/>
    <x v="0"/>
  </r>
  <r>
    <x v="2"/>
    <x v="13"/>
    <x v="0"/>
  </r>
  <r>
    <x v="2"/>
    <x v="14"/>
    <x v="0"/>
  </r>
  <r>
    <x v="2"/>
    <x v="15"/>
    <x v="0"/>
  </r>
  <r>
    <x v="2"/>
    <x v="29"/>
    <x v="0"/>
  </r>
  <r>
    <x v="2"/>
    <x v="30"/>
    <x v="0"/>
  </r>
  <r>
    <x v="2"/>
    <x v="31"/>
    <x v="0"/>
  </r>
  <r>
    <x v="2"/>
    <x v="32"/>
    <x v="0"/>
  </r>
  <r>
    <x v="2"/>
    <x v="33"/>
    <x v="0"/>
  </r>
  <r>
    <x v="2"/>
    <x v="34"/>
    <x v="0"/>
  </r>
  <r>
    <x v="3"/>
    <x v="21"/>
    <x v="0"/>
  </r>
  <r>
    <x v="3"/>
    <x v="0"/>
    <x v="0"/>
  </r>
  <r>
    <x v="3"/>
    <x v="1"/>
    <x v="0"/>
  </r>
  <r>
    <x v="3"/>
    <x v="2"/>
    <x v="0"/>
  </r>
  <r>
    <x v="3"/>
    <x v="3"/>
    <x v="0"/>
  </r>
  <r>
    <x v="3"/>
    <x v="4"/>
    <x v="0"/>
  </r>
  <r>
    <x v="3"/>
    <x v="17"/>
    <x v="0"/>
  </r>
  <r>
    <x v="3"/>
    <x v="18"/>
    <x v="0"/>
  </r>
  <r>
    <x v="3"/>
    <x v="5"/>
    <x v="0"/>
  </r>
  <r>
    <x v="3"/>
    <x v="6"/>
    <x v="0"/>
  </r>
  <r>
    <x v="3"/>
    <x v="7"/>
    <x v="0"/>
  </r>
  <r>
    <x v="3"/>
    <x v="8"/>
    <x v="0"/>
  </r>
  <r>
    <x v="3"/>
    <x v="9"/>
    <x v="0"/>
  </r>
  <r>
    <x v="3"/>
    <x v="19"/>
    <x v="0"/>
  </r>
  <r>
    <x v="3"/>
    <x v="35"/>
    <x v="0"/>
  </r>
  <r>
    <x v="3"/>
    <x v="10"/>
    <x v="0"/>
  </r>
  <r>
    <x v="3"/>
    <x v="20"/>
    <x v="0"/>
  </r>
  <r>
    <x v="3"/>
    <x v="25"/>
    <x v="0"/>
  </r>
  <r>
    <x v="3"/>
    <x v="26"/>
    <x v="0"/>
  </r>
  <r>
    <x v="3"/>
    <x v="11"/>
    <x v="0"/>
  </r>
  <r>
    <x v="3"/>
    <x v="12"/>
    <x v="0"/>
  </r>
  <r>
    <x v="3"/>
    <x v="13"/>
    <x v="0"/>
  </r>
  <r>
    <x v="3"/>
    <x v="14"/>
    <x v="0"/>
  </r>
  <r>
    <x v="3"/>
    <x v="15"/>
    <x v="0"/>
  </r>
  <r>
    <x v="3"/>
    <x v="29"/>
    <x v="0"/>
  </r>
  <r>
    <x v="3"/>
    <x v="30"/>
    <x v="0"/>
  </r>
  <r>
    <x v="3"/>
    <x v="31"/>
    <x v="0"/>
  </r>
  <r>
    <x v="3"/>
    <x v="32"/>
    <x v="0"/>
  </r>
  <r>
    <x v="3"/>
    <x v="33"/>
    <x v="0"/>
  </r>
  <r>
    <x v="3"/>
    <x v="34"/>
    <x v="0"/>
  </r>
  <r>
    <x v="3"/>
    <x v="36"/>
    <x v="0"/>
  </r>
  <r>
    <x v="3"/>
    <x v="37"/>
    <x v="0"/>
  </r>
  <r>
    <x v="3"/>
    <x v="38"/>
    <x v="0"/>
  </r>
  <r>
    <x v="4"/>
    <x v="0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17"/>
    <x v="0"/>
  </r>
  <r>
    <x v="4"/>
    <x v="18"/>
    <x v="0"/>
  </r>
  <r>
    <x v="4"/>
    <x v="6"/>
    <x v="0"/>
  </r>
  <r>
    <x v="4"/>
    <x v="7"/>
    <x v="0"/>
  </r>
  <r>
    <x v="4"/>
    <x v="8"/>
    <x v="0"/>
  </r>
  <r>
    <x v="4"/>
    <x v="9"/>
    <x v="0"/>
  </r>
  <r>
    <x v="4"/>
    <x v="11"/>
    <x v="0"/>
  </r>
  <r>
    <x v="4"/>
    <x v="12"/>
    <x v="0"/>
  </r>
  <r>
    <x v="4"/>
    <x v="13"/>
    <x v="0"/>
  </r>
  <r>
    <x v="4"/>
    <x v="14"/>
    <x v="0"/>
  </r>
  <r>
    <x v="4"/>
    <x v="39"/>
    <x v="0"/>
  </r>
  <r>
    <x v="4"/>
    <x v="40"/>
    <x v="0"/>
  </r>
  <r>
    <x v="4"/>
    <x v="41"/>
    <x v="0"/>
  </r>
  <r>
    <x v="4"/>
    <x v="42"/>
    <x v="0"/>
  </r>
  <r>
    <x v="4"/>
    <x v="43"/>
    <x v="0"/>
  </r>
  <r>
    <x v="5"/>
    <x v="0"/>
    <x v="0"/>
  </r>
  <r>
    <x v="5"/>
    <x v="1"/>
    <x v="0"/>
  </r>
  <r>
    <x v="5"/>
    <x v="2"/>
    <x v="0"/>
  </r>
  <r>
    <x v="5"/>
    <x v="3"/>
    <x v="0"/>
  </r>
  <r>
    <x v="5"/>
    <x v="4"/>
    <x v="0"/>
  </r>
  <r>
    <x v="5"/>
    <x v="17"/>
    <x v="0"/>
  </r>
  <r>
    <x v="5"/>
    <x v="18"/>
    <x v="0"/>
  </r>
  <r>
    <x v="5"/>
    <x v="6"/>
    <x v="0"/>
  </r>
  <r>
    <x v="5"/>
    <x v="7"/>
    <x v="0"/>
  </r>
  <r>
    <x v="5"/>
    <x v="8"/>
    <x v="0"/>
  </r>
  <r>
    <x v="5"/>
    <x v="9"/>
    <x v="0"/>
  </r>
  <r>
    <x v="5"/>
    <x v="44"/>
    <x v="0"/>
  </r>
  <r>
    <x v="5"/>
    <x v="35"/>
    <x v="0"/>
  </r>
  <r>
    <x v="5"/>
    <x v="10"/>
    <x v="0"/>
  </r>
  <r>
    <x v="5"/>
    <x v="20"/>
    <x v="0"/>
  </r>
  <r>
    <x v="5"/>
    <x v="25"/>
    <x v="0"/>
  </r>
  <r>
    <x v="5"/>
    <x v="26"/>
    <x v="0"/>
  </r>
  <r>
    <x v="5"/>
    <x v="11"/>
    <x v="0"/>
  </r>
  <r>
    <x v="5"/>
    <x v="12"/>
    <x v="0"/>
  </r>
  <r>
    <x v="5"/>
    <x v="13"/>
    <x v="0"/>
  </r>
  <r>
    <x v="5"/>
    <x v="14"/>
    <x v="0"/>
  </r>
  <r>
    <x v="5"/>
    <x v="45"/>
    <x v="0"/>
  </r>
  <r>
    <x v="5"/>
    <x v="46"/>
    <x v="0"/>
  </r>
  <r>
    <x v="6"/>
    <x v="0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17"/>
    <x v="0"/>
  </r>
  <r>
    <x v="6"/>
    <x v="18"/>
    <x v="0"/>
  </r>
  <r>
    <x v="6"/>
    <x v="5"/>
    <x v="0"/>
  </r>
  <r>
    <x v="6"/>
    <x v="6"/>
    <x v="0"/>
  </r>
  <r>
    <x v="6"/>
    <x v="7"/>
    <x v="0"/>
  </r>
  <r>
    <x v="6"/>
    <x v="8"/>
    <x v="0"/>
  </r>
  <r>
    <x v="6"/>
    <x v="9"/>
    <x v="0"/>
  </r>
  <r>
    <x v="6"/>
    <x v="19"/>
    <x v="0"/>
  </r>
  <r>
    <x v="6"/>
    <x v="35"/>
    <x v="0"/>
  </r>
  <r>
    <x v="6"/>
    <x v="10"/>
    <x v="0"/>
  </r>
  <r>
    <x v="6"/>
    <x v="20"/>
    <x v="0"/>
  </r>
  <r>
    <x v="6"/>
    <x v="11"/>
    <x v="0"/>
  </r>
  <r>
    <x v="6"/>
    <x v="12"/>
    <x v="0"/>
  </r>
  <r>
    <x v="6"/>
    <x v="13"/>
    <x v="0"/>
  </r>
  <r>
    <x v="6"/>
    <x v="14"/>
    <x v="0"/>
  </r>
  <r>
    <x v="6"/>
    <x v="15"/>
    <x v="0"/>
  </r>
  <r>
    <x v="6"/>
    <x v="29"/>
    <x v="0"/>
  </r>
  <r>
    <x v="6"/>
    <x v="30"/>
    <x v="0"/>
  </r>
  <r>
    <x v="6"/>
    <x v="31"/>
    <x v="0"/>
  </r>
  <r>
    <x v="6"/>
    <x v="33"/>
    <x v="0"/>
  </r>
  <r>
    <x v="6"/>
    <x v="47"/>
    <x v="0"/>
  </r>
  <r>
    <x v="7"/>
    <x v="0"/>
    <x v="0"/>
  </r>
  <r>
    <x v="7"/>
    <x v="1"/>
    <x v="0"/>
  </r>
  <r>
    <x v="7"/>
    <x v="2"/>
    <x v="0"/>
  </r>
  <r>
    <x v="7"/>
    <x v="3"/>
    <x v="0"/>
  </r>
  <r>
    <x v="7"/>
    <x v="4"/>
    <x v="0"/>
  </r>
  <r>
    <x v="7"/>
    <x v="17"/>
    <x v="0"/>
  </r>
  <r>
    <x v="7"/>
    <x v="6"/>
    <x v="0"/>
  </r>
  <r>
    <x v="7"/>
    <x v="7"/>
    <x v="0"/>
  </r>
  <r>
    <x v="7"/>
    <x v="8"/>
    <x v="0"/>
  </r>
  <r>
    <x v="7"/>
    <x v="9"/>
    <x v="0"/>
  </r>
  <r>
    <x v="7"/>
    <x v="19"/>
    <x v="0"/>
  </r>
  <r>
    <x v="7"/>
    <x v="10"/>
    <x v="0"/>
  </r>
  <r>
    <x v="7"/>
    <x v="22"/>
    <x v="0"/>
  </r>
  <r>
    <x v="7"/>
    <x v="23"/>
    <x v="0"/>
  </r>
  <r>
    <x v="7"/>
    <x v="25"/>
    <x v="0"/>
  </r>
  <r>
    <x v="7"/>
    <x v="26"/>
    <x v="0"/>
  </r>
  <r>
    <x v="7"/>
    <x v="27"/>
    <x v="0"/>
  </r>
  <r>
    <x v="7"/>
    <x v="11"/>
    <x v="0"/>
  </r>
  <r>
    <x v="7"/>
    <x v="12"/>
    <x v="0"/>
  </r>
  <r>
    <x v="7"/>
    <x v="13"/>
    <x v="0"/>
  </r>
  <r>
    <x v="7"/>
    <x v="14"/>
    <x v="0"/>
  </r>
  <r>
    <x v="8"/>
    <x v="21"/>
    <x v="0"/>
  </r>
  <r>
    <x v="8"/>
    <x v="0"/>
    <x v="0"/>
  </r>
  <r>
    <x v="8"/>
    <x v="1"/>
    <x v="0"/>
  </r>
  <r>
    <x v="8"/>
    <x v="2"/>
    <x v="0"/>
  </r>
  <r>
    <x v="8"/>
    <x v="3"/>
    <x v="0"/>
  </r>
  <r>
    <x v="8"/>
    <x v="4"/>
    <x v="0"/>
  </r>
  <r>
    <x v="8"/>
    <x v="17"/>
    <x v="0"/>
  </r>
  <r>
    <x v="8"/>
    <x v="18"/>
    <x v="0"/>
  </r>
  <r>
    <x v="8"/>
    <x v="5"/>
    <x v="0"/>
  </r>
  <r>
    <x v="8"/>
    <x v="6"/>
    <x v="0"/>
  </r>
  <r>
    <x v="8"/>
    <x v="7"/>
    <x v="0"/>
  </r>
  <r>
    <x v="8"/>
    <x v="8"/>
    <x v="0"/>
  </r>
  <r>
    <x v="8"/>
    <x v="9"/>
    <x v="0"/>
  </r>
  <r>
    <x v="8"/>
    <x v="19"/>
    <x v="0"/>
  </r>
  <r>
    <x v="8"/>
    <x v="35"/>
    <x v="0"/>
  </r>
  <r>
    <x v="8"/>
    <x v="10"/>
    <x v="0"/>
  </r>
  <r>
    <x v="8"/>
    <x v="20"/>
    <x v="0"/>
  </r>
  <r>
    <x v="8"/>
    <x v="22"/>
    <x v="0"/>
  </r>
  <r>
    <x v="8"/>
    <x v="23"/>
    <x v="0"/>
  </r>
  <r>
    <x v="8"/>
    <x v="24"/>
    <x v="0"/>
  </r>
  <r>
    <x v="8"/>
    <x v="25"/>
    <x v="0"/>
  </r>
  <r>
    <x v="8"/>
    <x v="26"/>
    <x v="0"/>
  </r>
  <r>
    <x v="8"/>
    <x v="11"/>
    <x v="0"/>
  </r>
  <r>
    <x v="8"/>
    <x v="12"/>
    <x v="0"/>
  </r>
  <r>
    <x v="8"/>
    <x v="13"/>
    <x v="0"/>
  </r>
  <r>
    <x v="8"/>
    <x v="14"/>
    <x v="0"/>
  </r>
  <r>
    <x v="8"/>
    <x v="15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0"/>
  </r>
  <r>
    <x v="0"/>
    <x v="16"/>
    <x v="0"/>
  </r>
  <r>
    <x v="0"/>
    <x v="17"/>
    <x v="0"/>
  </r>
  <r>
    <x v="0"/>
    <x v="18"/>
    <x v="0"/>
  </r>
  <r>
    <x v="0"/>
    <x v="19"/>
    <x v="0"/>
  </r>
  <r>
    <x v="0"/>
    <x v="20"/>
    <x v="0"/>
  </r>
  <r>
    <x v="0"/>
    <x v="21"/>
    <x v="0"/>
  </r>
  <r>
    <x v="0"/>
    <x v="22"/>
    <x v="0"/>
  </r>
  <r>
    <x v="0"/>
    <x v="23"/>
    <x v="0"/>
  </r>
  <r>
    <x v="1"/>
    <x v="0"/>
    <x v="0"/>
  </r>
  <r>
    <x v="1"/>
    <x v="1"/>
    <x v="0"/>
  </r>
  <r>
    <x v="1"/>
    <x v="2"/>
    <x v="0"/>
  </r>
  <r>
    <x v="1"/>
    <x v="4"/>
    <x v="0"/>
  </r>
  <r>
    <x v="1"/>
    <x v="5"/>
    <x v="0"/>
  </r>
  <r>
    <x v="1"/>
    <x v="6"/>
    <x v="0"/>
  </r>
  <r>
    <x v="1"/>
    <x v="7"/>
    <x v="0"/>
  </r>
  <r>
    <x v="1"/>
    <x v="8"/>
    <x v="0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0"/>
  </r>
  <r>
    <x v="1"/>
    <x v="14"/>
    <x v="0"/>
  </r>
  <r>
    <x v="1"/>
    <x v="15"/>
    <x v="0"/>
  </r>
  <r>
    <x v="1"/>
    <x v="16"/>
    <x v="0"/>
  </r>
  <r>
    <x v="1"/>
    <x v="20"/>
    <x v="0"/>
  </r>
  <r>
    <x v="1"/>
    <x v="24"/>
    <x v="0"/>
  </r>
  <r>
    <x v="2"/>
    <x v="0"/>
    <x v="0"/>
  </r>
  <r>
    <x v="2"/>
    <x v="1"/>
    <x v="0"/>
  </r>
  <r>
    <x v="2"/>
    <x v="2"/>
    <x v="0"/>
  </r>
  <r>
    <x v="2"/>
    <x v="4"/>
    <x v="0"/>
  </r>
  <r>
    <x v="2"/>
    <x v="25"/>
    <x v="0"/>
  </r>
  <r>
    <x v="2"/>
    <x v="26"/>
    <x v="0"/>
  </r>
  <r>
    <x v="2"/>
    <x v="5"/>
    <x v="0"/>
  </r>
  <r>
    <x v="2"/>
    <x v="6"/>
    <x v="0"/>
  </r>
  <r>
    <x v="2"/>
    <x v="27"/>
    <x v="0"/>
  </r>
  <r>
    <x v="2"/>
    <x v="28"/>
    <x v="0"/>
  </r>
  <r>
    <x v="2"/>
    <x v="7"/>
    <x v="0"/>
  </r>
  <r>
    <x v="2"/>
    <x v="29"/>
    <x v="0"/>
  </r>
  <r>
    <x v="2"/>
    <x v="30"/>
    <x v="0"/>
  </r>
  <r>
    <x v="2"/>
    <x v="31"/>
    <x v="0"/>
  </r>
  <r>
    <x v="2"/>
    <x v="8"/>
    <x v="0"/>
  </r>
  <r>
    <x v="2"/>
    <x v="9"/>
    <x v="0"/>
  </r>
  <r>
    <x v="2"/>
    <x v="32"/>
    <x v="0"/>
  </r>
  <r>
    <x v="2"/>
    <x v="10"/>
    <x v="0"/>
  </r>
  <r>
    <x v="2"/>
    <x v="11"/>
    <x v="0"/>
  </r>
  <r>
    <x v="2"/>
    <x v="33"/>
    <x v="0"/>
  </r>
  <r>
    <x v="2"/>
    <x v="34"/>
    <x v="0"/>
  </r>
  <r>
    <x v="2"/>
    <x v="12"/>
    <x v="0"/>
  </r>
  <r>
    <x v="2"/>
    <x v="13"/>
    <x v="0"/>
  </r>
  <r>
    <x v="2"/>
    <x v="14"/>
    <x v="0"/>
  </r>
  <r>
    <x v="2"/>
    <x v="15"/>
    <x v="0"/>
  </r>
  <r>
    <x v="2"/>
    <x v="16"/>
    <x v="0"/>
  </r>
  <r>
    <x v="2"/>
    <x v="17"/>
    <x v="0"/>
  </r>
  <r>
    <x v="2"/>
    <x v="18"/>
    <x v="0"/>
  </r>
  <r>
    <x v="2"/>
    <x v="19"/>
    <x v="0"/>
  </r>
  <r>
    <x v="2"/>
    <x v="35"/>
    <x v="0"/>
  </r>
  <r>
    <x v="2"/>
    <x v="20"/>
    <x v="0"/>
  </r>
  <r>
    <x v="2"/>
    <x v="21"/>
    <x v="0"/>
  </r>
  <r>
    <x v="2"/>
    <x v="22"/>
    <x v="0"/>
  </r>
  <r>
    <x v="2"/>
    <x v="24"/>
    <x v="0"/>
  </r>
  <r>
    <x v="3"/>
    <x v="0"/>
    <x v="0"/>
  </r>
  <r>
    <x v="3"/>
    <x v="1"/>
    <x v="0"/>
  </r>
  <r>
    <x v="3"/>
    <x v="4"/>
    <x v="0"/>
  </r>
  <r>
    <x v="3"/>
    <x v="25"/>
    <x v="0"/>
  </r>
  <r>
    <x v="3"/>
    <x v="26"/>
    <x v="0"/>
  </r>
  <r>
    <x v="3"/>
    <x v="5"/>
    <x v="0"/>
  </r>
  <r>
    <x v="3"/>
    <x v="6"/>
    <x v="0"/>
  </r>
  <r>
    <x v="3"/>
    <x v="27"/>
    <x v="0"/>
  </r>
  <r>
    <x v="3"/>
    <x v="28"/>
    <x v="0"/>
  </r>
  <r>
    <x v="3"/>
    <x v="7"/>
    <x v="0"/>
  </r>
  <r>
    <x v="3"/>
    <x v="29"/>
    <x v="0"/>
  </r>
  <r>
    <x v="3"/>
    <x v="8"/>
    <x v="0"/>
  </r>
  <r>
    <x v="3"/>
    <x v="9"/>
    <x v="0"/>
  </r>
  <r>
    <x v="3"/>
    <x v="32"/>
    <x v="0"/>
  </r>
  <r>
    <x v="3"/>
    <x v="10"/>
    <x v="0"/>
  </r>
  <r>
    <x v="3"/>
    <x v="11"/>
    <x v="0"/>
  </r>
  <r>
    <x v="3"/>
    <x v="33"/>
    <x v="0"/>
  </r>
  <r>
    <x v="3"/>
    <x v="34"/>
    <x v="0"/>
  </r>
  <r>
    <x v="3"/>
    <x v="12"/>
    <x v="0"/>
  </r>
  <r>
    <x v="3"/>
    <x v="14"/>
    <x v="0"/>
  </r>
  <r>
    <x v="3"/>
    <x v="15"/>
    <x v="0"/>
  </r>
  <r>
    <x v="3"/>
    <x v="16"/>
    <x v="0"/>
  </r>
  <r>
    <x v="3"/>
    <x v="17"/>
    <x v="0"/>
  </r>
  <r>
    <x v="3"/>
    <x v="18"/>
    <x v="0"/>
  </r>
  <r>
    <x v="3"/>
    <x v="19"/>
    <x v="0"/>
  </r>
  <r>
    <x v="3"/>
    <x v="20"/>
    <x v="0"/>
  </r>
  <r>
    <x v="3"/>
    <x v="21"/>
    <x v="0"/>
  </r>
  <r>
    <x v="3"/>
    <x v="22"/>
    <x v="0"/>
  </r>
  <r>
    <x v="4"/>
    <x v="0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25"/>
    <x v="0"/>
  </r>
  <r>
    <x v="4"/>
    <x v="26"/>
    <x v="0"/>
  </r>
  <r>
    <x v="4"/>
    <x v="6"/>
    <x v="0"/>
  </r>
  <r>
    <x v="4"/>
    <x v="27"/>
    <x v="0"/>
  </r>
  <r>
    <x v="4"/>
    <x v="28"/>
    <x v="0"/>
  </r>
  <r>
    <x v="4"/>
    <x v="7"/>
    <x v="0"/>
  </r>
  <r>
    <x v="4"/>
    <x v="29"/>
    <x v="0"/>
  </r>
  <r>
    <x v="4"/>
    <x v="8"/>
    <x v="0"/>
  </r>
  <r>
    <x v="4"/>
    <x v="9"/>
    <x v="0"/>
  </r>
  <r>
    <x v="4"/>
    <x v="32"/>
    <x v="0"/>
  </r>
  <r>
    <x v="4"/>
    <x v="10"/>
    <x v="0"/>
  </r>
  <r>
    <x v="4"/>
    <x v="11"/>
    <x v="0"/>
  </r>
  <r>
    <x v="4"/>
    <x v="12"/>
    <x v="0"/>
  </r>
  <r>
    <x v="4"/>
    <x v="13"/>
    <x v="0"/>
  </r>
  <r>
    <x v="4"/>
    <x v="14"/>
    <x v="0"/>
  </r>
  <r>
    <x v="4"/>
    <x v="15"/>
    <x v="0"/>
  </r>
  <r>
    <x v="4"/>
    <x v="16"/>
    <x v="0"/>
  </r>
  <r>
    <x v="4"/>
    <x v="17"/>
    <x v="0"/>
  </r>
  <r>
    <x v="4"/>
    <x v="18"/>
    <x v="0"/>
  </r>
  <r>
    <x v="4"/>
    <x v="19"/>
    <x v="0"/>
  </r>
  <r>
    <x v="4"/>
    <x v="24"/>
    <x v="0"/>
  </r>
  <r>
    <x v="5"/>
    <x v="0"/>
    <x v="0"/>
  </r>
  <r>
    <x v="5"/>
    <x v="1"/>
    <x v="0"/>
  </r>
  <r>
    <x v="5"/>
    <x v="2"/>
    <x v="0"/>
  </r>
  <r>
    <x v="5"/>
    <x v="3"/>
    <x v="0"/>
  </r>
  <r>
    <x v="5"/>
    <x v="4"/>
    <x v="0"/>
  </r>
  <r>
    <x v="5"/>
    <x v="6"/>
    <x v="0"/>
  </r>
  <r>
    <x v="5"/>
    <x v="7"/>
    <x v="0"/>
  </r>
  <r>
    <x v="5"/>
    <x v="30"/>
    <x v="0"/>
  </r>
  <r>
    <x v="5"/>
    <x v="31"/>
    <x v="0"/>
  </r>
  <r>
    <x v="5"/>
    <x v="8"/>
    <x v="0"/>
  </r>
  <r>
    <x v="5"/>
    <x v="9"/>
    <x v="0"/>
  </r>
  <r>
    <x v="5"/>
    <x v="32"/>
    <x v="0"/>
  </r>
  <r>
    <x v="5"/>
    <x v="10"/>
    <x v="0"/>
  </r>
  <r>
    <x v="5"/>
    <x v="11"/>
    <x v="0"/>
  </r>
  <r>
    <x v="5"/>
    <x v="12"/>
    <x v="0"/>
  </r>
  <r>
    <x v="5"/>
    <x v="13"/>
    <x v="0"/>
  </r>
  <r>
    <x v="5"/>
    <x v="14"/>
    <x v="0"/>
  </r>
  <r>
    <x v="5"/>
    <x v="15"/>
    <x v="0"/>
  </r>
  <r>
    <x v="5"/>
    <x v="16"/>
    <x v="0"/>
  </r>
  <r>
    <x v="5"/>
    <x v="17"/>
    <x v="0"/>
  </r>
  <r>
    <x v="5"/>
    <x v="18"/>
    <x v="0"/>
  </r>
  <r>
    <x v="5"/>
    <x v="19"/>
    <x v="0"/>
  </r>
  <r>
    <x v="5"/>
    <x v="36"/>
    <x v="0"/>
  </r>
  <r>
    <x v="5"/>
    <x v="35"/>
    <x v="0"/>
  </r>
  <r>
    <x v="5"/>
    <x v="20"/>
    <x v="0"/>
  </r>
  <r>
    <x v="5"/>
    <x v="21"/>
    <x v="0"/>
  </r>
  <r>
    <x v="5"/>
    <x v="22"/>
    <x v="0"/>
  </r>
  <r>
    <x v="5"/>
    <x v="37"/>
    <x v="0"/>
  </r>
  <r>
    <x v="5"/>
    <x v="38"/>
    <x v="0"/>
  </r>
  <r>
    <x v="5"/>
    <x v="39"/>
    <x v="0"/>
  </r>
  <r>
    <x v="5"/>
    <x v="40"/>
    <x v="0"/>
  </r>
  <r>
    <x v="5"/>
    <x v="41"/>
    <x v="0"/>
  </r>
  <r>
    <x v="6"/>
    <x v="0"/>
    <x v="0"/>
  </r>
  <r>
    <x v="6"/>
    <x v="1"/>
    <x v="0"/>
  </r>
  <r>
    <x v="6"/>
    <x v="2"/>
    <x v="0"/>
  </r>
  <r>
    <x v="6"/>
    <x v="4"/>
    <x v="0"/>
  </r>
  <r>
    <x v="6"/>
    <x v="25"/>
    <x v="0"/>
  </r>
  <r>
    <x v="6"/>
    <x v="26"/>
    <x v="0"/>
  </r>
  <r>
    <x v="6"/>
    <x v="5"/>
    <x v="0"/>
  </r>
  <r>
    <x v="6"/>
    <x v="6"/>
    <x v="0"/>
  </r>
  <r>
    <x v="6"/>
    <x v="27"/>
    <x v="0"/>
  </r>
  <r>
    <x v="6"/>
    <x v="28"/>
    <x v="0"/>
  </r>
  <r>
    <x v="6"/>
    <x v="8"/>
    <x v="0"/>
  </r>
  <r>
    <x v="6"/>
    <x v="9"/>
    <x v="0"/>
  </r>
  <r>
    <x v="6"/>
    <x v="32"/>
    <x v="0"/>
  </r>
  <r>
    <x v="6"/>
    <x v="12"/>
    <x v="0"/>
  </r>
  <r>
    <x v="6"/>
    <x v="13"/>
    <x v="0"/>
  </r>
  <r>
    <x v="6"/>
    <x v="14"/>
    <x v="0"/>
  </r>
  <r>
    <x v="6"/>
    <x v="15"/>
    <x v="0"/>
  </r>
  <r>
    <x v="6"/>
    <x v="16"/>
    <x v="0"/>
  </r>
  <r>
    <x v="6"/>
    <x v="17"/>
    <x v="0"/>
  </r>
  <r>
    <x v="6"/>
    <x v="18"/>
    <x v="0"/>
  </r>
  <r>
    <x v="6"/>
    <x v="19"/>
    <x v="0"/>
  </r>
  <r>
    <x v="6"/>
    <x v="36"/>
    <x v="0"/>
  </r>
  <r>
    <x v="6"/>
    <x v="20"/>
    <x v="0"/>
  </r>
  <r>
    <x v="6"/>
    <x v="21"/>
    <x v="0"/>
  </r>
  <r>
    <x v="6"/>
    <x v="22"/>
    <x v="0"/>
  </r>
  <r>
    <x v="6"/>
    <x v="42"/>
    <x v="0"/>
  </r>
  <r>
    <x v="7"/>
    <x v="0"/>
    <x v="0"/>
  </r>
  <r>
    <x v="7"/>
    <x v="1"/>
    <x v="0"/>
  </r>
  <r>
    <x v="7"/>
    <x v="2"/>
    <x v="0"/>
  </r>
  <r>
    <x v="7"/>
    <x v="3"/>
    <x v="0"/>
  </r>
  <r>
    <x v="7"/>
    <x v="4"/>
    <x v="0"/>
  </r>
  <r>
    <x v="7"/>
    <x v="6"/>
    <x v="0"/>
  </r>
  <r>
    <x v="7"/>
    <x v="7"/>
    <x v="0"/>
  </r>
  <r>
    <x v="7"/>
    <x v="8"/>
    <x v="0"/>
  </r>
  <r>
    <x v="7"/>
    <x v="9"/>
    <x v="0"/>
  </r>
  <r>
    <x v="7"/>
    <x v="32"/>
    <x v="0"/>
  </r>
  <r>
    <x v="7"/>
    <x v="10"/>
    <x v="0"/>
  </r>
  <r>
    <x v="7"/>
    <x v="11"/>
    <x v="0"/>
  </r>
  <r>
    <x v="7"/>
    <x v="12"/>
    <x v="0"/>
  </r>
  <r>
    <x v="7"/>
    <x v="13"/>
    <x v="0"/>
  </r>
  <r>
    <x v="7"/>
    <x v="14"/>
    <x v="0"/>
  </r>
  <r>
    <x v="7"/>
    <x v="15"/>
    <x v="0"/>
  </r>
  <r>
    <x v="7"/>
    <x v="16"/>
    <x v="0"/>
  </r>
  <r>
    <x v="7"/>
    <x v="35"/>
    <x v="0"/>
  </r>
  <r>
    <x v="7"/>
    <x v="21"/>
    <x v="0"/>
  </r>
  <r>
    <x v="7"/>
    <x v="22"/>
    <x v="0"/>
  </r>
  <r>
    <x v="7"/>
    <x v="43"/>
    <x v="0"/>
  </r>
  <r>
    <x v="8"/>
    <x v="0"/>
    <x v="0"/>
  </r>
  <r>
    <x v="8"/>
    <x v="1"/>
    <x v="0"/>
  </r>
  <r>
    <x v="8"/>
    <x v="2"/>
    <x v="0"/>
  </r>
  <r>
    <x v="8"/>
    <x v="4"/>
    <x v="0"/>
  </r>
  <r>
    <x v="8"/>
    <x v="25"/>
    <x v="0"/>
  </r>
  <r>
    <x v="8"/>
    <x v="26"/>
    <x v="0"/>
  </r>
  <r>
    <x v="8"/>
    <x v="5"/>
    <x v="0"/>
  </r>
  <r>
    <x v="8"/>
    <x v="6"/>
    <x v="0"/>
  </r>
  <r>
    <x v="8"/>
    <x v="27"/>
    <x v="0"/>
  </r>
  <r>
    <x v="8"/>
    <x v="28"/>
    <x v="0"/>
  </r>
  <r>
    <x v="8"/>
    <x v="7"/>
    <x v="0"/>
  </r>
  <r>
    <x v="8"/>
    <x v="44"/>
    <x v="0"/>
  </r>
  <r>
    <x v="8"/>
    <x v="8"/>
    <x v="0"/>
  </r>
  <r>
    <x v="8"/>
    <x v="9"/>
    <x v="0"/>
  </r>
  <r>
    <x v="8"/>
    <x v="32"/>
    <x v="0"/>
  </r>
  <r>
    <x v="8"/>
    <x v="10"/>
    <x v="0"/>
  </r>
  <r>
    <x v="8"/>
    <x v="11"/>
    <x v="0"/>
  </r>
  <r>
    <x v="8"/>
    <x v="33"/>
    <x v="0"/>
  </r>
  <r>
    <x v="8"/>
    <x v="34"/>
    <x v="0"/>
  </r>
  <r>
    <x v="8"/>
    <x v="12"/>
    <x v="0"/>
  </r>
  <r>
    <x v="8"/>
    <x v="13"/>
    <x v="0"/>
  </r>
  <r>
    <x v="8"/>
    <x v="14"/>
    <x v="0"/>
  </r>
  <r>
    <x v="8"/>
    <x v="15"/>
    <x v="0"/>
  </r>
  <r>
    <x v="8"/>
    <x v="16"/>
    <x v="0"/>
  </r>
  <r>
    <x v="8"/>
    <x v="17"/>
    <x v="0"/>
  </r>
  <r>
    <x v="8"/>
    <x v="18"/>
    <x v="0"/>
  </r>
  <r>
    <x v="8"/>
    <x v="19"/>
    <x v="0"/>
  </r>
  <r>
    <x v="8"/>
    <x v="35"/>
    <x v="0"/>
  </r>
  <r>
    <x v="8"/>
    <x v="20"/>
    <x v="0"/>
  </r>
  <r>
    <x v="8"/>
    <x v="21"/>
    <x v="0"/>
  </r>
  <r>
    <x v="8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K51" firstHeaderRow="1" firstDataRow="2" firstDataCol="1"/>
  <pivotFields count="3">
    <pivotField axis="axisCol" showAll="0">
      <items count="10">
        <item x="0"/>
        <item x="7"/>
        <item x="1"/>
        <item x="8"/>
        <item x="2"/>
        <item x="4"/>
        <item x="6"/>
        <item x="5"/>
        <item x="3"/>
        <item t="default"/>
      </items>
    </pivotField>
    <pivotField axis="axisRow" showAll="0" sortType="descending">
      <items count="53">
        <item x="20"/>
        <item x="23"/>
        <item x="17"/>
        <item x="11"/>
        <item x="14"/>
        <item x="9"/>
        <item x="21"/>
        <item x="24"/>
        <item x="18"/>
        <item x="12"/>
        <item x="15"/>
        <item x="0"/>
        <item m="1" x="49"/>
        <item m="1" x="46"/>
        <item m="1" x="50"/>
        <item m="1" x="47"/>
        <item m="1" x="48"/>
        <item x="22"/>
        <item x="25"/>
        <item x="19"/>
        <item x="13"/>
        <item x="16"/>
        <item x="10"/>
        <item x="1"/>
        <item x="2"/>
        <item x="3"/>
        <item x="4"/>
        <item x="5"/>
        <item x="6"/>
        <item x="7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m="1" x="51"/>
        <item x="41"/>
        <item x="4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47">
    <i>
      <x v="30"/>
    </i>
    <i>
      <x v="26"/>
    </i>
    <i>
      <x v="25"/>
    </i>
    <i>
      <x v="11"/>
    </i>
    <i>
      <x v="28"/>
    </i>
    <i>
      <x v="23"/>
    </i>
    <i>
      <x v="24"/>
    </i>
    <i>
      <x v="27"/>
    </i>
    <i>
      <x v="29"/>
    </i>
    <i>
      <x v="2"/>
    </i>
    <i>
      <x v="5"/>
    </i>
    <i>
      <x v="19"/>
    </i>
    <i>
      <x v="49"/>
    </i>
    <i>
      <x v="22"/>
    </i>
    <i>
      <x v="8"/>
    </i>
    <i>
      <x v="6"/>
    </i>
    <i>
      <x v="17"/>
    </i>
    <i>
      <x v="4"/>
    </i>
    <i>
      <x v="21"/>
    </i>
    <i>
      <x/>
    </i>
    <i>
      <x v="10"/>
    </i>
    <i>
      <x v="9"/>
    </i>
    <i>
      <x v="3"/>
    </i>
    <i>
      <x v="20"/>
    </i>
    <i>
      <x v="44"/>
    </i>
    <i>
      <x v="40"/>
    </i>
    <i>
      <x v="1"/>
    </i>
    <i>
      <x v="7"/>
    </i>
    <i>
      <x v="42"/>
    </i>
    <i>
      <x v="51"/>
    </i>
    <i>
      <x v="46"/>
    </i>
    <i>
      <x v="32"/>
    </i>
    <i>
      <x v="39"/>
    </i>
    <i>
      <x v="33"/>
    </i>
    <i>
      <x v="41"/>
    </i>
    <i>
      <x v="50"/>
    </i>
    <i>
      <x v="43"/>
    </i>
    <i>
      <x v="35"/>
    </i>
    <i>
      <x v="45"/>
    </i>
    <i>
      <x v="36"/>
    </i>
    <i>
      <x v="47"/>
    </i>
    <i>
      <x v="37"/>
    </i>
    <i>
      <x v="18"/>
    </i>
    <i>
      <x v="38"/>
    </i>
    <i>
      <x v="34"/>
    </i>
    <i>
      <x v="31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la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K31" firstHeaderRow="1" firstDataRow="2" firstDataCol="1"/>
  <pivotFields count="3">
    <pivotField axis="axisCol" showAll="0">
      <items count="10">
        <item x="0"/>
        <item x="7"/>
        <item x="1"/>
        <item x="8"/>
        <item x="2"/>
        <item x="4"/>
        <item x="6"/>
        <item x="5"/>
        <item x="3"/>
        <item t="default"/>
      </items>
    </pivotField>
    <pivotField axis="axisRow" showAll="0" sortType="descending">
      <items count="55">
        <item x="0"/>
        <item m="1" x="29"/>
        <item x="5"/>
        <item x="19"/>
        <item m="1" x="34"/>
        <item m="1" x="53"/>
        <item m="1" x="51"/>
        <item x="12"/>
        <item m="1" x="26"/>
        <item m="1" x="50"/>
        <item x="16"/>
        <item x="7"/>
        <item m="1" x="47"/>
        <item m="1" x="38"/>
        <item m="1" x="40"/>
        <item m="1" x="45"/>
        <item m="1" x="52"/>
        <item m="1" x="35"/>
        <item m="1" x="44"/>
        <item m="1" x="27"/>
        <item m="1" x="43"/>
        <item m="1" x="41"/>
        <item m="1" x="28"/>
        <item m="1" x="32"/>
        <item m="1" x="48"/>
        <item m="1" x="46"/>
        <item m="1" x="36"/>
        <item m="1" x="37"/>
        <item m="1" x="39"/>
        <item m="1" x="31"/>
        <item x="9"/>
        <item x="2"/>
        <item m="1" x="49"/>
        <item m="1" x="42"/>
        <item m="1" x="33"/>
        <item m="1" x="30"/>
        <item x="13"/>
        <item x="8"/>
        <item x="1"/>
        <item x="20"/>
        <item x="15"/>
        <item x="21"/>
        <item x="22"/>
        <item x="18"/>
        <item x="4"/>
        <item x="23"/>
        <item x="24"/>
        <item x="6"/>
        <item x="25"/>
        <item x="14"/>
        <item x="11"/>
        <item x="3"/>
        <item x="1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7">
    <i>
      <x v="51"/>
    </i>
    <i>
      <x v="44"/>
    </i>
    <i>
      <x v="38"/>
    </i>
    <i>
      <x v="2"/>
    </i>
    <i>
      <x v="49"/>
    </i>
    <i>
      <x v="7"/>
    </i>
    <i>
      <x v="53"/>
    </i>
    <i>
      <x v="10"/>
    </i>
    <i>
      <x/>
    </i>
    <i>
      <x v="11"/>
    </i>
    <i>
      <x v="47"/>
    </i>
    <i>
      <x v="30"/>
    </i>
    <i>
      <x v="50"/>
    </i>
    <i>
      <x v="31"/>
    </i>
    <i>
      <x v="52"/>
    </i>
    <i>
      <x v="36"/>
    </i>
    <i>
      <x v="37"/>
    </i>
    <i>
      <x v="40"/>
    </i>
    <i>
      <x v="43"/>
    </i>
    <i>
      <x v="45"/>
    </i>
    <i>
      <x v="42"/>
    </i>
    <i>
      <x v="3"/>
    </i>
    <i>
      <x v="39"/>
    </i>
    <i>
      <x v="48"/>
    </i>
    <i>
      <x v="46"/>
    </i>
    <i>
      <x v="41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la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K24" firstHeaderRow="1" firstDataRow="2" firstDataCol="1"/>
  <pivotFields count="3">
    <pivotField axis="axisCol" showAll="0">
      <items count="10">
        <item x="0"/>
        <item x="7"/>
        <item x="1"/>
        <item x="8"/>
        <item x="2"/>
        <item x="4"/>
        <item x="6"/>
        <item x="5"/>
        <item x="3"/>
        <item t="default"/>
      </items>
    </pivotField>
    <pivotField axis="axisRow" showAll="0" sortType="ascending">
      <items count="20">
        <item x="17"/>
        <item x="10"/>
        <item x="0"/>
        <item x="1"/>
        <item x="16"/>
        <item x="6"/>
        <item x="2"/>
        <item x="7"/>
        <item x="3"/>
        <item x="8"/>
        <item x="4"/>
        <item x="9"/>
        <item x="5"/>
        <item x="18"/>
        <item x="11"/>
        <item x="12"/>
        <item x="13"/>
        <item x="14"/>
        <item x="15"/>
        <item t="default"/>
      </items>
    </pivotField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la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K51" firstHeaderRow="1" firstDataRow="2" firstDataCol="1"/>
  <pivotFields count="3">
    <pivotField axis="axisCol" showAll="0">
      <items count="10">
        <item x="0"/>
        <item x="7"/>
        <item x="1"/>
        <item x="8"/>
        <item x="2"/>
        <item x="4"/>
        <item x="6"/>
        <item x="5"/>
        <item x="3"/>
        <item t="default"/>
      </items>
    </pivotField>
    <pivotField axis="axisRow" showAll="0" sortType="descending">
      <items count="57">
        <item x="17"/>
        <item x="21"/>
        <item x="34"/>
        <item x="35"/>
        <item x="2"/>
        <item x="3"/>
        <item x="18"/>
        <item x="4"/>
        <item x="8"/>
        <item x="11"/>
        <item x="24"/>
        <item x="10"/>
        <item x="13"/>
        <item x="40"/>
        <item x="41"/>
        <item x="12"/>
        <item x="5"/>
        <item x="22"/>
        <item x="14"/>
        <item x="45"/>
        <item m="1" x="51"/>
        <item x="15"/>
        <item x="0"/>
        <item x="39"/>
        <item x="6"/>
        <item x="43"/>
        <item x="7"/>
        <item m="1" x="54"/>
        <item x="23"/>
        <item x="1"/>
        <item x="9"/>
        <item x="33"/>
        <item x="26"/>
        <item m="1" x="50"/>
        <item x="27"/>
        <item x="28"/>
        <item x="29"/>
        <item x="19"/>
        <item x="25"/>
        <item x="30"/>
        <item x="42"/>
        <item x="20"/>
        <item m="1" x="48"/>
        <item x="31"/>
        <item x="32"/>
        <item x="36"/>
        <item x="37"/>
        <item x="38"/>
        <item x="44"/>
        <item x="16"/>
        <item m="1" x="55"/>
        <item m="1" x="53"/>
        <item m="1" x="47"/>
        <item m="1" x="52"/>
        <item m="1" x="46"/>
        <item m="1"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47">
    <i>
      <x v="4"/>
    </i>
    <i>
      <x v="22"/>
    </i>
    <i>
      <x v="16"/>
    </i>
    <i>
      <x v="24"/>
    </i>
    <i>
      <x v="5"/>
    </i>
    <i>
      <x v="29"/>
    </i>
    <i>
      <x v="6"/>
    </i>
    <i>
      <x v="26"/>
    </i>
    <i>
      <x v="21"/>
    </i>
    <i>
      <x v="37"/>
    </i>
    <i>
      <x v="12"/>
    </i>
    <i>
      <x v="10"/>
    </i>
    <i>
      <x v="9"/>
    </i>
    <i>
      <x v="30"/>
    </i>
    <i>
      <x v="38"/>
    </i>
    <i>
      <x v="15"/>
    </i>
    <i>
      <x/>
    </i>
    <i>
      <x v="35"/>
    </i>
    <i>
      <x v="44"/>
    </i>
    <i>
      <x v="39"/>
    </i>
    <i>
      <x v="18"/>
    </i>
    <i>
      <x v="48"/>
    </i>
    <i>
      <x v="19"/>
    </i>
    <i>
      <x v="7"/>
    </i>
    <i>
      <x v="1"/>
    </i>
    <i>
      <x v="41"/>
    </i>
    <i>
      <x v="2"/>
    </i>
    <i>
      <x v="46"/>
    </i>
    <i>
      <x v="49"/>
    </i>
    <i>
      <x v="34"/>
    </i>
    <i>
      <x v="11"/>
    </i>
    <i>
      <x v="36"/>
    </i>
    <i>
      <x v="25"/>
    </i>
    <i>
      <x v="8"/>
    </i>
    <i>
      <x v="3"/>
    </i>
    <i>
      <x v="40"/>
    </i>
    <i>
      <x v="28"/>
    </i>
    <i>
      <x v="43"/>
    </i>
    <i>
      <x v="13"/>
    </i>
    <i>
      <x v="45"/>
    </i>
    <i>
      <x v="14"/>
    </i>
    <i>
      <x v="47"/>
    </i>
    <i>
      <x v="31"/>
    </i>
    <i>
      <x v="17"/>
    </i>
    <i>
      <x v="32"/>
    </i>
    <i>
      <x v="23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la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K53" firstHeaderRow="1" firstDataRow="2" firstDataCol="1"/>
  <pivotFields count="3">
    <pivotField axis="axisCol" showAll="0">
      <items count="10">
        <item x="0"/>
        <item x="7"/>
        <item x="1"/>
        <item x="8"/>
        <item x="2"/>
        <item x="4"/>
        <item x="6"/>
        <item x="5"/>
        <item x="3"/>
        <item t="default"/>
      </items>
    </pivotField>
    <pivotField axis="axisRow" showAll="0" sortType="descending">
      <items count="58">
        <item x="13"/>
        <item x="29"/>
        <item x="1"/>
        <item x="21"/>
        <item x="14"/>
        <item x="3"/>
        <item x="45"/>
        <item x="46"/>
        <item x="18"/>
        <item x="6"/>
        <item x="44"/>
        <item x="16"/>
        <item x="10"/>
        <item m="1" x="52"/>
        <item x="35"/>
        <item x="11"/>
        <item m="1" x="49"/>
        <item x="2"/>
        <item m="1" x="56"/>
        <item x="9"/>
        <item x="5"/>
        <item x="43"/>
        <item x="20"/>
        <item x="40"/>
        <item x="19"/>
        <item x="12"/>
        <item x="33"/>
        <item x="34"/>
        <item x="30"/>
        <item x="8"/>
        <item x="25"/>
        <item x="26"/>
        <item m="1" x="55"/>
        <item x="15"/>
        <item m="1" x="51"/>
        <item m="1" x="48"/>
        <item x="41"/>
        <item x="42"/>
        <item x="31"/>
        <item x="0"/>
        <item x="7"/>
        <item x="32"/>
        <item x="4"/>
        <item m="1" x="54"/>
        <item x="47"/>
        <item x="39"/>
        <item x="17"/>
        <item x="23"/>
        <item x="24"/>
        <item x="22"/>
        <item m="1" x="50"/>
        <item x="27"/>
        <item x="28"/>
        <item m="1" x="53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49">
    <i>
      <x/>
    </i>
    <i>
      <x v="42"/>
    </i>
    <i>
      <x v="39"/>
    </i>
    <i>
      <x v="2"/>
    </i>
    <i>
      <x v="25"/>
    </i>
    <i>
      <x v="4"/>
    </i>
    <i>
      <x v="29"/>
    </i>
    <i>
      <x v="5"/>
    </i>
    <i>
      <x v="40"/>
    </i>
    <i>
      <x v="15"/>
    </i>
    <i>
      <x v="19"/>
    </i>
    <i>
      <x v="17"/>
    </i>
    <i>
      <x v="12"/>
    </i>
    <i>
      <x v="9"/>
    </i>
    <i>
      <x v="46"/>
    </i>
    <i>
      <x v="8"/>
    </i>
    <i>
      <x v="24"/>
    </i>
    <i>
      <x v="20"/>
    </i>
    <i>
      <x v="22"/>
    </i>
    <i>
      <x v="30"/>
    </i>
    <i>
      <x v="31"/>
    </i>
    <i>
      <x v="33"/>
    </i>
    <i>
      <x v="14"/>
    </i>
    <i>
      <x v="28"/>
    </i>
    <i>
      <x v="3"/>
    </i>
    <i>
      <x v="47"/>
    </i>
    <i>
      <x v="1"/>
    </i>
    <i>
      <x v="49"/>
    </i>
    <i>
      <x v="38"/>
    </i>
    <i>
      <x v="26"/>
    </i>
    <i>
      <x v="48"/>
    </i>
    <i>
      <x v="51"/>
    </i>
    <i>
      <x v="27"/>
    </i>
    <i>
      <x v="41"/>
    </i>
    <i>
      <x v="37"/>
    </i>
    <i>
      <x v="23"/>
    </i>
    <i>
      <x v="56"/>
    </i>
    <i>
      <x v="6"/>
    </i>
    <i>
      <x v="11"/>
    </i>
    <i>
      <x v="7"/>
    </i>
    <i>
      <x v="21"/>
    </i>
    <i>
      <x v="54"/>
    </i>
    <i>
      <x v="52"/>
    </i>
    <i>
      <x v="10"/>
    </i>
    <i>
      <x v="55"/>
    </i>
    <i>
      <x v="44"/>
    </i>
    <i>
      <x v="36"/>
    </i>
    <i>
      <x v="45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la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K50" firstHeaderRow="1" firstDataRow="2" firstDataCol="1"/>
  <pivotFields count="3">
    <pivotField axis="axisCol" showAll="0">
      <items count="10">
        <item x="0"/>
        <item x="7"/>
        <item x="1"/>
        <item x="8"/>
        <item x="2"/>
        <item x="4"/>
        <item x="6"/>
        <item x="5"/>
        <item x="3"/>
        <item t="default"/>
      </items>
    </pivotField>
    <pivotField axis="axisRow" showAll="0" sortType="descending">
      <items count="55">
        <item x="27"/>
        <item m="1" x="53"/>
        <item x="42"/>
        <item x="6"/>
        <item x="28"/>
        <item x="7"/>
        <item x="29"/>
        <item x="3"/>
        <item x="23"/>
        <item m="1" x="52"/>
        <item x="2"/>
        <item x="34"/>
        <item m="1" x="51"/>
        <item x="14"/>
        <item x="0"/>
        <item x="32"/>
        <item x="16"/>
        <item x="31"/>
        <item x="30"/>
        <item x="10"/>
        <item x="1"/>
        <item x="17"/>
        <item x="33"/>
        <item x="8"/>
        <item x="18"/>
        <item x="36"/>
        <item m="1" x="50"/>
        <item x="44"/>
        <item x="9"/>
        <item x="19"/>
        <item x="11"/>
        <item x="22"/>
        <item x="35"/>
        <item x="20"/>
        <item x="21"/>
        <item x="15"/>
        <item x="12"/>
        <item x="13"/>
        <item x="25"/>
        <item x="26"/>
        <item x="4"/>
        <item x="24"/>
        <item x="5"/>
        <item x="37"/>
        <item x="38"/>
        <item x="39"/>
        <item x="40"/>
        <item x="41"/>
        <item x="43"/>
        <item m="1" x="47"/>
        <item m="1" x="46"/>
        <item m="1" x="48"/>
        <item m="1" x="49"/>
        <item m="1"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46">
    <i>
      <x v="28"/>
    </i>
    <i>
      <x v="20"/>
    </i>
    <i>
      <x v="36"/>
    </i>
    <i>
      <x v="3"/>
    </i>
    <i>
      <x v="23"/>
    </i>
    <i>
      <x v="13"/>
    </i>
    <i>
      <x v="35"/>
    </i>
    <i>
      <x v="14"/>
    </i>
    <i>
      <x v="16"/>
    </i>
    <i>
      <x v="40"/>
    </i>
    <i>
      <x v="19"/>
    </i>
    <i>
      <x v="37"/>
    </i>
    <i>
      <x v="10"/>
    </i>
    <i>
      <x v="5"/>
    </i>
    <i>
      <x v="30"/>
    </i>
    <i>
      <x v="34"/>
    </i>
    <i>
      <x v="29"/>
    </i>
    <i>
      <x v="15"/>
    </i>
    <i>
      <x v="31"/>
    </i>
    <i>
      <x v="24"/>
    </i>
    <i>
      <x v="33"/>
    </i>
    <i>
      <x v="21"/>
    </i>
    <i>
      <x v="42"/>
    </i>
    <i>
      <x v="39"/>
    </i>
    <i>
      <x v="38"/>
    </i>
    <i>
      <x/>
    </i>
    <i>
      <x v="4"/>
    </i>
    <i>
      <x v="7"/>
    </i>
    <i>
      <x v="32"/>
    </i>
    <i>
      <x v="11"/>
    </i>
    <i>
      <x v="41"/>
    </i>
    <i>
      <x v="6"/>
    </i>
    <i>
      <x v="22"/>
    </i>
    <i>
      <x v="17"/>
    </i>
    <i>
      <x v="18"/>
    </i>
    <i>
      <x v="25"/>
    </i>
    <i>
      <x v="47"/>
    </i>
    <i>
      <x v="45"/>
    </i>
    <i>
      <x v="8"/>
    </i>
    <i>
      <x v="2"/>
    </i>
    <i>
      <x v="46"/>
    </i>
    <i>
      <x v="27"/>
    </i>
    <i>
      <x v="48"/>
    </i>
    <i>
      <x v="43"/>
    </i>
    <i>
      <x v="44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la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4" sqref="C4"/>
    </sheetView>
  </sheetViews>
  <sheetFormatPr defaultRowHeight="15" x14ac:dyDescent="0.25"/>
  <cols>
    <col min="2" max="2" width="56.42578125" bestFit="1" customWidth="1"/>
    <col min="3" max="3" width="1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326</v>
      </c>
      <c r="C2" s="1">
        <v>44245</v>
      </c>
    </row>
    <row r="3" spans="1:3" x14ac:dyDescent="0.25">
      <c r="A3" t="s">
        <v>6</v>
      </c>
      <c r="B3" t="s">
        <v>327</v>
      </c>
      <c r="C3" s="1">
        <v>44245</v>
      </c>
    </row>
    <row r="4" spans="1:3" x14ac:dyDescent="0.25">
      <c r="A4" t="s">
        <v>13</v>
      </c>
      <c r="B4" t="s">
        <v>14</v>
      </c>
      <c r="C4" s="1">
        <v>43923</v>
      </c>
    </row>
    <row r="5" spans="1:3" x14ac:dyDescent="0.25">
      <c r="A5" t="s">
        <v>11</v>
      </c>
      <c r="B5" t="s">
        <v>328</v>
      </c>
      <c r="C5" s="1">
        <v>44246</v>
      </c>
    </row>
    <row r="6" spans="1:3" x14ac:dyDescent="0.25">
      <c r="A6" t="s">
        <v>8</v>
      </c>
      <c r="B6" t="s">
        <v>323</v>
      </c>
      <c r="C6" s="1">
        <v>44547</v>
      </c>
    </row>
    <row r="7" spans="1:3" x14ac:dyDescent="0.25">
      <c r="A7" t="s">
        <v>7</v>
      </c>
      <c r="B7" t="s">
        <v>329</v>
      </c>
      <c r="C7" s="1">
        <v>44268</v>
      </c>
    </row>
    <row r="8" spans="1:3" x14ac:dyDescent="0.25">
      <c r="A8" t="s">
        <v>4</v>
      </c>
      <c r="B8" t="s">
        <v>5</v>
      </c>
      <c r="C8" s="1">
        <v>44172</v>
      </c>
    </row>
    <row r="9" spans="1:3" x14ac:dyDescent="0.25">
      <c r="A9" t="s">
        <v>15</v>
      </c>
      <c r="B9" t="s">
        <v>324</v>
      </c>
      <c r="C9" s="1">
        <v>44236</v>
      </c>
    </row>
    <row r="10" spans="1:3" x14ac:dyDescent="0.25">
      <c r="A10" t="s">
        <v>9</v>
      </c>
      <c r="B10" t="s">
        <v>10</v>
      </c>
      <c r="C10" s="1">
        <v>44177</v>
      </c>
    </row>
    <row r="11" spans="1:3" x14ac:dyDescent="0.25">
      <c r="A11" t="s">
        <v>12</v>
      </c>
      <c r="B11" t="s">
        <v>320</v>
      </c>
      <c r="C11" s="1">
        <v>43963</v>
      </c>
    </row>
    <row r="12" spans="1:3" x14ac:dyDescent="0.25">
      <c r="A12" t="s">
        <v>12</v>
      </c>
      <c r="B12" t="s">
        <v>321</v>
      </c>
      <c r="C12" s="1">
        <v>44162</v>
      </c>
    </row>
  </sheetData>
  <sortState xmlns:xlrd2="http://schemas.microsoft.com/office/spreadsheetml/2017/richdata2" ref="A2:C16">
    <sortCondition descending="1" ref="C2:C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63"/>
  <sheetViews>
    <sheetView zoomScale="98" zoomScaleNormal="98" workbookViewId="0">
      <selection activeCell="A48" sqref="A48"/>
    </sheetView>
  </sheetViews>
  <sheetFormatPr defaultRowHeight="15" x14ac:dyDescent="0.25"/>
  <cols>
    <col min="1" max="1" width="41.28515625" bestFit="1" customWidth="1"/>
    <col min="2" max="2" width="16.28515625" bestFit="1" customWidth="1"/>
    <col min="3" max="4" width="6.28515625" bestFit="1" customWidth="1"/>
    <col min="5" max="5" width="6.7109375" bestFit="1" customWidth="1"/>
    <col min="6" max="6" width="9.7109375" bestFit="1" customWidth="1"/>
    <col min="7" max="7" width="8" bestFit="1" customWidth="1"/>
    <col min="8" max="8" width="7.85546875" bestFit="1" customWidth="1"/>
    <col min="9" max="9" width="9" bestFit="1" customWidth="1"/>
    <col min="10" max="10" width="7.140625" bestFit="1" customWidth="1"/>
    <col min="11" max="11" width="11.28515625" bestFit="1" customWidth="1"/>
    <col min="12" max="12" width="28.5703125" bestFit="1" customWidth="1"/>
    <col min="14" max="15" width="33.42578125" bestFit="1" customWidth="1"/>
  </cols>
  <sheetData>
    <row r="3" spans="1:17" x14ac:dyDescent="0.25">
      <c r="A3" s="2" t="s">
        <v>16</v>
      </c>
      <c r="B3" s="2" t="s">
        <v>17</v>
      </c>
      <c r="M3" s="5" t="s">
        <v>18</v>
      </c>
      <c r="O3" s="5" t="s">
        <v>19</v>
      </c>
      <c r="P3" s="5" t="s">
        <v>20</v>
      </c>
      <c r="Q3" s="5" t="s">
        <v>21</v>
      </c>
    </row>
    <row r="4" spans="1:17" x14ac:dyDescent="0.25">
      <c r="A4" s="2" t="s">
        <v>22</v>
      </c>
      <c r="B4" t="s">
        <v>3</v>
      </c>
      <c r="C4" t="s">
        <v>6</v>
      </c>
      <c r="D4" t="s">
        <v>11</v>
      </c>
      <c r="E4" t="s">
        <v>8</v>
      </c>
      <c r="F4" t="s">
        <v>7</v>
      </c>
      <c r="G4" t="s">
        <v>15</v>
      </c>
      <c r="H4" t="s">
        <v>12</v>
      </c>
      <c r="I4" t="s">
        <v>9</v>
      </c>
      <c r="J4" t="s">
        <v>4</v>
      </c>
      <c r="K4" t="s">
        <v>23</v>
      </c>
      <c r="L4" t="s">
        <v>24</v>
      </c>
      <c r="M4" s="5" t="s">
        <v>25</v>
      </c>
      <c r="N4" t="s">
        <v>26</v>
      </c>
      <c r="O4" s="5" t="s">
        <v>18</v>
      </c>
      <c r="P4" s="5" t="s">
        <v>27</v>
      </c>
      <c r="Q4" s="5" t="s">
        <v>28</v>
      </c>
    </row>
    <row r="5" spans="1:17" x14ac:dyDescent="0.25">
      <c r="A5" s="3" t="s">
        <v>29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9</v>
      </c>
      <c r="L5" t="s">
        <v>30</v>
      </c>
      <c r="M5">
        <f>IF(ISERR(GETPIVOTDATA("Flag",$A$3,"Scenario",L5)),0,GETPIVOTDATA("Flag",$A$3,"Scenario",L5))</f>
        <v>3</v>
      </c>
      <c r="N5" s="3" t="str">
        <f>A5</f>
        <v>SSP2_NoMt_NoCC_HalfRDoM_DEV</v>
      </c>
      <c r="O5" t="str">
        <f>IF(ISNA(VLOOKUP(N5,$L$5:$L$44,1,FALSE)),N5,"")</f>
        <v/>
      </c>
    </row>
    <row r="6" spans="1:17" x14ac:dyDescent="0.25">
      <c r="A6" s="3" t="s">
        <v>42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9</v>
      </c>
      <c r="L6" t="s">
        <v>32</v>
      </c>
      <c r="M6">
        <f t="shared" ref="M6:M63" si="0">IF(ISERR(GETPIVOTDATA("Flag",$A$3,"Scenario",L6)),0,GETPIVOTDATA("Flag",$A$3,"Scenario",L6))</f>
        <v>9</v>
      </c>
      <c r="N6" s="3" t="str">
        <f t="shared" ref="N6:N30" si="1">A6</f>
        <v>SSP2_NoMt_NoCC_FlexA_CHN</v>
      </c>
      <c r="O6" t="str">
        <f t="shared" ref="O6:O27" si="2">IF(ISNA(VLOOKUP(N6,$L$5:$L$44,1,FALSE)),N6,"")</f>
        <v/>
      </c>
    </row>
    <row r="7" spans="1:17" x14ac:dyDescent="0.25">
      <c r="A7" s="3" t="s">
        <v>33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9</v>
      </c>
      <c r="L7" t="s">
        <v>34</v>
      </c>
      <c r="M7">
        <f t="shared" si="0"/>
        <v>3</v>
      </c>
      <c r="N7" s="3" t="str">
        <f t="shared" si="1"/>
        <v>SSP2_NoMt_NoCC_FlexA_EUR</v>
      </c>
      <c r="O7" t="str">
        <f t="shared" si="2"/>
        <v/>
      </c>
    </row>
    <row r="8" spans="1:17" x14ac:dyDescent="0.25">
      <c r="A8" s="3" t="s">
        <v>32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9</v>
      </c>
      <c r="L8" t="s">
        <v>35</v>
      </c>
      <c r="M8">
        <f t="shared" si="0"/>
        <v>2</v>
      </c>
      <c r="N8" s="3" t="str">
        <f t="shared" si="1"/>
        <v>SSP2_NoMt_NoCC</v>
      </c>
      <c r="O8" t="str">
        <f t="shared" si="2"/>
        <v/>
      </c>
    </row>
    <row r="9" spans="1:17" x14ac:dyDescent="0.25">
      <c r="A9" s="3" t="s">
        <v>36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9</v>
      </c>
      <c r="L9" t="s">
        <v>37</v>
      </c>
      <c r="M9">
        <f t="shared" si="0"/>
        <v>2</v>
      </c>
      <c r="N9" s="3" t="str">
        <f t="shared" si="1"/>
        <v>SSP2_NoMt_NoCC_FlexA_DEV</v>
      </c>
      <c r="O9" t="str">
        <f t="shared" si="2"/>
        <v/>
      </c>
    </row>
    <row r="10" spans="1:17" x14ac:dyDescent="0.25">
      <c r="A10" s="3" t="s">
        <v>38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9</v>
      </c>
      <c r="L10" t="s">
        <v>39</v>
      </c>
      <c r="M10">
        <f t="shared" si="0"/>
        <v>2</v>
      </c>
      <c r="N10" s="3" t="str">
        <f t="shared" si="1"/>
        <v>SSP2_NoMt_NoCC_FlexA_WLD</v>
      </c>
      <c r="O10" t="str">
        <f t="shared" si="2"/>
        <v/>
      </c>
    </row>
    <row r="11" spans="1:17" x14ac:dyDescent="0.25">
      <c r="A11" s="3" t="s">
        <v>40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9</v>
      </c>
      <c r="L11" t="s">
        <v>41</v>
      </c>
      <c r="M11">
        <f t="shared" si="0"/>
        <v>2</v>
      </c>
      <c r="N11" s="3" t="str">
        <f t="shared" si="1"/>
        <v>SSP2_NoMt_NoCC_FlexA_USA</v>
      </c>
      <c r="O11" t="str">
        <f t="shared" si="2"/>
        <v/>
      </c>
    </row>
    <row r="12" spans="1:17" x14ac:dyDescent="0.25">
      <c r="A12" s="3" t="s">
        <v>31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9</v>
      </c>
      <c r="L12" t="s">
        <v>43</v>
      </c>
      <c r="M12">
        <f t="shared" si="0"/>
        <v>2</v>
      </c>
      <c r="N12" s="3" t="str">
        <f t="shared" si="1"/>
        <v>SSP2_NoMt_NoCC_FlexA_LAM</v>
      </c>
      <c r="O12" t="str">
        <f t="shared" si="2"/>
        <v/>
      </c>
    </row>
    <row r="13" spans="1:17" x14ac:dyDescent="0.25">
      <c r="A13" s="3" t="s">
        <v>44</v>
      </c>
      <c r="B13" s="4">
        <v>1</v>
      </c>
      <c r="C13" s="4">
        <v>1</v>
      </c>
      <c r="D13" s="4">
        <v>1</v>
      </c>
      <c r="E13" s="4"/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8</v>
      </c>
      <c r="L13" t="s">
        <v>45</v>
      </c>
      <c r="M13">
        <f t="shared" si="0"/>
        <v>2</v>
      </c>
      <c r="N13" s="3" t="str">
        <f t="shared" si="1"/>
        <v>SSP2_NoMt_NoCC_HalfRD_DEV</v>
      </c>
      <c r="O13" t="str">
        <f t="shared" si="2"/>
        <v/>
      </c>
    </row>
    <row r="14" spans="1:17" x14ac:dyDescent="0.25">
      <c r="A14" s="3" t="s">
        <v>46</v>
      </c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/>
      <c r="J14" s="4"/>
      <c r="K14" s="4">
        <v>3</v>
      </c>
      <c r="L14" t="s">
        <v>46</v>
      </c>
      <c r="M14">
        <f t="shared" si="0"/>
        <v>3</v>
      </c>
      <c r="N14" s="3" t="str">
        <f t="shared" si="1"/>
        <v>SSP1_2p6_NoCC</v>
      </c>
      <c r="O14" t="str">
        <f t="shared" si="2"/>
        <v/>
      </c>
    </row>
    <row r="15" spans="1:17" x14ac:dyDescent="0.25">
      <c r="A15" s="3" t="s">
        <v>30</v>
      </c>
      <c r="B15" s="4"/>
      <c r="C15" s="4"/>
      <c r="D15" s="4"/>
      <c r="E15" s="4"/>
      <c r="F15" s="4">
        <v>1</v>
      </c>
      <c r="G15" s="4">
        <v>1</v>
      </c>
      <c r="H15" s="4">
        <v>1</v>
      </c>
      <c r="I15" s="4"/>
      <c r="J15" s="4"/>
      <c r="K15" s="4">
        <v>3</v>
      </c>
      <c r="L15" t="s">
        <v>47</v>
      </c>
      <c r="M15">
        <f t="shared" si="0"/>
        <v>3</v>
      </c>
      <c r="N15" s="3" t="str">
        <f t="shared" si="1"/>
        <v>SSP1_NoMt_NoCC</v>
      </c>
      <c r="O15" t="str">
        <f t="shared" si="2"/>
        <v/>
      </c>
    </row>
    <row r="16" spans="1:17" x14ac:dyDescent="0.25">
      <c r="A16" s="3" t="s">
        <v>48</v>
      </c>
      <c r="B16" s="4"/>
      <c r="C16" s="4"/>
      <c r="D16" s="4"/>
      <c r="E16" s="4"/>
      <c r="F16" s="4">
        <v>1</v>
      </c>
      <c r="G16" s="4">
        <v>1</v>
      </c>
      <c r="H16" s="4">
        <v>1</v>
      </c>
      <c r="I16" s="4"/>
      <c r="J16" s="4"/>
      <c r="K16" s="4">
        <v>3</v>
      </c>
      <c r="L16" t="s">
        <v>48</v>
      </c>
      <c r="M16">
        <f t="shared" si="0"/>
        <v>3</v>
      </c>
      <c r="N16" s="3" t="str">
        <f t="shared" si="1"/>
        <v>SSP3_2p6_NoCC</v>
      </c>
      <c r="O16" t="str">
        <f t="shared" si="2"/>
        <v/>
      </c>
    </row>
    <row r="17" spans="1:15" x14ac:dyDescent="0.25">
      <c r="A17" s="3" t="s">
        <v>325</v>
      </c>
      <c r="B17" s="4"/>
      <c r="C17" s="4">
        <v>1</v>
      </c>
      <c r="D17" s="4"/>
      <c r="E17" s="4"/>
      <c r="F17" s="4">
        <v>1</v>
      </c>
      <c r="G17" s="4">
        <v>1</v>
      </c>
      <c r="H17" s="4"/>
      <c r="I17" s="4"/>
      <c r="J17" s="4"/>
      <c r="K17" s="4">
        <v>3</v>
      </c>
      <c r="L17" t="s">
        <v>49</v>
      </c>
      <c r="M17">
        <f t="shared" si="0"/>
        <v>2</v>
      </c>
      <c r="N17" s="3" t="str">
        <f t="shared" si="1"/>
        <v>SSP2_NoMt_NoCC_FlexA_WLD_2500</v>
      </c>
      <c r="O17" t="str">
        <f t="shared" si="2"/>
        <v>SSP2_NoMt_NoCC_FlexA_WLD_2500</v>
      </c>
    </row>
    <row r="18" spans="1:15" x14ac:dyDescent="0.25">
      <c r="A18" s="3" t="s">
        <v>34</v>
      </c>
      <c r="B18" s="4"/>
      <c r="C18" s="4"/>
      <c r="D18" s="4"/>
      <c r="E18" s="4"/>
      <c r="F18" s="4">
        <v>1</v>
      </c>
      <c r="G18" s="4">
        <v>1</v>
      </c>
      <c r="H18" s="4">
        <v>1</v>
      </c>
      <c r="I18" s="4"/>
      <c r="J18" s="4"/>
      <c r="K18" s="4">
        <v>3</v>
      </c>
      <c r="L18" t="s">
        <v>50</v>
      </c>
      <c r="M18">
        <f t="shared" si="0"/>
        <v>2</v>
      </c>
      <c r="N18" s="3" t="str">
        <f t="shared" si="1"/>
        <v>SSP3_NoMt_NoCC</v>
      </c>
      <c r="O18" t="str">
        <f t="shared" si="2"/>
        <v/>
      </c>
    </row>
    <row r="19" spans="1:15" x14ac:dyDescent="0.25">
      <c r="A19" s="3" t="s">
        <v>47</v>
      </c>
      <c r="B19" s="4"/>
      <c r="C19" s="4"/>
      <c r="D19" s="4"/>
      <c r="E19" s="4"/>
      <c r="F19" s="4">
        <v>1</v>
      </c>
      <c r="G19" s="4">
        <v>1</v>
      </c>
      <c r="H19" s="4">
        <v>1</v>
      </c>
      <c r="I19" s="4"/>
      <c r="J19" s="4"/>
      <c r="K19" s="4">
        <v>3</v>
      </c>
      <c r="L19" t="s">
        <v>51</v>
      </c>
      <c r="M19">
        <f t="shared" si="0"/>
        <v>2</v>
      </c>
      <c r="N19" s="3" t="str">
        <f t="shared" si="1"/>
        <v>SSP2_2p6_NoCC</v>
      </c>
      <c r="O19" t="str">
        <f t="shared" si="2"/>
        <v/>
      </c>
    </row>
    <row r="20" spans="1:15" x14ac:dyDescent="0.25">
      <c r="A20" s="3" t="s">
        <v>50</v>
      </c>
      <c r="B20" s="4"/>
      <c r="C20" s="4"/>
      <c r="D20" s="4"/>
      <c r="E20" s="4"/>
      <c r="F20" s="4">
        <v>1</v>
      </c>
      <c r="G20" s="4">
        <v>1</v>
      </c>
      <c r="H20" s="4"/>
      <c r="I20" s="4"/>
      <c r="J20" s="4"/>
      <c r="K20" s="4">
        <v>2</v>
      </c>
      <c r="L20" t="s">
        <v>52</v>
      </c>
      <c r="M20">
        <f t="shared" si="0"/>
        <v>1</v>
      </c>
      <c r="N20" s="3" t="str">
        <f t="shared" si="1"/>
        <v>SSP2_2p6_CC26</v>
      </c>
      <c r="O20" t="str">
        <f t="shared" si="2"/>
        <v/>
      </c>
    </row>
    <row r="21" spans="1:15" x14ac:dyDescent="0.25">
      <c r="A21" s="3" t="s">
        <v>51</v>
      </c>
      <c r="B21" s="4"/>
      <c r="C21" s="4"/>
      <c r="D21" s="4"/>
      <c r="E21" s="4"/>
      <c r="F21" s="4">
        <v>1</v>
      </c>
      <c r="G21" s="4">
        <v>1</v>
      </c>
      <c r="H21" s="4"/>
      <c r="I21" s="4"/>
      <c r="J21" s="4"/>
      <c r="K21" s="4">
        <v>2</v>
      </c>
      <c r="L21" t="s">
        <v>53</v>
      </c>
      <c r="M21">
        <f t="shared" si="0"/>
        <v>1</v>
      </c>
      <c r="N21" s="3" t="str">
        <f t="shared" si="1"/>
        <v>SSP3_2p6_CC26</v>
      </c>
      <c r="O21" t="str">
        <f t="shared" si="2"/>
        <v/>
      </c>
    </row>
    <row r="22" spans="1:15" x14ac:dyDescent="0.25">
      <c r="A22" s="3" t="s">
        <v>41</v>
      </c>
      <c r="B22" s="4"/>
      <c r="C22" s="4"/>
      <c r="D22" s="4"/>
      <c r="E22" s="4"/>
      <c r="F22" s="4">
        <v>1</v>
      </c>
      <c r="G22" s="4">
        <v>1</v>
      </c>
      <c r="H22" s="4"/>
      <c r="I22" s="4"/>
      <c r="J22" s="4"/>
      <c r="K22" s="4">
        <v>2</v>
      </c>
      <c r="L22" t="s">
        <v>54</v>
      </c>
      <c r="M22">
        <f t="shared" si="0"/>
        <v>1</v>
      </c>
      <c r="N22" s="3" t="str">
        <f t="shared" si="1"/>
        <v>SSP1_NoMt_CC85</v>
      </c>
      <c r="O22" t="str">
        <f t="shared" si="2"/>
        <v/>
      </c>
    </row>
    <row r="23" spans="1:15" x14ac:dyDescent="0.25">
      <c r="A23" s="3" t="s">
        <v>45</v>
      </c>
      <c r="B23" s="4"/>
      <c r="C23" s="4"/>
      <c r="D23" s="4"/>
      <c r="E23" s="4"/>
      <c r="F23" s="4">
        <v>1</v>
      </c>
      <c r="G23" s="4">
        <v>1</v>
      </c>
      <c r="H23" s="4"/>
      <c r="I23" s="4"/>
      <c r="J23" s="4"/>
      <c r="K23" s="4">
        <v>2</v>
      </c>
      <c r="L23" t="s">
        <v>55</v>
      </c>
      <c r="M23">
        <f t="shared" si="0"/>
        <v>0</v>
      </c>
      <c r="N23" s="3" t="str">
        <f t="shared" si="1"/>
        <v>SSP3_NoMt_CC85</v>
      </c>
      <c r="O23" t="str">
        <f t="shared" si="2"/>
        <v/>
      </c>
    </row>
    <row r="24" spans="1:15" x14ac:dyDescent="0.25">
      <c r="A24" s="3" t="s">
        <v>49</v>
      </c>
      <c r="B24" s="4"/>
      <c r="C24" s="4"/>
      <c r="D24" s="4"/>
      <c r="E24" s="4"/>
      <c r="F24" s="4">
        <v>1</v>
      </c>
      <c r="G24" s="4">
        <v>1</v>
      </c>
      <c r="H24" s="4"/>
      <c r="I24" s="4"/>
      <c r="J24" s="4"/>
      <c r="K24" s="4">
        <v>2</v>
      </c>
      <c r="L24" t="s">
        <v>56</v>
      </c>
      <c r="M24">
        <f t="shared" si="0"/>
        <v>0</v>
      </c>
      <c r="N24" s="3" t="str">
        <f t="shared" si="1"/>
        <v>SSP1_2p6_CC26</v>
      </c>
      <c r="O24" t="str">
        <f t="shared" si="2"/>
        <v/>
      </c>
    </row>
    <row r="25" spans="1:15" x14ac:dyDescent="0.25">
      <c r="A25" s="3" t="s">
        <v>43</v>
      </c>
      <c r="B25" s="4"/>
      <c r="C25" s="4"/>
      <c r="D25" s="4"/>
      <c r="E25" s="4"/>
      <c r="F25" s="4">
        <v>1</v>
      </c>
      <c r="G25" s="4">
        <v>1</v>
      </c>
      <c r="H25" s="4"/>
      <c r="I25" s="4"/>
      <c r="J25" s="4"/>
      <c r="K25" s="4">
        <v>2</v>
      </c>
      <c r="L25" t="s">
        <v>57</v>
      </c>
      <c r="M25">
        <f t="shared" si="0"/>
        <v>0</v>
      </c>
      <c r="N25" s="3" t="str">
        <f t="shared" si="1"/>
        <v>SSP2_NoMt_CC85</v>
      </c>
      <c r="O25" t="str">
        <f t="shared" si="2"/>
        <v/>
      </c>
    </row>
    <row r="26" spans="1:15" x14ac:dyDescent="0.25">
      <c r="A26" s="3" t="s">
        <v>37</v>
      </c>
      <c r="B26" s="4"/>
      <c r="C26" s="4"/>
      <c r="D26" s="4"/>
      <c r="E26" s="4"/>
      <c r="F26" s="4">
        <v>1</v>
      </c>
      <c r="G26" s="4">
        <v>1</v>
      </c>
      <c r="H26" s="4"/>
      <c r="I26" s="4"/>
      <c r="J26" s="4"/>
      <c r="K26" s="4">
        <v>2</v>
      </c>
      <c r="L26" t="s">
        <v>58</v>
      </c>
      <c r="M26">
        <f t="shared" si="0"/>
        <v>0</v>
      </c>
      <c r="N26" s="3" t="str">
        <f t="shared" si="1"/>
        <v>SSP2_NoMt_CC26</v>
      </c>
      <c r="O26" t="str">
        <f t="shared" si="2"/>
        <v/>
      </c>
    </row>
    <row r="27" spans="1:15" x14ac:dyDescent="0.25">
      <c r="A27" s="3" t="s">
        <v>35</v>
      </c>
      <c r="B27" s="4"/>
      <c r="C27" s="4"/>
      <c r="D27" s="4"/>
      <c r="E27" s="4"/>
      <c r="F27" s="4">
        <v>1</v>
      </c>
      <c r="G27" s="4">
        <v>1</v>
      </c>
      <c r="H27" s="4"/>
      <c r="I27" s="4"/>
      <c r="J27" s="4"/>
      <c r="K27" s="4">
        <v>2</v>
      </c>
      <c r="L27" t="s">
        <v>59</v>
      </c>
      <c r="M27">
        <f t="shared" si="0"/>
        <v>0</v>
      </c>
      <c r="N27" s="3" t="str">
        <f t="shared" si="1"/>
        <v>SSP1_NoMt_CC26</v>
      </c>
      <c r="O27" t="str">
        <f t="shared" si="2"/>
        <v/>
      </c>
    </row>
    <row r="28" spans="1:15" x14ac:dyDescent="0.25">
      <c r="A28" s="3" t="s">
        <v>39</v>
      </c>
      <c r="B28" s="4"/>
      <c r="C28" s="4"/>
      <c r="D28" s="4"/>
      <c r="E28" s="4"/>
      <c r="F28" s="4">
        <v>1</v>
      </c>
      <c r="G28" s="4">
        <v>1</v>
      </c>
      <c r="H28" s="4"/>
      <c r="I28" s="4"/>
      <c r="J28" s="4"/>
      <c r="K28" s="4">
        <v>2</v>
      </c>
      <c r="L28" t="s">
        <v>61</v>
      </c>
      <c r="M28">
        <f t="shared" si="0"/>
        <v>0</v>
      </c>
      <c r="N28" s="3" t="str">
        <f t="shared" si="1"/>
        <v>SSP3_NoMt_CC26</v>
      </c>
      <c r="O28" t="str">
        <f>IF(ISNA(VLOOKUP(N28,$L$5:$L$63,1,FALSE)),N28,"")</f>
        <v/>
      </c>
    </row>
    <row r="29" spans="1:15" x14ac:dyDescent="0.25">
      <c r="A29" s="3" t="s">
        <v>82</v>
      </c>
      <c r="B29" s="4"/>
      <c r="C29" s="4"/>
      <c r="D29" s="4"/>
      <c r="E29" s="4"/>
      <c r="F29" s="4">
        <v>1</v>
      </c>
      <c r="G29" s="4"/>
      <c r="H29" s="4"/>
      <c r="I29" s="4"/>
      <c r="J29" s="4"/>
      <c r="K29" s="4">
        <v>1</v>
      </c>
      <c r="L29" t="s">
        <v>63</v>
      </c>
      <c r="M29">
        <f t="shared" si="0"/>
        <v>0</v>
      </c>
      <c r="N29" s="3" t="str">
        <f t="shared" si="1"/>
        <v>SSP3_Mit_wBio</v>
      </c>
      <c r="O29" t="str">
        <f t="shared" ref="O29:O30" si="3">IF(ISNA(VLOOKUP(N29,$L$5:$L$63,1,FALSE)),N29,"")</f>
        <v/>
      </c>
    </row>
    <row r="30" spans="1:15" x14ac:dyDescent="0.25">
      <c r="A30" s="3" t="s">
        <v>78</v>
      </c>
      <c r="B30" s="4"/>
      <c r="C30" s="4"/>
      <c r="D30" s="4"/>
      <c r="E30" s="4"/>
      <c r="F30" s="4">
        <v>1</v>
      </c>
      <c r="G30" s="4"/>
      <c r="H30" s="4"/>
      <c r="I30" s="4"/>
      <c r="J30" s="4"/>
      <c r="K30" s="4">
        <v>1</v>
      </c>
      <c r="L30" t="s">
        <v>65</v>
      </c>
      <c r="M30">
        <f t="shared" si="0"/>
        <v>0</v>
      </c>
      <c r="N30" s="3" t="str">
        <f t="shared" si="1"/>
        <v>SSP2_Mit_woBio</v>
      </c>
      <c r="O30" t="str">
        <f t="shared" si="3"/>
        <v/>
      </c>
    </row>
    <row r="31" spans="1:15" x14ac:dyDescent="0.25">
      <c r="A31" s="3" t="s">
        <v>52</v>
      </c>
      <c r="B31" s="4"/>
      <c r="C31" s="4"/>
      <c r="D31" s="4"/>
      <c r="E31" s="4"/>
      <c r="F31" s="4">
        <v>1</v>
      </c>
      <c r="G31" s="4"/>
      <c r="H31" s="4"/>
      <c r="I31" s="4"/>
      <c r="J31" s="4"/>
      <c r="K31" s="4">
        <v>1</v>
      </c>
      <c r="L31" t="s">
        <v>67</v>
      </c>
      <c r="M31">
        <f t="shared" si="0"/>
        <v>0</v>
      </c>
    </row>
    <row r="32" spans="1:15" x14ac:dyDescent="0.25">
      <c r="A32" s="3" t="s">
        <v>53</v>
      </c>
      <c r="B32" s="4"/>
      <c r="C32" s="4"/>
      <c r="D32" s="4"/>
      <c r="E32" s="4"/>
      <c r="F32" s="4">
        <v>1</v>
      </c>
      <c r="G32" s="4"/>
      <c r="H32" s="4"/>
      <c r="I32" s="4"/>
      <c r="J32" s="4"/>
      <c r="K32" s="4">
        <v>1</v>
      </c>
      <c r="L32" t="s">
        <v>69</v>
      </c>
      <c r="M32">
        <f t="shared" si="0"/>
        <v>0</v>
      </c>
    </row>
    <row r="33" spans="1:13" x14ac:dyDescent="0.25">
      <c r="A33" s="3" t="s">
        <v>80</v>
      </c>
      <c r="B33" s="4"/>
      <c r="C33" s="4"/>
      <c r="D33" s="4"/>
      <c r="E33" s="4"/>
      <c r="F33" s="4">
        <v>1</v>
      </c>
      <c r="G33" s="4"/>
      <c r="H33" s="4"/>
      <c r="I33" s="4"/>
      <c r="J33" s="4"/>
      <c r="K33" s="4">
        <v>1</v>
      </c>
      <c r="L33" t="s">
        <v>70</v>
      </c>
      <c r="M33">
        <f t="shared" si="0"/>
        <v>0</v>
      </c>
    </row>
    <row r="34" spans="1:13" x14ac:dyDescent="0.25">
      <c r="A34" s="3" t="s">
        <v>330</v>
      </c>
      <c r="B34" s="4"/>
      <c r="C34" s="4">
        <v>1</v>
      </c>
      <c r="D34" s="4"/>
      <c r="E34" s="4"/>
      <c r="F34" s="4"/>
      <c r="G34" s="4"/>
      <c r="H34" s="4"/>
      <c r="I34" s="4"/>
      <c r="J34" s="4"/>
      <c r="K34" s="4">
        <v>1</v>
      </c>
      <c r="L34" t="s">
        <v>72</v>
      </c>
      <c r="M34">
        <f t="shared" si="0"/>
        <v>0</v>
      </c>
    </row>
    <row r="35" spans="1:13" x14ac:dyDescent="0.25">
      <c r="A35" s="3" t="s">
        <v>77</v>
      </c>
      <c r="B35" s="4"/>
      <c r="C35" s="4"/>
      <c r="D35" s="4"/>
      <c r="E35" s="4"/>
      <c r="F35" s="4"/>
      <c r="G35" s="4"/>
      <c r="H35" s="4"/>
      <c r="I35" s="4"/>
      <c r="J35" s="4">
        <v>1</v>
      </c>
      <c r="K35" s="4">
        <v>1</v>
      </c>
      <c r="L35" t="s">
        <v>74</v>
      </c>
      <c r="M35">
        <f t="shared" si="0"/>
        <v>0</v>
      </c>
    </row>
    <row r="36" spans="1:13" x14ac:dyDescent="0.25">
      <c r="A36" s="3" t="s">
        <v>85</v>
      </c>
      <c r="B36" s="4"/>
      <c r="C36" s="4"/>
      <c r="D36" s="4"/>
      <c r="E36" s="4"/>
      <c r="F36" s="4">
        <v>1</v>
      </c>
      <c r="G36" s="4"/>
      <c r="H36" s="4"/>
      <c r="I36" s="4"/>
      <c r="J36" s="4"/>
      <c r="K36" s="4">
        <v>1</v>
      </c>
      <c r="L36" t="s">
        <v>76</v>
      </c>
      <c r="M36">
        <f t="shared" si="0"/>
        <v>0</v>
      </c>
    </row>
    <row r="37" spans="1:13" x14ac:dyDescent="0.25">
      <c r="A37" s="3" t="s">
        <v>62</v>
      </c>
      <c r="B37" s="4"/>
      <c r="C37" s="4"/>
      <c r="D37" s="4"/>
      <c r="E37" s="4"/>
      <c r="F37" s="4">
        <v>1</v>
      </c>
      <c r="G37" s="4"/>
      <c r="H37" s="4"/>
      <c r="I37" s="4"/>
      <c r="J37" s="4"/>
      <c r="K37" s="4">
        <v>1</v>
      </c>
      <c r="L37" t="s">
        <v>38</v>
      </c>
      <c r="M37">
        <f t="shared" si="0"/>
        <v>9</v>
      </c>
    </row>
    <row r="38" spans="1:13" x14ac:dyDescent="0.25">
      <c r="A38" s="3" t="s">
        <v>79</v>
      </c>
      <c r="B38" s="4"/>
      <c r="C38" s="4"/>
      <c r="D38" s="4"/>
      <c r="E38" s="4"/>
      <c r="F38" s="4">
        <v>1</v>
      </c>
      <c r="G38" s="4"/>
      <c r="H38" s="4"/>
      <c r="I38" s="4"/>
      <c r="J38" s="4"/>
      <c r="K38" s="4">
        <v>1</v>
      </c>
      <c r="L38" t="s">
        <v>40</v>
      </c>
      <c r="M38">
        <f t="shared" si="0"/>
        <v>9</v>
      </c>
    </row>
    <row r="39" spans="1:13" x14ac:dyDescent="0.25">
      <c r="A39" s="3" t="s">
        <v>68</v>
      </c>
      <c r="B39" s="4"/>
      <c r="C39" s="4"/>
      <c r="D39" s="4"/>
      <c r="E39" s="4"/>
      <c r="F39" s="4">
        <v>1</v>
      </c>
      <c r="G39" s="4"/>
      <c r="H39" s="4"/>
      <c r="I39" s="4"/>
      <c r="J39" s="4"/>
      <c r="K39" s="4">
        <v>1</v>
      </c>
      <c r="L39" t="s">
        <v>33</v>
      </c>
      <c r="M39">
        <f t="shared" si="0"/>
        <v>9</v>
      </c>
    </row>
    <row r="40" spans="1:13" x14ac:dyDescent="0.25">
      <c r="A40" s="3" t="s">
        <v>331</v>
      </c>
      <c r="B40" s="4"/>
      <c r="C40" s="4">
        <v>1</v>
      </c>
      <c r="D40" s="4"/>
      <c r="E40" s="4"/>
      <c r="F40" s="4"/>
      <c r="G40" s="4"/>
      <c r="H40" s="4"/>
      <c r="I40" s="4"/>
      <c r="J40" s="4"/>
      <c r="K40" s="4">
        <v>1</v>
      </c>
      <c r="L40" t="s">
        <v>42</v>
      </c>
      <c r="M40">
        <f t="shared" si="0"/>
        <v>9</v>
      </c>
    </row>
    <row r="41" spans="1:13" x14ac:dyDescent="0.25">
      <c r="A41" s="3" t="s">
        <v>60</v>
      </c>
      <c r="B41" s="4"/>
      <c r="C41" s="4"/>
      <c r="D41" s="4"/>
      <c r="E41" s="4"/>
      <c r="F41" s="4">
        <v>1</v>
      </c>
      <c r="G41" s="4"/>
      <c r="H41" s="4"/>
      <c r="I41" s="4"/>
      <c r="J41" s="4"/>
      <c r="K41" s="4">
        <v>1</v>
      </c>
      <c r="L41" t="s">
        <v>31</v>
      </c>
      <c r="M41">
        <f t="shared" si="0"/>
        <v>9</v>
      </c>
    </row>
    <row r="42" spans="1:13" x14ac:dyDescent="0.25">
      <c r="A42" s="3" t="s">
        <v>83</v>
      </c>
      <c r="B42" s="4"/>
      <c r="C42" s="4"/>
      <c r="D42" s="4"/>
      <c r="E42" s="4"/>
      <c r="F42" s="4">
        <v>1</v>
      </c>
      <c r="G42" s="4"/>
      <c r="H42" s="4"/>
      <c r="I42" s="4"/>
      <c r="J42" s="4"/>
      <c r="K42" s="4">
        <v>1</v>
      </c>
      <c r="L42" t="s">
        <v>36</v>
      </c>
      <c r="M42">
        <f t="shared" si="0"/>
        <v>9</v>
      </c>
    </row>
    <row r="43" spans="1:13" x14ac:dyDescent="0.25">
      <c r="A43" s="3" t="s">
        <v>71</v>
      </c>
      <c r="B43" s="4"/>
      <c r="C43" s="4"/>
      <c r="D43" s="4"/>
      <c r="E43" s="4"/>
      <c r="F43" s="4">
        <v>1</v>
      </c>
      <c r="G43" s="4"/>
      <c r="H43" s="4"/>
      <c r="I43" s="4"/>
      <c r="J43" s="4"/>
      <c r="K43" s="4">
        <v>1</v>
      </c>
      <c r="L43" t="s">
        <v>44</v>
      </c>
      <c r="M43">
        <f t="shared" si="0"/>
        <v>8</v>
      </c>
    </row>
    <row r="44" spans="1:13" x14ac:dyDescent="0.25">
      <c r="A44" s="3" t="s">
        <v>84</v>
      </c>
      <c r="B44" s="4"/>
      <c r="C44" s="4"/>
      <c r="D44" s="4"/>
      <c r="E44" s="4"/>
      <c r="F44" s="4">
        <v>1</v>
      </c>
      <c r="G44" s="4"/>
      <c r="H44" s="4"/>
      <c r="I44" s="4"/>
      <c r="J44" s="4"/>
      <c r="K44" s="4">
        <v>1</v>
      </c>
      <c r="L44" t="s">
        <v>29</v>
      </c>
      <c r="M44">
        <f t="shared" si="0"/>
        <v>9</v>
      </c>
    </row>
    <row r="45" spans="1:13" x14ac:dyDescent="0.25">
      <c r="A45" s="3" t="s">
        <v>66</v>
      </c>
      <c r="B45" s="4"/>
      <c r="C45" s="4"/>
      <c r="D45" s="4"/>
      <c r="E45" s="4"/>
      <c r="F45" s="4"/>
      <c r="G45" s="4"/>
      <c r="H45" s="4"/>
      <c r="I45" s="4"/>
      <c r="J45" s="4">
        <v>1</v>
      </c>
      <c r="K45" s="4">
        <v>1</v>
      </c>
      <c r="L45" t="s">
        <v>29</v>
      </c>
      <c r="M45">
        <f t="shared" si="0"/>
        <v>9</v>
      </c>
    </row>
    <row r="46" spans="1:13" x14ac:dyDescent="0.25">
      <c r="A46" s="3" t="s">
        <v>64</v>
      </c>
      <c r="B46" s="4"/>
      <c r="C46" s="4"/>
      <c r="D46" s="4"/>
      <c r="E46" s="4"/>
      <c r="F46" s="4">
        <v>1</v>
      </c>
      <c r="G46" s="4"/>
      <c r="H46" s="4"/>
      <c r="I46" s="4"/>
      <c r="J46" s="4"/>
      <c r="K46" s="4">
        <v>1</v>
      </c>
      <c r="L46" s="3" t="s">
        <v>60</v>
      </c>
      <c r="M46">
        <f t="shared" si="0"/>
        <v>1</v>
      </c>
    </row>
    <row r="47" spans="1:13" x14ac:dyDescent="0.25">
      <c r="A47" s="3" t="s">
        <v>54</v>
      </c>
      <c r="B47" s="4"/>
      <c r="C47" s="4"/>
      <c r="D47" s="4"/>
      <c r="E47" s="4"/>
      <c r="F47" s="4">
        <v>1</v>
      </c>
      <c r="G47" s="4"/>
      <c r="H47" s="4"/>
      <c r="I47" s="4"/>
      <c r="J47" s="4"/>
      <c r="K47" s="4">
        <v>1</v>
      </c>
      <c r="L47" s="3" t="s">
        <v>62</v>
      </c>
      <c r="M47">
        <f t="shared" si="0"/>
        <v>1</v>
      </c>
    </row>
    <row r="48" spans="1:13" x14ac:dyDescent="0.25">
      <c r="A48" s="3" t="s">
        <v>75</v>
      </c>
      <c r="B48" s="4"/>
      <c r="C48" s="4"/>
      <c r="D48" s="4"/>
      <c r="E48" s="4"/>
      <c r="F48" s="4">
        <v>1</v>
      </c>
      <c r="G48" s="4"/>
      <c r="H48" s="4"/>
      <c r="I48" s="4"/>
      <c r="J48" s="4"/>
      <c r="K48" s="4">
        <v>1</v>
      </c>
      <c r="L48" s="3" t="s">
        <v>64</v>
      </c>
      <c r="M48">
        <f t="shared" si="0"/>
        <v>1</v>
      </c>
    </row>
    <row r="49" spans="1:13" x14ac:dyDescent="0.25">
      <c r="A49" s="3" t="s">
        <v>81</v>
      </c>
      <c r="B49" s="4"/>
      <c r="C49" s="4"/>
      <c r="D49" s="4"/>
      <c r="E49" s="4"/>
      <c r="F49" s="4">
        <v>1</v>
      </c>
      <c r="G49" s="4"/>
      <c r="H49" s="4"/>
      <c r="I49" s="4"/>
      <c r="J49" s="4"/>
      <c r="K49" s="4">
        <v>1</v>
      </c>
      <c r="L49" s="3" t="s">
        <v>71</v>
      </c>
      <c r="M49">
        <f t="shared" si="0"/>
        <v>1</v>
      </c>
    </row>
    <row r="50" spans="1:13" x14ac:dyDescent="0.25">
      <c r="A50" s="3" t="s">
        <v>73</v>
      </c>
      <c r="B50" s="4"/>
      <c r="C50" s="4"/>
      <c r="D50" s="4"/>
      <c r="E50" s="4"/>
      <c r="F50" s="4">
        <v>1</v>
      </c>
      <c r="G50" s="4"/>
      <c r="H50" s="4"/>
      <c r="I50" s="4"/>
      <c r="J50" s="4"/>
      <c r="K50" s="4">
        <v>1</v>
      </c>
      <c r="L50" s="3" t="s">
        <v>68</v>
      </c>
      <c r="M50">
        <f t="shared" si="0"/>
        <v>1</v>
      </c>
    </row>
    <row r="51" spans="1:13" x14ac:dyDescent="0.25">
      <c r="A51" s="3" t="s">
        <v>23</v>
      </c>
      <c r="B51" s="4">
        <v>9</v>
      </c>
      <c r="C51" s="4">
        <v>12</v>
      </c>
      <c r="D51" s="4">
        <v>9</v>
      </c>
      <c r="E51" s="4">
        <v>8</v>
      </c>
      <c r="F51" s="4">
        <v>42</v>
      </c>
      <c r="G51" s="4">
        <v>24</v>
      </c>
      <c r="H51" s="4">
        <v>14</v>
      </c>
      <c r="I51" s="4">
        <v>9</v>
      </c>
      <c r="J51" s="4">
        <v>11</v>
      </c>
      <c r="K51" s="4">
        <v>138</v>
      </c>
      <c r="L51" s="3" t="s">
        <v>52</v>
      </c>
      <c r="M51">
        <f t="shared" si="0"/>
        <v>1</v>
      </c>
    </row>
    <row r="52" spans="1:13" x14ac:dyDescent="0.25">
      <c r="L52" s="3" t="s">
        <v>54</v>
      </c>
      <c r="M52">
        <f t="shared" si="0"/>
        <v>1</v>
      </c>
    </row>
    <row r="53" spans="1:13" x14ac:dyDescent="0.25">
      <c r="L53" s="3" t="s">
        <v>73</v>
      </c>
      <c r="M53">
        <f t="shared" si="0"/>
        <v>1</v>
      </c>
    </row>
    <row r="54" spans="1:13" x14ac:dyDescent="0.25">
      <c r="L54" s="3" t="s">
        <v>75</v>
      </c>
      <c r="M54">
        <f t="shared" si="0"/>
        <v>1</v>
      </c>
    </row>
    <row r="55" spans="1:13" x14ac:dyDescent="0.25">
      <c r="L55" s="3" t="s">
        <v>85</v>
      </c>
      <c r="M55">
        <f t="shared" si="0"/>
        <v>1</v>
      </c>
    </row>
    <row r="56" spans="1:13" x14ac:dyDescent="0.25">
      <c r="L56" s="3" t="s">
        <v>78</v>
      </c>
      <c r="M56">
        <f t="shared" si="0"/>
        <v>1</v>
      </c>
    </row>
    <row r="57" spans="1:13" x14ac:dyDescent="0.25">
      <c r="L57" s="3" t="s">
        <v>79</v>
      </c>
      <c r="M57">
        <f t="shared" si="0"/>
        <v>1</v>
      </c>
    </row>
    <row r="58" spans="1:13" x14ac:dyDescent="0.25">
      <c r="L58" s="3" t="s">
        <v>80</v>
      </c>
      <c r="M58">
        <f t="shared" si="0"/>
        <v>1</v>
      </c>
    </row>
    <row r="59" spans="1:13" x14ac:dyDescent="0.25">
      <c r="L59" s="3" t="s">
        <v>81</v>
      </c>
      <c r="M59">
        <f t="shared" si="0"/>
        <v>1</v>
      </c>
    </row>
    <row r="60" spans="1:13" x14ac:dyDescent="0.25">
      <c r="L60" s="3" t="s">
        <v>82</v>
      </c>
      <c r="M60">
        <f t="shared" si="0"/>
        <v>1</v>
      </c>
    </row>
    <row r="61" spans="1:13" x14ac:dyDescent="0.25">
      <c r="L61" s="3" t="s">
        <v>83</v>
      </c>
      <c r="M61">
        <f t="shared" si="0"/>
        <v>1</v>
      </c>
    </row>
    <row r="62" spans="1:13" x14ac:dyDescent="0.25">
      <c r="L62" s="3" t="s">
        <v>84</v>
      </c>
      <c r="M62">
        <f t="shared" si="0"/>
        <v>1</v>
      </c>
    </row>
    <row r="63" spans="1:13" x14ac:dyDescent="0.25">
      <c r="L63" s="3" t="s">
        <v>53</v>
      </c>
      <c r="M63">
        <f t="shared" si="0"/>
        <v>1</v>
      </c>
    </row>
  </sheetData>
  <conditionalFormatting sqref="O5:O30">
    <cfRule type="notContainsBlanks" dxfId="9" priority="1">
      <formula>LEN(TRIM(O5))&gt;0</formula>
    </cfRule>
  </conditionalFormatting>
  <conditionalFormatting sqref="M5:M63">
    <cfRule type="cellIs" dxfId="8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V58"/>
  <sheetViews>
    <sheetView workbookViewId="0">
      <selection activeCell="B21" sqref="B2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6.28515625" bestFit="1" customWidth="1"/>
    <col min="5" max="5" width="6.7109375" bestFit="1" customWidth="1"/>
    <col min="6" max="6" width="9.7109375" bestFit="1" customWidth="1"/>
    <col min="7" max="7" width="8" bestFit="1" customWidth="1"/>
    <col min="8" max="8" width="7.85546875" bestFit="1" customWidth="1"/>
    <col min="9" max="9" width="9" bestFit="1" customWidth="1"/>
    <col min="10" max="10" width="7.140625" bestFit="1" customWidth="1"/>
    <col min="11" max="11" width="11.28515625" bestFit="1" customWidth="1"/>
    <col min="20" max="20" width="49.42578125" bestFit="1" customWidth="1"/>
    <col min="22" max="22" width="49.42578125" bestFit="1" customWidth="1"/>
  </cols>
  <sheetData>
    <row r="3" spans="1:22" x14ac:dyDescent="0.25">
      <c r="A3" s="2" t="s">
        <v>16</v>
      </c>
      <c r="B3" s="2" t="s">
        <v>17</v>
      </c>
      <c r="M3" s="5" t="s">
        <v>18</v>
      </c>
      <c r="O3" s="5" t="s">
        <v>19</v>
      </c>
      <c r="P3" s="5" t="s">
        <v>20</v>
      </c>
      <c r="Q3" s="5" t="s">
        <v>21</v>
      </c>
    </row>
    <row r="4" spans="1:22" x14ac:dyDescent="0.25">
      <c r="A4" s="2" t="s">
        <v>22</v>
      </c>
      <c r="B4" t="s">
        <v>3</v>
      </c>
      <c r="C4" t="s">
        <v>6</v>
      </c>
      <c r="D4" t="s">
        <v>11</v>
      </c>
      <c r="E4" t="s">
        <v>8</v>
      </c>
      <c r="F4" t="s">
        <v>7</v>
      </c>
      <c r="G4" t="s">
        <v>15</v>
      </c>
      <c r="H4" t="s">
        <v>12</v>
      </c>
      <c r="I4" t="s">
        <v>9</v>
      </c>
      <c r="J4" t="s">
        <v>4</v>
      </c>
      <c r="K4" t="s">
        <v>23</v>
      </c>
      <c r="L4" t="s">
        <v>86</v>
      </c>
      <c r="M4" s="5" t="s">
        <v>25</v>
      </c>
      <c r="N4" t="s">
        <v>26</v>
      </c>
      <c r="O4" s="5" t="s">
        <v>18</v>
      </c>
      <c r="P4" s="5" t="s">
        <v>27</v>
      </c>
      <c r="Q4" s="5" t="s">
        <v>28</v>
      </c>
    </row>
    <row r="5" spans="1:22" x14ac:dyDescent="0.25">
      <c r="A5" s="3" t="s">
        <v>87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9</v>
      </c>
      <c r="L5" t="s">
        <v>88</v>
      </c>
      <c r="M5">
        <f>IF(ISERR(GETPIVOTDATA("Flag",$A$3,"Region",L5)),0,GETPIVOTDATA("Flag",$A$3,"Region",L5))</f>
        <v>9</v>
      </c>
      <c r="N5" s="3" t="s">
        <v>89</v>
      </c>
      <c r="O5" t="str">
        <f>IF(ISNA(VLOOKUP(N5,$L$5:$L$23,1,FALSE)),N5,"")</f>
        <v/>
      </c>
      <c r="T5" t="e">
        <f>VLOOKUP(A5,'[1]FAO countries'!$I$2:$J$244,2,FALSE)</f>
        <v>#N/A</v>
      </c>
      <c r="U5" s="6" t="str">
        <f>A5</f>
        <v>OSA</v>
      </c>
      <c r="V5" s="6" t="e">
        <f>T5</f>
        <v>#N/A</v>
      </c>
    </row>
    <row r="6" spans="1:22" x14ac:dyDescent="0.25">
      <c r="A6" s="3" t="s">
        <v>90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9</v>
      </c>
      <c r="L6" t="s">
        <v>91</v>
      </c>
      <c r="M6">
        <f t="shared" ref="M6:M23" si="0">IF(ISERR(GETPIVOTDATA("Flag",$A$3,"Region",L6)),0,GETPIVOTDATA("Flag",$A$3,"Region",L6))</f>
        <v>9</v>
      </c>
      <c r="N6" t="s">
        <v>91</v>
      </c>
      <c r="O6" t="str">
        <f t="shared" ref="O6:O58" si="1">IF(ISNA(VLOOKUP(N6,$L$5:$L$23,1,FALSE)),N6,"")</f>
        <v/>
      </c>
      <c r="T6" t="e">
        <f>VLOOKUP(A6,'[1]FAO countries'!$I$2:$J$244,2,FALSE)</f>
        <v>#N/A</v>
      </c>
      <c r="U6" s="6" t="str">
        <f t="shared" ref="U6:U25" si="2">A6</f>
        <v>FSU</v>
      </c>
      <c r="V6" s="6" t="s">
        <v>92</v>
      </c>
    </row>
    <row r="7" spans="1:22" x14ac:dyDescent="0.25">
      <c r="A7" s="3" t="s">
        <v>91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9</v>
      </c>
      <c r="L7" t="s">
        <v>93</v>
      </c>
      <c r="M7">
        <f t="shared" si="0"/>
        <v>9</v>
      </c>
      <c r="N7" t="s">
        <v>94</v>
      </c>
      <c r="O7" t="str">
        <f t="shared" si="1"/>
        <v/>
      </c>
      <c r="T7" t="e">
        <f>VLOOKUP(A7,'[1]FAO countries'!$I$2:$J$244,2,FALSE)</f>
        <v>#N/A</v>
      </c>
      <c r="U7" s="6" t="str">
        <f t="shared" si="2"/>
        <v>USA</v>
      </c>
      <c r="V7" s="6" t="e">
        <f t="shared" ref="V7:V25" si="3">T7</f>
        <v>#N/A</v>
      </c>
    </row>
    <row r="8" spans="1:22" x14ac:dyDescent="0.25">
      <c r="A8" s="3" t="s">
        <v>95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9</v>
      </c>
      <c r="L8" t="s">
        <v>87</v>
      </c>
      <c r="M8">
        <f t="shared" si="0"/>
        <v>9</v>
      </c>
      <c r="N8" t="s">
        <v>95</v>
      </c>
      <c r="O8" t="str">
        <f t="shared" si="1"/>
        <v/>
      </c>
      <c r="T8" t="e">
        <f>VLOOKUP(A8,'[1]FAO countries'!$I$2:$J$244,2,FALSE)</f>
        <v>#N/A</v>
      </c>
      <c r="U8" s="6" t="str">
        <f t="shared" si="2"/>
        <v>EUR</v>
      </c>
      <c r="V8" s="6" t="s">
        <v>96</v>
      </c>
    </row>
    <row r="9" spans="1:22" x14ac:dyDescent="0.25">
      <c r="A9" s="3" t="s">
        <v>97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9</v>
      </c>
      <c r="L9" t="s">
        <v>90</v>
      </c>
      <c r="M9">
        <f t="shared" si="0"/>
        <v>9</v>
      </c>
      <c r="N9" t="s">
        <v>98</v>
      </c>
      <c r="O9" t="str">
        <f t="shared" si="1"/>
        <v/>
      </c>
      <c r="T9" t="e">
        <f>VLOOKUP(A9,'[1]FAO countries'!$I$2:$J$244,2,FALSE)</f>
        <v>#N/A</v>
      </c>
      <c r="U9" s="6" t="str">
        <f t="shared" si="2"/>
        <v>OAM</v>
      </c>
      <c r="V9" s="6" t="s">
        <v>99</v>
      </c>
    </row>
    <row r="10" spans="1:22" x14ac:dyDescent="0.25">
      <c r="A10" s="3" t="s">
        <v>100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9</v>
      </c>
      <c r="L10" t="s">
        <v>95</v>
      </c>
      <c r="M10">
        <f t="shared" si="0"/>
        <v>9</v>
      </c>
      <c r="N10" t="s">
        <v>101</v>
      </c>
      <c r="O10" t="str">
        <f t="shared" si="1"/>
        <v/>
      </c>
      <c r="T10" t="e">
        <f>VLOOKUP(A10,'[1]FAO countries'!$I$2:$J$244,2,FALSE)</f>
        <v>#N/A</v>
      </c>
      <c r="U10" s="6" t="str">
        <f t="shared" si="2"/>
        <v>ANZ</v>
      </c>
      <c r="V10" s="6" t="s">
        <v>102</v>
      </c>
    </row>
    <row r="11" spans="1:22" x14ac:dyDescent="0.25">
      <c r="A11" s="3" t="s">
        <v>89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9</v>
      </c>
      <c r="L11" t="s">
        <v>103</v>
      </c>
      <c r="M11">
        <f t="shared" si="0"/>
        <v>9</v>
      </c>
      <c r="N11" t="s">
        <v>103</v>
      </c>
      <c r="O11" t="str">
        <f t="shared" si="1"/>
        <v/>
      </c>
      <c r="T11" t="e">
        <f>VLOOKUP(A11,'[1]FAO countries'!$I$2:$J$244,2,FALSE)</f>
        <v>#N/A</v>
      </c>
      <c r="U11" s="6" t="str">
        <f t="shared" si="2"/>
        <v>WLD</v>
      </c>
      <c r="V11" s="6" t="e">
        <f t="shared" si="3"/>
        <v>#N/A</v>
      </c>
    </row>
    <row r="12" spans="1:22" x14ac:dyDescent="0.25">
      <c r="A12" s="3" t="s">
        <v>104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9</v>
      </c>
      <c r="L12" t="s">
        <v>98</v>
      </c>
      <c r="M12">
        <f t="shared" si="0"/>
        <v>9</v>
      </c>
      <c r="N12" t="s">
        <v>105</v>
      </c>
      <c r="O12" t="str">
        <f t="shared" si="1"/>
        <v/>
      </c>
      <c r="T12" t="e">
        <f>VLOOKUP(A12,'[1]FAO countries'!$I$2:$J$244,2,FALSE)</f>
        <v>#N/A</v>
      </c>
      <c r="U12" s="6" t="str">
        <f t="shared" si="2"/>
        <v>SAS</v>
      </c>
      <c r="V12" s="6" t="s">
        <v>106</v>
      </c>
    </row>
    <row r="13" spans="1:22" x14ac:dyDescent="0.25">
      <c r="A13" s="3" t="s">
        <v>88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9</v>
      </c>
      <c r="L13" t="s">
        <v>107</v>
      </c>
      <c r="M13">
        <f t="shared" si="0"/>
        <v>9</v>
      </c>
      <c r="N13" t="s">
        <v>104</v>
      </c>
      <c r="O13" t="str">
        <f t="shared" si="1"/>
        <v/>
      </c>
      <c r="T13" t="e">
        <f>VLOOKUP(A13,'[1]FAO countries'!$I$2:$J$244,2,FALSE)</f>
        <v>#N/A</v>
      </c>
      <c r="U13" s="6" t="str">
        <f t="shared" si="2"/>
        <v>CAN</v>
      </c>
      <c r="V13" s="6" t="s">
        <v>108</v>
      </c>
    </row>
    <row r="14" spans="1:22" x14ac:dyDescent="0.25">
      <c r="A14" s="3" t="s">
        <v>98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9</v>
      </c>
      <c r="L14" t="s">
        <v>101</v>
      </c>
      <c r="M14">
        <f t="shared" si="0"/>
        <v>9</v>
      </c>
      <c r="N14" t="s">
        <v>100</v>
      </c>
      <c r="O14" t="str">
        <f t="shared" si="1"/>
        <v/>
      </c>
      <c r="T14" t="e">
        <f>VLOOKUP(A14,'[1]FAO countries'!$I$2:$J$244,2,FALSE)</f>
        <v>#N/A</v>
      </c>
      <c r="U14" s="6" t="str">
        <f t="shared" si="2"/>
        <v>SSA</v>
      </c>
      <c r="V14" s="6" t="s">
        <v>109</v>
      </c>
    </row>
    <row r="15" spans="1:22" x14ac:dyDescent="0.25">
      <c r="A15" s="3" t="s">
        <v>103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9</v>
      </c>
      <c r="L15" t="s">
        <v>110</v>
      </c>
      <c r="M15">
        <f t="shared" si="0"/>
        <v>9</v>
      </c>
      <c r="N15" t="s">
        <v>90</v>
      </c>
      <c r="O15" t="str">
        <f t="shared" si="1"/>
        <v/>
      </c>
      <c r="T15" t="e">
        <f>VLOOKUP(A15,'[1]FAO countries'!$I$2:$J$244,2,FALSE)</f>
        <v>#N/A</v>
      </c>
      <c r="U15" s="6" t="str">
        <f t="shared" si="2"/>
        <v>MEN</v>
      </c>
      <c r="V15" s="6" t="e">
        <f t="shared" si="3"/>
        <v>#N/A</v>
      </c>
    </row>
    <row r="16" spans="1:22" x14ac:dyDescent="0.25">
      <c r="A16" s="3" t="s">
        <v>101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9</v>
      </c>
      <c r="L16" t="s">
        <v>94</v>
      </c>
      <c r="M16">
        <f t="shared" si="0"/>
        <v>9</v>
      </c>
      <c r="N16" t="s">
        <v>110</v>
      </c>
      <c r="O16" t="str">
        <f t="shared" si="1"/>
        <v/>
      </c>
      <c r="T16" t="e">
        <f>VLOOKUP(A16,'[1]FAO countries'!$I$2:$J$244,2,FALSE)</f>
        <v>#N/A</v>
      </c>
      <c r="U16" s="6" t="str">
        <f t="shared" si="2"/>
        <v>IND</v>
      </c>
      <c r="V16" s="6" t="s">
        <v>111</v>
      </c>
    </row>
    <row r="17" spans="1:22" x14ac:dyDescent="0.25">
      <c r="A17" s="3" t="s">
        <v>94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9</v>
      </c>
      <c r="L17" t="s">
        <v>100</v>
      </c>
      <c r="M17">
        <f t="shared" si="0"/>
        <v>9</v>
      </c>
      <c r="N17" t="s">
        <v>97</v>
      </c>
      <c r="O17" t="str">
        <f t="shared" si="1"/>
        <v/>
      </c>
      <c r="T17" t="e">
        <f>VLOOKUP(A17,'[1]FAO countries'!$I$2:$J$244,2,FALSE)</f>
        <v>#N/A</v>
      </c>
      <c r="U17" s="6" t="str">
        <f t="shared" si="2"/>
        <v>OAS</v>
      </c>
      <c r="V17" s="6" t="s">
        <v>112</v>
      </c>
    </row>
    <row r="18" spans="1:22" x14ac:dyDescent="0.25">
      <c r="A18" s="3" t="s">
        <v>93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9</v>
      </c>
      <c r="L18" t="s">
        <v>113</v>
      </c>
      <c r="M18">
        <f t="shared" si="0"/>
        <v>9</v>
      </c>
      <c r="N18" t="s">
        <v>107</v>
      </c>
      <c r="O18" t="str">
        <f t="shared" si="1"/>
        <v/>
      </c>
      <c r="T18" t="e">
        <f>VLOOKUP(A18,'[1]FAO countries'!$I$2:$J$244,2,FALSE)</f>
        <v>#N/A</v>
      </c>
      <c r="U18" s="6" t="str">
        <f t="shared" si="2"/>
        <v>BRA</v>
      </c>
      <c r="V18" s="6" t="s">
        <v>114</v>
      </c>
    </row>
    <row r="19" spans="1:22" x14ac:dyDescent="0.25">
      <c r="A19" s="3" t="s">
        <v>110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9</v>
      </c>
      <c r="L19" t="s">
        <v>97</v>
      </c>
      <c r="M19">
        <f t="shared" si="0"/>
        <v>9</v>
      </c>
      <c r="N19" t="s">
        <v>87</v>
      </c>
      <c r="O19" t="str">
        <f t="shared" si="1"/>
        <v/>
      </c>
      <c r="T19" t="e">
        <f>VLOOKUP(A19,'[1]FAO countries'!$I$2:$J$244,2,FALSE)</f>
        <v>#N/A</v>
      </c>
      <c r="U19" s="6" t="str">
        <f t="shared" si="2"/>
        <v>SEA</v>
      </c>
      <c r="V19" s="6" t="s">
        <v>115</v>
      </c>
    </row>
    <row r="20" spans="1:22" x14ac:dyDescent="0.25">
      <c r="A20" s="3" t="s">
        <v>113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9</v>
      </c>
      <c r="L20" t="s">
        <v>105</v>
      </c>
      <c r="M20">
        <f t="shared" si="0"/>
        <v>9</v>
      </c>
      <c r="N20" t="s">
        <v>93</v>
      </c>
      <c r="O20" t="str">
        <f t="shared" si="1"/>
        <v/>
      </c>
      <c r="T20" t="e">
        <f>VLOOKUP(A20,'[1]FAO countries'!$I$2:$J$244,2,FALSE)</f>
        <v>#N/A</v>
      </c>
      <c r="U20" s="6" t="str">
        <f t="shared" si="2"/>
        <v>NAM</v>
      </c>
      <c r="V20" s="6" t="e">
        <f t="shared" si="3"/>
        <v>#N/A</v>
      </c>
    </row>
    <row r="21" spans="1:22" x14ac:dyDescent="0.25">
      <c r="A21" s="3" t="s">
        <v>107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9</v>
      </c>
      <c r="L21" t="s">
        <v>104</v>
      </c>
      <c r="M21">
        <f t="shared" si="0"/>
        <v>9</v>
      </c>
      <c r="N21" t="s">
        <v>113</v>
      </c>
      <c r="O21" t="str">
        <f t="shared" si="1"/>
        <v/>
      </c>
      <c r="T21" t="e">
        <f>VLOOKUP(A21,'[1]FAO countries'!$I$2:$J$244,2,FALSE)</f>
        <v>#N/A</v>
      </c>
      <c r="U21" s="6" t="str">
        <f t="shared" si="2"/>
        <v>CHN</v>
      </c>
      <c r="V21" s="6" t="e">
        <f t="shared" si="3"/>
        <v>#N/A</v>
      </c>
    </row>
    <row r="22" spans="1:22" x14ac:dyDescent="0.25">
      <c r="A22" s="3" t="s">
        <v>105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9</v>
      </c>
      <c r="L22" t="s">
        <v>89</v>
      </c>
      <c r="M22">
        <f t="shared" si="0"/>
        <v>9</v>
      </c>
      <c r="N22" t="s">
        <v>88</v>
      </c>
      <c r="O22" t="str">
        <f t="shared" si="1"/>
        <v/>
      </c>
      <c r="T22" t="e">
        <f>VLOOKUP(A22,'[1]FAO countries'!$I$2:$J$244,2,FALSE)</f>
        <v>#N/A</v>
      </c>
      <c r="U22" s="6" t="str">
        <f t="shared" si="2"/>
        <v>AME</v>
      </c>
      <c r="V22" s="6" t="s">
        <v>116</v>
      </c>
    </row>
    <row r="23" spans="1:22" x14ac:dyDescent="0.25">
      <c r="A23" s="3" t="s">
        <v>117</v>
      </c>
      <c r="B23" s="4"/>
      <c r="C23" s="4">
        <v>1</v>
      </c>
      <c r="D23" s="4"/>
      <c r="E23" s="4"/>
      <c r="F23" s="4">
        <v>1</v>
      </c>
      <c r="G23" s="4">
        <v>1</v>
      </c>
      <c r="H23" s="4"/>
      <c r="I23" s="4"/>
      <c r="J23" s="4"/>
      <c r="K23" s="4">
        <v>3</v>
      </c>
      <c r="L23" t="s">
        <v>117</v>
      </c>
      <c r="M23">
        <f t="shared" si="0"/>
        <v>3</v>
      </c>
      <c r="N23" t="s">
        <v>117</v>
      </c>
      <c r="O23" t="str">
        <f t="shared" si="1"/>
        <v/>
      </c>
      <c r="T23" t="e">
        <f>VLOOKUP(A23,'[1]FAO countries'!$I$2:$J$244,2,FALSE)</f>
        <v>#N/A</v>
      </c>
      <c r="U23" s="6" t="str">
        <f t="shared" si="2"/>
        <v>EUE</v>
      </c>
      <c r="V23" s="6" t="s">
        <v>118</v>
      </c>
    </row>
    <row r="24" spans="1:22" x14ac:dyDescent="0.25">
      <c r="A24" s="3" t="s">
        <v>119</v>
      </c>
      <c r="B24" s="4"/>
      <c r="C24" s="4"/>
      <c r="D24" s="4"/>
      <c r="E24" s="4"/>
      <c r="F24" s="4"/>
      <c r="G24" s="4"/>
      <c r="H24" s="4">
        <v>1</v>
      </c>
      <c r="I24" s="4"/>
      <c r="J24" s="4"/>
      <c r="K24" s="4">
        <v>1</v>
      </c>
      <c r="N24" t="s">
        <v>120</v>
      </c>
      <c r="O24" t="str">
        <f t="shared" si="1"/>
        <v>IRL</v>
      </c>
      <c r="Q24" t="e">
        <f>GETPIVOTDATA("Flag",$A$3,"Region",O24)</f>
        <v>#REF!</v>
      </c>
      <c r="T24" t="e">
        <f>VLOOKUP(A24,'[1]FAO countries'!$I$2:$J$244,2,FALSE)</f>
        <v>#N/A</v>
      </c>
      <c r="U24" s="6" t="str">
        <f t="shared" si="2"/>
        <v>LAM</v>
      </c>
      <c r="V24" s="6" t="e">
        <f t="shared" si="3"/>
        <v>#N/A</v>
      </c>
    </row>
    <row r="25" spans="1:22" x14ac:dyDescent="0.25">
      <c r="A25" s="3" t="s">
        <v>121</v>
      </c>
      <c r="B25" s="4"/>
      <c r="C25" s="4"/>
      <c r="D25" s="4"/>
      <c r="E25" s="4"/>
      <c r="F25" s="4"/>
      <c r="G25" s="4"/>
      <c r="H25" s="4">
        <v>1</v>
      </c>
      <c r="I25" s="4"/>
      <c r="J25" s="4"/>
      <c r="K25" s="4">
        <v>1</v>
      </c>
      <c r="N25" t="s">
        <v>119</v>
      </c>
      <c r="O25" t="str">
        <f t="shared" si="1"/>
        <v>LAM</v>
      </c>
      <c r="Q25">
        <f t="shared" ref="Q25:Q58" si="4">GETPIVOTDATA("Flag",$A$3,"Region",O25)</f>
        <v>1</v>
      </c>
      <c r="T25" t="e">
        <f>VLOOKUP(A25,'[1]FAO countries'!$I$2:$J$244,2,FALSE)</f>
        <v>#N/A</v>
      </c>
      <c r="U25" s="6" t="str">
        <f t="shared" si="2"/>
        <v>CHA</v>
      </c>
      <c r="V25" s="6" t="e">
        <f t="shared" si="3"/>
        <v>#N/A</v>
      </c>
    </row>
    <row r="26" spans="1:22" x14ac:dyDescent="0.25">
      <c r="A26" s="3" t="s">
        <v>122</v>
      </c>
      <c r="B26" s="4"/>
      <c r="C26" s="4"/>
      <c r="D26" s="4"/>
      <c r="E26" s="4"/>
      <c r="F26" s="4"/>
      <c r="G26" s="4"/>
      <c r="H26" s="4">
        <v>1</v>
      </c>
      <c r="I26" s="4"/>
      <c r="J26" s="4"/>
      <c r="K26" s="4">
        <v>1</v>
      </c>
      <c r="N26" t="s">
        <v>123</v>
      </c>
      <c r="O26" t="str">
        <f t="shared" si="1"/>
        <v>REF</v>
      </c>
      <c r="Q26">
        <f t="shared" si="4"/>
        <v>1</v>
      </c>
      <c r="T26" t="e">
        <f>VLOOKUP(A26,'[1]FAO countries'!$I$2:$J$244,2,FALSE)</f>
        <v>#N/A</v>
      </c>
      <c r="U26" s="6" t="str">
        <f>A27</f>
        <v>REF</v>
      </c>
      <c r="V26" s="6" t="e">
        <f>T27</f>
        <v>#N/A</v>
      </c>
    </row>
    <row r="27" spans="1:22" x14ac:dyDescent="0.25">
      <c r="A27" s="3" t="s">
        <v>123</v>
      </c>
      <c r="B27" s="4"/>
      <c r="C27" s="4"/>
      <c r="D27" s="4"/>
      <c r="E27" s="4"/>
      <c r="F27" s="4"/>
      <c r="G27" s="4"/>
      <c r="H27" s="4">
        <v>1</v>
      </c>
      <c r="I27" s="4"/>
      <c r="J27" s="4"/>
      <c r="K27" s="4">
        <v>1</v>
      </c>
      <c r="N27" t="s">
        <v>124</v>
      </c>
      <c r="O27" t="str">
        <f t="shared" si="1"/>
        <v>LTU</v>
      </c>
      <c r="Q27" t="e">
        <f t="shared" si="4"/>
        <v>#REF!</v>
      </c>
      <c r="T27" t="e">
        <f>VLOOKUP(A27,'[1]FAO countries'!$I$2:$J$244,2,FALSE)</f>
        <v>#N/A</v>
      </c>
      <c r="U27" s="6" t="str">
        <f>A29</f>
        <v>MEA</v>
      </c>
      <c r="V27" s="6" t="e">
        <f>T29</f>
        <v>#N/A</v>
      </c>
    </row>
    <row r="28" spans="1:22" x14ac:dyDescent="0.25">
      <c r="A28" s="3" t="s">
        <v>125</v>
      </c>
      <c r="B28" s="4"/>
      <c r="C28" s="4"/>
      <c r="D28" s="4"/>
      <c r="E28" s="4"/>
      <c r="F28" s="4"/>
      <c r="G28" s="4"/>
      <c r="H28" s="4">
        <v>1</v>
      </c>
      <c r="I28" s="4"/>
      <c r="J28" s="4"/>
      <c r="K28" s="4">
        <v>1</v>
      </c>
      <c r="N28" t="s">
        <v>126</v>
      </c>
      <c r="O28" t="str">
        <f t="shared" si="1"/>
        <v>EST</v>
      </c>
      <c r="Q28" t="e">
        <f t="shared" si="4"/>
        <v>#REF!</v>
      </c>
      <c r="T28" t="e">
        <f>VLOOKUP(A28,'[1]FAO countries'!$I$2:$J$244,2,FALSE)</f>
        <v>#N/A</v>
      </c>
      <c r="U28" s="6" t="str">
        <f>A30</f>
        <v>CAZ</v>
      </c>
      <c r="V28" s="6" t="e">
        <f>T30</f>
        <v>#N/A</v>
      </c>
    </row>
    <row r="29" spans="1:22" x14ac:dyDescent="0.25">
      <c r="A29" s="3" t="s">
        <v>127</v>
      </c>
      <c r="B29" s="4"/>
      <c r="C29" s="4"/>
      <c r="D29" s="4"/>
      <c r="E29" s="4"/>
      <c r="F29" s="4"/>
      <c r="G29" s="4"/>
      <c r="H29" s="4">
        <v>1</v>
      </c>
      <c r="I29" s="4"/>
      <c r="J29" s="4"/>
      <c r="K29" s="4">
        <v>1</v>
      </c>
      <c r="N29" t="s">
        <v>128</v>
      </c>
      <c r="O29" t="str">
        <f t="shared" si="1"/>
        <v>MLT</v>
      </c>
      <c r="Q29" t="e">
        <f t="shared" si="4"/>
        <v>#REF!</v>
      </c>
      <c r="T29" t="e">
        <f>VLOOKUP(A29,'[1]FAO countries'!$I$2:$J$244,2,FALSE)</f>
        <v>#N/A</v>
      </c>
      <c r="U29" s="6" t="str">
        <f>A31</f>
        <v>Grand Total</v>
      </c>
      <c r="V29" s="6" t="e">
        <f>T31</f>
        <v>#N/A</v>
      </c>
    </row>
    <row r="30" spans="1:22" x14ac:dyDescent="0.25">
      <c r="A30" s="3" t="s">
        <v>129</v>
      </c>
      <c r="B30" s="4"/>
      <c r="C30" s="4"/>
      <c r="D30" s="4"/>
      <c r="E30" s="4"/>
      <c r="F30" s="4"/>
      <c r="G30" s="4"/>
      <c r="H30" s="4">
        <v>1</v>
      </c>
      <c r="I30" s="4"/>
      <c r="J30" s="4"/>
      <c r="K30" s="4">
        <v>1</v>
      </c>
      <c r="N30" t="s">
        <v>130</v>
      </c>
      <c r="O30" t="str">
        <f t="shared" si="1"/>
        <v>CZE</v>
      </c>
      <c r="Q30" t="e">
        <f t="shared" si="4"/>
        <v>#REF!</v>
      </c>
      <c r="T30" t="e">
        <f>VLOOKUP(A30,'[1]FAO countries'!$I$2:$J$244,2,FALSE)</f>
        <v>#N/A</v>
      </c>
      <c r="U30" s="6">
        <f>A33</f>
        <v>0</v>
      </c>
      <c r="V30" s="6" t="e">
        <f>T33</f>
        <v>#N/A</v>
      </c>
    </row>
    <row r="31" spans="1:22" x14ac:dyDescent="0.25">
      <c r="A31" s="3" t="s">
        <v>23</v>
      </c>
      <c r="B31" s="4">
        <v>18</v>
      </c>
      <c r="C31" s="4">
        <v>19</v>
      </c>
      <c r="D31" s="4">
        <v>18</v>
      </c>
      <c r="E31" s="4">
        <v>18</v>
      </c>
      <c r="F31" s="4">
        <v>19</v>
      </c>
      <c r="G31" s="4">
        <v>19</v>
      </c>
      <c r="H31" s="4">
        <v>25</v>
      </c>
      <c r="I31" s="4">
        <v>18</v>
      </c>
      <c r="J31" s="4">
        <v>18</v>
      </c>
      <c r="K31" s="4">
        <v>172</v>
      </c>
      <c r="N31" t="s">
        <v>131</v>
      </c>
      <c r="O31" t="str">
        <f t="shared" si="1"/>
        <v>NLD</v>
      </c>
      <c r="Q31" t="e">
        <f t="shared" si="4"/>
        <v>#REF!</v>
      </c>
      <c r="T31" t="e">
        <f>VLOOKUP(A31,'[1]FAO countries'!$I$2:$J$244,2,FALSE)</f>
        <v>#N/A</v>
      </c>
      <c r="U31" s="6">
        <f t="shared" ref="U31:U42" si="5">A35</f>
        <v>0</v>
      </c>
      <c r="V31" s="6" t="e">
        <f t="shared" ref="V31:V42" si="6">T35</f>
        <v>#N/A</v>
      </c>
    </row>
    <row r="32" spans="1:22" x14ac:dyDescent="0.25">
      <c r="N32" t="s">
        <v>132</v>
      </c>
      <c r="O32" t="str">
        <f t="shared" si="1"/>
        <v>LVA</v>
      </c>
      <c r="Q32" t="e">
        <f t="shared" si="4"/>
        <v>#REF!</v>
      </c>
      <c r="T32" t="e">
        <f>VLOOKUP(A32,'[1]FAO countries'!$I$2:$J$244,2,FALSE)</f>
        <v>#N/A</v>
      </c>
      <c r="U32" s="6">
        <f t="shared" si="5"/>
        <v>0</v>
      </c>
      <c r="V32" s="6" t="e">
        <f t="shared" si="6"/>
        <v>#N/A</v>
      </c>
    </row>
    <row r="33" spans="14:22" x14ac:dyDescent="0.25">
      <c r="N33" t="s">
        <v>129</v>
      </c>
      <c r="O33" t="str">
        <f t="shared" si="1"/>
        <v>CAZ</v>
      </c>
      <c r="Q33">
        <f t="shared" si="4"/>
        <v>1</v>
      </c>
      <c r="T33" t="e">
        <f>VLOOKUP(A33,'[1]FAO countries'!$I$2:$J$244,2,FALSE)</f>
        <v>#N/A</v>
      </c>
      <c r="U33" s="6">
        <f t="shared" si="5"/>
        <v>0</v>
      </c>
      <c r="V33" s="6" t="e">
        <f t="shared" si="6"/>
        <v>#N/A</v>
      </c>
    </row>
    <row r="34" spans="14:22" x14ac:dyDescent="0.25">
      <c r="N34" t="s">
        <v>133</v>
      </c>
      <c r="O34" t="str">
        <f t="shared" si="1"/>
        <v>POL</v>
      </c>
      <c r="Q34" t="e">
        <f t="shared" si="4"/>
        <v>#REF!</v>
      </c>
      <c r="T34" t="e">
        <f>VLOOKUP(A34,'[1]FAO countries'!$I$2:$J$244,2,FALSE)</f>
        <v>#N/A</v>
      </c>
      <c r="U34" s="6">
        <f t="shared" si="5"/>
        <v>0</v>
      </c>
      <c r="V34" s="6" t="e">
        <f t="shared" si="6"/>
        <v>#N/A</v>
      </c>
    </row>
    <row r="35" spans="14:22" x14ac:dyDescent="0.25">
      <c r="N35" t="s">
        <v>134</v>
      </c>
      <c r="O35" t="str">
        <f t="shared" si="1"/>
        <v>DNK</v>
      </c>
      <c r="Q35" t="e">
        <f t="shared" si="4"/>
        <v>#REF!</v>
      </c>
      <c r="T35" t="e">
        <f>VLOOKUP(A35,'[1]FAO countries'!$I$2:$J$244,2,FALSE)</f>
        <v>#N/A</v>
      </c>
      <c r="U35" s="6">
        <f t="shared" si="5"/>
        <v>0</v>
      </c>
      <c r="V35" s="6" t="e">
        <f t="shared" si="6"/>
        <v>#N/A</v>
      </c>
    </row>
    <row r="36" spans="14:22" x14ac:dyDescent="0.25">
      <c r="N36" t="s">
        <v>135</v>
      </c>
      <c r="O36" t="str">
        <f t="shared" si="1"/>
        <v>PRT</v>
      </c>
      <c r="Q36" t="e">
        <f t="shared" si="4"/>
        <v>#REF!</v>
      </c>
      <c r="T36" t="e">
        <f>VLOOKUP(A36,'[1]FAO countries'!$I$2:$J$244,2,FALSE)</f>
        <v>#N/A</v>
      </c>
      <c r="U36" s="6">
        <f t="shared" si="5"/>
        <v>0</v>
      </c>
      <c r="V36" s="6" t="e">
        <f t="shared" si="6"/>
        <v>#N/A</v>
      </c>
    </row>
    <row r="37" spans="14:22" x14ac:dyDescent="0.25">
      <c r="N37" t="s">
        <v>136</v>
      </c>
      <c r="O37" t="str">
        <f t="shared" si="1"/>
        <v>GRC</v>
      </c>
      <c r="Q37" t="e">
        <f t="shared" si="4"/>
        <v>#REF!</v>
      </c>
      <c r="T37" t="e">
        <f>VLOOKUP(A37,'[1]FAO countries'!$I$2:$J$244,2,FALSE)</f>
        <v>#N/A</v>
      </c>
      <c r="U37" s="6">
        <f t="shared" si="5"/>
        <v>0</v>
      </c>
      <c r="V37" s="6" t="e">
        <f t="shared" si="6"/>
        <v>#N/A</v>
      </c>
    </row>
    <row r="38" spans="14:22" x14ac:dyDescent="0.25">
      <c r="N38" t="s">
        <v>137</v>
      </c>
      <c r="O38" t="str">
        <f t="shared" si="1"/>
        <v>ROU</v>
      </c>
      <c r="Q38" t="e">
        <f t="shared" si="4"/>
        <v>#REF!</v>
      </c>
      <c r="T38" t="e">
        <f>VLOOKUP(A38,'[1]FAO countries'!$I$2:$J$244,2,FALSE)</f>
        <v>#N/A</v>
      </c>
      <c r="U38" s="6">
        <f t="shared" si="5"/>
        <v>0</v>
      </c>
      <c r="V38" s="6" t="e">
        <f t="shared" si="6"/>
        <v>#N/A</v>
      </c>
    </row>
    <row r="39" spans="14:22" x14ac:dyDescent="0.25">
      <c r="N39" t="s">
        <v>138</v>
      </c>
      <c r="O39" t="str">
        <f t="shared" si="1"/>
        <v>CYP</v>
      </c>
      <c r="Q39" t="e">
        <f t="shared" si="4"/>
        <v>#REF!</v>
      </c>
      <c r="T39" t="e">
        <f>VLOOKUP(A39,'[1]FAO countries'!$I$2:$J$244,2,FALSE)</f>
        <v>#N/A</v>
      </c>
      <c r="U39" s="6">
        <f t="shared" si="5"/>
        <v>0</v>
      </c>
      <c r="V39" s="6" t="e">
        <f t="shared" si="6"/>
        <v>#N/A</v>
      </c>
    </row>
    <row r="40" spans="14:22" x14ac:dyDescent="0.25">
      <c r="N40" t="s">
        <v>139</v>
      </c>
      <c r="O40" t="str">
        <f t="shared" si="1"/>
        <v>BGR</v>
      </c>
      <c r="Q40" t="e">
        <f t="shared" si="4"/>
        <v>#REF!</v>
      </c>
      <c r="T40" t="e">
        <f>VLOOKUP(A40,'[1]FAO countries'!$I$2:$J$244,2,FALSE)</f>
        <v>#N/A</v>
      </c>
      <c r="U40" s="6">
        <f t="shared" si="5"/>
        <v>0</v>
      </c>
      <c r="V40" s="6" t="e">
        <f t="shared" si="6"/>
        <v>#N/A</v>
      </c>
    </row>
    <row r="41" spans="14:22" x14ac:dyDescent="0.25">
      <c r="N41" t="s">
        <v>122</v>
      </c>
      <c r="O41" t="str">
        <f t="shared" si="1"/>
        <v>JPN</v>
      </c>
      <c r="Q41">
        <f t="shared" si="4"/>
        <v>1</v>
      </c>
      <c r="T41" t="e">
        <f>VLOOKUP(A41,'[1]FAO countries'!$I$2:$J$244,2,FALSE)</f>
        <v>#N/A</v>
      </c>
      <c r="U41" s="6">
        <f t="shared" si="5"/>
        <v>0</v>
      </c>
      <c r="V41" s="6" t="e">
        <f t="shared" si="6"/>
        <v>#N/A</v>
      </c>
    </row>
    <row r="42" spans="14:22" x14ac:dyDescent="0.25">
      <c r="N42" t="s">
        <v>140</v>
      </c>
      <c r="O42" t="str">
        <f t="shared" si="1"/>
        <v>SVN</v>
      </c>
      <c r="Q42" t="e">
        <f t="shared" si="4"/>
        <v>#REF!</v>
      </c>
      <c r="T42" t="e">
        <f>VLOOKUP(A42,'[1]FAO countries'!$I$2:$J$244,2,FALSE)</f>
        <v>#N/A</v>
      </c>
      <c r="U42" s="6">
        <f t="shared" si="5"/>
        <v>0</v>
      </c>
      <c r="V42" s="6" t="e">
        <f t="shared" si="6"/>
        <v>#N/A</v>
      </c>
    </row>
    <row r="43" spans="14:22" x14ac:dyDescent="0.25">
      <c r="N43" t="s">
        <v>141</v>
      </c>
      <c r="O43" t="str">
        <f t="shared" si="1"/>
        <v>BEL</v>
      </c>
      <c r="Q43" t="e">
        <f t="shared" si="4"/>
        <v>#REF!</v>
      </c>
      <c r="T43" t="e">
        <f>VLOOKUP(A43,'[1]FAO countries'!$I$2:$J$244,2,FALSE)</f>
        <v>#N/A</v>
      </c>
      <c r="U43" s="6">
        <f t="shared" ref="U43:U52" si="7">A48</f>
        <v>0</v>
      </c>
      <c r="V43" s="6" t="e">
        <f t="shared" ref="V43:V52" si="8">T48</f>
        <v>#N/A</v>
      </c>
    </row>
    <row r="44" spans="14:22" x14ac:dyDescent="0.25">
      <c r="N44" t="s">
        <v>142</v>
      </c>
      <c r="O44" t="str">
        <f t="shared" si="1"/>
        <v>ESP</v>
      </c>
      <c r="Q44" t="e">
        <f t="shared" si="4"/>
        <v>#REF!</v>
      </c>
      <c r="T44" t="e">
        <f>VLOOKUP(A44,'[1]FAO countries'!$I$2:$J$244,2,FALSE)</f>
        <v>#N/A</v>
      </c>
      <c r="U44" s="6">
        <f t="shared" si="7"/>
        <v>0</v>
      </c>
      <c r="V44" s="6" t="e">
        <f t="shared" si="8"/>
        <v>#N/A</v>
      </c>
    </row>
    <row r="45" spans="14:22" x14ac:dyDescent="0.25">
      <c r="N45" t="s">
        <v>121</v>
      </c>
      <c r="O45" t="str">
        <f t="shared" si="1"/>
        <v>CHA</v>
      </c>
      <c r="Q45">
        <f t="shared" si="4"/>
        <v>1</v>
      </c>
      <c r="T45" t="e">
        <f>VLOOKUP(A45,'[1]FAO countries'!$I$2:$J$244,2,FALSE)</f>
        <v>#N/A</v>
      </c>
      <c r="U45" s="6">
        <f t="shared" si="7"/>
        <v>0</v>
      </c>
      <c r="V45" s="6" t="e">
        <f t="shared" si="8"/>
        <v>#N/A</v>
      </c>
    </row>
    <row r="46" spans="14:22" x14ac:dyDescent="0.25">
      <c r="N46" t="s">
        <v>143</v>
      </c>
      <c r="O46" t="str">
        <f t="shared" si="1"/>
        <v>SWE</v>
      </c>
      <c r="Q46" t="e">
        <f t="shared" si="4"/>
        <v>#REF!</v>
      </c>
      <c r="T46" t="e">
        <f>VLOOKUP(A46,'[1]FAO countries'!$I$2:$J$244,2,FALSE)</f>
        <v>#N/A</v>
      </c>
      <c r="U46" s="6">
        <f t="shared" si="7"/>
        <v>0</v>
      </c>
      <c r="V46" s="6" t="e">
        <f t="shared" si="8"/>
        <v>#N/A</v>
      </c>
    </row>
    <row r="47" spans="14:22" x14ac:dyDescent="0.25">
      <c r="N47" t="s">
        <v>144</v>
      </c>
      <c r="O47" t="str">
        <f t="shared" si="1"/>
        <v>ROW</v>
      </c>
      <c r="Q47" t="e">
        <f t="shared" si="4"/>
        <v>#REF!</v>
      </c>
      <c r="T47" t="e">
        <f>VLOOKUP(A47,'[1]FAO countries'!$I$2:$J$244,2,FALSE)</f>
        <v>#N/A</v>
      </c>
      <c r="U47" s="6">
        <f t="shared" si="7"/>
        <v>0</v>
      </c>
      <c r="V47" s="6" t="e">
        <f t="shared" si="8"/>
        <v>#N/A</v>
      </c>
    </row>
    <row r="48" spans="14:22" x14ac:dyDescent="0.25">
      <c r="N48" t="s">
        <v>145</v>
      </c>
      <c r="O48" t="str">
        <f t="shared" si="1"/>
        <v>HRV</v>
      </c>
      <c r="Q48" t="e">
        <f t="shared" si="4"/>
        <v>#REF!</v>
      </c>
      <c r="T48" t="e">
        <f>VLOOKUP(A48,'[1]FAO countries'!$I$2:$J$244,2,FALSE)</f>
        <v>#N/A</v>
      </c>
      <c r="U48" s="6">
        <f t="shared" si="7"/>
        <v>0</v>
      </c>
      <c r="V48" s="6" t="e">
        <f t="shared" si="8"/>
        <v>#N/A</v>
      </c>
    </row>
    <row r="49" spans="14:22" x14ac:dyDescent="0.25">
      <c r="N49" t="s">
        <v>127</v>
      </c>
      <c r="O49" t="str">
        <f t="shared" si="1"/>
        <v>MEA</v>
      </c>
      <c r="Q49">
        <f t="shared" si="4"/>
        <v>1</v>
      </c>
      <c r="T49" t="e">
        <f>VLOOKUP(A49,'[1]FAO countries'!$I$2:$J$244,2,FALSE)</f>
        <v>#N/A</v>
      </c>
      <c r="U49" s="6">
        <f t="shared" si="7"/>
        <v>0</v>
      </c>
      <c r="V49" s="6" t="e">
        <f t="shared" si="8"/>
        <v>#N/A</v>
      </c>
    </row>
    <row r="50" spans="14:22" x14ac:dyDescent="0.25">
      <c r="N50" t="s">
        <v>146</v>
      </c>
      <c r="O50" t="str">
        <f t="shared" si="1"/>
        <v>AUT</v>
      </c>
      <c r="Q50" t="e">
        <f t="shared" si="4"/>
        <v>#REF!</v>
      </c>
      <c r="T50" t="e">
        <f>VLOOKUP(A50,'[1]FAO countries'!$I$2:$J$244,2,FALSE)</f>
        <v>#N/A</v>
      </c>
      <c r="U50" s="6">
        <f t="shared" si="7"/>
        <v>0</v>
      </c>
      <c r="V50" s="6" t="e">
        <f t="shared" si="8"/>
        <v>#N/A</v>
      </c>
    </row>
    <row r="51" spans="14:22" x14ac:dyDescent="0.25">
      <c r="N51" t="s">
        <v>125</v>
      </c>
      <c r="O51" t="str">
        <f t="shared" si="1"/>
        <v>NEU</v>
      </c>
      <c r="Q51">
        <f t="shared" si="4"/>
        <v>1</v>
      </c>
      <c r="T51" t="e">
        <f>VLOOKUP(A51,'[1]FAO countries'!$I$2:$J$244,2,FALSE)</f>
        <v>#N/A</v>
      </c>
      <c r="U51" s="6">
        <f t="shared" si="7"/>
        <v>0</v>
      </c>
      <c r="V51" s="6" t="e">
        <f t="shared" si="8"/>
        <v>#N/A</v>
      </c>
    </row>
    <row r="52" spans="14:22" x14ac:dyDescent="0.25">
      <c r="N52" t="s">
        <v>147</v>
      </c>
      <c r="O52" t="str">
        <f t="shared" si="1"/>
        <v>DEU</v>
      </c>
      <c r="Q52" t="e">
        <f t="shared" si="4"/>
        <v>#REF!</v>
      </c>
      <c r="T52" t="e">
        <f>VLOOKUP(A52,'[1]FAO countries'!$I$2:$J$244,2,FALSE)</f>
        <v>#N/A</v>
      </c>
      <c r="U52" s="6">
        <f t="shared" si="7"/>
        <v>0</v>
      </c>
      <c r="V52" s="6" t="e">
        <f t="shared" si="8"/>
        <v>#N/A</v>
      </c>
    </row>
    <row r="53" spans="14:22" x14ac:dyDescent="0.25">
      <c r="N53" t="s">
        <v>148</v>
      </c>
      <c r="O53" t="str">
        <f t="shared" si="1"/>
        <v>FIN</v>
      </c>
      <c r="Q53" t="e">
        <f t="shared" si="4"/>
        <v>#REF!</v>
      </c>
      <c r="T53" t="e">
        <f>VLOOKUP(A53,'[1]FAO countries'!$I$2:$J$244,2,FALSE)</f>
        <v>#N/A</v>
      </c>
      <c r="U53" s="6" t="str">
        <f>A26</f>
        <v>JPN</v>
      </c>
      <c r="V53" s="6" t="e">
        <f>T26</f>
        <v>#N/A</v>
      </c>
    </row>
    <row r="54" spans="14:22" x14ac:dyDescent="0.25">
      <c r="N54" t="s">
        <v>149</v>
      </c>
      <c r="O54" t="str">
        <f t="shared" si="1"/>
        <v>GBR</v>
      </c>
      <c r="Q54" t="e">
        <f t="shared" si="4"/>
        <v>#REF!</v>
      </c>
      <c r="T54" t="e">
        <f>VLOOKUP(A54,'[1]FAO countries'!$I$2:$J$244,2,FALSE)</f>
        <v>#N/A</v>
      </c>
      <c r="U54" s="6" t="str">
        <f>A28</f>
        <v>NEU</v>
      </c>
      <c r="V54" s="6" t="e">
        <f>T28</f>
        <v>#N/A</v>
      </c>
    </row>
    <row r="55" spans="14:22" x14ac:dyDescent="0.25">
      <c r="N55" t="s">
        <v>150</v>
      </c>
      <c r="O55" t="str">
        <f t="shared" si="1"/>
        <v>HUN</v>
      </c>
      <c r="Q55" t="e">
        <f t="shared" si="4"/>
        <v>#REF!</v>
      </c>
      <c r="T55" t="e">
        <f>VLOOKUP(A55,'[1]FAO countries'!$I$2:$J$244,2,FALSE)</f>
        <v>#N/A</v>
      </c>
      <c r="U55" s="6">
        <f>A32</f>
        <v>0</v>
      </c>
      <c r="V55" s="6" t="e">
        <f>T32</f>
        <v>#N/A</v>
      </c>
    </row>
    <row r="56" spans="14:22" x14ac:dyDescent="0.25">
      <c r="N56" t="s">
        <v>151</v>
      </c>
      <c r="O56" t="str">
        <f t="shared" si="1"/>
        <v>FRA</v>
      </c>
      <c r="Q56" t="e">
        <f t="shared" si="4"/>
        <v>#REF!</v>
      </c>
      <c r="T56" t="e">
        <f>VLOOKUP(A56,'[1]FAO countries'!$I$2:$J$244,2,FALSE)</f>
        <v>#N/A</v>
      </c>
      <c r="U56" s="6">
        <f>A34</f>
        <v>0</v>
      </c>
      <c r="V56" s="6" t="e">
        <f>T34</f>
        <v>#N/A</v>
      </c>
    </row>
    <row r="57" spans="14:22" x14ac:dyDescent="0.25">
      <c r="N57" t="s">
        <v>152</v>
      </c>
      <c r="O57" t="str">
        <f t="shared" si="1"/>
        <v>ITA</v>
      </c>
      <c r="Q57" t="e">
        <f t="shared" si="4"/>
        <v>#REF!</v>
      </c>
      <c r="T57" t="e">
        <f>VLOOKUP(A57,'[1]FAO countries'!$I$2:$J$244,2,FALSE)</f>
        <v>#N/A</v>
      </c>
      <c r="U57" s="6">
        <f>A47</f>
        <v>0</v>
      </c>
      <c r="V57" s="6" t="e">
        <f>T47</f>
        <v>#N/A</v>
      </c>
    </row>
    <row r="58" spans="14:22" x14ac:dyDescent="0.25">
      <c r="N58" t="s">
        <v>153</v>
      </c>
      <c r="O58" t="str">
        <f t="shared" si="1"/>
        <v>SVK</v>
      </c>
      <c r="Q58" t="e">
        <f t="shared" si="4"/>
        <v>#REF!</v>
      </c>
    </row>
  </sheetData>
  <conditionalFormatting sqref="O5:O58">
    <cfRule type="notContainsBlanks" dxfId="7" priority="1">
      <formula>LEN(TRIM(O5))&gt;0</formula>
    </cfRule>
  </conditionalFormatting>
  <conditionalFormatting sqref="M5:M23"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24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6.28515625" bestFit="1" customWidth="1"/>
    <col min="5" max="5" width="6.7109375" bestFit="1" customWidth="1"/>
    <col min="6" max="6" width="9.7109375" bestFit="1" customWidth="1"/>
    <col min="7" max="7" width="8" bestFit="1" customWidth="1"/>
    <col min="8" max="8" width="7.85546875" bestFit="1" customWidth="1"/>
    <col min="9" max="9" width="9" bestFit="1" customWidth="1"/>
    <col min="10" max="10" width="7.140625" bestFit="1" customWidth="1"/>
    <col min="11" max="11" width="11.28515625" bestFit="1" customWidth="1"/>
  </cols>
  <sheetData>
    <row r="3" spans="1:11" x14ac:dyDescent="0.25">
      <c r="A3" s="2" t="s">
        <v>16</v>
      </c>
      <c r="B3" s="2" t="s">
        <v>17</v>
      </c>
    </row>
    <row r="4" spans="1:11" x14ac:dyDescent="0.25">
      <c r="A4" s="2" t="s">
        <v>22</v>
      </c>
      <c r="B4" t="s">
        <v>3</v>
      </c>
      <c r="C4" t="s">
        <v>6</v>
      </c>
      <c r="D4" t="s">
        <v>11</v>
      </c>
      <c r="E4" t="s">
        <v>8</v>
      </c>
      <c r="F4" t="s">
        <v>7</v>
      </c>
      <c r="G4" t="s">
        <v>15</v>
      </c>
      <c r="H4" t="s">
        <v>12</v>
      </c>
      <c r="I4" t="s">
        <v>9</v>
      </c>
      <c r="J4" t="s">
        <v>4</v>
      </c>
      <c r="K4" t="s">
        <v>23</v>
      </c>
    </row>
    <row r="5" spans="1:11" x14ac:dyDescent="0.25">
      <c r="A5" s="3">
        <v>1995</v>
      </c>
      <c r="B5" s="4"/>
      <c r="C5" s="4"/>
      <c r="D5" s="4"/>
      <c r="E5" s="4"/>
      <c r="F5" s="4"/>
      <c r="G5" s="4"/>
      <c r="H5" s="4">
        <v>1</v>
      </c>
      <c r="I5" s="4"/>
      <c r="J5" s="4"/>
      <c r="K5" s="4">
        <v>1</v>
      </c>
    </row>
    <row r="6" spans="1:11" x14ac:dyDescent="0.25">
      <c r="A6" s="3">
        <v>2000</v>
      </c>
      <c r="B6" s="4"/>
      <c r="C6" s="4"/>
      <c r="D6" s="4"/>
      <c r="E6" s="4"/>
      <c r="F6" s="4">
        <v>1</v>
      </c>
      <c r="G6" s="4"/>
      <c r="H6" s="4">
        <v>1</v>
      </c>
      <c r="I6" s="4"/>
      <c r="J6" s="4"/>
      <c r="K6" s="4">
        <v>2</v>
      </c>
    </row>
    <row r="7" spans="1:11" x14ac:dyDescent="0.25">
      <c r="A7" s="3">
        <v>2005</v>
      </c>
      <c r="B7" s="4">
        <v>1</v>
      </c>
      <c r="C7" s="4"/>
      <c r="D7" s="4"/>
      <c r="E7" s="4"/>
      <c r="F7" s="4"/>
      <c r="G7" s="4">
        <v>1</v>
      </c>
      <c r="H7" s="4">
        <v>1</v>
      </c>
      <c r="I7" s="4"/>
      <c r="J7" s="4"/>
      <c r="K7" s="4">
        <v>3</v>
      </c>
    </row>
    <row r="8" spans="1:11" x14ac:dyDescent="0.25">
      <c r="A8" s="3">
        <v>2010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/>
      <c r="J8" s="4">
        <v>1</v>
      </c>
      <c r="K8" s="4">
        <v>8</v>
      </c>
    </row>
    <row r="9" spans="1:11" x14ac:dyDescent="0.25">
      <c r="A9" s="3">
        <v>2011</v>
      </c>
      <c r="B9" s="4"/>
      <c r="C9" s="4"/>
      <c r="D9" s="4"/>
      <c r="E9" s="4"/>
      <c r="F9" s="4"/>
      <c r="G9" s="4"/>
      <c r="H9" s="4"/>
      <c r="I9" s="4">
        <v>1</v>
      </c>
      <c r="J9" s="4"/>
      <c r="K9" s="4">
        <v>1</v>
      </c>
    </row>
    <row r="10" spans="1:11" x14ac:dyDescent="0.25">
      <c r="A10" s="3">
        <v>2015</v>
      </c>
      <c r="B10" s="4"/>
      <c r="C10" s="4"/>
      <c r="D10" s="4">
        <v>1</v>
      </c>
      <c r="E10" s="4"/>
      <c r="F10" s="4"/>
      <c r="G10" s="4"/>
      <c r="H10" s="4">
        <v>1</v>
      </c>
      <c r="I10" s="4"/>
      <c r="J10" s="4"/>
      <c r="K10" s="4">
        <v>2</v>
      </c>
    </row>
    <row r="11" spans="1:11" x14ac:dyDescent="0.25">
      <c r="A11" s="3">
        <v>2020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9</v>
      </c>
    </row>
    <row r="12" spans="1:11" x14ac:dyDescent="0.25">
      <c r="A12" s="3">
        <v>2025</v>
      </c>
      <c r="B12" s="4"/>
      <c r="C12" s="4"/>
      <c r="D12" s="4">
        <v>1</v>
      </c>
      <c r="E12" s="4"/>
      <c r="F12" s="4"/>
      <c r="G12" s="4"/>
      <c r="H12" s="4">
        <v>1</v>
      </c>
      <c r="I12" s="4"/>
      <c r="J12" s="4"/>
      <c r="K12" s="4">
        <v>2</v>
      </c>
    </row>
    <row r="13" spans="1:11" x14ac:dyDescent="0.25">
      <c r="A13" s="3">
        <v>2030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9</v>
      </c>
    </row>
    <row r="14" spans="1:11" x14ac:dyDescent="0.25">
      <c r="A14" s="3">
        <v>2035</v>
      </c>
      <c r="B14" s="4"/>
      <c r="C14" s="4"/>
      <c r="D14" s="4">
        <v>1</v>
      </c>
      <c r="E14" s="4"/>
      <c r="F14" s="4"/>
      <c r="G14" s="4"/>
      <c r="H14" s="4">
        <v>1</v>
      </c>
      <c r="I14" s="4"/>
      <c r="J14" s="4"/>
      <c r="K14" s="4">
        <v>2</v>
      </c>
    </row>
    <row r="15" spans="1:11" x14ac:dyDescent="0.25">
      <c r="A15" s="3">
        <v>2040</v>
      </c>
      <c r="B15" s="4">
        <v>1</v>
      </c>
      <c r="C15" s="4"/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8</v>
      </c>
    </row>
    <row r="16" spans="1:11" x14ac:dyDescent="0.25">
      <c r="A16" s="3">
        <v>2045</v>
      </c>
      <c r="B16" s="4"/>
      <c r="C16" s="4"/>
      <c r="D16" s="4">
        <v>1</v>
      </c>
      <c r="E16" s="4"/>
      <c r="F16" s="4"/>
      <c r="G16" s="4"/>
      <c r="H16" s="4">
        <v>1</v>
      </c>
      <c r="I16" s="4"/>
      <c r="J16" s="4"/>
      <c r="K16" s="4">
        <v>2</v>
      </c>
    </row>
    <row r="17" spans="1:11" x14ac:dyDescent="0.25">
      <c r="A17" s="3">
        <v>2050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9</v>
      </c>
    </row>
    <row r="18" spans="1:11" x14ac:dyDescent="0.25">
      <c r="A18" s="3">
        <v>2055</v>
      </c>
      <c r="B18" s="4"/>
      <c r="C18" s="4"/>
      <c r="D18" s="4"/>
      <c r="E18" s="4"/>
      <c r="F18" s="4"/>
      <c r="G18" s="4"/>
      <c r="H18" s="4">
        <v>1</v>
      </c>
      <c r="I18" s="4"/>
      <c r="J18" s="4"/>
      <c r="K18" s="4">
        <v>1</v>
      </c>
    </row>
    <row r="19" spans="1:11" x14ac:dyDescent="0.25">
      <c r="A19" s="3">
        <v>2060</v>
      </c>
      <c r="B19" s="4"/>
      <c r="C19" s="4"/>
      <c r="D19" s="4"/>
      <c r="E19" s="4"/>
      <c r="F19" s="4">
        <v>1</v>
      </c>
      <c r="G19" s="4"/>
      <c r="H19" s="4">
        <v>1</v>
      </c>
      <c r="I19" s="4"/>
      <c r="J19" s="4"/>
      <c r="K19" s="4">
        <v>2</v>
      </c>
    </row>
    <row r="20" spans="1:11" x14ac:dyDescent="0.25">
      <c r="A20" s="3">
        <v>2070</v>
      </c>
      <c r="B20" s="4"/>
      <c r="C20" s="4"/>
      <c r="D20" s="4"/>
      <c r="E20" s="4"/>
      <c r="F20" s="4">
        <v>1</v>
      </c>
      <c r="G20" s="4"/>
      <c r="H20" s="4">
        <v>1</v>
      </c>
      <c r="I20" s="4"/>
      <c r="J20" s="4"/>
      <c r="K20" s="4">
        <v>2</v>
      </c>
    </row>
    <row r="21" spans="1:11" x14ac:dyDescent="0.25">
      <c r="A21" s="3">
        <v>2080</v>
      </c>
      <c r="B21" s="4"/>
      <c r="C21" s="4"/>
      <c r="D21" s="4"/>
      <c r="E21" s="4"/>
      <c r="F21" s="4">
        <v>1</v>
      </c>
      <c r="G21" s="4"/>
      <c r="H21" s="4">
        <v>1</v>
      </c>
      <c r="I21" s="4"/>
      <c r="J21" s="4"/>
      <c r="K21" s="4">
        <v>2</v>
      </c>
    </row>
    <row r="22" spans="1:11" x14ac:dyDescent="0.25">
      <c r="A22" s="3">
        <v>2090</v>
      </c>
      <c r="B22" s="4"/>
      <c r="C22" s="4"/>
      <c r="D22" s="4"/>
      <c r="E22" s="4"/>
      <c r="F22" s="4">
        <v>1</v>
      </c>
      <c r="G22" s="4"/>
      <c r="H22" s="4">
        <v>1</v>
      </c>
      <c r="I22" s="4"/>
      <c r="J22" s="4"/>
      <c r="K22" s="4">
        <v>2</v>
      </c>
    </row>
    <row r="23" spans="1:11" x14ac:dyDescent="0.25">
      <c r="A23" s="3">
        <v>2100</v>
      </c>
      <c r="B23" s="4"/>
      <c r="C23" s="4"/>
      <c r="D23" s="4"/>
      <c r="E23" s="4"/>
      <c r="F23" s="4">
        <v>1</v>
      </c>
      <c r="G23" s="4"/>
      <c r="H23" s="4">
        <v>1</v>
      </c>
      <c r="I23" s="4"/>
      <c r="J23" s="4"/>
      <c r="K23" s="4">
        <v>2</v>
      </c>
    </row>
    <row r="24" spans="1:11" x14ac:dyDescent="0.25">
      <c r="A24" s="3" t="s">
        <v>23</v>
      </c>
      <c r="B24" s="4">
        <v>6</v>
      </c>
      <c r="C24" s="4">
        <v>4</v>
      </c>
      <c r="D24" s="4">
        <v>9</v>
      </c>
      <c r="E24" s="4">
        <v>5</v>
      </c>
      <c r="F24" s="4">
        <v>11</v>
      </c>
      <c r="G24" s="4">
        <v>6</v>
      </c>
      <c r="H24" s="4">
        <v>18</v>
      </c>
      <c r="I24" s="4">
        <v>5</v>
      </c>
      <c r="J24" s="4">
        <v>5</v>
      </c>
      <c r="K24" s="4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51"/>
  <sheetViews>
    <sheetView topLeftCell="A37" workbookViewId="0">
      <selection activeCell="C50" sqref="C50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4" width="6.28515625" bestFit="1" customWidth="1"/>
    <col min="5" max="5" width="6.7109375" bestFit="1" customWidth="1"/>
    <col min="6" max="6" width="9.7109375" bestFit="1" customWidth="1"/>
    <col min="7" max="7" width="8" bestFit="1" customWidth="1"/>
    <col min="8" max="8" width="7.85546875" bestFit="1" customWidth="1"/>
    <col min="9" max="9" width="9" bestFit="1" customWidth="1"/>
    <col min="10" max="10" width="7.140625" bestFit="1" customWidth="1"/>
    <col min="11" max="11" width="11.28515625" bestFit="1" customWidth="1"/>
    <col min="12" max="12" width="16.140625" bestFit="1" customWidth="1"/>
    <col min="15" max="16" width="16.140625" bestFit="1" customWidth="1"/>
  </cols>
  <sheetData>
    <row r="3" spans="1:17" x14ac:dyDescent="0.25">
      <c r="A3" s="2" t="s">
        <v>16</v>
      </c>
      <c r="B3" s="2" t="s">
        <v>17</v>
      </c>
      <c r="M3" s="5" t="s">
        <v>18</v>
      </c>
      <c r="O3" s="5" t="s">
        <v>19</v>
      </c>
      <c r="P3" s="5" t="s">
        <v>20</v>
      </c>
      <c r="Q3" s="5" t="s">
        <v>21</v>
      </c>
    </row>
    <row r="4" spans="1:17" x14ac:dyDescent="0.25">
      <c r="A4" s="2" t="s">
        <v>22</v>
      </c>
      <c r="B4" t="s">
        <v>3</v>
      </c>
      <c r="C4" t="s">
        <v>6</v>
      </c>
      <c r="D4" t="s">
        <v>11</v>
      </c>
      <c r="E4" t="s">
        <v>8</v>
      </c>
      <c r="F4" t="s">
        <v>7</v>
      </c>
      <c r="G4" t="s">
        <v>15</v>
      </c>
      <c r="H4" t="s">
        <v>12</v>
      </c>
      <c r="I4" t="s">
        <v>9</v>
      </c>
      <c r="J4" t="s">
        <v>4</v>
      </c>
      <c r="K4" t="s">
        <v>23</v>
      </c>
      <c r="M4" s="5" t="s">
        <v>25</v>
      </c>
      <c r="N4" t="s">
        <v>26</v>
      </c>
      <c r="O4" s="5" t="s">
        <v>18</v>
      </c>
      <c r="P4" s="5" t="s">
        <v>27</v>
      </c>
      <c r="Q4" s="5" t="s">
        <v>28</v>
      </c>
    </row>
    <row r="5" spans="1:17" x14ac:dyDescent="0.25">
      <c r="A5" s="3" t="s">
        <v>154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9</v>
      </c>
      <c r="L5" t="s">
        <v>155</v>
      </c>
      <c r="M5">
        <f>IF(ISERR(GETPIVOTDATA("Flag",$A$3,"Unit",L5)),0,GETPIVOTDATA("Flag",$A$3,"Unit",L5))</f>
        <v>8</v>
      </c>
      <c r="N5" s="3" t="str">
        <f>A5</f>
        <v>1000 ha</v>
      </c>
      <c r="O5" t="str">
        <f>IF(ISNA(VLOOKUP(N5,$L$5:$L$20,1,FALSE)),N5,"")</f>
        <v/>
      </c>
    </row>
    <row r="6" spans="1:17" x14ac:dyDescent="0.25">
      <c r="A6" s="3" t="s">
        <v>155</v>
      </c>
      <c r="B6" s="4">
        <v>1</v>
      </c>
      <c r="C6" s="4"/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8</v>
      </c>
      <c r="L6" t="s">
        <v>156</v>
      </c>
      <c r="M6">
        <f t="shared" ref="M6:M19" si="0">IF(ISERR(GETPIVOTDATA("Flag",$A$3,"Unit",L6)),0,GETPIVOTDATA("Flag",$A$3,"Unit",L6))</f>
        <v>2</v>
      </c>
      <c r="N6" s="3" t="str">
        <f t="shared" ref="N6:N44" si="1">A6</f>
        <v>million</v>
      </c>
      <c r="O6" t="str">
        <f t="shared" ref="O6:O41" si="2">IF(ISNA(VLOOKUP(N6,$L$5:$L$20,1,FALSE)),N6,"")</f>
        <v/>
      </c>
    </row>
    <row r="7" spans="1:17" x14ac:dyDescent="0.25">
      <c r="A7" s="3" t="s">
        <v>157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/>
      <c r="H7" s="4">
        <v>1</v>
      </c>
      <c r="I7" s="4">
        <v>1</v>
      </c>
      <c r="J7" s="4">
        <v>1</v>
      </c>
      <c r="K7" s="4">
        <v>8</v>
      </c>
      <c r="L7" t="s">
        <v>158</v>
      </c>
      <c r="M7">
        <f t="shared" si="0"/>
        <v>5</v>
      </c>
      <c r="N7" s="3" t="str">
        <f t="shared" si="1"/>
        <v>kcal/cap/d</v>
      </c>
      <c r="O7" t="str">
        <f t="shared" si="2"/>
        <v/>
      </c>
    </row>
    <row r="8" spans="1:17" x14ac:dyDescent="0.25">
      <c r="A8" s="3" t="s">
        <v>159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/>
      <c r="H8" s="4"/>
      <c r="I8" s="4">
        <v>1</v>
      </c>
      <c r="J8" s="4">
        <v>1</v>
      </c>
      <c r="K8" s="4">
        <v>7</v>
      </c>
      <c r="L8" t="s">
        <v>154</v>
      </c>
      <c r="M8">
        <f t="shared" si="0"/>
        <v>9</v>
      </c>
      <c r="N8" s="3" t="str">
        <f t="shared" si="1"/>
        <v>MtCO2e</v>
      </c>
      <c r="O8" t="str">
        <f t="shared" si="2"/>
        <v/>
      </c>
    </row>
    <row r="9" spans="1:17" x14ac:dyDescent="0.25">
      <c r="A9" s="3" t="s">
        <v>160</v>
      </c>
      <c r="B9" s="4">
        <v>1</v>
      </c>
      <c r="C9" s="4"/>
      <c r="D9" s="4">
        <v>1</v>
      </c>
      <c r="E9" s="4">
        <v>1</v>
      </c>
      <c r="F9" s="4">
        <v>1</v>
      </c>
      <c r="G9" s="4">
        <v>1</v>
      </c>
      <c r="H9" s="4"/>
      <c r="I9" s="4"/>
      <c r="J9" s="4"/>
      <c r="K9" s="4">
        <v>5</v>
      </c>
      <c r="L9" t="s">
        <v>161</v>
      </c>
      <c r="M9">
        <f t="shared" si="0"/>
        <v>2</v>
      </c>
      <c r="N9" s="3" t="str">
        <f t="shared" si="1"/>
        <v>1000 t</v>
      </c>
      <c r="O9" t="str">
        <f t="shared" si="2"/>
        <v/>
      </c>
    </row>
    <row r="10" spans="1:17" x14ac:dyDescent="0.25">
      <c r="A10" s="3" t="s">
        <v>158</v>
      </c>
      <c r="B10" s="4">
        <v>1</v>
      </c>
      <c r="C10" s="4"/>
      <c r="D10" s="4">
        <v>1</v>
      </c>
      <c r="E10" s="4">
        <v>1</v>
      </c>
      <c r="F10" s="4">
        <v>1</v>
      </c>
      <c r="G10" s="4">
        <v>1</v>
      </c>
      <c r="H10" s="4"/>
      <c r="I10" s="4"/>
      <c r="J10" s="4"/>
      <c r="K10" s="4">
        <v>5</v>
      </c>
      <c r="L10" t="s">
        <v>162</v>
      </c>
      <c r="M10">
        <f t="shared" si="0"/>
        <v>3</v>
      </c>
      <c r="N10" s="3" t="str">
        <f t="shared" si="1"/>
        <v>USD/t</v>
      </c>
      <c r="O10" t="str">
        <f t="shared" si="2"/>
        <v/>
      </c>
    </row>
    <row r="11" spans="1:17" x14ac:dyDescent="0.25">
      <c r="A11" s="3" t="s">
        <v>163</v>
      </c>
      <c r="B11" s="4"/>
      <c r="C11" s="4">
        <v>1</v>
      </c>
      <c r="D11" s="4"/>
      <c r="E11" s="4"/>
      <c r="F11" s="4"/>
      <c r="G11" s="4"/>
      <c r="H11" s="4">
        <v>1</v>
      </c>
      <c r="I11" s="4">
        <v>1</v>
      </c>
      <c r="J11" s="4">
        <v>1</v>
      </c>
      <c r="K11" s="4">
        <v>4</v>
      </c>
      <c r="L11" t="s">
        <v>164</v>
      </c>
      <c r="M11">
        <f t="shared" si="0"/>
        <v>2</v>
      </c>
      <c r="N11" s="3" t="str">
        <f t="shared" si="1"/>
        <v>1000 t dm</v>
      </c>
      <c r="O11" t="str">
        <f t="shared" si="2"/>
        <v>1000 t dm</v>
      </c>
      <c r="P11" t="s">
        <v>165</v>
      </c>
      <c r="Q11">
        <f>IF(O11&lt;&gt;"",GETPIVOTDATA("Flag",$A$3,"Unit",O11),"")</f>
        <v>4</v>
      </c>
    </row>
    <row r="12" spans="1:17" x14ac:dyDescent="0.25">
      <c r="A12" s="3" t="s">
        <v>166</v>
      </c>
      <c r="B12" s="4">
        <v>1</v>
      </c>
      <c r="C12" s="4"/>
      <c r="D12" s="4">
        <v>1</v>
      </c>
      <c r="E12" s="4">
        <v>1</v>
      </c>
      <c r="F12" s="4"/>
      <c r="G12" s="4">
        <v>1</v>
      </c>
      <c r="H12" s="4"/>
      <c r="I12" s="4"/>
      <c r="J12" s="4"/>
      <c r="K12" s="4">
        <v>4</v>
      </c>
      <c r="L12" t="s">
        <v>167</v>
      </c>
      <c r="M12">
        <f t="shared" si="0"/>
        <v>1</v>
      </c>
      <c r="N12" s="3" t="str">
        <f t="shared" si="1"/>
        <v>t/ha</v>
      </c>
      <c r="O12" t="str">
        <f t="shared" si="2"/>
        <v>t/ha</v>
      </c>
      <c r="Q12">
        <f t="shared" ref="Q12:Q41" si="3">IF(O12&lt;&gt;"",GETPIVOTDATA("Flag",$A$3,"Unit",O12),"")</f>
        <v>4</v>
      </c>
    </row>
    <row r="13" spans="1:17" x14ac:dyDescent="0.25">
      <c r="A13" s="3" t="s">
        <v>168</v>
      </c>
      <c r="B13" s="4"/>
      <c r="C13" s="4"/>
      <c r="D13" s="4"/>
      <c r="E13" s="4">
        <v>1</v>
      </c>
      <c r="F13" s="4">
        <v>1</v>
      </c>
      <c r="G13" s="4"/>
      <c r="H13" s="4"/>
      <c r="I13" s="4"/>
      <c r="J13" s="4">
        <v>1</v>
      </c>
      <c r="K13" s="4">
        <v>3</v>
      </c>
      <c r="L13" t="s">
        <v>169</v>
      </c>
      <c r="M13">
        <f t="shared" si="0"/>
        <v>1</v>
      </c>
      <c r="N13" s="3" t="str">
        <f t="shared" si="1"/>
        <v>km3</v>
      </c>
      <c r="O13" t="str">
        <f t="shared" si="2"/>
        <v/>
      </c>
      <c r="Q13" t="str">
        <f t="shared" si="3"/>
        <v/>
      </c>
    </row>
    <row r="14" spans="1:17" x14ac:dyDescent="0.25">
      <c r="A14" s="3" t="s">
        <v>170</v>
      </c>
      <c r="B14" s="4"/>
      <c r="C14" s="4">
        <v>1</v>
      </c>
      <c r="D14" s="4"/>
      <c r="E14" s="4"/>
      <c r="F14" s="4"/>
      <c r="G14" s="4"/>
      <c r="H14" s="4"/>
      <c r="I14" s="4">
        <v>1</v>
      </c>
      <c r="J14" s="4">
        <v>1</v>
      </c>
      <c r="K14" s="4">
        <v>3</v>
      </c>
      <c r="L14" t="s">
        <v>160</v>
      </c>
      <c r="M14">
        <f t="shared" si="0"/>
        <v>5</v>
      </c>
      <c r="N14" s="3" t="str">
        <f t="shared" si="1"/>
        <v>1000 t fm</v>
      </c>
      <c r="O14" t="str">
        <f t="shared" si="2"/>
        <v>1000 t fm</v>
      </c>
      <c r="Q14">
        <f t="shared" si="3"/>
        <v>3</v>
      </c>
    </row>
    <row r="15" spans="1:17" x14ac:dyDescent="0.25">
      <c r="A15" s="3" t="s">
        <v>162</v>
      </c>
      <c r="B15" s="4"/>
      <c r="C15" s="4"/>
      <c r="D15" s="4"/>
      <c r="E15" s="4"/>
      <c r="F15" s="4">
        <v>1</v>
      </c>
      <c r="G15" s="4"/>
      <c r="H15" s="4">
        <v>1</v>
      </c>
      <c r="I15" s="4"/>
      <c r="J15" s="4">
        <v>1</v>
      </c>
      <c r="K15" s="4">
        <v>3</v>
      </c>
      <c r="L15" t="s">
        <v>171</v>
      </c>
      <c r="M15">
        <f t="shared" si="0"/>
        <v>1</v>
      </c>
      <c r="N15" s="3" t="str">
        <f t="shared" si="1"/>
        <v>dm t/ha</v>
      </c>
      <c r="O15" t="str">
        <f t="shared" si="2"/>
        <v/>
      </c>
      <c r="Q15" t="str">
        <f t="shared" si="3"/>
        <v/>
      </c>
    </row>
    <row r="16" spans="1:17" x14ac:dyDescent="0.25">
      <c r="A16" s="3" t="s">
        <v>172</v>
      </c>
      <c r="B16" s="4"/>
      <c r="C16" s="4"/>
      <c r="D16" s="4"/>
      <c r="E16" s="4"/>
      <c r="F16" s="4"/>
      <c r="G16" s="4">
        <v>1</v>
      </c>
      <c r="H16" s="4">
        <v>1</v>
      </c>
      <c r="I16" s="4"/>
      <c r="J16" s="4"/>
      <c r="K16" s="4">
        <v>2</v>
      </c>
      <c r="L16" t="s">
        <v>168</v>
      </c>
      <c r="M16">
        <f t="shared" si="0"/>
        <v>3</v>
      </c>
      <c r="N16" s="3" t="str">
        <f t="shared" si="1"/>
        <v>bn USD 2005 PPP</v>
      </c>
      <c r="O16" t="str">
        <f t="shared" si="2"/>
        <v>bn USD 2005 PPP</v>
      </c>
      <c r="Q16">
        <f t="shared" si="3"/>
        <v>2</v>
      </c>
    </row>
    <row r="17" spans="1:17" x14ac:dyDescent="0.25">
      <c r="A17" s="3" t="s">
        <v>156</v>
      </c>
      <c r="B17" s="4"/>
      <c r="C17" s="4"/>
      <c r="D17" s="4"/>
      <c r="E17" s="4">
        <v>1</v>
      </c>
      <c r="F17" s="4">
        <v>1</v>
      </c>
      <c r="G17" s="4"/>
      <c r="H17" s="4"/>
      <c r="I17" s="4"/>
      <c r="J17" s="4"/>
      <c r="K17" s="4">
        <v>2</v>
      </c>
      <c r="L17" t="s">
        <v>157</v>
      </c>
      <c r="M17">
        <f t="shared" si="0"/>
        <v>8</v>
      </c>
      <c r="N17" s="3" t="str">
        <f t="shared" si="1"/>
        <v>bn USD 2005 MER</v>
      </c>
      <c r="O17" t="str">
        <f t="shared" si="2"/>
        <v/>
      </c>
      <c r="Q17" t="str">
        <f t="shared" si="3"/>
        <v/>
      </c>
    </row>
    <row r="18" spans="1:17" x14ac:dyDescent="0.25">
      <c r="A18" s="3" t="s">
        <v>174</v>
      </c>
      <c r="B18" s="4"/>
      <c r="C18" s="4"/>
      <c r="D18" s="4">
        <v>1</v>
      </c>
      <c r="E18" s="4"/>
      <c r="F18" s="4">
        <v>1</v>
      </c>
      <c r="G18" s="4"/>
      <c r="H18" s="4"/>
      <c r="I18" s="4"/>
      <c r="J18" s="4"/>
      <c r="K18" s="4">
        <v>2</v>
      </c>
      <c r="L18" t="s">
        <v>159</v>
      </c>
      <c r="M18">
        <f t="shared" si="0"/>
        <v>7</v>
      </c>
      <c r="N18" s="3" t="str">
        <f t="shared" si="1"/>
        <v>USD/tCO2e</v>
      </c>
      <c r="O18" t="str">
        <f t="shared" si="2"/>
        <v/>
      </c>
      <c r="Q18" t="str">
        <f t="shared" si="3"/>
        <v/>
      </c>
    </row>
    <row r="19" spans="1:17" x14ac:dyDescent="0.25">
      <c r="A19" s="3" t="s">
        <v>173</v>
      </c>
      <c r="B19" s="4"/>
      <c r="C19" s="4">
        <v>1</v>
      </c>
      <c r="D19" s="4"/>
      <c r="E19" s="4"/>
      <c r="F19" s="4"/>
      <c r="G19" s="4"/>
      <c r="H19" s="4"/>
      <c r="I19" s="4">
        <v>1</v>
      </c>
      <c r="J19" s="4"/>
      <c r="K19" s="4">
        <v>2</v>
      </c>
      <c r="L19" t="s">
        <v>174</v>
      </c>
      <c r="M19">
        <f t="shared" si="0"/>
        <v>2</v>
      </c>
      <c r="N19" s="3" t="str">
        <f t="shared" si="1"/>
        <v>t fm/ha</v>
      </c>
      <c r="O19" t="str">
        <f t="shared" si="2"/>
        <v>t fm/ha</v>
      </c>
      <c r="Q19">
        <f t="shared" si="3"/>
        <v>2</v>
      </c>
    </row>
    <row r="20" spans="1:17" x14ac:dyDescent="0.25">
      <c r="A20" s="3" t="s">
        <v>161</v>
      </c>
      <c r="B20" s="4"/>
      <c r="C20" s="4"/>
      <c r="D20" s="4"/>
      <c r="E20" s="4"/>
      <c r="F20" s="4">
        <v>1</v>
      </c>
      <c r="G20" s="4"/>
      <c r="H20" s="4"/>
      <c r="I20" s="4"/>
      <c r="J20" s="4">
        <v>1</v>
      </c>
      <c r="K20" s="4">
        <v>2</v>
      </c>
      <c r="N20" s="3" t="str">
        <f t="shared" si="1"/>
        <v>fm t/ha</v>
      </c>
      <c r="O20" t="str">
        <f t="shared" si="2"/>
        <v/>
      </c>
      <c r="Q20" t="str">
        <f t="shared" si="3"/>
        <v/>
      </c>
    </row>
    <row r="21" spans="1:17" x14ac:dyDescent="0.25">
      <c r="A21" s="3" t="s">
        <v>164</v>
      </c>
      <c r="B21" s="4"/>
      <c r="C21" s="4"/>
      <c r="D21" s="4"/>
      <c r="E21" s="4"/>
      <c r="F21" s="4"/>
      <c r="G21" s="4">
        <v>1</v>
      </c>
      <c r="H21" s="4"/>
      <c r="I21" s="4"/>
      <c r="J21" s="4">
        <v>1</v>
      </c>
      <c r="K21" s="4">
        <v>2</v>
      </c>
      <c r="N21" s="3" t="str">
        <f t="shared" si="1"/>
        <v>%</v>
      </c>
      <c r="O21" t="str">
        <f t="shared" si="2"/>
        <v/>
      </c>
      <c r="Q21" t="str">
        <f t="shared" si="3"/>
        <v/>
      </c>
    </row>
    <row r="22" spans="1:17" x14ac:dyDescent="0.25">
      <c r="A22" s="3" t="s">
        <v>180</v>
      </c>
      <c r="B22" s="4"/>
      <c r="C22" s="4"/>
      <c r="D22" s="4"/>
      <c r="E22" s="4"/>
      <c r="F22" s="4"/>
      <c r="G22" s="4"/>
      <c r="H22" s="4"/>
      <c r="I22" s="4">
        <v>1</v>
      </c>
      <c r="J22" s="4"/>
      <c r="K22" s="4">
        <v>1</v>
      </c>
      <c r="N22" s="3" t="str">
        <f t="shared" si="1"/>
        <v>index (2011 = 100)</v>
      </c>
      <c r="O22" t="str">
        <f t="shared" si="2"/>
        <v>index (2011 = 100)</v>
      </c>
      <c r="Q22">
        <f t="shared" si="3"/>
        <v>1</v>
      </c>
    </row>
    <row r="23" spans="1:17" x14ac:dyDescent="0.25">
      <c r="A23" s="3" t="s">
        <v>183</v>
      </c>
      <c r="B23" s="4"/>
      <c r="C23" s="4"/>
      <c r="D23" s="4"/>
      <c r="E23" s="4"/>
      <c r="F23" s="4"/>
      <c r="G23" s="4"/>
      <c r="H23" s="4"/>
      <c r="I23" s="4">
        <v>1</v>
      </c>
      <c r="J23" s="4"/>
      <c r="K23" s="4">
        <v>1</v>
      </c>
      <c r="N23" s="3" t="str">
        <f t="shared" si="1"/>
        <v>CAL</v>
      </c>
      <c r="O23" t="str">
        <f t="shared" si="2"/>
        <v>CAL</v>
      </c>
      <c r="Q23">
        <f t="shared" si="3"/>
        <v>1</v>
      </c>
    </row>
    <row r="24" spans="1:17" x14ac:dyDescent="0.25">
      <c r="A24" s="3" t="s">
        <v>181</v>
      </c>
      <c r="B24" s="4"/>
      <c r="C24" s="4"/>
      <c r="D24" s="4"/>
      <c r="E24" s="4"/>
      <c r="F24" s="4"/>
      <c r="G24" s="4"/>
      <c r="H24" s="4"/>
      <c r="I24" s="4">
        <v>1</v>
      </c>
      <c r="J24" s="4"/>
      <c r="K24" s="4">
        <v>1</v>
      </c>
      <c r="N24" s="3" t="str">
        <f t="shared" si="1"/>
        <v>bn USD 2007 MER</v>
      </c>
      <c r="O24" t="str">
        <f t="shared" si="2"/>
        <v>bn USD 2007 MER</v>
      </c>
      <c r="P24" t="s">
        <v>162</v>
      </c>
      <c r="Q24">
        <f t="shared" si="3"/>
        <v>1</v>
      </c>
    </row>
    <row r="25" spans="1:17" x14ac:dyDescent="0.25">
      <c r="A25" s="3" t="s">
        <v>167</v>
      </c>
      <c r="B25" s="4"/>
      <c r="C25" s="4"/>
      <c r="D25" s="4"/>
      <c r="E25" s="4"/>
      <c r="F25" s="4">
        <v>1</v>
      </c>
      <c r="G25" s="4"/>
      <c r="H25" s="4"/>
      <c r="I25" s="4"/>
      <c r="J25" s="4"/>
      <c r="K25" s="4">
        <v>1</v>
      </c>
      <c r="N25" s="3" t="str">
        <f t="shared" si="1"/>
        <v>kg prt/ha</v>
      </c>
      <c r="O25" t="str">
        <f t="shared" si="2"/>
        <v/>
      </c>
      <c r="Q25" t="str">
        <f t="shared" si="3"/>
        <v/>
      </c>
    </row>
    <row r="26" spans="1:17" x14ac:dyDescent="0.25">
      <c r="A26" s="3" t="s">
        <v>186</v>
      </c>
      <c r="B26" s="4"/>
      <c r="C26" s="4">
        <v>1</v>
      </c>
      <c r="D26" s="4"/>
      <c r="E26" s="4"/>
      <c r="F26" s="4"/>
      <c r="G26" s="4"/>
      <c r="H26" s="4"/>
      <c r="I26" s="4"/>
      <c r="J26" s="4"/>
      <c r="K26" s="4">
        <v>1</v>
      </c>
      <c r="N26" s="3" t="str">
        <f t="shared" si="1"/>
        <v>g/cap/d</v>
      </c>
      <c r="O26" t="str">
        <f t="shared" si="2"/>
        <v>g/cap/d</v>
      </c>
      <c r="Q26">
        <f t="shared" si="3"/>
        <v>1</v>
      </c>
    </row>
    <row r="27" spans="1:17" x14ac:dyDescent="0.25">
      <c r="A27" s="3" t="s">
        <v>169</v>
      </c>
      <c r="B27" s="4"/>
      <c r="C27" s="4"/>
      <c r="D27" s="4"/>
      <c r="E27" s="4">
        <v>1</v>
      </c>
      <c r="F27" s="4"/>
      <c r="G27" s="4"/>
      <c r="H27" s="4"/>
      <c r="I27" s="4"/>
      <c r="J27" s="4"/>
      <c r="K27" s="4">
        <v>1</v>
      </c>
      <c r="N27" s="3" t="str">
        <f t="shared" si="1"/>
        <v>kg prt/kg prt</v>
      </c>
      <c r="O27" t="str">
        <f t="shared" si="2"/>
        <v/>
      </c>
      <c r="P27" t="str">
        <f>L6</f>
        <v>bn USD 2005 MER</v>
      </c>
      <c r="Q27" t="str">
        <f t="shared" si="3"/>
        <v/>
      </c>
    </row>
    <row r="28" spans="1:17" x14ac:dyDescent="0.25">
      <c r="A28" s="3" t="s">
        <v>171</v>
      </c>
      <c r="B28" s="4">
        <v>1</v>
      </c>
      <c r="C28" s="4"/>
      <c r="D28" s="4"/>
      <c r="E28" s="4"/>
      <c r="F28" s="4"/>
      <c r="G28" s="4"/>
      <c r="H28" s="4"/>
      <c r="I28" s="4"/>
      <c r="J28" s="4"/>
      <c r="K28" s="4">
        <v>1</v>
      </c>
      <c r="N28" s="3" t="str">
        <f t="shared" si="1"/>
        <v>1000 t prt</v>
      </c>
      <c r="O28" t="str">
        <f t="shared" si="2"/>
        <v/>
      </c>
      <c r="Q28" t="str">
        <f t="shared" si="3"/>
        <v/>
      </c>
    </row>
    <row r="29" spans="1:17" x14ac:dyDescent="0.25">
      <c r="A29" s="3" t="s">
        <v>182</v>
      </c>
      <c r="B29" s="4"/>
      <c r="C29" s="4"/>
      <c r="D29" s="4"/>
      <c r="E29" s="4"/>
      <c r="F29" s="4"/>
      <c r="G29" s="4">
        <v>1</v>
      </c>
      <c r="H29" s="4"/>
      <c r="I29" s="4"/>
      <c r="J29" s="4"/>
      <c r="K29" s="4">
        <v>1</v>
      </c>
      <c r="N29" s="3" t="str">
        <f t="shared" si="1"/>
        <v>%/year</v>
      </c>
      <c r="O29" t="str">
        <f t="shared" si="2"/>
        <v>%/year</v>
      </c>
      <c r="Q29">
        <f t="shared" si="3"/>
        <v>1</v>
      </c>
    </row>
    <row r="30" spans="1:17" x14ac:dyDescent="0.25">
      <c r="A30" s="3" t="s">
        <v>176</v>
      </c>
      <c r="B30" s="4"/>
      <c r="C30" s="4"/>
      <c r="D30" s="4"/>
      <c r="E30" s="4"/>
      <c r="F30" s="4"/>
      <c r="G30" s="4"/>
      <c r="H30" s="4"/>
      <c r="I30" s="4"/>
      <c r="J30" s="4">
        <v>1</v>
      </c>
      <c r="K30" s="4">
        <v>1</v>
      </c>
      <c r="N30" s="3" t="str">
        <f t="shared" si="1"/>
        <v>bn USD 2011</v>
      </c>
      <c r="O30" t="str">
        <f t="shared" si="2"/>
        <v>bn USD 2011</v>
      </c>
      <c r="Q30">
        <f t="shared" si="3"/>
        <v>1</v>
      </c>
    </row>
    <row r="31" spans="1:17" x14ac:dyDescent="0.25">
      <c r="A31" s="3" t="s">
        <v>184</v>
      </c>
      <c r="B31" s="4"/>
      <c r="C31" s="4"/>
      <c r="D31" s="4"/>
      <c r="E31" s="4"/>
      <c r="F31" s="4"/>
      <c r="G31" s="4"/>
      <c r="H31" s="4">
        <v>1</v>
      </c>
      <c r="I31" s="4"/>
      <c r="J31" s="4"/>
      <c r="K31" s="4">
        <v>1</v>
      </c>
      <c r="N31" s="3" t="str">
        <f t="shared" si="1"/>
        <v>%/yr</v>
      </c>
      <c r="O31" t="str">
        <f t="shared" si="2"/>
        <v>%/yr</v>
      </c>
      <c r="P31" t="s">
        <v>174</v>
      </c>
      <c r="Q31">
        <f t="shared" si="3"/>
        <v>1</v>
      </c>
    </row>
    <row r="32" spans="1:17" x14ac:dyDescent="0.25">
      <c r="A32" s="3" t="s">
        <v>179</v>
      </c>
      <c r="B32" s="4"/>
      <c r="C32" s="4"/>
      <c r="D32" s="4"/>
      <c r="E32" s="4"/>
      <c r="F32" s="4"/>
      <c r="G32" s="4"/>
      <c r="H32" s="4">
        <v>1</v>
      </c>
      <c r="I32" s="4"/>
      <c r="J32" s="4"/>
      <c r="K32" s="4">
        <v>1</v>
      </c>
      <c r="N32" s="3" t="str">
        <f t="shared" si="1"/>
        <v>MtCO2</v>
      </c>
      <c r="O32" t="str">
        <f t="shared" si="2"/>
        <v>MtCO2</v>
      </c>
      <c r="Q32">
        <f t="shared" si="3"/>
        <v>1</v>
      </c>
    </row>
    <row r="33" spans="1:17" x14ac:dyDescent="0.25">
      <c r="A33" s="3" t="s">
        <v>322</v>
      </c>
      <c r="B33" s="4"/>
      <c r="C33" s="4"/>
      <c r="D33" s="4"/>
      <c r="E33" s="4"/>
      <c r="F33" s="4">
        <v>1</v>
      </c>
      <c r="G33" s="4"/>
      <c r="H33" s="4"/>
      <c r="I33" s="4"/>
      <c r="J33" s="4"/>
      <c r="K33" s="4">
        <v>1</v>
      </c>
      <c r="N33" s="3" t="str">
        <f t="shared" si="1"/>
        <v>1000 m3</v>
      </c>
      <c r="O33" t="str">
        <f t="shared" si="2"/>
        <v>1000 m3</v>
      </c>
      <c r="Q33">
        <f t="shared" si="3"/>
        <v>1</v>
      </c>
    </row>
    <row r="34" spans="1:17" x14ac:dyDescent="0.25">
      <c r="A34" s="3" t="s">
        <v>187</v>
      </c>
      <c r="B34" s="4"/>
      <c r="C34" s="4"/>
      <c r="D34" s="4"/>
      <c r="E34" s="4"/>
      <c r="F34" s="4"/>
      <c r="G34" s="4"/>
      <c r="H34" s="4"/>
      <c r="I34" s="4">
        <v>1</v>
      </c>
      <c r="J34" s="4"/>
      <c r="K34" s="4">
        <v>1</v>
      </c>
      <c r="N34" s="3" t="str">
        <f t="shared" si="1"/>
        <v>USD/ha</v>
      </c>
      <c r="O34" t="str">
        <f t="shared" si="2"/>
        <v>USD/ha</v>
      </c>
      <c r="Q34">
        <f t="shared" si="3"/>
        <v>1</v>
      </c>
    </row>
    <row r="35" spans="1:17" x14ac:dyDescent="0.25">
      <c r="A35" s="3" t="s">
        <v>188</v>
      </c>
      <c r="B35" s="4"/>
      <c r="C35" s="4"/>
      <c r="D35" s="4">
        <v>1</v>
      </c>
      <c r="E35" s="4"/>
      <c r="F35" s="4"/>
      <c r="G35" s="4"/>
      <c r="H35" s="4"/>
      <c r="I35" s="4"/>
      <c r="J35" s="4"/>
      <c r="K35" s="4">
        <v>1</v>
      </c>
      <c r="N35" s="3" t="str">
        <f t="shared" si="1"/>
        <v>bn USD 2011 MER</v>
      </c>
      <c r="O35" t="str">
        <f t="shared" si="2"/>
        <v>bn USD 2011 MER</v>
      </c>
      <c r="Q35">
        <f t="shared" si="3"/>
        <v>1</v>
      </c>
    </row>
    <row r="36" spans="1:17" x14ac:dyDescent="0.25">
      <c r="A36" s="3" t="s">
        <v>189</v>
      </c>
      <c r="B36" s="4"/>
      <c r="C36" s="4"/>
      <c r="D36" s="4"/>
      <c r="E36" s="4"/>
      <c r="F36" s="4"/>
      <c r="G36" s="4"/>
      <c r="H36" s="4"/>
      <c r="I36" s="4">
        <v>1</v>
      </c>
      <c r="J36" s="4"/>
      <c r="K36" s="4">
        <v>1</v>
      </c>
      <c r="N36" s="3" t="str">
        <f t="shared" si="1"/>
        <v>Paasche index</v>
      </c>
      <c r="O36" t="str">
        <f t="shared" si="2"/>
        <v>Paasche index</v>
      </c>
      <c r="Q36">
        <f t="shared" si="3"/>
        <v>1</v>
      </c>
    </row>
    <row r="37" spans="1:17" x14ac:dyDescent="0.25">
      <c r="A37" s="3" t="s">
        <v>190</v>
      </c>
      <c r="B37" s="4"/>
      <c r="C37" s="4">
        <v>1</v>
      </c>
      <c r="D37" s="4"/>
      <c r="E37" s="4"/>
      <c r="F37" s="4"/>
      <c r="G37" s="4"/>
      <c r="H37" s="4"/>
      <c r="I37" s="4"/>
      <c r="J37" s="4"/>
      <c r="K37" s="4">
        <v>1</v>
      </c>
      <c r="N37" s="3" t="str">
        <f t="shared" si="1"/>
        <v>t dm/ha</v>
      </c>
      <c r="O37" t="str">
        <f t="shared" si="2"/>
        <v>t dm/ha</v>
      </c>
      <c r="Q37">
        <f t="shared" si="3"/>
        <v>1</v>
      </c>
    </row>
    <row r="38" spans="1:17" x14ac:dyDescent="0.25">
      <c r="A38" s="3" t="s">
        <v>185</v>
      </c>
      <c r="B38" s="4">
        <v>1</v>
      </c>
      <c r="C38" s="4"/>
      <c r="D38" s="4"/>
      <c r="E38" s="4"/>
      <c r="F38" s="4"/>
      <c r="G38" s="4"/>
      <c r="H38" s="4"/>
      <c r="I38" s="4"/>
      <c r="J38" s="4"/>
      <c r="K38" s="4">
        <v>1</v>
      </c>
      <c r="N38" s="3" t="str">
        <f t="shared" si="1"/>
        <v>bn USD 2005</v>
      </c>
      <c r="O38" t="str">
        <f t="shared" si="2"/>
        <v>bn USD 2005</v>
      </c>
      <c r="Q38">
        <f t="shared" si="3"/>
        <v>1</v>
      </c>
    </row>
    <row r="39" spans="1:17" x14ac:dyDescent="0.25">
      <c r="A39" s="3" t="s">
        <v>191</v>
      </c>
      <c r="B39" s="4"/>
      <c r="C39" s="4"/>
      <c r="D39" s="4"/>
      <c r="E39" s="4"/>
      <c r="F39" s="4"/>
      <c r="G39" s="4"/>
      <c r="H39" s="4">
        <v>1</v>
      </c>
      <c r="I39" s="4"/>
      <c r="J39" s="4"/>
      <c r="K39" s="4">
        <v>1</v>
      </c>
      <c r="N39" s="3" t="str">
        <f t="shared" si="1"/>
        <v>1</v>
      </c>
      <c r="O39" t="str">
        <f t="shared" si="2"/>
        <v>1</v>
      </c>
      <c r="Q39">
        <f t="shared" si="3"/>
        <v>1</v>
      </c>
    </row>
    <row r="40" spans="1:17" x14ac:dyDescent="0.25">
      <c r="A40" s="3" t="s">
        <v>192</v>
      </c>
      <c r="B40" s="4"/>
      <c r="C40" s="4">
        <v>1</v>
      </c>
      <c r="D40" s="4"/>
      <c r="E40" s="4"/>
      <c r="F40" s="4"/>
      <c r="G40" s="4"/>
      <c r="H40" s="4"/>
      <c r="I40" s="4"/>
      <c r="J40" s="4"/>
      <c r="K40" s="4">
        <v>1</v>
      </c>
      <c r="N40" s="3" t="str">
        <f t="shared" si="1"/>
        <v>EUR2010/t fm</v>
      </c>
      <c r="O40" t="str">
        <f t="shared" si="2"/>
        <v>EUR2010/t fm</v>
      </c>
      <c r="P40" t="s">
        <v>157</v>
      </c>
      <c r="Q40">
        <f t="shared" si="3"/>
        <v>1</v>
      </c>
    </row>
    <row r="41" spans="1:17" x14ac:dyDescent="0.25">
      <c r="A41" s="3" t="s">
        <v>194</v>
      </c>
      <c r="B41" s="4"/>
      <c r="C41" s="4"/>
      <c r="D41" s="4"/>
      <c r="E41" s="4"/>
      <c r="F41" s="4"/>
      <c r="G41" s="4">
        <v>1</v>
      </c>
      <c r="H41" s="4"/>
      <c r="I41" s="4"/>
      <c r="J41" s="4"/>
      <c r="K41" s="4">
        <v>1</v>
      </c>
      <c r="N41" s="3" t="str">
        <f t="shared" si="1"/>
        <v>usd per t CO2</v>
      </c>
      <c r="O41" t="str">
        <f t="shared" si="2"/>
        <v>usd per t CO2</v>
      </c>
      <c r="Q41">
        <f t="shared" si="3"/>
        <v>1</v>
      </c>
    </row>
    <row r="42" spans="1:17" x14ac:dyDescent="0.25">
      <c r="A42" s="3" t="s">
        <v>193</v>
      </c>
      <c r="B42" s="4"/>
      <c r="C42" s="4"/>
      <c r="D42" s="4"/>
      <c r="E42" s="4"/>
      <c r="F42" s="4"/>
      <c r="G42" s="4"/>
      <c r="H42" s="4"/>
      <c r="I42" s="4">
        <v>1</v>
      </c>
      <c r="J42" s="4"/>
      <c r="K42" s="4">
        <v>1</v>
      </c>
      <c r="N42" s="3" t="str">
        <f t="shared" si="1"/>
        <v>bn USD MER</v>
      </c>
    </row>
    <row r="43" spans="1:17" x14ac:dyDescent="0.25">
      <c r="A43" s="3" t="s">
        <v>196</v>
      </c>
      <c r="B43" s="4"/>
      <c r="C43" s="4">
        <v>1</v>
      </c>
      <c r="D43" s="4"/>
      <c r="E43" s="4"/>
      <c r="F43" s="4"/>
      <c r="G43" s="4"/>
      <c r="H43" s="4"/>
      <c r="I43" s="4"/>
      <c r="J43" s="4"/>
      <c r="K43" s="4">
        <v>1</v>
      </c>
      <c r="N43" s="3" t="str">
        <f t="shared" si="1"/>
        <v>EUR2010/cap</v>
      </c>
    </row>
    <row r="44" spans="1:17" x14ac:dyDescent="0.25">
      <c r="A44" s="3" t="s">
        <v>195</v>
      </c>
      <c r="B44" s="4"/>
      <c r="C44" s="4"/>
      <c r="D44" s="4"/>
      <c r="E44" s="4"/>
      <c r="F44" s="4"/>
      <c r="G44" s="4"/>
      <c r="H44" s="4">
        <v>1</v>
      </c>
      <c r="I44" s="4"/>
      <c r="J44" s="4"/>
      <c r="K44" s="4">
        <v>1</v>
      </c>
      <c r="N44" s="3" t="str">
        <f t="shared" si="1"/>
        <v>MtCH4</v>
      </c>
    </row>
    <row r="45" spans="1:17" x14ac:dyDescent="0.25">
      <c r="A45" s="3" t="s">
        <v>177</v>
      </c>
      <c r="B45" s="4"/>
      <c r="C45" s="4">
        <v>1</v>
      </c>
      <c r="D45" s="4"/>
      <c r="E45" s="4"/>
      <c r="F45" s="4"/>
      <c r="G45" s="4"/>
      <c r="H45" s="4"/>
      <c r="I45" s="4"/>
      <c r="J45" s="4"/>
      <c r="K45" s="4">
        <v>1</v>
      </c>
    </row>
    <row r="46" spans="1:17" x14ac:dyDescent="0.25">
      <c r="A46" s="3" t="s">
        <v>197</v>
      </c>
      <c r="B46" s="4"/>
      <c r="C46" s="4"/>
      <c r="D46" s="4"/>
      <c r="E46" s="4"/>
      <c r="F46" s="4"/>
      <c r="G46" s="4"/>
      <c r="H46" s="4">
        <v>1</v>
      </c>
      <c r="I46" s="4"/>
      <c r="J46" s="4"/>
      <c r="K46" s="4">
        <v>1</v>
      </c>
    </row>
    <row r="47" spans="1:17" x14ac:dyDescent="0.25">
      <c r="A47" s="3" t="s">
        <v>198</v>
      </c>
      <c r="B47" s="4"/>
      <c r="C47" s="4"/>
      <c r="D47" s="4"/>
      <c r="E47" s="4"/>
      <c r="F47" s="4"/>
      <c r="G47" s="4"/>
      <c r="H47" s="4">
        <v>1</v>
      </c>
      <c r="I47" s="4"/>
      <c r="J47" s="4"/>
      <c r="K47" s="4">
        <v>1</v>
      </c>
    </row>
    <row r="48" spans="1:17" x14ac:dyDescent="0.25">
      <c r="A48" s="3" t="s">
        <v>178</v>
      </c>
      <c r="B48" s="4"/>
      <c r="C48" s="4"/>
      <c r="D48" s="4"/>
      <c r="E48" s="4"/>
      <c r="F48" s="4"/>
      <c r="G48" s="4">
        <v>1</v>
      </c>
      <c r="H48" s="4"/>
      <c r="I48" s="4"/>
      <c r="J48" s="4"/>
      <c r="K48" s="4">
        <v>1</v>
      </c>
    </row>
    <row r="49" spans="1:11" x14ac:dyDescent="0.25">
      <c r="A49" s="3" t="s">
        <v>175</v>
      </c>
      <c r="B49" s="4"/>
      <c r="C49" s="4"/>
      <c r="D49" s="4"/>
      <c r="E49" s="4"/>
      <c r="F49" s="4"/>
      <c r="G49" s="4"/>
      <c r="H49" s="4"/>
      <c r="I49" s="4">
        <v>1</v>
      </c>
      <c r="J49" s="4"/>
      <c r="K49" s="4">
        <v>1</v>
      </c>
    </row>
    <row r="50" spans="1:11" x14ac:dyDescent="0.25">
      <c r="A50" s="3" t="s">
        <v>199</v>
      </c>
      <c r="B50" s="4"/>
      <c r="C50" s="4">
        <v>1</v>
      </c>
      <c r="D50" s="4"/>
      <c r="E50" s="4"/>
      <c r="F50" s="4"/>
      <c r="G50" s="4"/>
      <c r="H50" s="4"/>
      <c r="I50" s="4"/>
      <c r="J50" s="4"/>
      <c r="K50" s="4">
        <v>1</v>
      </c>
    </row>
    <row r="51" spans="1:11" x14ac:dyDescent="0.25">
      <c r="A51" s="3" t="s">
        <v>23</v>
      </c>
      <c r="B51" s="4">
        <v>9</v>
      </c>
      <c r="C51" s="4">
        <v>12</v>
      </c>
      <c r="D51" s="4">
        <v>9</v>
      </c>
      <c r="E51" s="4">
        <v>10</v>
      </c>
      <c r="F51" s="4">
        <v>13</v>
      </c>
      <c r="G51" s="4">
        <v>10</v>
      </c>
      <c r="H51" s="4">
        <v>12</v>
      </c>
      <c r="I51" s="4">
        <v>14</v>
      </c>
      <c r="J51" s="4">
        <v>11</v>
      </c>
      <c r="K51" s="4">
        <v>100</v>
      </c>
    </row>
  </sheetData>
  <conditionalFormatting sqref="M5:M19">
    <cfRule type="cellIs" dxfId="5" priority="2" operator="equal">
      <formula>0</formula>
    </cfRule>
  </conditionalFormatting>
  <conditionalFormatting sqref="O5:O42">
    <cfRule type="notContainsBlanks" dxfId="4" priority="1">
      <formula>LEN(TRIM(O5))&gt;0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U60"/>
  <sheetViews>
    <sheetView topLeftCell="A22" workbookViewId="0">
      <selection activeCell="B52" sqref="B5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6.28515625" bestFit="1" customWidth="1"/>
    <col min="5" max="5" width="6.7109375" bestFit="1" customWidth="1"/>
    <col min="6" max="6" width="9.7109375" bestFit="1" customWidth="1"/>
    <col min="7" max="7" width="8" bestFit="1" customWidth="1"/>
    <col min="8" max="8" width="7.85546875" bestFit="1" customWidth="1"/>
    <col min="9" max="9" width="9" bestFit="1" customWidth="1"/>
    <col min="10" max="10" width="7.140625" bestFit="1" customWidth="1"/>
    <col min="11" max="11" width="11.28515625" bestFit="1" customWidth="1"/>
    <col min="14" max="14" width="14.7109375" bestFit="1" customWidth="1"/>
    <col min="19" max="19" width="43.28515625" bestFit="1" customWidth="1"/>
    <col min="20" max="20" width="19.85546875" customWidth="1"/>
    <col min="21" max="21" width="43.28515625" bestFit="1" customWidth="1"/>
  </cols>
  <sheetData>
    <row r="3" spans="1:21" x14ac:dyDescent="0.25">
      <c r="A3" s="2" t="s">
        <v>16</v>
      </c>
      <c r="B3" s="2" t="s">
        <v>17</v>
      </c>
      <c r="M3" s="5" t="s">
        <v>18</v>
      </c>
      <c r="O3" s="5" t="s">
        <v>19</v>
      </c>
      <c r="P3" s="5" t="s">
        <v>20</v>
      </c>
      <c r="Q3" s="5" t="s">
        <v>21</v>
      </c>
    </row>
    <row r="4" spans="1:21" x14ac:dyDescent="0.25">
      <c r="A4" s="2" t="s">
        <v>22</v>
      </c>
      <c r="B4" t="s">
        <v>3</v>
      </c>
      <c r="C4" t="s">
        <v>6</v>
      </c>
      <c r="D4" t="s">
        <v>11</v>
      </c>
      <c r="E4" t="s">
        <v>8</v>
      </c>
      <c r="F4" t="s">
        <v>7</v>
      </c>
      <c r="G4" t="s">
        <v>15</v>
      </c>
      <c r="H4" t="s">
        <v>12</v>
      </c>
      <c r="I4" t="s">
        <v>9</v>
      </c>
      <c r="J4" t="s">
        <v>4</v>
      </c>
      <c r="K4" t="s">
        <v>23</v>
      </c>
      <c r="L4" t="s">
        <v>18</v>
      </c>
      <c r="M4" s="5" t="s">
        <v>25</v>
      </c>
      <c r="N4" t="s">
        <v>26</v>
      </c>
      <c r="O4" s="5" t="s">
        <v>18</v>
      </c>
      <c r="P4" s="5" t="s">
        <v>27</v>
      </c>
      <c r="Q4" s="5" t="s">
        <v>28</v>
      </c>
    </row>
    <row r="5" spans="1:21" x14ac:dyDescent="0.25">
      <c r="A5" s="3" t="s">
        <v>200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9</v>
      </c>
      <c r="L5" t="s">
        <v>201</v>
      </c>
      <c r="M5">
        <f>IF(ISERR(GETPIVOTDATA("Flag",$A$3,"Item",L5)),0,GETPIVOTDATA("Flag",$A$3,"Item",L5))</f>
        <v>9</v>
      </c>
      <c r="N5" t="str">
        <f t="shared" ref="N5:N55" si="0">A5</f>
        <v>AGR</v>
      </c>
      <c r="O5" t="str">
        <f>IF(ISNA(VLOOKUP(N5,$L$5:$L$48,1,FALSE)),N5,"")</f>
        <v/>
      </c>
      <c r="S5" t="str">
        <f>VLOOKUP(A5,'[1]Items Reporting template'!$B$4:$C$67,2,FALSE)</f>
        <v>All agricultural products</v>
      </c>
      <c r="T5" s="6" t="str">
        <f>A5</f>
        <v>AGR</v>
      </c>
      <c r="U5" s="6" t="str">
        <f t="shared" ref="U5:U42" si="1">S5</f>
        <v>All agricultural products</v>
      </c>
    </row>
    <row r="6" spans="1:21" x14ac:dyDescent="0.25">
      <c r="A6" s="3" t="s">
        <v>202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9</v>
      </c>
      <c r="L6" t="s">
        <v>203</v>
      </c>
      <c r="M6">
        <f t="shared" ref="M6:M60" si="2">IF(ISERR(GETPIVOTDATA("Flag",$A$3,"Item",L6)),0,GETPIVOTDATA("Flag",$A$3,"Item",L6))</f>
        <v>9</v>
      </c>
      <c r="N6" t="str">
        <f t="shared" si="0"/>
        <v>SGC</v>
      </c>
      <c r="O6" t="str">
        <f t="shared" ref="O6:O55" si="3">IF(ISNA(VLOOKUP(N6,$L$5:$L$48,1,FALSE)),N6,"")</f>
        <v/>
      </c>
      <c r="S6" t="str">
        <f>VLOOKUP(A6,'[1]Items Reporting template'!$B$4:$C$67,2,FALSE)</f>
        <v>Sugar crops (raw equivalent)</v>
      </c>
      <c r="T6" s="6" t="str">
        <f t="shared" ref="T6:T55" si="4">A6</f>
        <v>SGC</v>
      </c>
      <c r="U6" s="6" t="str">
        <f t="shared" si="1"/>
        <v>Sugar crops (raw equivalent)</v>
      </c>
    </row>
    <row r="7" spans="1:21" x14ac:dyDescent="0.25">
      <c r="A7" s="3" t="s">
        <v>201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9</v>
      </c>
      <c r="L7" t="s">
        <v>204</v>
      </c>
      <c r="M7">
        <f t="shared" si="2"/>
        <v>9</v>
      </c>
      <c r="N7" t="str">
        <f t="shared" si="0"/>
        <v>RIC</v>
      </c>
      <c r="O7" t="str">
        <f t="shared" si="3"/>
        <v/>
      </c>
      <c r="S7" t="str">
        <f>VLOOKUP(A7,'[1]Items Reporting template'!$B$4:$C$67,2,FALSE)</f>
        <v>Rice (paddy equivalent)</v>
      </c>
      <c r="T7" s="6" t="str">
        <f t="shared" si="4"/>
        <v>RIC</v>
      </c>
      <c r="U7" s="6" t="str">
        <f t="shared" si="1"/>
        <v>Rice (paddy equivalent)</v>
      </c>
    </row>
    <row r="8" spans="1:21" x14ac:dyDescent="0.25">
      <c r="A8" s="3" t="s">
        <v>203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9</v>
      </c>
      <c r="L8" t="s">
        <v>205</v>
      </c>
      <c r="M8">
        <f t="shared" si="2"/>
        <v>9</v>
      </c>
      <c r="N8" t="str">
        <f t="shared" si="0"/>
        <v>WHT</v>
      </c>
      <c r="O8" t="str">
        <f t="shared" si="3"/>
        <v/>
      </c>
      <c r="S8" t="str">
        <f>VLOOKUP(A8,'[1]Items Reporting template'!$B$4:$C$67,2,FALSE)</f>
        <v>Wheat</v>
      </c>
      <c r="T8" s="6" t="str">
        <f t="shared" si="4"/>
        <v>WHT</v>
      </c>
      <c r="U8" s="6" t="str">
        <f t="shared" si="1"/>
        <v>Wheat</v>
      </c>
    </row>
    <row r="9" spans="1:21" x14ac:dyDescent="0.25">
      <c r="A9" s="3" t="s">
        <v>215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9</v>
      </c>
      <c r="L9" t="s">
        <v>202</v>
      </c>
      <c r="M9">
        <f t="shared" si="2"/>
        <v>9</v>
      </c>
      <c r="N9" t="str">
        <f t="shared" si="0"/>
        <v>LSP</v>
      </c>
      <c r="O9" t="str">
        <f t="shared" si="3"/>
        <v/>
      </c>
      <c r="S9" t="str">
        <f>VLOOKUP(A9,'[1]Items Reporting template'!$B$4:$C$67,2,FALSE)</f>
        <v>Livestock products</v>
      </c>
      <c r="T9" s="6" t="str">
        <f t="shared" si="4"/>
        <v>LSP</v>
      </c>
      <c r="U9" s="6" t="str">
        <f t="shared" si="1"/>
        <v>Livestock products</v>
      </c>
    </row>
    <row r="10" spans="1:21" x14ac:dyDescent="0.25">
      <c r="A10" s="3" t="s">
        <v>207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9</v>
      </c>
      <c r="L10" t="s">
        <v>208</v>
      </c>
      <c r="M10">
        <f t="shared" si="2"/>
        <v>8</v>
      </c>
      <c r="N10" t="str">
        <f t="shared" si="0"/>
        <v>TOT</v>
      </c>
      <c r="O10" t="str">
        <f t="shared" si="3"/>
        <v/>
      </c>
      <c r="S10" t="str">
        <f>VLOOKUP(A10,'[1]Items Reporting template'!$B$4:$C$67,2,FALSE)</f>
        <v>Total (full economy, population, GDP, calories)</v>
      </c>
      <c r="T10" s="6" t="str">
        <f t="shared" si="4"/>
        <v>TOT</v>
      </c>
      <c r="U10" s="6" t="str">
        <f t="shared" si="1"/>
        <v>Total (full economy, population, GDP, calories)</v>
      </c>
    </row>
    <row r="11" spans="1:21" x14ac:dyDescent="0.25">
      <c r="A11" s="3" t="s">
        <v>209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9</v>
      </c>
      <c r="L11" t="s">
        <v>210</v>
      </c>
      <c r="M11">
        <f t="shared" si="2"/>
        <v>7</v>
      </c>
      <c r="N11" t="str">
        <f t="shared" si="0"/>
        <v>NRM</v>
      </c>
      <c r="O11" t="str">
        <f t="shared" si="3"/>
        <v/>
      </c>
      <c r="S11" t="str">
        <f>VLOOKUP(A11,'[1]Items Reporting template'!$B$4:$C$67,2,FALSE)</f>
        <v>Non ruminant meats</v>
      </c>
      <c r="T11" s="6" t="str">
        <f t="shared" si="4"/>
        <v>NRM</v>
      </c>
      <c r="U11" s="6" t="str">
        <f t="shared" si="1"/>
        <v>Non ruminant meats</v>
      </c>
    </row>
    <row r="12" spans="1:21" x14ac:dyDescent="0.25">
      <c r="A12" s="3" t="s">
        <v>205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9</v>
      </c>
      <c r="L12" t="s">
        <v>211</v>
      </c>
      <c r="M12">
        <f t="shared" si="2"/>
        <v>6</v>
      </c>
      <c r="N12" t="str">
        <f t="shared" si="0"/>
        <v>OSD</v>
      </c>
      <c r="O12" t="str">
        <f t="shared" si="3"/>
        <v/>
      </c>
      <c r="S12" t="str">
        <f>VLOOKUP(A12,'[1]Items Reporting template'!$B$4:$C$67,2,FALSE)</f>
        <v>Oilseeds (raw equivalent)</v>
      </c>
      <c r="T12" s="6" t="str">
        <f t="shared" si="4"/>
        <v>OSD</v>
      </c>
      <c r="U12" s="6" t="str">
        <f t="shared" si="1"/>
        <v>Oilseeds (raw equivalent)</v>
      </c>
    </row>
    <row r="13" spans="1:21" x14ac:dyDescent="0.25">
      <c r="A13" s="3" t="s">
        <v>212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9</v>
      </c>
      <c r="L13" t="s">
        <v>213</v>
      </c>
      <c r="M13">
        <f t="shared" si="2"/>
        <v>8</v>
      </c>
      <c r="N13" t="str">
        <f t="shared" si="0"/>
        <v>RUM</v>
      </c>
      <c r="O13" t="str">
        <f t="shared" si="3"/>
        <v/>
      </c>
      <c r="S13" t="str">
        <f>VLOOKUP(A13,'[1]Items Reporting template'!$B$4:$C$67,2,FALSE)</f>
        <v>Ruminant meats</v>
      </c>
      <c r="T13" s="6" t="str">
        <f t="shared" si="4"/>
        <v>RUM</v>
      </c>
      <c r="U13" s="6" t="str">
        <f t="shared" si="1"/>
        <v>Ruminant meats</v>
      </c>
    </row>
    <row r="14" spans="1:21" x14ac:dyDescent="0.25">
      <c r="A14" s="3" t="s">
        <v>214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9</v>
      </c>
      <c r="L14" t="s">
        <v>212</v>
      </c>
      <c r="M14">
        <f t="shared" si="2"/>
        <v>9</v>
      </c>
      <c r="N14" t="str">
        <f t="shared" si="0"/>
        <v>CRP</v>
      </c>
      <c r="O14" t="str">
        <f t="shared" si="3"/>
        <v/>
      </c>
      <c r="S14" t="str">
        <f>VLOOKUP(A14,'[1]Items Reporting template'!$B$4:$C$67,2,FALSE)</f>
        <v>All crops</v>
      </c>
      <c r="T14" s="6" t="str">
        <f t="shared" si="4"/>
        <v>CRP</v>
      </c>
      <c r="U14" s="6" t="str">
        <f t="shared" si="1"/>
        <v>All crops</v>
      </c>
    </row>
    <row r="15" spans="1:21" x14ac:dyDescent="0.25">
      <c r="A15" s="3" t="s">
        <v>206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9</v>
      </c>
      <c r="L15" t="s">
        <v>209</v>
      </c>
      <c r="M15">
        <f t="shared" si="2"/>
        <v>9</v>
      </c>
      <c r="N15" t="str">
        <f t="shared" si="0"/>
        <v>DRY</v>
      </c>
      <c r="O15" t="str">
        <f t="shared" si="3"/>
        <v/>
      </c>
      <c r="S15" t="str">
        <f>VLOOKUP(A15,'[1]Items Reporting template'!$B$4:$C$67,2,FALSE)</f>
        <v>Dairy (raw milk equivalent)</v>
      </c>
      <c r="T15" s="6" t="str">
        <f t="shared" si="4"/>
        <v>DRY</v>
      </c>
      <c r="U15" s="6" t="str">
        <f t="shared" si="1"/>
        <v>Dairy (raw milk equivalent)</v>
      </c>
    </row>
    <row r="16" spans="1:21" x14ac:dyDescent="0.25">
      <c r="A16" s="3" t="s">
        <v>204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9</v>
      </c>
      <c r="L16" t="s">
        <v>206</v>
      </c>
      <c r="M16">
        <f t="shared" si="2"/>
        <v>9</v>
      </c>
      <c r="N16" t="str">
        <f t="shared" si="0"/>
        <v>CGR</v>
      </c>
      <c r="O16" t="str">
        <f t="shared" si="3"/>
        <v/>
      </c>
      <c r="S16" t="str">
        <f>VLOOKUP(A16,'[1]Items Reporting template'!$B$4:$C$67,2,FALSE)</f>
        <v>Other cereal grains</v>
      </c>
      <c r="T16" s="6" t="str">
        <f t="shared" si="4"/>
        <v>CGR</v>
      </c>
      <c r="U16" s="6" t="str">
        <f t="shared" si="1"/>
        <v>Other cereal grains</v>
      </c>
    </row>
    <row r="17" spans="1:21" x14ac:dyDescent="0.25">
      <c r="A17" s="3" t="s">
        <v>217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/>
      <c r="H17" s="4">
        <v>1</v>
      </c>
      <c r="I17" s="4">
        <v>1</v>
      </c>
      <c r="J17" s="4">
        <v>1</v>
      </c>
      <c r="K17" s="4">
        <v>8</v>
      </c>
      <c r="L17" t="s">
        <v>216</v>
      </c>
      <c r="M17">
        <f t="shared" si="2"/>
        <v>1</v>
      </c>
      <c r="N17" t="str">
        <f t="shared" si="0"/>
        <v>FSH</v>
      </c>
      <c r="O17" t="str">
        <f t="shared" si="3"/>
        <v/>
      </c>
      <c r="S17" t="str">
        <f>VLOOKUP(A17,'[1]Items Reporting template'!$B$4:$C$67,2,FALSE)</f>
        <v>Fish</v>
      </c>
      <c r="T17" s="6" t="str">
        <f t="shared" si="4"/>
        <v>FSH</v>
      </c>
      <c r="U17" s="6" t="str">
        <f t="shared" si="1"/>
        <v>Fish</v>
      </c>
    </row>
    <row r="18" spans="1:21" x14ac:dyDescent="0.25">
      <c r="A18" s="3" t="s">
        <v>213</v>
      </c>
      <c r="B18" s="4">
        <v>1</v>
      </c>
      <c r="C18" s="4">
        <v>1</v>
      </c>
      <c r="D18" s="4"/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8</v>
      </c>
      <c r="L18" t="s">
        <v>218</v>
      </c>
      <c r="M18">
        <f t="shared" si="2"/>
        <v>6</v>
      </c>
      <c r="N18" t="str">
        <f t="shared" si="0"/>
        <v>OCR</v>
      </c>
      <c r="O18" t="str">
        <f t="shared" si="3"/>
        <v/>
      </c>
      <c r="S18" t="str">
        <f>VLOOKUP(A18,'[1]Items Reporting template'!$B$4:$C$67,2,FALSE)</f>
        <v>Other crops</v>
      </c>
      <c r="T18" s="6" t="str">
        <f t="shared" si="4"/>
        <v>OCR</v>
      </c>
      <c r="U18" s="6" t="str">
        <f t="shared" si="1"/>
        <v>Other crops</v>
      </c>
    </row>
    <row r="19" spans="1:21" x14ac:dyDescent="0.25">
      <c r="A19" s="3" t="s">
        <v>208</v>
      </c>
      <c r="B19" s="4"/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8</v>
      </c>
      <c r="L19" t="s">
        <v>219</v>
      </c>
      <c r="M19">
        <f t="shared" si="2"/>
        <v>4</v>
      </c>
      <c r="N19" t="str">
        <f t="shared" si="0"/>
        <v>VFN</v>
      </c>
      <c r="O19" t="str">
        <f t="shared" si="3"/>
        <v/>
      </c>
      <c r="S19" t="str">
        <f>VLOOKUP(A19,'[1]Items Reporting template'!$B$4:$C$67,2,FALSE)</f>
        <v>Vegetables, fruits, nuts (incl. roots and tubers)</v>
      </c>
      <c r="T19" s="6" t="str">
        <f t="shared" si="4"/>
        <v>VFN</v>
      </c>
      <c r="U19" s="6" t="str">
        <f t="shared" si="1"/>
        <v>Vegetables, fruits, nuts (incl. roots and tubers)</v>
      </c>
    </row>
    <row r="20" spans="1:21" x14ac:dyDescent="0.25">
      <c r="A20" s="3" t="s">
        <v>210</v>
      </c>
      <c r="B20" s="4"/>
      <c r="C20" s="4"/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7</v>
      </c>
      <c r="L20" t="s">
        <v>217</v>
      </c>
      <c r="M20">
        <f t="shared" si="2"/>
        <v>8</v>
      </c>
      <c r="N20" t="str">
        <f t="shared" si="0"/>
        <v>PFB</v>
      </c>
      <c r="O20" t="str">
        <f t="shared" si="3"/>
        <v/>
      </c>
      <c r="S20" t="str">
        <f>VLOOKUP(A20,'[1]Items Reporting template'!$B$4:$C$67,2,FALSE)</f>
        <v>Plant based fibres</v>
      </c>
      <c r="T20" s="6" t="str">
        <f t="shared" si="4"/>
        <v>PFB</v>
      </c>
      <c r="U20" s="6" t="str">
        <f t="shared" si="1"/>
        <v>Plant based fibres</v>
      </c>
    </row>
    <row r="21" spans="1:21" x14ac:dyDescent="0.25">
      <c r="A21" s="3" t="s">
        <v>218</v>
      </c>
      <c r="B21" s="4"/>
      <c r="C21" s="4">
        <v>1</v>
      </c>
      <c r="D21" s="4">
        <v>1</v>
      </c>
      <c r="E21" s="4">
        <v>1</v>
      </c>
      <c r="F21" s="4">
        <v>1</v>
      </c>
      <c r="G21" s="4"/>
      <c r="H21" s="4">
        <v>1</v>
      </c>
      <c r="I21" s="4"/>
      <c r="J21" s="4">
        <v>1</v>
      </c>
      <c r="K21" s="4">
        <v>6</v>
      </c>
      <c r="L21" t="s">
        <v>220</v>
      </c>
      <c r="M21">
        <f t="shared" si="2"/>
        <v>6</v>
      </c>
      <c r="N21" t="str">
        <f t="shared" si="0"/>
        <v>GRS</v>
      </c>
      <c r="O21" t="str">
        <f t="shared" si="3"/>
        <v/>
      </c>
      <c r="S21" t="str">
        <f>VLOOKUP(A21,'[1]Items Reporting template'!$B$4:$C$67,2,FALSE)</f>
        <v>Grass</v>
      </c>
      <c r="T21" s="6" t="str">
        <f t="shared" si="4"/>
        <v>GRS</v>
      </c>
      <c r="U21" s="6" t="str">
        <f t="shared" si="1"/>
        <v>Grass</v>
      </c>
    </row>
    <row r="22" spans="1:21" x14ac:dyDescent="0.25">
      <c r="A22" s="3" t="s">
        <v>211</v>
      </c>
      <c r="B22" s="4">
        <v>1</v>
      </c>
      <c r="C22" s="4"/>
      <c r="D22" s="4">
        <v>1</v>
      </c>
      <c r="E22" s="4">
        <v>1</v>
      </c>
      <c r="F22" s="4">
        <v>1</v>
      </c>
      <c r="G22" s="4"/>
      <c r="H22" s="4">
        <v>1</v>
      </c>
      <c r="I22" s="4"/>
      <c r="J22" s="4">
        <v>1</v>
      </c>
      <c r="K22" s="4">
        <v>6</v>
      </c>
      <c r="L22" t="s">
        <v>221</v>
      </c>
      <c r="M22">
        <f t="shared" si="2"/>
        <v>3</v>
      </c>
      <c r="N22" t="str">
        <f t="shared" si="0"/>
        <v>ECP</v>
      </c>
      <c r="O22" t="str">
        <f t="shared" si="3"/>
        <v/>
      </c>
      <c r="S22" t="str">
        <f>VLOOKUP(A22,'[1]Items Reporting template'!$B$4:$C$67,2,FALSE)</f>
        <v>Energy crops</v>
      </c>
      <c r="T22" s="6" t="str">
        <f t="shared" si="4"/>
        <v>ECP</v>
      </c>
      <c r="U22" s="6" t="str">
        <f t="shared" si="1"/>
        <v>Energy crops</v>
      </c>
    </row>
    <row r="23" spans="1:21" x14ac:dyDescent="0.25">
      <c r="A23" s="3" t="s">
        <v>220</v>
      </c>
      <c r="B23" s="4"/>
      <c r="C23" s="4"/>
      <c r="D23" s="4">
        <v>1</v>
      </c>
      <c r="E23" s="4">
        <v>1</v>
      </c>
      <c r="F23" s="4">
        <v>1</v>
      </c>
      <c r="G23" s="4"/>
      <c r="H23" s="4">
        <v>1</v>
      </c>
      <c r="I23" s="4">
        <v>1</v>
      </c>
      <c r="J23" s="4">
        <v>1</v>
      </c>
      <c r="K23" s="4">
        <v>6</v>
      </c>
      <c r="L23" t="s">
        <v>222</v>
      </c>
      <c r="M23">
        <f t="shared" si="2"/>
        <v>3</v>
      </c>
      <c r="N23" t="str">
        <f t="shared" si="0"/>
        <v>FOR</v>
      </c>
      <c r="O23" t="str">
        <f t="shared" si="3"/>
        <v/>
      </c>
      <c r="S23" t="str">
        <f>VLOOKUP(A23,'[1]Items Reporting template'!$B$4:$C$67,2,FALSE)</f>
        <v>Forestry products</v>
      </c>
      <c r="T23" s="6" t="str">
        <f t="shared" si="4"/>
        <v>FOR</v>
      </c>
      <c r="U23" s="6" t="str">
        <f t="shared" si="1"/>
        <v>Forestry products</v>
      </c>
    </row>
    <row r="24" spans="1:21" x14ac:dyDescent="0.25">
      <c r="A24" s="3" t="s">
        <v>223</v>
      </c>
      <c r="B24" s="4"/>
      <c r="C24" s="4">
        <v>1</v>
      </c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>
        <v>5</v>
      </c>
      <c r="L24" t="s">
        <v>224</v>
      </c>
      <c r="M24">
        <f t="shared" si="2"/>
        <v>2</v>
      </c>
      <c r="N24" t="str">
        <f t="shared" si="0"/>
        <v>NRM|PRK</v>
      </c>
      <c r="O24" t="str">
        <f t="shared" si="3"/>
        <v/>
      </c>
      <c r="S24" t="str">
        <f>VLOOKUP(A24,'[1]Items Reporting template'!$B$4:$C$67,2,FALSE)</f>
        <v>Pork meat</v>
      </c>
      <c r="T24" s="6" t="str">
        <f t="shared" si="4"/>
        <v>NRM|PRK</v>
      </c>
      <c r="U24" s="6" t="str">
        <f t="shared" si="1"/>
        <v>Pork meat</v>
      </c>
    </row>
    <row r="25" spans="1:21" x14ac:dyDescent="0.25">
      <c r="A25" s="3" t="s">
        <v>225</v>
      </c>
      <c r="B25" s="4"/>
      <c r="C25" s="4">
        <v>1</v>
      </c>
      <c r="D25" s="4"/>
      <c r="E25" s="4">
        <v>1</v>
      </c>
      <c r="F25" s="4">
        <v>1</v>
      </c>
      <c r="G25" s="4"/>
      <c r="H25" s="4"/>
      <c r="I25" s="4">
        <v>1</v>
      </c>
      <c r="J25" s="4">
        <v>1</v>
      </c>
      <c r="K25" s="4">
        <v>5</v>
      </c>
      <c r="L25" t="s">
        <v>223</v>
      </c>
      <c r="M25">
        <f t="shared" si="2"/>
        <v>5</v>
      </c>
      <c r="N25" t="str">
        <f t="shared" si="0"/>
        <v>NRM|PTM</v>
      </c>
      <c r="O25" t="str">
        <f t="shared" si="3"/>
        <v/>
      </c>
      <c r="S25" t="str">
        <f>VLOOKUP(A25,'[1]Items Reporting template'!$B$4:$C$67,2,FALSE)</f>
        <v>Poultry meat</v>
      </c>
      <c r="T25" s="6" t="str">
        <f t="shared" si="4"/>
        <v>NRM|PTM</v>
      </c>
      <c r="U25" s="6" t="str">
        <f t="shared" si="1"/>
        <v>Poultry meat</v>
      </c>
    </row>
    <row r="26" spans="1:21" x14ac:dyDescent="0.25">
      <c r="A26" s="3" t="s">
        <v>226</v>
      </c>
      <c r="B26" s="4">
        <v>1</v>
      </c>
      <c r="C26" s="4"/>
      <c r="D26" s="4"/>
      <c r="E26" s="4">
        <v>1</v>
      </c>
      <c r="F26" s="4">
        <v>1</v>
      </c>
      <c r="G26" s="4"/>
      <c r="H26" s="4">
        <v>1</v>
      </c>
      <c r="I26" s="4"/>
      <c r="J26" s="4">
        <v>1</v>
      </c>
      <c r="K26" s="4">
        <v>5</v>
      </c>
      <c r="L26" t="s">
        <v>225</v>
      </c>
      <c r="M26">
        <f t="shared" si="2"/>
        <v>5</v>
      </c>
      <c r="N26" t="str">
        <f t="shared" si="0"/>
        <v>ONV</v>
      </c>
      <c r="O26" t="str">
        <f t="shared" si="3"/>
        <v/>
      </c>
      <c r="P26" t="str">
        <f>L25</f>
        <v>NRM|PRK</v>
      </c>
      <c r="Q26" t="str">
        <f>IF(O26&lt;&gt;"",GETPIVOTDATA("Flag",$A$3,"Item",O26),"")</f>
        <v/>
      </c>
      <c r="S26" t="str">
        <f>VLOOKUP(A26,'[1]Items Reporting template'!$B$4:$C$67,2,FALSE)</f>
        <v>Other natural land</v>
      </c>
      <c r="T26" s="6" t="str">
        <f t="shared" si="4"/>
        <v>ONV</v>
      </c>
      <c r="U26" s="6" t="str">
        <f t="shared" si="1"/>
        <v>Other natural land</v>
      </c>
    </row>
    <row r="27" spans="1:21" x14ac:dyDescent="0.25">
      <c r="A27" s="3" t="s">
        <v>219</v>
      </c>
      <c r="B27" s="4"/>
      <c r="C27" s="4"/>
      <c r="D27" s="4"/>
      <c r="E27" s="4">
        <v>1</v>
      </c>
      <c r="F27" s="4"/>
      <c r="G27" s="4"/>
      <c r="H27" s="4">
        <v>1</v>
      </c>
      <c r="I27" s="4">
        <v>1</v>
      </c>
      <c r="J27" s="4">
        <v>1</v>
      </c>
      <c r="K27" s="4">
        <v>4</v>
      </c>
      <c r="L27" t="s">
        <v>227</v>
      </c>
      <c r="M27">
        <f t="shared" si="2"/>
        <v>2</v>
      </c>
      <c r="N27" t="str">
        <f t="shared" si="0"/>
        <v>OFD</v>
      </c>
      <c r="O27" t="str">
        <f t="shared" si="3"/>
        <v/>
      </c>
      <c r="Q27" t="str">
        <f t="shared" ref="Q27:Q55" si="5">IF(O27&lt;&gt;"",GETPIVOTDATA("Flag",$A$3,"Item",O27),"")</f>
        <v/>
      </c>
      <c r="S27" t="str">
        <f>VLOOKUP(A27,'[1]Items Reporting template'!$B$4:$C$67,2,FALSE)</f>
        <v>Other feed products</v>
      </c>
      <c r="T27" s="6" t="str">
        <f t="shared" si="4"/>
        <v>OFD</v>
      </c>
      <c r="U27" s="6" t="str">
        <f t="shared" si="1"/>
        <v>Other feed products</v>
      </c>
    </row>
    <row r="28" spans="1:21" x14ac:dyDescent="0.25">
      <c r="A28" s="3" t="s">
        <v>228</v>
      </c>
      <c r="B28" s="4"/>
      <c r="C28" s="4"/>
      <c r="D28" s="4"/>
      <c r="E28" s="4"/>
      <c r="F28" s="4">
        <v>1</v>
      </c>
      <c r="G28" s="4"/>
      <c r="H28" s="4">
        <v>1</v>
      </c>
      <c r="I28" s="4"/>
      <c r="J28" s="4">
        <v>1</v>
      </c>
      <c r="K28" s="4">
        <v>3</v>
      </c>
      <c r="L28" t="s">
        <v>229</v>
      </c>
      <c r="M28">
        <f t="shared" si="2"/>
        <v>1</v>
      </c>
      <c r="N28" t="str">
        <f t="shared" si="0"/>
        <v>MMG</v>
      </c>
      <c r="O28" t="str">
        <f t="shared" si="3"/>
        <v/>
      </c>
      <c r="P28" t="str">
        <f>L22</f>
        <v>VFN|VEG</v>
      </c>
      <c r="Q28" t="str">
        <f t="shared" si="5"/>
        <v/>
      </c>
      <c r="S28" t="str">
        <f>VLOOKUP(A28,'[1]Items Reporting template'!$B$4:$C$67,2,FALSE)</f>
        <v>Manure Management</v>
      </c>
      <c r="T28" s="6" t="str">
        <f t="shared" si="4"/>
        <v>MMG</v>
      </c>
      <c r="U28" s="6" t="str">
        <f t="shared" si="1"/>
        <v>Manure Management</v>
      </c>
    </row>
    <row r="29" spans="1:21" x14ac:dyDescent="0.25">
      <c r="A29" s="3" t="s">
        <v>131</v>
      </c>
      <c r="B29" s="4"/>
      <c r="C29" s="4"/>
      <c r="D29" s="4"/>
      <c r="E29" s="4">
        <v>1</v>
      </c>
      <c r="F29" s="4">
        <v>1</v>
      </c>
      <c r="G29" s="4"/>
      <c r="H29" s="4"/>
      <c r="I29" s="4"/>
      <c r="J29" s="4">
        <v>1</v>
      </c>
      <c r="K29" s="4">
        <v>3</v>
      </c>
      <c r="L29" t="s">
        <v>214</v>
      </c>
      <c r="M29">
        <f t="shared" si="2"/>
        <v>9</v>
      </c>
      <c r="N29" t="str">
        <f t="shared" si="0"/>
        <v>NLD</v>
      </c>
      <c r="O29" t="str">
        <f t="shared" si="3"/>
        <v/>
      </c>
      <c r="P29" t="str">
        <f>L26</f>
        <v>NRM|PTM</v>
      </c>
      <c r="Q29" t="str">
        <f t="shared" si="5"/>
        <v/>
      </c>
      <c r="S29" t="str">
        <f>VLOOKUP(A29,'[1]Items Reporting template'!$B$4:$C$67,2,FALSE)</f>
        <v>Non arable land (desert, built-up areas…)</v>
      </c>
      <c r="T29" s="6" t="str">
        <f t="shared" si="4"/>
        <v>NLD</v>
      </c>
      <c r="U29" s="6" t="str">
        <f t="shared" si="1"/>
        <v>Non arable land (desert, built-up areas…)</v>
      </c>
    </row>
    <row r="30" spans="1:21" x14ac:dyDescent="0.25">
      <c r="A30" s="3" t="s">
        <v>222</v>
      </c>
      <c r="B30" s="4"/>
      <c r="C30" s="4">
        <v>1</v>
      </c>
      <c r="D30" s="4"/>
      <c r="E30" s="4">
        <v>1</v>
      </c>
      <c r="F30" s="4">
        <v>1</v>
      </c>
      <c r="G30" s="4"/>
      <c r="H30" s="4"/>
      <c r="I30" s="4"/>
      <c r="J30" s="4"/>
      <c r="K30" s="4">
        <v>3</v>
      </c>
      <c r="L30" t="s">
        <v>215</v>
      </c>
      <c r="M30">
        <f t="shared" si="2"/>
        <v>9</v>
      </c>
      <c r="N30" t="str">
        <f t="shared" si="0"/>
        <v>VFN|FRU</v>
      </c>
      <c r="O30" t="str">
        <f t="shared" si="3"/>
        <v/>
      </c>
      <c r="Q30" t="str">
        <f t="shared" si="5"/>
        <v/>
      </c>
      <c r="S30" t="str">
        <f>VLOOKUP(A30,'[1]Items Reporting template'!$B$4:$C$67,2,FALSE)</f>
        <v>Fruits</v>
      </c>
      <c r="T30" s="6" t="str">
        <f t="shared" si="4"/>
        <v>VFN|FRU</v>
      </c>
      <c r="U30" s="6" t="str">
        <f t="shared" si="1"/>
        <v>Fruits</v>
      </c>
    </row>
    <row r="31" spans="1:21" x14ac:dyDescent="0.25">
      <c r="A31" s="3" t="s">
        <v>230</v>
      </c>
      <c r="B31" s="4"/>
      <c r="C31" s="4"/>
      <c r="D31" s="4"/>
      <c r="E31" s="4"/>
      <c r="F31" s="4">
        <v>1</v>
      </c>
      <c r="G31" s="4"/>
      <c r="H31" s="4">
        <v>1</v>
      </c>
      <c r="I31" s="4"/>
      <c r="J31" s="4">
        <v>1</v>
      </c>
      <c r="K31" s="4">
        <v>3</v>
      </c>
      <c r="L31" t="s">
        <v>200</v>
      </c>
      <c r="M31">
        <f t="shared" si="2"/>
        <v>9</v>
      </c>
      <c r="N31" t="str">
        <f t="shared" si="0"/>
        <v>ENT</v>
      </c>
      <c r="O31" t="str">
        <f t="shared" si="3"/>
        <v/>
      </c>
      <c r="Q31" t="str">
        <f t="shared" si="5"/>
        <v/>
      </c>
      <c r="S31" t="str">
        <f>VLOOKUP(A31,'[1]Items Reporting template'!$B$4:$C$67,2,FALSE)</f>
        <v>Enteric Fermentation</v>
      </c>
      <c r="T31" s="6" t="str">
        <f t="shared" si="4"/>
        <v>ENT</v>
      </c>
      <c r="U31" s="6" t="str">
        <f t="shared" si="1"/>
        <v>Enteric Fermentation</v>
      </c>
    </row>
    <row r="32" spans="1:21" x14ac:dyDescent="0.25">
      <c r="A32" s="3" t="s">
        <v>221</v>
      </c>
      <c r="B32" s="4"/>
      <c r="C32" s="4">
        <v>1</v>
      </c>
      <c r="D32" s="4"/>
      <c r="E32" s="4">
        <v>1</v>
      </c>
      <c r="F32" s="4">
        <v>1</v>
      </c>
      <c r="G32" s="4"/>
      <c r="H32" s="4"/>
      <c r="I32" s="4"/>
      <c r="J32" s="4"/>
      <c r="K32" s="4">
        <v>3</v>
      </c>
      <c r="L32" t="s">
        <v>207</v>
      </c>
      <c r="M32">
        <f t="shared" si="2"/>
        <v>9</v>
      </c>
      <c r="N32" t="str">
        <f t="shared" si="0"/>
        <v>VFN|VEG</v>
      </c>
      <c r="O32" t="str">
        <f t="shared" si="3"/>
        <v/>
      </c>
      <c r="Q32" t="str">
        <f t="shared" si="5"/>
        <v/>
      </c>
      <c r="S32" t="str">
        <f>VLOOKUP(A32,'[1]Items Reporting template'!$B$4:$C$67,2,FALSE)</f>
        <v>Vegetables</v>
      </c>
      <c r="T32" s="6" t="str">
        <f t="shared" si="4"/>
        <v>VFN|VEG</v>
      </c>
      <c r="U32" s="6" t="str">
        <f t="shared" si="1"/>
        <v>Vegetables</v>
      </c>
    </row>
    <row r="33" spans="1:21" x14ac:dyDescent="0.25">
      <c r="A33" s="3" t="s">
        <v>231</v>
      </c>
      <c r="B33" s="4"/>
      <c r="C33" s="4"/>
      <c r="D33" s="4"/>
      <c r="E33" s="4"/>
      <c r="F33" s="4">
        <v>1</v>
      </c>
      <c r="G33" s="4"/>
      <c r="H33" s="4">
        <v>1</v>
      </c>
      <c r="I33" s="4"/>
      <c r="J33" s="4">
        <v>1</v>
      </c>
      <c r="K33" s="4">
        <v>3</v>
      </c>
      <c r="L33" t="s">
        <v>214</v>
      </c>
      <c r="M33">
        <f t="shared" si="2"/>
        <v>9</v>
      </c>
      <c r="N33" t="str">
        <f t="shared" si="0"/>
        <v>RCC</v>
      </c>
      <c r="O33" t="str">
        <f t="shared" si="3"/>
        <v/>
      </c>
      <c r="Q33" t="str">
        <f t="shared" si="5"/>
        <v/>
      </c>
      <c r="S33" t="str">
        <f>VLOOKUP(A33,'[1]Items Reporting template'!$B$4:$C$67,2,FALSE)</f>
        <v>Rice Cultivation</v>
      </c>
      <c r="T33" s="6" t="str">
        <f t="shared" si="4"/>
        <v>RCC</v>
      </c>
      <c r="U33" s="6" t="str">
        <f t="shared" si="1"/>
        <v>Rice Cultivation</v>
      </c>
    </row>
    <row r="34" spans="1:21" x14ac:dyDescent="0.25">
      <c r="A34" s="3" t="s">
        <v>232</v>
      </c>
      <c r="B34" s="4"/>
      <c r="C34" s="4"/>
      <c r="D34" s="4"/>
      <c r="E34" s="4"/>
      <c r="F34" s="4">
        <v>1</v>
      </c>
      <c r="G34" s="4"/>
      <c r="H34" s="4">
        <v>1</v>
      </c>
      <c r="I34" s="4"/>
      <c r="J34" s="4">
        <v>1</v>
      </c>
      <c r="K34" s="4">
        <v>3</v>
      </c>
      <c r="L34" t="s">
        <v>218</v>
      </c>
      <c r="M34">
        <f t="shared" si="2"/>
        <v>6</v>
      </c>
      <c r="N34" t="str">
        <f t="shared" si="0"/>
        <v>MAS</v>
      </c>
      <c r="O34" t="str">
        <f t="shared" si="3"/>
        <v/>
      </c>
      <c r="P34" t="str">
        <f>L23</f>
        <v>VFN|FRU</v>
      </c>
      <c r="Q34" t="str">
        <f t="shared" si="5"/>
        <v/>
      </c>
      <c r="S34" t="str">
        <f>VLOOKUP(A34,'[1]Items Reporting template'!$B$4:$C$67,2,FALSE)</f>
        <v>Manure applied to Soils</v>
      </c>
      <c r="T34" s="6" t="str">
        <f t="shared" si="4"/>
        <v>MAS</v>
      </c>
      <c r="U34" s="6" t="str">
        <f t="shared" si="1"/>
        <v>Manure applied to Soils</v>
      </c>
    </row>
    <row r="35" spans="1:21" x14ac:dyDescent="0.25">
      <c r="A35" s="3" t="s">
        <v>224</v>
      </c>
      <c r="B35" s="4"/>
      <c r="C35" s="4"/>
      <c r="D35" s="4"/>
      <c r="E35" s="4">
        <v>1</v>
      </c>
      <c r="F35" s="4">
        <v>1</v>
      </c>
      <c r="G35" s="4"/>
      <c r="H35" s="4"/>
      <c r="I35" s="4"/>
      <c r="J35" s="4"/>
      <c r="K35" s="4">
        <v>2</v>
      </c>
      <c r="L35" t="s">
        <v>226</v>
      </c>
      <c r="M35">
        <f t="shared" si="2"/>
        <v>5</v>
      </c>
      <c r="N35" t="str">
        <f t="shared" si="0"/>
        <v>VFN|NUT</v>
      </c>
      <c r="O35" t="str">
        <f t="shared" si="3"/>
        <v/>
      </c>
      <c r="Q35" t="str">
        <f t="shared" si="5"/>
        <v/>
      </c>
      <c r="S35" t="str">
        <f>VLOOKUP(A35,'[1]Items Reporting template'!$B$4:$C$67,2,FALSE)</f>
        <v>Nuts</v>
      </c>
      <c r="T35" s="6" t="str">
        <f t="shared" si="4"/>
        <v>VFN|NUT</v>
      </c>
      <c r="U35" s="6" t="str">
        <f t="shared" si="1"/>
        <v>Nuts</v>
      </c>
    </row>
    <row r="36" spans="1:21" x14ac:dyDescent="0.25">
      <c r="A36" s="3" t="s">
        <v>227</v>
      </c>
      <c r="B36" s="4"/>
      <c r="C36" s="4">
        <v>1</v>
      </c>
      <c r="D36" s="4"/>
      <c r="E36" s="4"/>
      <c r="F36" s="4">
        <v>1</v>
      </c>
      <c r="G36" s="4"/>
      <c r="H36" s="4"/>
      <c r="I36" s="4"/>
      <c r="J36" s="4"/>
      <c r="K36" s="4">
        <v>2</v>
      </c>
      <c r="L36" t="s">
        <v>220</v>
      </c>
      <c r="M36">
        <f t="shared" si="2"/>
        <v>6</v>
      </c>
      <c r="N36" t="str">
        <f t="shared" si="0"/>
        <v>NRM|EGG</v>
      </c>
      <c r="O36" t="str">
        <f t="shared" si="3"/>
        <v/>
      </c>
      <c r="Q36" t="str">
        <f t="shared" si="5"/>
        <v/>
      </c>
      <c r="S36" t="str">
        <f>VLOOKUP(A36,'[1]Items Reporting template'!$B$4:$C$67,2,FALSE)</f>
        <v>Poultry eggs</v>
      </c>
      <c r="T36" s="6" t="str">
        <f t="shared" si="4"/>
        <v>NRM|EGG</v>
      </c>
      <c r="U36" s="6" t="str">
        <f t="shared" si="1"/>
        <v>Poultry eggs</v>
      </c>
    </row>
    <row r="37" spans="1:21" x14ac:dyDescent="0.25">
      <c r="A37" s="3" t="s">
        <v>234</v>
      </c>
      <c r="B37" s="4"/>
      <c r="C37" s="4"/>
      <c r="D37" s="4"/>
      <c r="E37" s="4"/>
      <c r="F37" s="4">
        <v>1</v>
      </c>
      <c r="G37" s="4"/>
      <c r="H37" s="4"/>
      <c r="I37" s="4"/>
      <c r="J37" s="4">
        <v>1</v>
      </c>
      <c r="K37" s="4">
        <v>2</v>
      </c>
      <c r="L37" t="s">
        <v>131</v>
      </c>
      <c r="M37">
        <f t="shared" si="2"/>
        <v>3</v>
      </c>
      <c r="N37" t="str">
        <f t="shared" si="0"/>
        <v>MGR</v>
      </c>
      <c r="O37" t="str">
        <f t="shared" si="3"/>
        <v>MGR</v>
      </c>
      <c r="Q37">
        <f t="shared" si="5"/>
        <v>2</v>
      </c>
      <c r="S37" t="str">
        <f>VLOOKUP(A37,'[1]Items Reporting template'!$B$4:$C$67,2,FALSE)</f>
        <v>Manure left on Pasture</v>
      </c>
      <c r="T37" s="6" t="str">
        <f t="shared" si="4"/>
        <v>MGR</v>
      </c>
      <c r="U37" s="6" t="str">
        <f t="shared" si="1"/>
        <v>Manure left on Pasture</v>
      </c>
    </row>
    <row r="38" spans="1:21" x14ac:dyDescent="0.25">
      <c r="A38" s="3" t="s">
        <v>233</v>
      </c>
      <c r="B38" s="4"/>
      <c r="C38" s="4"/>
      <c r="D38" s="4"/>
      <c r="E38" s="4"/>
      <c r="F38" s="4">
        <v>1</v>
      </c>
      <c r="G38" s="4"/>
      <c r="H38" s="4"/>
      <c r="I38" s="4"/>
      <c r="J38" s="4">
        <v>1</v>
      </c>
      <c r="K38" s="4">
        <v>2</v>
      </c>
      <c r="L38" t="s">
        <v>200</v>
      </c>
      <c r="M38">
        <f t="shared" si="2"/>
        <v>9</v>
      </c>
      <c r="N38" t="str">
        <f t="shared" si="0"/>
        <v>SFR</v>
      </c>
      <c r="O38" t="str">
        <f t="shared" si="3"/>
        <v/>
      </c>
      <c r="P38" t="s">
        <v>220</v>
      </c>
      <c r="Q38" t="str">
        <f t="shared" si="5"/>
        <v/>
      </c>
      <c r="S38" t="str">
        <f>VLOOKUP(A38,'[1]Items Reporting template'!$B$4:$C$67,2,FALSE)</f>
        <v>Synthetic Fertilizers</v>
      </c>
      <c r="T38" s="6" t="str">
        <f t="shared" si="4"/>
        <v>SFR</v>
      </c>
      <c r="U38" s="6" t="str">
        <f t="shared" si="1"/>
        <v>Synthetic Fertilizers</v>
      </c>
    </row>
    <row r="39" spans="1:21" x14ac:dyDescent="0.25">
      <c r="A39" s="3" t="s">
        <v>241</v>
      </c>
      <c r="B39" s="4"/>
      <c r="C39" s="4"/>
      <c r="D39" s="4"/>
      <c r="E39" s="4"/>
      <c r="F39" s="4"/>
      <c r="G39" s="4">
        <v>1</v>
      </c>
      <c r="H39" s="4"/>
      <c r="I39" s="4"/>
      <c r="J39" s="4"/>
      <c r="K39" s="4">
        <v>1</v>
      </c>
      <c r="L39" t="s">
        <v>211</v>
      </c>
      <c r="M39">
        <f t="shared" si="2"/>
        <v>6</v>
      </c>
      <c r="N39" t="str">
        <f t="shared" si="0"/>
        <v>PTM</v>
      </c>
      <c r="O39" t="str">
        <f t="shared" si="3"/>
        <v>PTM</v>
      </c>
      <c r="Q39">
        <f t="shared" si="5"/>
        <v>1</v>
      </c>
      <c r="S39" t="e">
        <f>VLOOKUP(A39,'[1]Items Reporting template'!$B$4:$C$67,2,FALSE)</f>
        <v>#N/A</v>
      </c>
      <c r="T39" s="6" t="str">
        <f t="shared" si="4"/>
        <v>PTM</v>
      </c>
      <c r="U39" s="6" t="e">
        <f t="shared" si="1"/>
        <v>#N/A</v>
      </c>
    </row>
    <row r="40" spans="1:21" x14ac:dyDescent="0.25">
      <c r="A40" s="3" t="s">
        <v>248</v>
      </c>
      <c r="B40" s="4"/>
      <c r="C40" s="4"/>
      <c r="D40" s="4"/>
      <c r="E40" s="4"/>
      <c r="F40" s="4"/>
      <c r="G40" s="4">
        <v>1</v>
      </c>
      <c r="H40" s="4"/>
      <c r="I40" s="4"/>
      <c r="J40" s="4"/>
      <c r="K40" s="4">
        <v>1</v>
      </c>
      <c r="L40" t="s">
        <v>235</v>
      </c>
      <c r="M40">
        <f t="shared" si="2"/>
        <v>1</v>
      </c>
      <c r="N40" t="str">
        <f t="shared" si="0"/>
        <v>FRU</v>
      </c>
      <c r="O40" t="str">
        <f t="shared" si="3"/>
        <v>FRU</v>
      </c>
      <c r="Q40">
        <f t="shared" si="5"/>
        <v>1</v>
      </c>
      <c r="S40" t="e">
        <f>VLOOKUP(A40,'[1]Items Reporting template'!$B$4:$C$67,2,FALSE)</f>
        <v>#N/A</v>
      </c>
      <c r="T40" s="6" t="str">
        <f t="shared" si="4"/>
        <v>FRU</v>
      </c>
      <c r="U40" s="6" t="e">
        <f t="shared" si="1"/>
        <v>#N/A</v>
      </c>
    </row>
    <row r="41" spans="1:21" x14ac:dyDescent="0.25">
      <c r="A41" s="3" t="s">
        <v>246</v>
      </c>
      <c r="B41" s="4"/>
      <c r="C41" s="4"/>
      <c r="D41" s="4"/>
      <c r="E41" s="4"/>
      <c r="F41" s="4"/>
      <c r="G41" s="4"/>
      <c r="H41" s="4"/>
      <c r="I41" s="4"/>
      <c r="J41" s="4">
        <v>1</v>
      </c>
      <c r="K41" s="4">
        <v>1</v>
      </c>
      <c r="L41" t="s">
        <v>237</v>
      </c>
      <c r="M41">
        <f t="shared" si="2"/>
        <v>1</v>
      </c>
      <c r="N41" t="str">
        <f t="shared" si="0"/>
        <v>BCR</v>
      </c>
      <c r="O41" t="str">
        <f t="shared" si="3"/>
        <v>BCR</v>
      </c>
      <c r="Q41">
        <f t="shared" si="5"/>
        <v>1</v>
      </c>
      <c r="S41" t="str">
        <f>VLOOKUP(A41,'[1]Items Reporting template'!$B$4:$C$67,2,FALSE)</f>
        <v>Burning - Crop Residues</v>
      </c>
      <c r="T41" s="6" t="str">
        <f t="shared" si="4"/>
        <v>BCR</v>
      </c>
      <c r="U41" s="6" t="str">
        <f t="shared" si="1"/>
        <v>Burning - Crop Residues</v>
      </c>
    </row>
    <row r="42" spans="1:21" x14ac:dyDescent="0.25">
      <c r="A42" s="3" t="s">
        <v>235</v>
      </c>
      <c r="B42" s="4"/>
      <c r="C42" s="4"/>
      <c r="D42" s="4"/>
      <c r="E42" s="4"/>
      <c r="F42" s="4"/>
      <c r="G42" s="4"/>
      <c r="H42" s="4"/>
      <c r="I42" s="4">
        <v>1</v>
      </c>
      <c r="J42" s="4"/>
      <c r="K42" s="4">
        <v>1</v>
      </c>
      <c r="L42" t="s">
        <v>238</v>
      </c>
      <c r="M42">
        <f t="shared" si="2"/>
        <v>0</v>
      </c>
      <c r="N42" t="str">
        <f t="shared" si="0"/>
        <v>LAB</v>
      </c>
      <c r="O42" t="str">
        <f t="shared" si="3"/>
        <v/>
      </c>
      <c r="Q42" t="str">
        <f t="shared" si="5"/>
        <v/>
      </c>
      <c r="S42" t="str">
        <f>VLOOKUP(A42,'[1]Items Reporting template'!$B$4:$C$67,2,FALSE)</f>
        <v>Labor</v>
      </c>
      <c r="T42" s="6" t="str">
        <f t="shared" si="4"/>
        <v>LAB</v>
      </c>
      <c r="U42" s="6" t="str">
        <f t="shared" si="1"/>
        <v>Labor</v>
      </c>
    </row>
    <row r="43" spans="1:21" x14ac:dyDescent="0.25">
      <c r="A43" s="3" t="s">
        <v>236</v>
      </c>
      <c r="B43" s="4">
        <v>1</v>
      </c>
      <c r="C43" s="4"/>
      <c r="D43" s="4"/>
      <c r="E43" s="4"/>
      <c r="F43" s="4"/>
      <c r="G43" s="4"/>
      <c r="H43" s="4"/>
      <c r="I43" s="4"/>
      <c r="J43" s="4"/>
      <c r="K43" s="4">
        <v>1</v>
      </c>
      <c r="L43" t="s">
        <v>239</v>
      </c>
      <c r="M43">
        <f t="shared" si="2"/>
        <v>0</v>
      </c>
      <c r="N43" t="str">
        <f t="shared" si="0"/>
        <v>FRS</v>
      </c>
      <c r="O43" t="str">
        <f t="shared" si="3"/>
        <v>FRS</v>
      </c>
      <c r="Q43">
        <f t="shared" si="5"/>
        <v>1</v>
      </c>
      <c r="S43" t="e">
        <f>VLOOKUP(A43,'[1]Items Reporting template'!$B$4:$C$67,2,FALSE)</f>
        <v>#N/A</v>
      </c>
      <c r="T43" s="6" t="str">
        <f t="shared" si="4"/>
        <v>FRS</v>
      </c>
      <c r="U43" s="6" t="s">
        <v>240</v>
      </c>
    </row>
    <row r="44" spans="1:21" x14ac:dyDescent="0.25">
      <c r="A44" s="3" t="s">
        <v>237</v>
      </c>
      <c r="B44" s="4"/>
      <c r="C44" s="4"/>
      <c r="D44" s="4"/>
      <c r="E44" s="4"/>
      <c r="F44" s="4"/>
      <c r="G44" s="4"/>
      <c r="H44" s="4"/>
      <c r="I44" s="4">
        <v>1</v>
      </c>
      <c r="J44" s="4"/>
      <c r="K44" s="4">
        <v>1</v>
      </c>
      <c r="L44" t="s">
        <v>230</v>
      </c>
      <c r="M44">
        <f t="shared" si="2"/>
        <v>3</v>
      </c>
      <c r="N44" t="str">
        <f t="shared" si="0"/>
        <v>CAP</v>
      </c>
      <c r="O44" t="str">
        <f t="shared" si="3"/>
        <v/>
      </c>
      <c r="Q44" t="str">
        <f t="shared" si="5"/>
        <v/>
      </c>
      <c r="S44" t="str">
        <f>VLOOKUP(A44,'[1]Items Reporting template'!$B$4:$C$67,2,FALSE)</f>
        <v>Capital</v>
      </c>
      <c r="T44" s="6" t="str">
        <f t="shared" si="4"/>
        <v>CAP</v>
      </c>
      <c r="U44" s="6" t="s">
        <v>242</v>
      </c>
    </row>
    <row r="45" spans="1:21" x14ac:dyDescent="0.25">
      <c r="A45" s="3" t="s">
        <v>244</v>
      </c>
      <c r="B45" s="4"/>
      <c r="C45" s="4"/>
      <c r="D45" s="4"/>
      <c r="E45" s="4"/>
      <c r="F45" s="4"/>
      <c r="G45" s="4">
        <v>1</v>
      </c>
      <c r="H45" s="4"/>
      <c r="I45" s="4"/>
      <c r="J45" s="4"/>
      <c r="K45" s="4">
        <v>1</v>
      </c>
      <c r="L45" t="s">
        <v>228</v>
      </c>
      <c r="M45">
        <f t="shared" si="2"/>
        <v>3</v>
      </c>
      <c r="N45" t="str">
        <f t="shared" si="0"/>
        <v>EGG</v>
      </c>
      <c r="O45" t="str">
        <f t="shared" si="3"/>
        <v>EGG</v>
      </c>
      <c r="Q45">
        <f t="shared" si="5"/>
        <v>1</v>
      </c>
      <c r="S45" t="e">
        <f>VLOOKUP(A45,'[1]Items Reporting template'!$B$4:$C$67,2,FALSE)</f>
        <v>#N/A</v>
      </c>
      <c r="T45" s="6" t="str">
        <f t="shared" si="4"/>
        <v>EGG</v>
      </c>
      <c r="U45" s="6" t="e">
        <f>S45</f>
        <v>#N/A</v>
      </c>
    </row>
    <row r="46" spans="1:21" x14ac:dyDescent="0.25">
      <c r="A46" s="3" t="s">
        <v>243</v>
      </c>
      <c r="B46" s="4"/>
      <c r="C46" s="4"/>
      <c r="D46" s="4"/>
      <c r="E46" s="4"/>
      <c r="F46" s="4"/>
      <c r="G46" s="4"/>
      <c r="H46" s="4"/>
      <c r="I46" s="4"/>
      <c r="J46" s="4">
        <v>1</v>
      </c>
      <c r="K46" s="4">
        <v>1</v>
      </c>
      <c r="L46" t="s">
        <v>231</v>
      </c>
      <c r="M46">
        <f t="shared" si="2"/>
        <v>3</v>
      </c>
      <c r="N46" t="str">
        <f t="shared" si="0"/>
        <v>CRS</v>
      </c>
      <c r="O46" t="str">
        <f t="shared" si="3"/>
        <v>CRS</v>
      </c>
      <c r="Q46">
        <f t="shared" si="5"/>
        <v>1</v>
      </c>
      <c r="S46" t="str">
        <f>VLOOKUP(A46,'[1]Items Reporting template'!$B$4:$C$67,2,FALSE)</f>
        <v>Crop Residues</v>
      </c>
      <c r="T46" s="6" t="str">
        <f t="shared" si="4"/>
        <v>CRS</v>
      </c>
      <c r="U46" s="6" t="s">
        <v>245</v>
      </c>
    </row>
    <row r="47" spans="1:21" x14ac:dyDescent="0.25">
      <c r="A47" s="3" t="s">
        <v>229</v>
      </c>
      <c r="B47" s="4"/>
      <c r="C47" s="4"/>
      <c r="D47" s="4"/>
      <c r="E47" s="4"/>
      <c r="F47" s="4">
        <v>1</v>
      </c>
      <c r="G47" s="4"/>
      <c r="H47" s="4"/>
      <c r="I47" s="4"/>
      <c r="J47" s="4"/>
      <c r="K47" s="4">
        <v>1</v>
      </c>
      <c r="L47" t="s">
        <v>233</v>
      </c>
      <c r="M47">
        <f t="shared" si="2"/>
        <v>2</v>
      </c>
      <c r="N47" t="str">
        <f t="shared" si="0"/>
        <v>NRM|ONR</v>
      </c>
      <c r="O47" t="str">
        <f t="shared" si="3"/>
        <v/>
      </c>
      <c r="Q47" t="str">
        <f t="shared" si="5"/>
        <v/>
      </c>
      <c r="S47" t="str">
        <f>VLOOKUP(A47,'[1]Items Reporting template'!$B$4:$C$67,2,FALSE)</f>
        <v>Other non-ruminant</v>
      </c>
      <c r="T47" s="6" t="str">
        <f t="shared" si="4"/>
        <v>NRM|ONR</v>
      </c>
      <c r="U47" s="6" t="s">
        <v>247</v>
      </c>
    </row>
    <row r="48" spans="1:21" x14ac:dyDescent="0.25">
      <c r="A48" s="3" t="s">
        <v>216</v>
      </c>
      <c r="B48" s="4"/>
      <c r="C48" s="4"/>
      <c r="D48" s="4"/>
      <c r="E48" s="4"/>
      <c r="F48" s="4"/>
      <c r="G48" s="4"/>
      <c r="H48" s="4"/>
      <c r="I48" s="4">
        <v>1</v>
      </c>
      <c r="J48" s="4"/>
      <c r="K48" s="4">
        <v>1</v>
      </c>
      <c r="L48" t="s">
        <v>232</v>
      </c>
      <c r="M48">
        <f t="shared" si="2"/>
        <v>3</v>
      </c>
      <c r="N48" t="str">
        <f t="shared" si="0"/>
        <v>OAP</v>
      </c>
      <c r="O48" t="str">
        <f t="shared" si="3"/>
        <v/>
      </c>
      <c r="Q48" t="str">
        <f t="shared" si="5"/>
        <v/>
      </c>
      <c r="S48" t="str">
        <f>VLOOKUP(A48,'[1]Items Reporting template'!$B$4:$C$67,2,FALSE)</f>
        <v>Other animal products (wool, honey)</v>
      </c>
      <c r="T48" s="6" t="str">
        <f t="shared" si="4"/>
        <v>OAP</v>
      </c>
      <c r="U48" s="6" t="s">
        <v>249</v>
      </c>
    </row>
    <row r="49" spans="1:21" x14ac:dyDescent="0.25">
      <c r="A49" s="3" t="s">
        <v>250</v>
      </c>
      <c r="B49" s="4"/>
      <c r="C49" s="4"/>
      <c r="D49" s="4"/>
      <c r="E49" s="4"/>
      <c r="F49" s="4"/>
      <c r="G49" s="4"/>
      <c r="H49" s="4"/>
      <c r="I49" s="4"/>
      <c r="J49" s="4">
        <v>1</v>
      </c>
      <c r="K49" s="4">
        <v>1</v>
      </c>
      <c r="L49" t="s">
        <v>234</v>
      </c>
      <c r="M49">
        <f t="shared" si="2"/>
        <v>2</v>
      </c>
      <c r="N49" t="str">
        <f t="shared" si="0"/>
        <v>BSV</v>
      </c>
      <c r="O49" t="str">
        <f t="shared" si="3"/>
        <v>BSV</v>
      </c>
      <c r="Q49">
        <f t="shared" si="5"/>
        <v>1</v>
      </c>
      <c r="S49" t="str">
        <f>VLOOKUP(A49,'[1]Items Reporting template'!$B$4:$C$67,2,FALSE)</f>
        <v>Burning - Savanna</v>
      </c>
      <c r="T49" s="6" t="str">
        <f t="shared" si="4"/>
        <v>BSV</v>
      </c>
      <c r="U49" s="6" t="str">
        <f>S49</f>
        <v>Burning - Savanna</v>
      </c>
    </row>
    <row r="50" spans="1:21" x14ac:dyDescent="0.25">
      <c r="A50" s="3" t="s">
        <v>251</v>
      </c>
      <c r="B50" s="4"/>
      <c r="C50" s="4"/>
      <c r="D50" s="4"/>
      <c r="E50" s="4"/>
      <c r="F50" s="4"/>
      <c r="G50" s="4"/>
      <c r="H50" s="4">
        <v>1</v>
      </c>
      <c r="I50" s="4"/>
      <c r="J50" s="4"/>
      <c r="K50" s="4">
        <v>1</v>
      </c>
      <c r="L50" t="s">
        <v>243</v>
      </c>
      <c r="M50">
        <f t="shared" si="2"/>
        <v>1</v>
      </c>
      <c r="N50" t="str">
        <f t="shared" si="0"/>
        <v>URB</v>
      </c>
      <c r="O50" t="str">
        <f t="shared" si="3"/>
        <v>URB</v>
      </c>
      <c r="Q50">
        <f t="shared" si="5"/>
        <v>1</v>
      </c>
      <c r="S50" t="e">
        <f>VLOOKUP(A50,'[1]Items Reporting template'!$B$4:$C$67,2,FALSE)</f>
        <v>#N/A</v>
      </c>
      <c r="T50" s="6" t="str">
        <f t="shared" si="4"/>
        <v>URB</v>
      </c>
      <c r="U50" s="6" t="s">
        <v>252</v>
      </c>
    </row>
    <row r="51" spans="1:21" x14ac:dyDescent="0.25">
      <c r="A51" s="3" t="s">
        <v>253</v>
      </c>
      <c r="B51" s="4"/>
      <c r="C51" s="4"/>
      <c r="D51" s="4"/>
      <c r="E51" s="4"/>
      <c r="F51" s="4"/>
      <c r="G51" s="4">
        <v>1</v>
      </c>
      <c r="H51" s="4"/>
      <c r="I51" s="4"/>
      <c r="J51" s="4"/>
      <c r="K51" s="4">
        <v>1</v>
      </c>
      <c r="L51" t="s">
        <v>254</v>
      </c>
      <c r="M51">
        <f t="shared" si="2"/>
        <v>0</v>
      </c>
      <c r="N51" t="str">
        <f t="shared" si="0"/>
        <v>PRK</v>
      </c>
      <c r="O51" t="str">
        <f t="shared" si="3"/>
        <v>PRK</v>
      </c>
      <c r="Q51">
        <f t="shared" si="5"/>
        <v>1</v>
      </c>
      <c r="S51" t="e">
        <f>VLOOKUP(A51,'[1]Items Reporting template'!$B$4:$C$67,2,FALSE)</f>
        <v>#N/A</v>
      </c>
      <c r="T51" s="6" t="str">
        <f t="shared" si="4"/>
        <v>PRK</v>
      </c>
      <c r="U51" s="6" t="e">
        <f>S51</f>
        <v>#N/A</v>
      </c>
    </row>
    <row r="52" spans="1:21" x14ac:dyDescent="0.25">
      <c r="A52" s="3" t="s">
        <v>255</v>
      </c>
      <c r="B52" s="4"/>
      <c r="C52" s="4"/>
      <c r="D52" s="4"/>
      <c r="E52" s="4"/>
      <c r="F52" s="4"/>
      <c r="G52" s="4">
        <v>1</v>
      </c>
      <c r="H52" s="4"/>
      <c r="I52" s="4"/>
      <c r="J52" s="4"/>
      <c r="K52" s="4">
        <v>1</v>
      </c>
      <c r="L52" t="s">
        <v>250</v>
      </c>
      <c r="M52">
        <f t="shared" si="2"/>
        <v>1</v>
      </c>
      <c r="N52" t="str">
        <f t="shared" si="0"/>
        <v>VEG</v>
      </c>
      <c r="O52" t="str">
        <f t="shared" si="3"/>
        <v>VEG</v>
      </c>
      <c r="Q52">
        <f t="shared" si="5"/>
        <v>1</v>
      </c>
      <c r="S52" t="e">
        <f>VLOOKUP(A52,'[1]Items Reporting template'!$B$4:$C$67,2,FALSE)</f>
        <v>#N/A</v>
      </c>
      <c r="T52" s="6" t="str">
        <f t="shared" si="4"/>
        <v>VEG</v>
      </c>
      <c r="U52" s="6" t="s">
        <v>256</v>
      </c>
    </row>
    <row r="53" spans="1:21" x14ac:dyDescent="0.25">
      <c r="A53" s="3" t="s">
        <v>23</v>
      </c>
      <c r="B53" s="4">
        <v>17</v>
      </c>
      <c r="C53" s="4">
        <v>21</v>
      </c>
      <c r="D53" s="4">
        <v>18</v>
      </c>
      <c r="E53" s="4">
        <v>27</v>
      </c>
      <c r="F53" s="4">
        <v>34</v>
      </c>
      <c r="G53" s="4">
        <v>20</v>
      </c>
      <c r="H53" s="4">
        <v>26</v>
      </c>
      <c r="I53" s="4">
        <v>23</v>
      </c>
      <c r="J53" s="4">
        <v>33</v>
      </c>
      <c r="K53" s="4">
        <v>219</v>
      </c>
      <c r="L53" t="s">
        <v>246</v>
      </c>
      <c r="M53">
        <f t="shared" si="2"/>
        <v>1</v>
      </c>
      <c r="N53" t="str">
        <f t="shared" si="0"/>
        <v>Grand Total</v>
      </c>
      <c r="O53" t="str">
        <f t="shared" si="3"/>
        <v>Grand Total</v>
      </c>
      <c r="Q53" t="e">
        <f t="shared" si="5"/>
        <v>#REF!</v>
      </c>
      <c r="S53" t="e">
        <f>VLOOKUP(A53,'[1]Items Reporting template'!$B$4:$C$67,2,FALSE)</f>
        <v>#N/A</v>
      </c>
      <c r="T53" s="6" t="str">
        <f t="shared" si="4"/>
        <v>Grand Total</v>
      </c>
      <c r="U53" s="6" t="e">
        <f>S53</f>
        <v>#N/A</v>
      </c>
    </row>
    <row r="54" spans="1:21" x14ac:dyDescent="0.25">
      <c r="L54" t="s">
        <v>257</v>
      </c>
      <c r="M54">
        <f t="shared" si="2"/>
        <v>0</v>
      </c>
      <c r="N54">
        <f t="shared" si="0"/>
        <v>0</v>
      </c>
      <c r="O54">
        <f t="shared" si="3"/>
        <v>0</v>
      </c>
      <c r="Q54" t="e">
        <f t="shared" si="5"/>
        <v>#REF!</v>
      </c>
      <c r="S54" t="e">
        <f>VLOOKUP(A54,'[1]Items Reporting template'!$B$4:$C$67,2,FALSE)</f>
        <v>#N/A</v>
      </c>
      <c r="T54" s="6">
        <f t="shared" si="4"/>
        <v>0</v>
      </c>
      <c r="U54" s="6" t="s">
        <v>258</v>
      </c>
    </row>
    <row r="55" spans="1:21" x14ac:dyDescent="0.25">
      <c r="L55" t="s">
        <v>259</v>
      </c>
      <c r="M55">
        <f t="shared" si="2"/>
        <v>0</v>
      </c>
      <c r="N55">
        <f t="shared" si="0"/>
        <v>0</v>
      </c>
      <c r="O55">
        <f t="shared" si="3"/>
        <v>0</v>
      </c>
      <c r="P55" t="str">
        <f>L24</f>
        <v>VFN|NUT</v>
      </c>
      <c r="Q55" t="e">
        <f t="shared" si="5"/>
        <v>#REF!</v>
      </c>
      <c r="S55" t="e">
        <f>VLOOKUP(A55,'[1]Items Reporting template'!$B$4:$C$67,2,FALSE)</f>
        <v>#N/A</v>
      </c>
      <c r="T55" s="6">
        <f t="shared" si="4"/>
        <v>0</v>
      </c>
      <c r="U55" s="6" t="s">
        <v>260</v>
      </c>
    </row>
    <row r="56" spans="1:21" x14ac:dyDescent="0.25">
      <c r="L56" t="s">
        <v>261</v>
      </c>
      <c r="M56">
        <f t="shared" si="2"/>
        <v>0</v>
      </c>
    </row>
    <row r="57" spans="1:21" x14ac:dyDescent="0.25">
      <c r="L57" t="s">
        <v>262</v>
      </c>
      <c r="M57">
        <f t="shared" si="2"/>
        <v>0</v>
      </c>
    </row>
    <row r="58" spans="1:21" x14ac:dyDescent="0.25">
      <c r="L58" t="s">
        <v>263</v>
      </c>
      <c r="M58">
        <f t="shared" si="2"/>
        <v>0</v>
      </c>
    </row>
    <row r="59" spans="1:21" x14ac:dyDescent="0.25">
      <c r="L59" t="s">
        <v>264</v>
      </c>
      <c r="M59">
        <f t="shared" si="2"/>
        <v>0</v>
      </c>
    </row>
    <row r="60" spans="1:21" x14ac:dyDescent="0.25">
      <c r="L60" t="s">
        <v>265</v>
      </c>
      <c r="M60">
        <f t="shared" si="2"/>
        <v>0</v>
      </c>
    </row>
  </sheetData>
  <conditionalFormatting sqref="M5:M60">
    <cfRule type="cellIs" dxfId="3" priority="2" operator="equal">
      <formula>0</formula>
    </cfRule>
  </conditionalFormatting>
  <conditionalFormatting sqref="O5:O55">
    <cfRule type="notContainsBlanks" dxfId="2" priority="1">
      <formula>LEN(TRIM(O5))&gt;0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T50"/>
  <sheetViews>
    <sheetView topLeftCell="A16" workbookViewId="0">
      <selection activeCell="I49" sqref="I4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6.28515625" bestFit="1" customWidth="1"/>
    <col min="5" max="5" width="6.7109375" bestFit="1" customWidth="1"/>
    <col min="6" max="6" width="9.7109375" bestFit="1" customWidth="1"/>
    <col min="7" max="7" width="8" bestFit="1" customWidth="1"/>
    <col min="8" max="8" width="7.85546875" bestFit="1" customWidth="1"/>
    <col min="9" max="9" width="9" bestFit="1" customWidth="1"/>
    <col min="10" max="10" width="7.140625" bestFit="1" customWidth="1"/>
    <col min="11" max="11" width="11.28515625" bestFit="1" customWidth="1"/>
    <col min="12" max="12" width="9.28515625" customWidth="1"/>
    <col min="14" max="14" width="14.7109375" bestFit="1" customWidth="1"/>
    <col min="15" max="15" width="14.28515625" bestFit="1" customWidth="1"/>
    <col min="19" max="19" width="14.28515625" bestFit="1" customWidth="1"/>
    <col min="20" max="20" width="38.5703125" bestFit="1" customWidth="1"/>
  </cols>
  <sheetData>
    <row r="3" spans="1:20" x14ac:dyDescent="0.25">
      <c r="A3" s="2" t="s">
        <v>16</v>
      </c>
      <c r="B3" s="2" t="s">
        <v>17</v>
      </c>
      <c r="M3" s="5" t="s">
        <v>18</v>
      </c>
      <c r="O3" s="5" t="s">
        <v>19</v>
      </c>
      <c r="P3" s="5" t="s">
        <v>20</v>
      </c>
      <c r="Q3" s="5" t="s">
        <v>21</v>
      </c>
    </row>
    <row r="4" spans="1:20" x14ac:dyDescent="0.25">
      <c r="A4" s="2" t="s">
        <v>22</v>
      </c>
      <c r="B4" t="s">
        <v>3</v>
      </c>
      <c r="C4" t="s">
        <v>6</v>
      </c>
      <c r="D4" t="s">
        <v>11</v>
      </c>
      <c r="E4" t="s">
        <v>8</v>
      </c>
      <c r="F4" t="s">
        <v>7</v>
      </c>
      <c r="G4" t="s">
        <v>15</v>
      </c>
      <c r="H4" t="s">
        <v>12</v>
      </c>
      <c r="I4" t="s">
        <v>9</v>
      </c>
      <c r="J4" t="s">
        <v>4</v>
      </c>
      <c r="K4" t="s">
        <v>23</v>
      </c>
      <c r="L4" t="s">
        <v>86</v>
      </c>
      <c r="M4" s="5" t="s">
        <v>25</v>
      </c>
      <c r="N4" t="s">
        <v>26</v>
      </c>
      <c r="O4" s="5" t="s">
        <v>18</v>
      </c>
      <c r="P4" s="5" t="s">
        <v>27</v>
      </c>
      <c r="Q4" s="5" t="s">
        <v>28</v>
      </c>
    </row>
    <row r="5" spans="1:20" x14ac:dyDescent="0.25">
      <c r="A5" s="3" t="s">
        <v>268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9</v>
      </c>
      <c r="L5" t="s">
        <v>267</v>
      </c>
      <c r="M5">
        <f t="shared" ref="M5:M48" si="0">IF(ISERR(GETPIVOTDATA("Flag",$A$3,"Variable",L5)),0,GETPIVOTDATA("Flag",$A$3,"Variable",L5))</f>
        <v>9</v>
      </c>
      <c r="N5" s="3" t="str">
        <f>A5</f>
        <v>FEED</v>
      </c>
      <c r="O5" t="str">
        <f>IF(ISNA(VLOOKUP(N5,$L$5:$L$48,1,FALSE)),N5,"")</f>
        <v/>
      </c>
      <c r="S5" s="6" t="s">
        <v>266</v>
      </c>
      <c r="T5" s="6" t="str">
        <f>VLOOKUP(S5,[2]Variables!A$19:B$108,2,FALSE)</f>
        <v>p.c. calory availability</v>
      </c>
    </row>
    <row r="6" spans="1:20" x14ac:dyDescent="0.25">
      <c r="A6" s="3" t="s">
        <v>269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9</v>
      </c>
      <c r="L6" t="s">
        <v>269</v>
      </c>
      <c r="M6">
        <f t="shared" si="0"/>
        <v>9</v>
      </c>
      <c r="N6" s="3" t="str">
        <f t="shared" ref="N6:N47" si="1">A6</f>
        <v>GDPT</v>
      </c>
      <c r="O6" t="str">
        <f t="shared" ref="O6:O47" si="2">IF(ISNA(VLOOKUP(N6,$L$5:$L$48,1,FALSE)),N6,"")</f>
        <v/>
      </c>
      <c r="S6" s="6" t="s">
        <v>268</v>
      </c>
      <c r="T6" s="6" t="str">
        <f>VLOOKUP(S6,[2]Variables!A$19:B$108,2,FALSE)</f>
        <v>Feed use</v>
      </c>
    </row>
    <row r="7" spans="1:20" x14ac:dyDescent="0.25">
      <c r="A7" s="3" t="s">
        <v>266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9</v>
      </c>
      <c r="L7" t="s">
        <v>270</v>
      </c>
      <c r="M7">
        <f t="shared" si="0"/>
        <v>8</v>
      </c>
      <c r="N7" s="3" t="str">
        <f t="shared" si="1"/>
        <v>CALO</v>
      </c>
      <c r="O7" t="str">
        <f t="shared" si="2"/>
        <v/>
      </c>
      <c r="S7" s="6" t="s">
        <v>271</v>
      </c>
      <c r="T7" s="6" t="str">
        <f>VLOOKUP(S7,[2]Variables!A$19:B$108,2,FALSE)</f>
        <v>Food use</v>
      </c>
    </row>
    <row r="8" spans="1:20" x14ac:dyDescent="0.25">
      <c r="A8" s="3" t="s">
        <v>280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9</v>
      </c>
      <c r="L8" t="s">
        <v>273</v>
      </c>
      <c r="M8">
        <f t="shared" si="0"/>
        <v>4</v>
      </c>
      <c r="N8" s="3" t="str">
        <f t="shared" si="1"/>
        <v>YILD</v>
      </c>
      <c r="O8" t="str">
        <f t="shared" si="2"/>
        <v/>
      </c>
      <c r="S8" s="6" t="s">
        <v>270</v>
      </c>
      <c r="T8" s="6" t="str">
        <f>VLOOKUP(S8,[2]Variables!A$19:B$108,2,FALSE)</f>
        <v>Real producer price/input price</v>
      </c>
    </row>
    <row r="9" spans="1:20" x14ac:dyDescent="0.25">
      <c r="A9" s="3" t="s">
        <v>271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9</v>
      </c>
      <c r="L9" t="s">
        <v>275</v>
      </c>
      <c r="M9">
        <f t="shared" si="0"/>
        <v>9</v>
      </c>
      <c r="N9" s="3" t="str">
        <f t="shared" si="1"/>
        <v>FOOD</v>
      </c>
      <c r="O9" t="str">
        <f t="shared" si="2"/>
        <v/>
      </c>
      <c r="S9" s="6" t="s">
        <v>274</v>
      </c>
      <c r="T9" s="6" t="str">
        <f>VLOOKUP(S9,[2]Variables!A$19:B$108,2,FALSE)</f>
        <v>Domestic use</v>
      </c>
    </row>
    <row r="10" spans="1:20" x14ac:dyDescent="0.25">
      <c r="A10" s="3" t="s">
        <v>272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9</v>
      </c>
      <c r="L10" t="s">
        <v>276</v>
      </c>
      <c r="M10">
        <f t="shared" si="0"/>
        <v>5</v>
      </c>
      <c r="N10" s="3" t="str">
        <f t="shared" si="1"/>
        <v>PROD</v>
      </c>
      <c r="O10" t="str">
        <f t="shared" si="2"/>
        <v/>
      </c>
      <c r="S10" s="6" t="s">
        <v>272</v>
      </c>
      <c r="T10" s="6" t="str">
        <f>VLOOKUP(S10,[2]Variables!A$19:B$108,2,FALSE)</f>
        <v>Production</v>
      </c>
    </row>
    <row r="11" spans="1:20" x14ac:dyDescent="0.25">
      <c r="A11" s="3" t="s">
        <v>274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9</v>
      </c>
      <c r="L11" t="s">
        <v>277</v>
      </c>
      <c r="M11">
        <f t="shared" si="0"/>
        <v>5</v>
      </c>
      <c r="N11" s="3" t="str">
        <f t="shared" si="1"/>
        <v>CONS</v>
      </c>
      <c r="O11" t="str">
        <f t="shared" si="2"/>
        <v/>
      </c>
      <c r="S11" s="6" t="s">
        <v>275</v>
      </c>
      <c r="T11" s="6" t="str">
        <f>VLOOKUP(S11,[2]Variables!A$19:B$108,2,FALSE)</f>
        <v>Area harvested</v>
      </c>
    </row>
    <row r="12" spans="1:20" x14ac:dyDescent="0.25">
      <c r="A12" s="3" t="s">
        <v>267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9</v>
      </c>
      <c r="L12" t="s">
        <v>279</v>
      </c>
      <c r="M12">
        <f t="shared" si="0"/>
        <v>6</v>
      </c>
      <c r="N12" s="3" t="str">
        <f t="shared" si="1"/>
        <v>POPT</v>
      </c>
      <c r="O12" t="str">
        <f t="shared" si="2"/>
        <v/>
      </c>
      <c r="S12" s="6" t="s">
        <v>267</v>
      </c>
      <c r="T12" s="6" t="str">
        <f>VLOOKUP(S12,[2]Variables!A$19:B$108,2,FALSE)</f>
        <v>Total population</v>
      </c>
    </row>
    <row r="13" spans="1:20" x14ac:dyDescent="0.25">
      <c r="A13" s="3" t="s">
        <v>278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9</v>
      </c>
      <c r="L13" t="s">
        <v>280</v>
      </c>
      <c r="M13">
        <f t="shared" si="0"/>
        <v>9</v>
      </c>
      <c r="N13" s="3" t="str">
        <f t="shared" si="1"/>
        <v>NETT</v>
      </c>
      <c r="O13" t="str">
        <f t="shared" si="2"/>
        <v/>
      </c>
      <c r="S13" s="6" t="s">
        <v>269</v>
      </c>
      <c r="T13" s="6" t="str">
        <f>VLOOKUP(S13,[2]Variables!A$19:B$108,2,FALSE)</f>
        <v>Total GDP (MER)</v>
      </c>
    </row>
    <row r="14" spans="1:20" x14ac:dyDescent="0.25">
      <c r="A14" s="3" t="s">
        <v>275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9</v>
      </c>
      <c r="L14" t="s">
        <v>282</v>
      </c>
      <c r="M14">
        <f t="shared" si="0"/>
        <v>5</v>
      </c>
      <c r="N14" s="3" t="str">
        <f t="shared" si="1"/>
        <v>AREA</v>
      </c>
      <c r="O14" t="str">
        <f t="shared" si="2"/>
        <v/>
      </c>
      <c r="S14" s="6" t="s">
        <v>278</v>
      </c>
      <c r="T14" s="6" t="str">
        <f>VLOOKUP(S14,[2]Variables!A$19:B$108,2,FALSE)</f>
        <v>Net trade</v>
      </c>
    </row>
    <row r="15" spans="1:20" x14ac:dyDescent="0.25">
      <c r="A15" s="3" t="s">
        <v>291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/>
      <c r="I15" s="4">
        <v>1</v>
      </c>
      <c r="J15" s="4">
        <v>1</v>
      </c>
      <c r="K15" s="4">
        <v>8</v>
      </c>
      <c r="L15" t="s">
        <v>284</v>
      </c>
      <c r="M15">
        <f t="shared" si="0"/>
        <v>5</v>
      </c>
      <c r="N15" s="3" t="str">
        <f t="shared" si="1"/>
        <v>IMPO</v>
      </c>
      <c r="O15" t="str">
        <f t="shared" si="2"/>
        <v/>
      </c>
      <c r="S15" s="6" t="s">
        <v>285</v>
      </c>
      <c r="T15" s="6" t="str">
        <f>VLOOKUP(S15,[2]Variables!A$19:B$108,2,FALSE)</f>
        <v>p.c. calory intake</v>
      </c>
    </row>
    <row r="16" spans="1:20" x14ac:dyDescent="0.25">
      <c r="A16" s="3" t="s">
        <v>285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/>
      <c r="K16" s="4">
        <v>8</v>
      </c>
      <c r="L16" t="s">
        <v>286</v>
      </c>
      <c r="M16">
        <f t="shared" si="0"/>
        <v>8</v>
      </c>
      <c r="N16" s="3" t="str">
        <f t="shared" si="1"/>
        <v>CALI</v>
      </c>
      <c r="O16" t="str">
        <f t="shared" si="2"/>
        <v/>
      </c>
      <c r="S16" s="6" t="s">
        <v>280</v>
      </c>
      <c r="T16" s="6" t="str">
        <f>VLOOKUP(S16,[2]Variables!A$19:B$108,2,FALSE)</f>
        <v>Crop yield</v>
      </c>
    </row>
    <row r="17" spans="1:20" x14ac:dyDescent="0.25">
      <c r="A17" s="3" t="s">
        <v>270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/>
      <c r="K17" s="4">
        <v>8</v>
      </c>
      <c r="L17" t="s">
        <v>287</v>
      </c>
      <c r="M17">
        <f t="shared" si="0"/>
        <v>3</v>
      </c>
      <c r="N17" s="3" t="str">
        <f t="shared" si="1"/>
        <v>XPRP</v>
      </c>
      <c r="O17" t="str">
        <f t="shared" si="2"/>
        <v/>
      </c>
      <c r="S17" s="6" t="s">
        <v>288</v>
      </c>
      <c r="T17" s="6" t="str">
        <f>VLOOKUP(S17,[2]Variables!A$19:B$108,2,FALSE)</f>
        <v>Other use</v>
      </c>
    </row>
    <row r="18" spans="1:20" x14ac:dyDescent="0.25">
      <c r="A18" s="3" t="s">
        <v>286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/>
      <c r="I18" s="4">
        <v>1</v>
      </c>
      <c r="J18" s="4">
        <v>1</v>
      </c>
      <c r="K18" s="4">
        <v>8</v>
      </c>
      <c r="L18" t="s">
        <v>289</v>
      </c>
      <c r="M18">
        <f t="shared" si="0"/>
        <v>2</v>
      </c>
      <c r="N18" s="3" t="str">
        <f t="shared" si="1"/>
        <v>YEXO</v>
      </c>
      <c r="O18" t="str">
        <f t="shared" si="2"/>
        <v/>
      </c>
      <c r="S18" s="6" t="s">
        <v>281</v>
      </c>
      <c r="T18" s="6" t="str">
        <f>VLOOKUP(S18,[2]Variables!A$19:B$108,2,FALSE)</f>
        <v>Exports</v>
      </c>
    </row>
    <row r="19" spans="1:20" x14ac:dyDescent="0.25">
      <c r="A19" s="3" t="s">
        <v>281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/>
      <c r="I19" s="4">
        <v>1</v>
      </c>
      <c r="J19" s="4">
        <v>1</v>
      </c>
      <c r="K19" s="4">
        <v>8</v>
      </c>
      <c r="L19" t="s">
        <v>290</v>
      </c>
      <c r="M19">
        <f t="shared" si="0"/>
        <v>2</v>
      </c>
      <c r="N19" s="3" t="str">
        <f t="shared" si="1"/>
        <v>EXPO</v>
      </c>
      <c r="O19" t="str">
        <f t="shared" si="2"/>
        <v/>
      </c>
      <c r="S19" s="6" t="s">
        <v>291</v>
      </c>
      <c r="T19" s="6" t="str">
        <f>VLOOKUP(S19,[2]Variables!A$19:B$108,2,FALSE)</f>
        <v>Imports</v>
      </c>
    </row>
    <row r="20" spans="1:20" x14ac:dyDescent="0.25">
      <c r="A20" s="3" t="s">
        <v>296</v>
      </c>
      <c r="B20" s="4">
        <v>1</v>
      </c>
      <c r="C20" s="4">
        <v>1</v>
      </c>
      <c r="D20" s="4"/>
      <c r="E20" s="4">
        <v>1</v>
      </c>
      <c r="F20" s="4">
        <v>1</v>
      </c>
      <c r="G20" s="4"/>
      <c r="H20" s="4">
        <v>1</v>
      </c>
      <c r="I20" s="4">
        <v>1</v>
      </c>
      <c r="J20" s="4">
        <v>1</v>
      </c>
      <c r="K20" s="4">
        <v>7</v>
      </c>
      <c r="L20" t="s">
        <v>292</v>
      </c>
      <c r="M20">
        <f t="shared" si="0"/>
        <v>1</v>
      </c>
      <c r="N20" s="3" t="str">
        <f t="shared" si="1"/>
        <v>ECH4</v>
      </c>
      <c r="O20" t="str">
        <f t="shared" si="2"/>
        <v/>
      </c>
      <c r="S20" s="6" t="s">
        <v>283</v>
      </c>
      <c r="T20" s="6" t="str">
        <f>VLOOKUP(S20,[2]Variables!A$19:B$108,2,FALSE)</f>
        <v>Feed use non-ruminant</v>
      </c>
    </row>
    <row r="21" spans="1:20" x14ac:dyDescent="0.25">
      <c r="A21" s="3" t="s">
        <v>294</v>
      </c>
      <c r="B21" s="4">
        <v>1</v>
      </c>
      <c r="C21" s="4"/>
      <c r="D21" s="4"/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7</v>
      </c>
      <c r="L21" t="s">
        <v>293</v>
      </c>
      <c r="M21">
        <f t="shared" si="0"/>
        <v>0</v>
      </c>
      <c r="N21" s="3" t="str">
        <f t="shared" si="1"/>
        <v>FDRY</v>
      </c>
      <c r="O21" t="str">
        <f t="shared" si="2"/>
        <v/>
      </c>
      <c r="S21" s="6" t="s">
        <v>294</v>
      </c>
      <c r="T21" s="6" t="str">
        <f>VLOOKUP(S21,[2]Variables!A$19:B$108,2,FALSE)</f>
        <v>Feed use dairy</v>
      </c>
    </row>
    <row r="22" spans="1:20" x14ac:dyDescent="0.25">
      <c r="A22" s="3" t="s">
        <v>288</v>
      </c>
      <c r="B22" s="4"/>
      <c r="C22" s="4">
        <v>1</v>
      </c>
      <c r="D22" s="4"/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7</v>
      </c>
      <c r="L22" t="s">
        <v>271</v>
      </c>
      <c r="M22">
        <f t="shared" si="0"/>
        <v>9</v>
      </c>
      <c r="N22" s="3" t="str">
        <f t="shared" si="1"/>
        <v>OTHU</v>
      </c>
      <c r="O22" t="str">
        <f t="shared" si="2"/>
        <v/>
      </c>
      <c r="S22" s="6" t="s">
        <v>286</v>
      </c>
      <c r="T22" s="6" t="str">
        <f>VLOOKUP(S22,[2]Variables!A$19:B$108,2,FALSE)</f>
        <v>Exogenous crop yield</v>
      </c>
    </row>
    <row r="23" spans="1:20" ht="13.9" customHeight="1" x14ac:dyDescent="0.25">
      <c r="A23" s="3" t="s">
        <v>295</v>
      </c>
      <c r="B23" s="4">
        <v>1</v>
      </c>
      <c r="C23" s="4">
        <v>1</v>
      </c>
      <c r="D23" s="4"/>
      <c r="E23" s="4">
        <v>1</v>
      </c>
      <c r="F23" s="4">
        <v>1</v>
      </c>
      <c r="G23" s="4"/>
      <c r="H23" s="4">
        <v>1</v>
      </c>
      <c r="I23" s="4">
        <v>1</v>
      </c>
      <c r="J23" s="4">
        <v>1</v>
      </c>
      <c r="K23" s="4">
        <v>7</v>
      </c>
      <c r="L23" t="s">
        <v>268</v>
      </c>
      <c r="M23">
        <f t="shared" si="0"/>
        <v>9</v>
      </c>
      <c r="N23" s="3" t="str">
        <f t="shared" si="1"/>
        <v>EN2O</v>
      </c>
      <c r="O23" t="str">
        <f t="shared" si="2"/>
        <v/>
      </c>
      <c r="S23" s="6" t="s">
        <v>297</v>
      </c>
      <c r="T23" s="6" t="str">
        <f>VLOOKUP(S23,[2]Variables!A$19:B$108,2,FALSE)</f>
        <v>Feed use ruminant meat</v>
      </c>
    </row>
    <row r="24" spans="1:20" x14ac:dyDescent="0.25">
      <c r="A24" s="3" t="s">
        <v>283</v>
      </c>
      <c r="B24" s="4">
        <v>1</v>
      </c>
      <c r="C24" s="4"/>
      <c r="D24" s="4"/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7</v>
      </c>
      <c r="L24" t="s">
        <v>268</v>
      </c>
      <c r="M24">
        <f t="shared" si="0"/>
        <v>9</v>
      </c>
      <c r="N24" s="3" t="str">
        <f t="shared" si="1"/>
        <v>FNRM</v>
      </c>
      <c r="O24" t="str">
        <f t="shared" si="2"/>
        <v/>
      </c>
      <c r="S24" s="6" t="s">
        <v>279</v>
      </c>
      <c r="T24" s="6" t="str">
        <f>VLOOKUP(S24,[2]Variables!A$19:B$108,2,FALSE)</f>
        <v>Land cover</v>
      </c>
    </row>
    <row r="25" spans="1:20" x14ac:dyDescent="0.25">
      <c r="A25" s="3" t="s">
        <v>300</v>
      </c>
      <c r="B25" s="4">
        <v>1</v>
      </c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>
        <v>1</v>
      </c>
      <c r="J25" s="4">
        <v>1</v>
      </c>
      <c r="K25" s="4">
        <v>7</v>
      </c>
      <c r="L25" t="s">
        <v>288</v>
      </c>
      <c r="M25">
        <f t="shared" si="0"/>
        <v>7</v>
      </c>
      <c r="N25" s="3" t="str">
        <f t="shared" si="1"/>
        <v>ECO2</v>
      </c>
      <c r="O25" t="str">
        <f t="shared" si="2"/>
        <v/>
      </c>
      <c r="S25" s="6" t="s">
        <v>296</v>
      </c>
      <c r="T25" s="6" t="str">
        <f>VLOOKUP(S25,[2]Variables!A$19:B$108,2,FALSE)</f>
        <v>Total CH4 emissions</v>
      </c>
    </row>
    <row r="26" spans="1:20" x14ac:dyDescent="0.25">
      <c r="A26" s="3" t="s">
        <v>297</v>
      </c>
      <c r="B26" s="4">
        <v>1</v>
      </c>
      <c r="C26" s="4"/>
      <c r="D26" s="4"/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7</v>
      </c>
      <c r="L26" t="s">
        <v>291</v>
      </c>
      <c r="M26">
        <f t="shared" si="0"/>
        <v>8</v>
      </c>
      <c r="N26" s="3" t="str">
        <f t="shared" si="1"/>
        <v>FRUM</v>
      </c>
      <c r="O26" t="str">
        <f t="shared" si="2"/>
        <v/>
      </c>
      <c r="S26" s="6" t="s">
        <v>277</v>
      </c>
      <c r="T26" s="6" t="str">
        <f>VLOOKUP(S26,[2]Variables!A$19:B$108,2,FALSE)</f>
        <v>Area harvested - irrigated</v>
      </c>
    </row>
    <row r="27" spans="1:20" x14ac:dyDescent="0.25">
      <c r="A27" s="3" t="s">
        <v>279</v>
      </c>
      <c r="B27" s="4">
        <v>1</v>
      </c>
      <c r="C27" s="4"/>
      <c r="D27" s="4">
        <v>1</v>
      </c>
      <c r="E27" s="4">
        <v>1</v>
      </c>
      <c r="F27" s="4">
        <v>1</v>
      </c>
      <c r="G27" s="4"/>
      <c r="H27" s="4">
        <v>1</v>
      </c>
      <c r="I27" s="4"/>
      <c r="J27" s="4">
        <v>1</v>
      </c>
      <c r="K27" s="4">
        <v>6</v>
      </c>
      <c r="L27" t="s">
        <v>281</v>
      </c>
      <c r="M27">
        <f t="shared" si="0"/>
        <v>8</v>
      </c>
      <c r="N27" s="3" t="str">
        <f t="shared" si="1"/>
        <v>LAND</v>
      </c>
      <c r="O27" t="str">
        <f t="shared" si="2"/>
        <v/>
      </c>
      <c r="S27" s="6" t="s">
        <v>276</v>
      </c>
      <c r="T27" s="6" t="str">
        <f>VLOOKUP(S27,[2]Variables!A$19:B$108,2,FALSE)</f>
        <v>Area harvested - rainfed</v>
      </c>
    </row>
    <row r="28" spans="1:20" x14ac:dyDescent="0.25">
      <c r="A28" s="3" t="s">
        <v>277</v>
      </c>
      <c r="B28" s="4"/>
      <c r="C28" s="4"/>
      <c r="D28" s="4"/>
      <c r="E28" s="4">
        <v>1</v>
      </c>
      <c r="F28" s="4">
        <v>1</v>
      </c>
      <c r="G28" s="4">
        <v>1</v>
      </c>
      <c r="H28" s="4">
        <v>1</v>
      </c>
      <c r="I28" s="4"/>
      <c r="J28" s="4">
        <v>1</v>
      </c>
      <c r="K28" s="4">
        <v>5</v>
      </c>
      <c r="L28" t="s">
        <v>298</v>
      </c>
      <c r="M28">
        <f t="shared" si="0"/>
        <v>3</v>
      </c>
      <c r="N28" s="3" t="str">
        <f t="shared" si="1"/>
        <v>ARIR</v>
      </c>
      <c r="O28" t="str">
        <f t="shared" si="2"/>
        <v/>
      </c>
      <c r="S28" s="6" t="s">
        <v>282</v>
      </c>
      <c r="T28" s="6" t="str">
        <f>VLOOKUP(S28,[2]Variables!A$19:B$108,2,FALSE)</f>
        <v>Crop yield - rainfed</v>
      </c>
    </row>
    <row r="29" spans="1:20" x14ac:dyDescent="0.25">
      <c r="A29" s="3" t="s">
        <v>276</v>
      </c>
      <c r="B29" s="4"/>
      <c r="C29" s="4"/>
      <c r="D29" s="4"/>
      <c r="E29" s="4">
        <v>1</v>
      </c>
      <c r="F29" s="4">
        <v>1</v>
      </c>
      <c r="G29" s="4">
        <v>1</v>
      </c>
      <c r="H29" s="4">
        <v>1</v>
      </c>
      <c r="I29" s="4"/>
      <c r="J29" s="4">
        <v>1</v>
      </c>
      <c r="K29" s="4">
        <v>5</v>
      </c>
      <c r="L29" t="s">
        <v>299</v>
      </c>
      <c r="M29">
        <f t="shared" si="0"/>
        <v>3</v>
      </c>
      <c r="N29" s="3" t="str">
        <f t="shared" si="1"/>
        <v>ARRF</v>
      </c>
      <c r="O29" t="str">
        <f t="shared" si="2"/>
        <v/>
      </c>
      <c r="S29" s="6" t="s">
        <v>284</v>
      </c>
      <c r="T29" s="6" t="str">
        <f>VLOOKUP(S29,[2]Variables!A$19:B$108,2,FALSE)</f>
        <v>Crop yield - irrigated</v>
      </c>
    </row>
    <row r="30" spans="1:20" x14ac:dyDescent="0.25">
      <c r="A30" s="3" t="s">
        <v>282</v>
      </c>
      <c r="B30" s="4"/>
      <c r="C30" s="4"/>
      <c r="D30" s="4"/>
      <c r="E30" s="4">
        <v>1</v>
      </c>
      <c r="F30" s="4">
        <v>1</v>
      </c>
      <c r="G30" s="4">
        <v>1</v>
      </c>
      <c r="H30" s="4">
        <v>1</v>
      </c>
      <c r="I30" s="4"/>
      <c r="J30" s="4">
        <v>1</v>
      </c>
      <c r="K30" s="4">
        <v>5</v>
      </c>
      <c r="L30" t="s">
        <v>266</v>
      </c>
      <c r="M30">
        <f t="shared" si="0"/>
        <v>9</v>
      </c>
      <c r="N30" s="3" t="str">
        <f t="shared" si="1"/>
        <v>YIRF</v>
      </c>
      <c r="O30" t="str">
        <f t="shared" si="2"/>
        <v/>
      </c>
      <c r="S30" s="6" t="s">
        <v>295</v>
      </c>
      <c r="T30" s="6" t="str">
        <f>VLOOKUP(S30,[2]Variables!A$19:B$108,2,FALSE)</f>
        <v>Total N2O emissions</v>
      </c>
    </row>
    <row r="31" spans="1:20" x14ac:dyDescent="0.25">
      <c r="A31" s="3" t="s">
        <v>284</v>
      </c>
      <c r="B31" s="4"/>
      <c r="C31" s="4"/>
      <c r="D31" s="4"/>
      <c r="E31" s="4">
        <v>1</v>
      </c>
      <c r="F31" s="4">
        <v>1</v>
      </c>
      <c r="G31" s="4">
        <v>1</v>
      </c>
      <c r="H31" s="4">
        <v>1</v>
      </c>
      <c r="I31" s="4"/>
      <c r="J31" s="4">
        <v>1</v>
      </c>
      <c r="K31" s="4">
        <v>5</v>
      </c>
      <c r="L31" t="s">
        <v>285</v>
      </c>
      <c r="M31">
        <f t="shared" si="0"/>
        <v>8</v>
      </c>
      <c r="N31" s="3" t="str">
        <f t="shared" si="1"/>
        <v>YIIR</v>
      </c>
      <c r="O31" t="str">
        <f t="shared" si="2"/>
        <v/>
      </c>
      <c r="S31" s="6" t="s">
        <v>301</v>
      </c>
      <c r="T31" s="6" t="str">
        <f>VLOOKUP(S31,[2]Variables!A$19:B$108,2,FALSE)</f>
        <v>Carbon tax level</v>
      </c>
    </row>
    <row r="32" spans="1:20" x14ac:dyDescent="0.25">
      <c r="A32" s="3" t="s">
        <v>273</v>
      </c>
      <c r="B32" s="4">
        <v>1</v>
      </c>
      <c r="C32" s="4">
        <v>1</v>
      </c>
      <c r="D32" s="4"/>
      <c r="E32" s="4"/>
      <c r="F32" s="4"/>
      <c r="G32" s="4">
        <v>1</v>
      </c>
      <c r="H32" s="4"/>
      <c r="I32" s="4">
        <v>1</v>
      </c>
      <c r="J32" s="4"/>
      <c r="K32" s="4">
        <v>4</v>
      </c>
      <c r="L32" t="s">
        <v>272</v>
      </c>
      <c r="M32">
        <f t="shared" si="0"/>
        <v>9</v>
      </c>
      <c r="N32" s="3" t="str">
        <f t="shared" si="1"/>
        <v>XPRX</v>
      </c>
      <c r="O32" t="str">
        <f t="shared" si="2"/>
        <v/>
      </c>
      <c r="S32" s="6" t="s">
        <v>302</v>
      </c>
      <c r="T32" s="6" t="str">
        <f>VLOOKUP(S32,[2]Variables!A$19:B$108,2,FALSE)</f>
        <v>Total GHG emissions</v>
      </c>
    </row>
    <row r="33" spans="1:20" x14ac:dyDescent="0.25">
      <c r="A33" s="3" t="s">
        <v>302</v>
      </c>
      <c r="B33" s="4"/>
      <c r="C33" s="4">
        <v>1</v>
      </c>
      <c r="D33" s="4"/>
      <c r="E33" s="4">
        <v>1</v>
      </c>
      <c r="F33" s="4">
        <v>1</v>
      </c>
      <c r="G33" s="4"/>
      <c r="H33" s="4"/>
      <c r="I33" s="4">
        <v>1</v>
      </c>
      <c r="J33" s="4"/>
      <c r="K33" s="4">
        <v>4</v>
      </c>
      <c r="L33" t="s">
        <v>274</v>
      </c>
      <c r="M33">
        <f t="shared" si="0"/>
        <v>9</v>
      </c>
      <c r="N33" s="3" t="str">
        <f t="shared" si="1"/>
        <v>EMIS</v>
      </c>
      <c r="O33" t="str">
        <f t="shared" si="2"/>
        <v/>
      </c>
      <c r="S33" s="6" t="s">
        <v>300</v>
      </c>
      <c r="T33" s="6" t="str">
        <f>VLOOKUP(S33,[2]Variables!A$19:B$108,2,FALSE)</f>
        <v>Total CO2 emissions</v>
      </c>
    </row>
    <row r="34" spans="1:20" x14ac:dyDescent="0.25">
      <c r="A34" s="3" t="s">
        <v>299</v>
      </c>
      <c r="B34" s="4"/>
      <c r="C34" s="4"/>
      <c r="D34" s="4"/>
      <c r="E34" s="4">
        <v>1</v>
      </c>
      <c r="F34" s="4">
        <v>1</v>
      </c>
      <c r="G34" s="4"/>
      <c r="H34" s="4"/>
      <c r="I34" s="4"/>
      <c r="J34" s="4">
        <v>1</v>
      </c>
      <c r="K34" s="4">
        <v>3</v>
      </c>
      <c r="L34" t="s">
        <v>278</v>
      </c>
      <c r="M34">
        <f t="shared" si="0"/>
        <v>9</v>
      </c>
      <c r="N34" s="3" t="str">
        <f t="shared" si="1"/>
        <v>WATR</v>
      </c>
      <c r="O34" t="str">
        <f t="shared" si="2"/>
        <v/>
      </c>
      <c r="S34" s="6" t="s">
        <v>273</v>
      </c>
      <c r="T34" s="6" t="str">
        <f>VLOOKUP(S34,[2]Variables!A$19:B$108,2,FALSE)</f>
        <v>Real export price</v>
      </c>
    </row>
    <row r="35" spans="1:20" x14ac:dyDescent="0.25">
      <c r="A35" s="3" t="s">
        <v>301</v>
      </c>
      <c r="B35" s="4"/>
      <c r="C35" s="4"/>
      <c r="D35" s="4">
        <v>1</v>
      </c>
      <c r="E35" s="4"/>
      <c r="F35" s="4">
        <v>1</v>
      </c>
      <c r="G35" s="4">
        <v>1</v>
      </c>
      <c r="H35" s="4"/>
      <c r="I35" s="4"/>
      <c r="J35" s="4"/>
      <c r="K35" s="4">
        <v>3</v>
      </c>
      <c r="L35" t="s">
        <v>297</v>
      </c>
      <c r="M35">
        <f t="shared" si="0"/>
        <v>7</v>
      </c>
      <c r="N35" s="3" t="str">
        <f t="shared" si="1"/>
        <v>CTAX</v>
      </c>
      <c r="O35" t="str">
        <f t="shared" si="2"/>
        <v/>
      </c>
      <c r="S35" s="6" t="s">
        <v>299</v>
      </c>
      <c r="T35" s="6" t="str">
        <f>VLOOKUP(S35,[2]Variables!A$19:B$108,2,FALSE)</f>
        <v>Water for irrigation</v>
      </c>
    </row>
    <row r="36" spans="1:20" x14ac:dyDescent="0.25">
      <c r="A36" s="3" t="s">
        <v>287</v>
      </c>
      <c r="B36" s="4"/>
      <c r="C36" s="4"/>
      <c r="D36" s="4"/>
      <c r="E36" s="4"/>
      <c r="F36" s="4">
        <v>1</v>
      </c>
      <c r="G36" s="4">
        <v>1</v>
      </c>
      <c r="H36" s="4"/>
      <c r="I36" s="4"/>
      <c r="J36" s="4">
        <v>1</v>
      </c>
      <c r="K36" s="4">
        <v>3</v>
      </c>
      <c r="L36" t="s">
        <v>283</v>
      </c>
      <c r="M36">
        <f t="shared" si="0"/>
        <v>7</v>
      </c>
      <c r="N36" s="3" t="str">
        <f t="shared" si="1"/>
        <v>YECC</v>
      </c>
      <c r="O36" t="str">
        <f t="shared" si="2"/>
        <v/>
      </c>
      <c r="S36" s="6" t="s">
        <v>298</v>
      </c>
      <c r="T36" s="6" t="str">
        <f>VLOOKUP(S36,[2]Variables!A$19:B$108,2,FALSE)</f>
        <v>Fertiliser N</v>
      </c>
    </row>
    <row r="37" spans="1:20" x14ac:dyDescent="0.25">
      <c r="A37" s="3" t="s">
        <v>298</v>
      </c>
      <c r="B37" s="4"/>
      <c r="C37" s="4"/>
      <c r="D37" s="4"/>
      <c r="E37" s="4">
        <v>1</v>
      </c>
      <c r="F37" s="4">
        <v>1</v>
      </c>
      <c r="G37" s="4"/>
      <c r="H37" s="4"/>
      <c r="I37" s="4"/>
      <c r="J37" s="4">
        <v>1</v>
      </c>
      <c r="K37" s="4">
        <v>3</v>
      </c>
      <c r="L37" t="s">
        <v>294</v>
      </c>
      <c r="M37">
        <f t="shared" si="0"/>
        <v>7</v>
      </c>
      <c r="N37" s="3" t="str">
        <f t="shared" si="1"/>
        <v>FRTN</v>
      </c>
      <c r="O37" t="str">
        <f t="shared" si="2"/>
        <v/>
      </c>
      <c r="S37" s="6" t="s">
        <v>287</v>
      </c>
      <c r="T37" s="6" t="str">
        <f>VLOOKUP(S37,[2]Variables!A$19:B$108,2,FALSE)</f>
        <v>Climate change shifter on crop yield</v>
      </c>
    </row>
    <row r="38" spans="1:20" x14ac:dyDescent="0.25">
      <c r="A38" s="3" t="s">
        <v>290</v>
      </c>
      <c r="B38" s="4"/>
      <c r="C38" s="4"/>
      <c r="D38" s="4"/>
      <c r="E38" s="4"/>
      <c r="F38" s="4">
        <v>1</v>
      </c>
      <c r="G38" s="4"/>
      <c r="H38" s="4"/>
      <c r="I38" s="4">
        <v>1</v>
      </c>
      <c r="J38" s="4"/>
      <c r="K38" s="4">
        <v>2</v>
      </c>
      <c r="L38" t="s">
        <v>303</v>
      </c>
      <c r="M38">
        <f t="shared" si="0"/>
        <v>2</v>
      </c>
      <c r="N38" s="3" t="str">
        <f t="shared" si="1"/>
        <v>LYXO</v>
      </c>
      <c r="O38" t="str">
        <f t="shared" si="2"/>
        <v/>
      </c>
      <c r="S38" s="6" t="s">
        <v>289</v>
      </c>
      <c r="T38" s="6" t="str">
        <f>VLOOKUP(S38,[2]Variables!A$19:B$108,2,FALSE)</f>
        <v>Livestock yield (endogenous)</v>
      </c>
    </row>
    <row r="39" spans="1:20" x14ac:dyDescent="0.25">
      <c r="A39" s="3" t="s">
        <v>289</v>
      </c>
      <c r="B39" s="4"/>
      <c r="C39" s="4"/>
      <c r="D39" s="4"/>
      <c r="E39" s="4"/>
      <c r="F39" s="4">
        <v>1</v>
      </c>
      <c r="G39" s="4"/>
      <c r="H39" s="4"/>
      <c r="I39" s="4">
        <v>1</v>
      </c>
      <c r="J39" s="4"/>
      <c r="K39" s="4">
        <v>2</v>
      </c>
      <c r="L39" t="s">
        <v>302</v>
      </c>
      <c r="M39">
        <f t="shared" si="0"/>
        <v>4</v>
      </c>
      <c r="N39" s="3" t="str">
        <f t="shared" si="1"/>
        <v>LYLD</v>
      </c>
      <c r="O39" t="str">
        <f t="shared" si="2"/>
        <v/>
      </c>
      <c r="S39" s="6" t="s">
        <v>290</v>
      </c>
      <c r="T39" s="6" t="str">
        <f>VLOOKUP(S39,[2]Variables!A$19:B$108,2,FALSE)</f>
        <v>Exogenous livestock yield trend</v>
      </c>
    </row>
    <row r="40" spans="1:20" x14ac:dyDescent="0.25">
      <c r="A40" s="3" t="s">
        <v>303</v>
      </c>
      <c r="B40" s="4"/>
      <c r="C40" s="4"/>
      <c r="D40" s="4"/>
      <c r="E40" s="4"/>
      <c r="F40" s="4"/>
      <c r="G40" s="4"/>
      <c r="H40" s="4">
        <v>1</v>
      </c>
      <c r="I40" s="4">
        <v>1</v>
      </c>
      <c r="J40" s="4"/>
      <c r="K40" s="4">
        <v>2</v>
      </c>
      <c r="L40" t="s">
        <v>300</v>
      </c>
      <c r="M40">
        <f t="shared" si="0"/>
        <v>7</v>
      </c>
      <c r="N40" s="3" t="str">
        <f t="shared" si="1"/>
        <v>FFSH</v>
      </c>
      <c r="O40" t="str">
        <f t="shared" si="2"/>
        <v/>
      </c>
      <c r="S40" s="6" t="s">
        <v>303</v>
      </c>
      <c r="T40" s="6" t="str">
        <f>VLOOKUP(S40,[2]Variables!A$19:B$108,2,FALSE)</f>
        <v>Feed fish sector</v>
      </c>
    </row>
    <row r="41" spans="1:20" x14ac:dyDescent="0.25">
      <c r="A41" s="3" t="s">
        <v>314</v>
      </c>
      <c r="B41" s="4"/>
      <c r="C41" s="4"/>
      <c r="D41" s="4"/>
      <c r="E41" s="4"/>
      <c r="F41" s="4"/>
      <c r="G41" s="4"/>
      <c r="H41" s="4"/>
      <c r="I41" s="4">
        <v>1</v>
      </c>
      <c r="J41" s="4"/>
      <c r="K41" s="4">
        <v>1</v>
      </c>
      <c r="L41" t="s">
        <v>296</v>
      </c>
      <c r="M41">
        <f t="shared" si="0"/>
        <v>7</v>
      </c>
      <c r="N41" s="3" t="str">
        <f t="shared" si="1"/>
        <v>GN2O</v>
      </c>
      <c r="O41" t="str">
        <f t="shared" si="2"/>
        <v>GN2O</v>
      </c>
      <c r="S41" s="6" t="s">
        <v>305</v>
      </c>
      <c r="T41" s="6" t="e">
        <f>VLOOKUP(S41,[2]Variables!A$19:B$108,2,FALSE)</f>
        <v>#N/A</v>
      </c>
    </row>
    <row r="42" spans="1:20" x14ac:dyDescent="0.25">
      <c r="A42" s="3" t="s">
        <v>316</v>
      </c>
      <c r="B42" s="4"/>
      <c r="C42" s="4"/>
      <c r="D42" s="4"/>
      <c r="E42" s="4"/>
      <c r="F42" s="4"/>
      <c r="G42" s="4"/>
      <c r="H42" s="4"/>
      <c r="I42" s="4">
        <v>1</v>
      </c>
      <c r="J42" s="4"/>
      <c r="K42" s="4">
        <v>1</v>
      </c>
      <c r="L42" t="s">
        <v>295</v>
      </c>
      <c r="M42">
        <f t="shared" si="0"/>
        <v>7</v>
      </c>
      <c r="N42" s="3" t="str">
        <f t="shared" si="1"/>
        <v>NQT</v>
      </c>
      <c r="O42" t="str">
        <f t="shared" si="2"/>
        <v>NQT</v>
      </c>
      <c r="S42" s="6" t="s">
        <v>307</v>
      </c>
      <c r="T42" s="6" t="e">
        <f>VLOOKUP(S42,[2]Variables!A$19:B$108,2,FALSE)</f>
        <v>#N/A</v>
      </c>
    </row>
    <row r="43" spans="1:20" x14ac:dyDescent="0.25">
      <c r="A43" s="3" t="s">
        <v>305</v>
      </c>
      <c r="B43" s="4">
        <v>1</v>
      </c>
      <c r="C43" s="4"/>
      <c r="D43" s="4"/>
      <c r="E43" s="4"/>
      <c r="F43" s="4"/>
      <c r="G43" s="4"/>
      <c r="H43" s="4"/>
      <c r="I43" s="4"/>
      <c r="J43" s="4"/>
      <c r="K43" s="4">
        <v>1</v>
      </c>
      <c r="L43" t="s">
        <v>301</v>
      </c>
      <c r="M43">
        <f t="shared" si="0"/>
        <v>3</v>
      </c>
      <c r="N43" s="3" t="str">
        <f t="shared" si="1"/>
        <v>XPRR</v>
      </c>
      <c r="O43" t="str">
        <f t="shared" si="2"/>
        <v>XPRR</v>
      </c>
      <c r="Q43">
        <f t="shared" ref="Q43:Q47" si="3">GETPIVOTDATA("Flag",$A$3,"Variable",O43)</f>
        <v>1</v>
      </c>
      <c r="S43" s="6" t="s">
        <v>306</v>
      </c>
      <c r="T43" s="6" t="e">
        <f>VLOOKUP(S43,[2]Variables!A$19:B$108,2,FALSE)</f>
        <v>#N/A</v>
      </c>
    </row>
    <row r="44" spans="1:20" x14ac:dyDescent="0.25">
      <c r="A44" s="3" t="s">
        <v>311</v>
      </c>
      <c r="B44" s="4"/>
      <c r="C44" s="4"/>
      <c r="D44" s="4"/>
      <c r="E44" s="4"/>
      <c r="F44" s="4"/>
      <c r="G44" s="4"/>
      <c r="H44" s="4">
        <v>1</v>
      </c>
      <c r="I44" s="4"/>
      <c r="J44" s="4"/>
      <c r="K44" s="4">
        <v>1</v>
      </c>
      <c r="L44" t="s">
        <v>310</v>
      </c>
      <c r="M44">
        <f t="shared" si="0"/>
        <v>0</v>
      </c>
      <c r="N44" s="3" t="str">
        <f t="shared" si="1"/>
        <v>YILD_endoTC</v>
      </c>
      <c r="O44" t="str">
        <f t="shared" si="2"/>
        <v>YILD_endoTC</v>
      </c>
      <c r="Q44">
        <f t="shared" si="3"/>
        <v>1</v>
      </c>
      <c r="S44" s="6" t="s">
        <v>311</v>
      </c>
      <c r="T44" s="6" t="e">
        <f>VLOOKUP(S44,[2]Variables!A$19:B$108,2,FALSE)</f>
        <v>#N/A</v>
      </c>
    </row>
    <row r="45" spans="1:20" x14ac:dyDescent="0.25">
      <c r="A45" s="3" t="s">
        <v>308</v>
      </c>
      <c r="B45" s="4"/>
      <c r="C45" s="4"/>
      <c r="D45" s="4"/>
      <c r="E45" s="4"/>
      <c r="F45" s="4"/>
      <c r="G45" s="4"/>
      <c r="H45" s="4"/>
      <c r="I45" s="4">
        <v>1</v>
      </c>
      <c r="J45" s="4"/>
      <c r="K45" s="4">
        <v>1</v>
      </c>
      <c r="L45" t="s">
        <v>313</v>
      </c>
      <c r="M45">
        <f t="shared" si="0"/>
        <v>0</v>
      </c>
      <c r="N45" s="3" t="str">
        <f t="shared" si="1"/>
        <v>GCH4</v>
      </c>
      <c r="O45" t="str">
        <f t="shared" si="2"/>
        <v>GCH4</v>
      </c>
      <c r="Q45">
        <f t="shared" si="3"/>
        <v>1</v>
      </c>
      <c r="S45" s="6" t="s">
        <v>292</v>
      </c>
      <c r="T45" s="6" t="str">
        <f>VLOOKUP(S45,[2]Variables!A$19:B$108,2,FALSE)</f>
        <v>Feed conversion efficiency (endogenous)</v>
      </c>
    </row>
    <row r="46" spans="1:20" x14ac:dyDescent="0.25">
      <c r="A46" s="3" t="s">
        <v>292</v>
      </c>
      <c r="B46" s="4"/>
      <c r="C46" s="4"/>
      <c r="D46" s="4"/>
      <c r="E46" s="4">
        <v>1</v>
      </c>
      <c r="F46" s="4"/>
      <c r="G46" s="4"/>
      <c r="H46" s="4"/>
      <c r="I46" s="4"/>
      <c r="J46" s="4"/>
      <c r="K46" s="4">
        <v>1</v>
      </c>
      <c r="L46" t="s">
        <v>315</v>
      </c>
      <c r="M46">
        <f t="shared" si="0"/>
        <v>0</v>
      </c>
      <c r="N46" s="3" t="str">
        <f t="shared" si="1"/>
        <v>FEEF</v>
      </c>
      <c r="O46" t="str">
        <f t="shared" si="2"/>
        <v/>
      </c>
      <c r="Q46" t="e">
        <f t="shared" si="3"/>
        <v>#REF!</v>
      </c>
      <c r="S46" s="6" t="s">
        <v>309</v>
      </c>
      <c r="T46" s="6" t="e">
        <f>VLOOKUP(S46,[2]Variables!A$19:B$108,2,FALSE)</f>
        <v>#N/A</v>
      </c>
    </row>
    <row r="47" spans="1:20" x14ac:dyDescent="0.25">
      <c r="A47" s="3" t="s">
        <v>318</v>
      </c>
      <c r="B47" s="4"/>
      <c r="C47" s="4">
        <v>1</v>
      </c>
      <c r="D47" s="4"/>
      <c r="E47" s="4"/>
      <c r="F47" s="4"/>
      <c r="G47" s="4"/>
      <c r="H47" s="4"/>
      <c r="I47" s="4"/>
      <c r="J47" s="4"/>
      <c r="K47" s="4">
        <v>1</v>
      </c>
      <c r="L47" t="s">
        <v>317</v>
      </c>
      <c r="M47">
        <f t="shared" si="0"/>
        <v>0</v>
      </c>
      <c r="N47" s="3" t="str">
        <f t="shared" si="1"/>
        <v>PROT</v>
      </c>
      <c r="O47" t="str">
        <f t="shared" si="2"/>
        <v>PROT</v>
      </c>
      <c r="Q47">
        <f t="shared" si="3"/>
        <v>1</v>
      </c>
    </row>
    <row r="48" spans="1:20" x14ac:dyDescent="0.25">
      <c r="A48" s="3" t="s">
        <v>312</v>
      </c>
      <c r="B48" s="4"/>
      <c r="C48" s="4"/>
      <c r="D48" s="4"/>
      <c r="E48" s="4"/>
      <c r="F48" s="4"/>
      <c r="G48" s="4"/>
      <c r="H48" s="4"/>
      <c r="I48" s="4">
        <v>1</v>
      </c>
      <c r="J48" s="4"/>
      <c r="K48" s="4">
        <v>1</v>
      </c>
      <c r="L48" t="s">
        <v>319</v>
      </c>
      <c r="M48">
        <f t="shared" si="0"/>
        <v>0</v>
      </c>
    </row>
    <row r="49" spans="1:11" x14ac:dyDescent="0.25">
      <c r="A49" s="3" t="s">
        <v>304</v>
      </c>
      <c r="B49" s="4"/>
      <c r="C49" s="4"/>
      <c r="D49" s="4"/>
      <c r="E49" s="4"/>
      <c r="F49" s="4"/>
      <c r="G49" s="4"/>
      <c r="H49" s="4"/>
      <c r="I49" s="4">
        <v>1</v>
      </c>
      <c r="J49" s="4"/>
      <c r="K49" s="4">
        <v>1</v>
      </c>
    </row>
    <row r="50" spans="1:11" x14ac:dyDescent="0.25">
      <c r="A50" s="3" t="s">
        <v>23</v>
      </c>
      <c r="B50" s="4">
        <v>24</v>
      </c>
      <c r="C50" s="4">
        <v>21</v>
      </c>
      <c r="D50" s="4">
        <v>18</v>
      </c>
      <c r="E50" s="4">
        <v>31</v>
      </c>
      <c r="F50" s="4">
        <v>34</v>
      </c>
      <c r="G50" s="4">
        <v>26</v>
      </c>
      <c r="H50" s="4">
        <v>26</v>
      </c>
      <c r="I50" s="4">
        <v>32</v>
      </c>
      <c r="J50" s="4">
        <v>28</v>
      </c>
      <c r="K50" s="4">
        <v>240</v>
      </c>
    </row>
  </sheetData>
  <conditionalFormatting sqref="M5:M48">
    <cfRule type="cellIs" dxfId="1" priority="2" operator="equal">
      <formula>0</formula>
    </cfRule>
  </conditionalFormatting>
  <conditionalFormatting sqref="O5:O48">
    <cfRule type="notContainsBlanks" dxfId="0" priority="1">
      <formula>LEN(TRIM(O5))&gt;0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Submissions</vt:lpstr>
      <vt:lpstr>Scenarios</vt:lpstr>
      <vt:lpstr>Regions</vt:lpstr>
      <vt:lpstr>Years</vt:lpstr>
      <vt:lpstr>Units</vt:lpstr>
      <vt:lpstr>Items</vt:lpstr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Dominique van der Mensbrugghe</dc:creator>
  <cp:keywords/>
  <dc:description/>
  <cp:lastModifiedBy>Dominique van der Mensbrugghe</cp:lastModifiedBy>
  <cp:revision/>
  <dcterms:created xsi:type="dcterms:W3CDTF">2020-05-04T12:25:32Z</dcterms:created>
  <dcterms:modified xsi:type="dcterms:W3CDTF">2021-03-15T13:40:17Z</dcterms:modified>
  <cp:category/>
  <cp:contentStatus/>
</cp:coreProperties>
</file>