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S1qDPNhZ8leZEOoHRSWui8KHtK32PE+mlNpGcbHP4="/>
    </ext>
  </extLst>
</workbook>
</file>

<file path=xl/sharedStrings.xml><?xml version="1.0" encoding="utf-8"?>
<sst xmlns="http://schemas.openxmlformats.org/spreadsheetml/2006/main" count="97" uniqueCount="59">
  <si>
    <t>Telemetry</t>
  </si>
  <si>
    <t>Group Name</t>
  </si>
  <si>
    <t>Project Start:</t>
  </si>
  <si>
    <t>Display Week:</t>
  </si>
  <si>
    <t>TASK</t>
  </si>
  <si>
    <t>ASSIGNED TO</t>
  </si>
  <si>
    <t>STATUS</t>
  </si>
  <si>
    <t>PROGRESS</t>
  </si>
  <si>
    <t>NOTES</t>
  </si>
  <si>
    <t>START</t>
  </si>
  <si>
    <t>DAYS</t>
  </si>
  <si>
    <t>END</t>
  </si>
  <si>
    <t>Class Orientations</t>
  </si>
  <si>
    <t>Class Orientation I</t>
  </si>
  <si>
    <t>Completed</t>
  </si>
  <si>
    <r>
      <rPr>
        <rFont val="Arial"/>
        <color theme="1"/>
      </rPr>
      <t xml:space="preserve">Meeting Link: </t>
    </r>
    <r>
      <rPr>
        <rFont val="Arial"/>
        <color rgb="FF1155CC"/>
        <u/>
      </rPr>
      <t>https://cebuinstituteoftechnology.sharepoint.com/:v:/s/CpE481H1-H2Sem12022-2023480/ERiXdSUK0GJKl64OerYmgnMBbk4v4KcuAW-VzLxu17UIiQ?e=GA0As4&amp;nav=eyJyZWZlcnJhbEluZm8iOnsicmVmZXJyYWxBcHAiOiJTdHJlYW1XZWJBcHAiLCJyZWZlcnJhbFZpZXciOiJTaGFyZURpYWxvZyIsInJlZmVycmFsQXBwUGxhdGZvcm0iOiJXZWIiLCJyZWZlcnJhbE1vZGUiOiJ2aWV3In19</t>
    </r>
  </si>
  <si>
    <t>Class Orientation II</t>
  </si>
  <si>
    <t>Pitching of Projects Individual</t>
  </si>
  <si>
    <t>Class Orientation III</t>
  </si>
  <si>
    <t>Approval of proposals and official groupings (ABSTRACT)</t>
  </si>
  <si>
    <t>Class Orientation IV</t>
  </si>
  <si>
    <t>Project consulation with Advisers (Adviser Hunt)</t>
  </si>
  <si>
    <t>Presentation Week</t>
  </si>
  <si>
    <t>In Progress</t>
  </si>
  <si>
    <t>Ideas</t>
  </si>
  <si>
    <t>Project Proposal</t>
  </si>
  <si>
    <t>Aricayos</t>
  </si>
  <si>
    <t>https://www.aises.org/sites/default/files/documents/National%20Conference/Abstract%20Guidelines%20and%20Samples.pdf</t>
  </si>
  <si>
    <t>Cabansay</t>
  </si>
  <si>
    <t>Pol</t>
  </si>
  <si>
    <t>Finding Advisor</t>
  </si>
  <si>
    <t>Team</t>
  </si>
  <si>
    <t>Deliverables</t>
  </si>
  <si>
    <t>Github Repository</t>
  </si>
  <si>
    <r>
      <rPr>
        <rFont val="Arial"/>
        <color theme="1"/>
      </rPr>
      <t xml:space="preserve">Link: </t>
    </r>
    <r>
      <rPr>
        <rFont val="Arial"/>
        <color rgb="FF1155CC"/>
        <u/>
      </rPr>
      <t>https://github.com/razstvien01/cpe_practice_design</t>
    </r>
  </si>
  <si>
    <t>Project Design Proposal</t>
  </si>
  <si>
    <t>Not Started</t>
  </si>
  <si>
    <t>Approval Sheet</t>
  </si>
  <si>
    <t>Project Requirement Specifications</t>
  </si>
  <si>
    <t>Chapter 1</t>
  </si>
  <si>
    <t>Chapter 2</t>
  </si>
  <si>
    <t>Kickstarter Video</t>
  </si>
  <si>
    <t>Designs</t>
  </si>
  <si>
    <t>Circuit Diagram (Chapter 2)</t>
  </si>
  <si>
    <t>Entity Relationship Diagram</t>
  </si>
  <si>
    <t>Data Flow Diagram</t>
  </si>
  <si>
    <t>Block Diagram (Chapter 2)</t>
  </si>
  <si>
    <t>Program Flowchart</t>
  </si>
  <si>
    <t>Problem Background</t>
  </si>
  <si>
    <t>Project Goal and Objectives</t>
  </si>
  <si>
    <t>Significance of the Study</t>
  </si>
  <si>
    <t>Theoretical Background</t>
  </si>
  <si>
    <t>RRL</t>
  </si>
  <si>
    <t>Definition of Terms</t>
  </si>
  <si>
    <t>Block Diagram</t>
  </si>
  <si>
    <t>Project Management Plan</t>
  </si>
  <si>
    <t>Prototype Design</t>
  </si>
  <si>
    <t>Circuit Design</t>
  </si>
  <si>
    <t>Testing and Data Gathering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</si>
</sst>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&quot;/&quot;d&quot;/&quot;yyyy"/>
    <numFmt numFmtId="165" formatCode="d"/>
    <numFmt numFmtId="166" formatCode="m&quot;/&quot;d&quot;/&quot;yy"/>
    <numFmt numFmtId="167" formatCode="m/d/yy"/>
  </numFmts>
  <fonts count="10">
    <font>
      <sz val="10.0"/>
      <color rgb="FF000000"/>
      <name val="Arial"/>
      <scheme val="minor"/>
    </font>
    <font>
      <sz val="14.0"/>
      <color rgb="FF38761D"/>
      <name val="Arial"/>
    </font>
    <font>
      <b/>
      <color theme="1"/>
      <name val="Arial"/>
    </font>
    <font>
      <b/>
      <sz val="10.0"/>
      <color theme="1"/>
      <name val="Arial"/>
    </font>
    <font/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AF8B6"/>
        <bgColor rgb="FFCAF8B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164" xfId="0" applyAlignment="1" applyBorder="1" applyFill="1" applyFont="1" applyNumberFormat="1">
      <alignment horizontal="left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5" fillId="2" fontId="5" numFmtId="165" xfId="0" applyAlignment="1" applyBorder="1" applyFont="1" applyNumberFormat="1">
      <alignment horizontal="center"/>
    </xf>
    <xf borderId="0" fillId="2" fontId="5" numFmtId="165" xfId="0" applyAlignment="1" applyFont="1" applyNumberFormat="1">
      <alignment horizontal="center"/>
    </xf>
    <xf borderId="6" fillId="2" fontId="5" numFmtId="165" xfId="0" applyAlignment="1" applyBorder="1" applyFont="1" applyNumberForma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horizontal="center"/>
    </xf>
    <xf borderId="0" fillId="4" fontId="2" numFmtId="166" xfId="0" applyAlignment="1" applyFont="1" applyNumberFormat="1">
      <alignment horizontal="center"/>
    </xf>
    <xf borderId="7" fillId="0" fontId="5" numFmtId="0" xfId="0" applyAlignment="1" applyBorder="1" applyFont="1">
      <alignment readingOrder="0"/>
    </xf>
    <xf borderId="7" fillId="0" fontId="5" numFmtId="166" xfId="0" applyAlignment="1" applyBorder="1" applyFont="1" applyNumberFormat="1">
      <alignment horizontal="center"/>
    </xf>
    <xf borderId="7" fillId="0" fontId="5" numFmtId="0" xfId="0" applyAlignment="1" applyBorder="1" applyFont="1">
      <alignment horizontal="center"/>
    </xf>
    <xf borderId="7" fillId="0" fontId="5" numFmtId="9" xfId="0" applyAlignment="1" applyBorder="1" applyFont="1" applyNumberFormat="1">
      <alignment horizontal="center"/>
    </xf>
    <xf borderId="7" fillId="0" fontId="6" numFmtId="0" xfId="0" applyAlignment="1" applyBorder="1" applyFont="1">
      <alignment horizontal="right" readingOrder="0"/>
    </xf>
    <xf borderId="7" fillId="0" fontId="5" numFmtId="166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horizontal="center" readingOrder="0"/>
    </xf>
    <xf borderId="7" fillId="0" fontId="5" numFmtId="9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0" fontId="5" numFmtId="166" xfId="0" applyAlignment="1" applyFont="1" applyNumberFormat="1">
      <alignment horizontal="center"/>
    </xf>
    <xf borderId="0" fillId="0" fontId="5" numFmtId="166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5" fontId="9" numFmtId="167" xfId="0" applyAlignment="1" applyFill="1" applyFont="1" applyNumberForma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>
        <b/>
        <color rgb="FFF3F3F3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buinstituteoftechnology.sharepoint.com/:v:/s/CpE481H1-H2Sem12022-2023480/ERiXdSUK0GJKl64OerYmgnMBbk4v4KcuAW-VzLxu17UIiQ?e=GA0As4&amp;nav=eyJyZWZlcnJhbEluZm8iOnsicmVmZXJyYWxBcHAiOiJTdHJlYW1XZWJBcHAiLCJyZWZlcnJhbFZpZXciOiJTaGFyZURpYWxvZyIsInJlZmVycmFsQXBwUGxhdGZvcm0iOiJXZWIiLCJyZWZlcnJhbE1vZGUiOiJ2aWV3In19" TargetMode="External"/><Relationship Id="rId2" Type="http://schemas.openxmlformats.org/officeDocument/2006/relationships/hyperlink" Target="https://www.aises.org/sites/default/files/documents/National%20Conference/Abstract%20Guidelines%20and%20Samples.pdf" TargetMode="External"/><Relationship Id="rId3" Type="http://schemas.openxmlformats.org/officeDocument/2006/relationships/hyperlink" Target="https://github.com/razstvien01/cpe_practice_desig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 outlineLevelRow="1"/>
  <cols>
    <col customWidth="1" min="1" max="1" width="26.0"/>
    <col customWidth="1" min="2" max="2" width="13.5"/>
    <col customWidth="1" min="3" max="3" width="15.25"/>
    <col customWidth="1" min="4" max="4" width="10.63"/>
    <col customWidth="1" min="5" max="5" width="7.13"/>
    <col customWidth="1" min="6" max="6" width="39.0"/>
    <col customWidth="1" min="7" max="7" width="10.63"/>
    <col customWidth="1" min="8" max="8" width="5.63"/>
    <col customWidth="1" min="9" max="9" width="9.88"/>
    <col customWidth="1" min="10" max="10" width="2.38"/>
    <col customWidth="1" min="11" max="38" width="3.13"/>
  </cols>
  <sheetData>
    <row r="1" ht="15.75" customHeight="1">
      <c r="A1" s="1" t="s">
        <v>0</v>
      </c>
    </row>
    <row r="2" ht="15.75" customHeight="1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4">
        <v>45265.0</v>
      </c>
    </row>
    <row r="3" ht="15.75" customHeight="1">
      <c r="A3" s="2"/>
      <c r="H3" s="3" t="s">
        <v>3</v>
      </c>
      <c r="I3" s="5">
        <v>1.0</v>
      </c>
      <c r="K3" s="6">
        <f>K4</f>
        <v>45264</v>
      </c>
      <c r="L3" s="7"/>
      <c r="M3" s="7"/>
      <c r="N3" s="7"/>
      <c r="O3" s="7"/>
      <c r="P3" s="7"/>
      <c r="Q3" s="8"/>
      <c r="R3" s="6">
        <f>R4</f>
        <v>45271</v>
      </c>
      <c r="S3" s="7"/>
      <c r="T3" s="7"/>
      <c r="U3" s="7"/>
      <c r="V3" s="7"/>
      <c r="W3" s="7"/>
      <c r="X3" s="8"/>
      <c r="Y3" s="6">
        <f>Y4</f>
        <v>45278</v>
      </c>
      <c r="Z3" s="7"/>
      <c r="AA3" s="7"/>
      <c r="AB3" s="7"/>
      <c r="AC3" s="7"/>
      <c r="AD3" s="7"/>
      <c r="AE3" s="8"/>
      <c r="AF3" s="6">
        <f>AF4</f>
        <v>45285</v>
      </c>
      <c r="AG3" s="7"/>
      <c r="AH3" s="7"/>
      <c r="AI3" s="7"/>
      <c r="AJ3" s="7"/>
      <c r="AK3" s="7"/>
      <c r="AL3" s="8"/>
    </row>
    <row r="4" ht="15.75" customHeight="1">
      <c r="B4" s="9"/>
      <c r="C4" s="9"/>
      <c r="D4" s="9"/>
      <c r="E4" s="9"/>
      <c r="F4" s="9"/>
      <c r="G4" s="9"/>
      <c r="H4" s="9"/>
      <c r="I4" s="9"/>
      <c r="J4" s="9"/>
      <c r="K4" s="10">
        <f>$I$2-WEEKDAY(I2,3)+(I3-1)*7</f>
        <v>45264</v>
      </c>
      <c r="L4" s="11">
        <f t="shared" ref="L4:AL4" si="1">K4+1</f>
        <v>45265</v>
      </c>
      <c r="M4" s="11">
        <f t="shared" si="1"/>
        <v>45266</v>
      </c>
      <c r="N4" s="11">
        <f t="shared" si="1"/>
        <v>45267</v>
      </c>
      <c r="O4" s="11">
        <f t="shared" si="1"/>
        <v>45268</v>
      </c>
      <c r="P4" s="11">
        <f t="shared" si="1"/>
        <v>45269</v>
      </c>
      <c r="Q4" s="12">
        <f t="shared" si="1"/>
        <v>45270</v>
      </c>
      <c r="R4" s="10">
        <f t="shared" si="1"/>
        <v>45271</v>
      </c>
      <c r="S4" s="11">
        <f t="shared" si="1"/>
        <v>45272</v>
      </c>
      <c r="T4" s="11">
        <f t="shared" si="1"/>
        <v>45273</v>
      </c>
      <c r="U4" s="11">
        <f t="shared" si="1"/>
        <v>45274</v>
      </c>
      <c r="V4" s="11">
        <f t="shared" si="1"/>
        <v>45275</v>
      </c>
      <c r="W4" s="11">
        <f t="shared" si="1"/>
        <v>45276</v>
      </c>
      <c r="X4" s="12">
        <f t="shared" si="1"/>
        <v>45277</v>
      </c>
      <c r="Y4" s="10">
        <f t="shared" si="1"/>
        <v>45278</v>
      </c>
      <c r="Z4" s="11">
        <f t="shared" si="1"/>
        <v>45279</v>
      </c>
      <c r="AA4" s="11">
        <f t="shared" si="1"/>
        <v>45280</v>
      </c>
      <c r="AB4" s="11">
        <f t="shared" si="1"/>
        <v>45281</v>
      </c>
      <c r="AC4" s="11">
        <f t="shared" si="1"/>
        <v>45282</v>
      </c>
      <c r="AD4" s="11">
        <f t="shared" si="1"/>
        <v>45283</v>
      </c>
      <c r="AE4" s="12">
        <f t="shared" si="1"/>
        <v>45284</v>
      </c>
      <c r="AF4" s="10">
        <f t="shared" si="1"/>
        <v>45285</v>
      </c>
      <c r="AG4" s="11">
        <f t="shared" si="1"/>
        <v>45286</v>
      </c>
      <c r="AH4" s="11">
        <f t="shared" si="1"/>
        <v>45287</v>
      </c>
      <c r="AI4" s="11">
        <f t="shared" si="1"/>
        <v>45288</v>
      </c>
      <c r="AJ4" s="11">
        <f t="shared" si="1"/>
        <v>45289</v>
      </c>
      <c r="AK4" s="11">
        <f t="shared" si="1"/>
        <v>45290</v>
      </c>
      <c r="AL4" s="12">
        <f t="shared" si="1"/>
        <v>45291</v>
      </c>
    </row>
    <row r="5" ht="15.75" customHeight="1">
      <c r="A5" s="13" t="s">
        <v>4</v>
      </c>
      <c r="B5" s="13" t="s">
        <v>5</v>
      </c>
      <c r="C5" s="13" t="s">
        <v>6</v>
      </c>
      <c r="D5" s="13" t="s">
        <v>7</v>
      </c>
      <c r="E5" s="13"/>
      <c r="F5" s="13" t="s">
        <v>8</v>
      </c>
      <c r="G5" s="13" t="s">
        <v>9</v>
      </c>
      <c r="H5" s="13" t="s">
        <v>10</v>
      </c>
      <c r="I5" s="13" t="s">
        <v>11</v>
      </c>
      <c r="J5" s="13"/>
      <c r="K5" s="13" t="str">
        <f t="shared" ref="K5:AL5" si="2">LEFT(TEXT(K4,"ddd"),1)</f>
        <v>M</v>
      </c>
      <c r="L5" s="13" t="str">
        <f t="shared" si="2"/>
        <v>T</v>
      </c>
      <c r="M5" s="13" t="str">
        <f t="shared" si="2"/>
        <v>W</v>
      </c>
      <c r="N5" s="13" t="str">
        <f t="shared" si="2"/>
        <v>T</v>
      </c>
      <c r="O5" s="13" t="str">
        <f t="shared" si="2"/>
        <v>F</v>
      </c>
      <c r="P5" s="13" t="str">
        <f t="shared" si="2"/>
        <v>S</v>
      </c>
      <c r="Q5" s="13" t="str">
        <f t="shared" si="2"/>
        <v>S</v>
      </c>
      <c r="R5" s="13" t="str">
        <f t="shared" si="2"/>
        <v>M</v>
      </c>
      <c r="S5" s="13" t="str">
        <f t="shared" si="2"/>
        <v>T</v>
      </c>
      <c r="T5" s="13" t="str">
        <f t="shared" si="2"/>
        <v>W</v>
      </c>
      <c r="U5" s="13" t="str">
        <f t="shared" si="2"/>
        <v>T</v>
      </c>
      <c r="V5" s="13" t="str">
        <f t="shared" si="2"/>
        <v>F</v>
      </c>
      <c r="W5" s="13" t="str">
        <f t="shared" si="2"/>
        <v>S</v>
      </c>
      <c r="X5" s="13" t="str">
        <f t="shared" si="2"/>
        <v>S</v>
      </c>
      <c r="Y5" s="13" t="str">
        <f t="shared" si="2"/>
        <v>M</v>
      </c>
      <c r="Z5" s="13" t="str">
        <f t="shared" si="2"/>
        <v>T</v>
      </c>
      <c r="AA5" s="13" t="str">
        <f t="shared" si="2"/>
        <v>W</v>
      </c>
      <c r="AB5" s="13" t="str">
        <f t="shared" si="2"/>
        <v>T</v>
      </c>
      <c r="AC5" s="13" t="str">
        <f t="shared" si="2"/>
        <v>F</v>
      </c>
      <c r="AD5" s="13" t="str">
        <f t="shared" si="2"/>
        <v>S</v>
      </c>
      <c r="AE5" s="13" t="str">
        <f t="shared" si="2"/>
        <v>S</v>
      </c>
      <c r="AF5" s="13" t="str">
        <f t="shared" si="2"/>
        <v>M</v>
      </c>
      <c r="AG5" s="13" t="str">
        <f t="shared" si="2"/>
        <v>T</v>
      </c>
      <c r="AH5" s="13" t="str">
        <f t="shared" si="2"/>
        <v>W</v>
      </c>
      <c r="AI5" s="13" t="str">
        <f t="shared" si="2"/>
        <v>T</v>
      </c>
      <c r="AJ5" s="13" t="str">
        <f t="shared" si="2"/>
        <v>F</v>
      </c>
      <c r="AK5" s="13" t="str">
        <f t="shared" si="2"/>
        <v>S</v>
      </c>
      <c r="AL5" s="13" t="str">
        <f t="shared" si="2"/>
        <v>S</v>
      </c>
    </row>
    <row r="6" ht="15.75" customHeight="1">
      <c r="A6" s="14" t="s">
        <v>12</v>
      </c>
      <c r="B6" s="15"/>
      <c r="C6" s="15"/>
      <c r="D6" s="15"/>
      <c r="E6" s="15" t="str">
        <f t="array" ref="E6">IFERROR(SPARKLINE(D6,{"charttype","bar";"color1","gray";"max",1}))</f>
        <v/>
      </c>
      <c r="F6" s="15"/>
      <c r="G6" s="16">
        <f>MIN(G7:G11)</f>
        <v>45178</v>
      </c>
      <c r="H6" s="15"/>
      <c r="I6" s="16">
        <f>MAX(I7:I11)</f>
        <v>45276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ht="15.75" customHeight="1" outlineLevel="1">
      <c r="A7" s="17" t="s">
        <v>13</v>
      </c>
      <c r="B7" s="18"/>
      <c r="C7" s="19" t="s">
        <v>14</v>
      </c>
      <c r="D7" s="20">
        <v>1.0</v>
      </c>
      <c r="E7" s="18" t="str">
        <f>IFERROR(__xludf.DUMMYFUNCTION("IFERROR(SPARKLINE(D7,{""charttype"",""bar"";""color1"",""gray"";""max"",1}))"),"")</f>
        <v/>
      </c>
      <c r="F7" s="21" t="s">
        <v>15</v>
      </c>
      <c r="G7" s="22">
        <v>45178.0</v>
      </c>
      <c r="H7" s="19">
        <v>1.0</v>
      </c>
      <c r="I7" s="18">
        <f t="shared" ref="I7:I11" si="3">G7+H7-1</f>
        <v>45178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ht="15.75" customHeight="1" outlineLevel="1">
      <c r="A8" s="17" t="s">
        <v>16</v>
      </c>
      <c r="B8" s="18"/>
      <c r="C8" s="23" t="s">
        <v>14</v>
      </c>
      <c r="D8" s="24">
        <v>0.0</v>
      </c>
      <c r="E8" s="18" t="str">
        <f>IFERROR(__xludf.DUMMYFUNCTION("IFERROR(SPARKLINE(D8,{""charttype"",""bar"";""color1"",""gray"";""max"",1}))"),"")</f>
        <v/>
      </c>
      <c r="F8" s="23" t="s">
        <v>17</v>
      </c>
      <c r="G8" s="22">
        <v>45185.0</v>
      </c>
      <c r="H8" s="19">
        <v>1.0</v>
      </c>
      <c r="I8" s="18">
        <f t="shared" si="3"/>
        <v>45185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ht="15.75" customHeight="1" outlineLevel="1">
      <c r="A9" s="17" t="s">
        <v>18</v>
      </c>
      <c r="B9" s="18"/>
      <c r="C9" s="23" t="s">
        <v>14</v>
      </c>
      <c r="D9" s="24">
        <v>0.0</v>
      </c>
      <c r="E9" s="18" t="str">
        <f>IFERROR(__xludf.DUMMYFUNCTION("IFERROR(SPARKLINE(D9,{""charttype"",""bar"";""color1"",""gray"";""max"",1}))"),"")</f>
        <v/>
      </c>
      <c r="F9" s="23" t="s">
        <v>19</v>
      </c>
      <c r="G9" s="22">
        <v>45192.0</v>
      </c>
      <c r="H9" s="19">
        <v>1.0</v>
      </c>
      <c r="I9" s="18">
        <f t="shared" si="3"/>
        <v>45192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ht="15.75" customHeight="1" outlineLevel="1">
      <c r="A10" s="17" t="s">
        <v>20</v>
      </c>
      <c r="B10" s="18"/>
      <c r="C10" s="23" t="s">
        <v>14</v>
      </c>
      <c r="D10" s="24">
        <v>0.0</v>
      </c>
      <c r="E10" s="18" t="str">
        <f>IFERROR(__xludf.DUMMYFUNCTION("IFERROR(SPARKLINE(D10,{""charttype"",""bar"";""color1"",""gray"";""max"",1}))"),"")</f>
        <v/>
      </c>
      <c r="F10" s="23" t="s">
        <v>21</v>
      </c>
      <c r="G10" s="22">
        <v>45199.0</v>
      </c>
      <c r="H10" s="19">
        <v>1.0</v>
      </c>
      <c r="I10" s="18">
        <f t="shared" si="3"/>
        <v>45199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5.75" customHeight="1" outlineLevel="1">
      <c r="A11" s="17" t="s">
        <v>22</v>
      </c>
      <c r="B11" s="18"/>
      <c r="C11" s="23" t="s">
        <v>23</v>
      </c>
      <c r="D11" s="24">
        <v>0.0</v>
      </c>
      <c r="E11" s="18" t="str">
        <f>IFERROR(__xludf.DUMMYFUNCTION("IFERROR(SPARKLINE(D11,{""charttype"",""bar"";""color1"",""gray"";""max"",1}))"),"")</f>
        <v/>
      </c>
      <c r="F11" s="23" t="s">
        <v>21</v>
      </c>
      <c r="G11" s="22">
        <v>45271.0</v>
      </c>
      <c r="H11" s="23">
        <v>6.0</v>
      </c>
      <c r="I11" s="18">
        <f t="shared" si="3"/>
        <v>45276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5.75" customHeight="1">
      <c r="A12" s="14" t="s">
        <v>24</v>
      </c>
      <c r="B12" s="15"/>
      <c r="C12" s="15"/>
      <c r="D12" s="15"/>
      <c r="E12" s="15" t="str">
        <f t="array" ref="E12">IFERROR(SPARKLINE(D12,{"charttype","bar";"color1","gray";"max",1}))</f>
        <v/>
      </c>
      <c r="F12" s="15"/>
      <c r="G12" s="16">
        <f>MIN(G13:G15)</f>
        <v>45178</v>
      </c>
      <c r="H12" s="15"/>
      <c r="I12" s="16">
        <f>MAX(I13:I15)</f>
        <v>45184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ht="15.75" customHeight="1" outlineLevel="1">
      <c r="A13" s="17" t="s">
        <v>25</v>
      </c>
      <c r="B13" s="23" t="s">
        <v>26</v>
      </c>
      <c r="C13" s="23" t="s">
        <v>14</v>
      </c>
      <c r="D13" s="24">
        <v>0.0</v>
      </c>
      <c r="E13" s="18" t="str">
        <f>IFERROR(__xludf.DUMMYFUNCTION("IFERROR(SPARKLINE(D13,{""charttype"",""bar"";""color1"",""gray"";""max"",1}))"),"")</f>
        <v/>
      </c>
      <c r="F13" s="25" t="s">
        <v>27</v>
      </c>
      <c r="G13" s="22">
        <v>45178.0</v>
      </c>
      <c r="H13" s="23"/>
      <c r="I13" s="18">
        <f t="shared" ref="I13:I15" si="4">G13+H13-1</f>
        <v>45177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5.75" customHeight="1" outlineLevel="1">
      <c r="A14" s="17" t="s">
        <v>25</v>
      </c>
      <c r="B14" s="23" t="s">
        <v>28</v>
      </c>
      <c r="C14" s="23" t="s">
        <v>14</v>
      </c>
      <c r="D14" s="24">
        <v>0.0</v>
      </c>
      <c r="E14" s="18" t="str">
        <f>IFERROR(__xludf.DUMMYFUNCTION("IFERROR(SPARKLINE(D14,{""charttype"",""bar"";""color1"",""gray"";""max"",1}))"),"")</f>
        <v/>
      </c>
      <c r="F14" s="18"/>
      <c r="G14" s="22">
        <v>45178.0</v>
      </c>
      <c r="H14" s="23">
        <v>7.0</v>
      </c>
      <c r="I14" s="18">
        <f t="shared" si="4"/>
        <v>45184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.75" customHeight="1" outlineLevel="1">
      <c r="A15" s="17" t="s">
        <v>25</v>
      </c>
      <c r="B15" s="23" t="s">
        <v>29</v>
      </c>
      <c r="C15" s="23" t="s">
        <v>14</v>
      </c>
      <c r="D15" s="24">
        <v>0.0</v>
      </c>
      <c r="E15" s="18" t="str">
        <f>IFERROR(__xludf.DUMMYFUNCTION("IFERROR(SPARKLINE(D15,{""charttype"",""bar"";""color1"",""gray"";""max"",1}))"),"")</f>
        <v/>
      </c>
      <c r="F15" s="18"/>
      <c r="G15" s="22">
        <v>45178.0</v>
      </c>
      <c r="H15" s="23">
        <v>7.0</v>
      </c>
      <c r="I15" s="18">
        <f t="shared" si="4"/>
        <v>45184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5.75" customHeight="1" outlineLevel="1">
      <c r="A16" s="26" t="s">
        <v>30</v>
      </c>
      <c r="B16" s="27" t="s">
        <v>31</v>
      </c>
      <c r="C16" s="27" t="s">
        <v>14</v>
      </c>
      <c r="D16" s="28"/>
      <c r="E16" s="29"/>
      <c r="F16" s="29"/>
      <c r="G16" s="30">
        <v>45178.0</v>
      </c>
      <c r="H16" s="27">
        <v>22.0</v>
      </c>
      <c r="I16" s="29">
        <f>G16+H16-1</f>
        <v>45199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ht="15.75" customHeight="1">
      <c r="A17" s="14" t="s">
        <v>32</v>
      </c>
      <c r="B17" s="15"/>
      <c r="C17" s="15"/>
      <c r="D17" s="15"/>
      <c r="E17" s="15" t="str">
        <f t="array" ref="E17">IFERROR(SPARKLINE(D17,{"charttype","bar";"color1","gray";"max",1}))</f>
        <v/>
      </c>
      <c r="F17" s="15"/>
      <c r="G17" s="16">
        <f>MIN(G19:G21)</f>
        <v>45173</v>
      </c>
      <c r="H17" s="15"/>
      <c r="I17" s="16">
        <f>MAX(I19:I21)</f>
        <v>45175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ht="15.75" customHeight="1" outlineLevel="1">
      <c r="A18" s="26" t="s">
        <v>33</v>
      </c>
      <c r="B18" s="27" t="s">
        <v>26</v>
      </c>
      <c r="C18" s="27" t="s">
        <v>14</v>
      </c>
      <c r="D18" s="28">
        <v>1.0</v>
      </c>
      <c r="E18" s="29" t="str">
        <f>IFERROR(__xludf.DUMMYFUNCTION("IFERROR(SPARKLINE(D18,{""charttype"",""bar"";""color1"",""gray"";""max"",1}))"),"")</f>
        <v/>
      </c>
      <c r="F18" s="31" t="s">
        <v>34</v>
      </c>
      <c r="G18" s="29"/>
      <c r="H18" s="9"/>
      <c r="I18" s="2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ht="15.75" customHeight="1" outlineLevel="1">
      <c r="A19" s="17" t="s">
        <v>35</v>
      </c>
      <c r="B19" s="23"/>
      <c r="C19" s="19" t="s">
        <v>36</v>
      </c>
      <c r="D19" s="20">
        <v>0.05</v>
      </c>
      <c r="E19" s="18" t="str">
        <f>IFERROR(__xludf.DUMMYFUNCTION("IFERROR(SPARKLINE(D19,{""charttype"",""bar"";""color1"",""gray"";""max"",1}))"),"")</f>
        <v/>
      </c>
      <c r="F19" s="18"/>
      <c r="G19" s="18">
        <v>45173.0</v>
      </c>
      <c r="H19" s="19">
        <v>1.0</v>
      </c>
      <c r="I19" s="18">
        <f t="shared" ref="I19:I24" si="5">G19+H19-1</f>
        <v>45173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5.75" customHeight="1" outlineLevel="1">
      <c r="A20" s="17" t="s">
        <v>37</v>
      </c>
      <c r="B20" s="23"/>
      <c r="C20" s="23" t="s">
        <v>36</v>
      </c>
      <c r="D20" s="20">
        <v>0.06</v>
      </c>
      <c r="E20" s="18" t="str">
        <f>IFERROR(__xludf.DUMMYFUNCTION("IFERROR(SPARKLINE(D20,{""charttype"",""bar"";""color1"",""gray"";""max"",1}))"),"")</f>
        <v/>
      </c>
      <c r="F20" s="23"/>
      <c r="G20" s="18">
        <v>45174.0</v>
      </c>
      <c r="H20" s="19">
        <v>1.0</v>
      </c>
      <c r="I20" s="18">
        <f t="shared" si="5"/>
        <v>45174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5.75" customHeight="1" outlineLevel="1">
      <c r="A21" s="17" t="s">
        <v>38</v>
      </c>
      <c r="B21" s="23"/>
      <c r="C21" s="19" t="s">
        <v>36</v>
      </c>
      <c r="D21" s="20">
        <v>0.0</v>
      </c>
      <c r="E21" s="18" t="str">
        <f>IFERROR(__xludf.DUMMYFUNCTION("IFERROR(SPARKLINE(D21,{""charttype"",""bar"";""color1"",""gray"";""max"",1}))"),"")</f>
        <v/>
      </c>
      <c r="F21" s="18"/>
      <c r="G21" s="18">
        <v>45175.0</v>
      </c>
      <c r="H21" s="19">
        <v>1.0</v>
      </c>
      <c r="I21" s="18">
        <f t="shared" si="5"/>
        <v>45175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5.75" customHeight="1" outlineLevel="1">
      <c r="A22" s="17" t="s">
        <v>39</v>
      </c>
      <c r="B22" s="18"/>
      <c r="C22" s="23" t="s">
        <v>36</v>
      </c>
      <c r="D22" s="24">
        <v>0.0</v>
      </c>
      <c r="E22" s="18" t="str">
        <f>IFERROR(__xludf.DUMMYFUNCTION("IFERROR(SPARKLINE(D22,{""charttype"",""bar"";""color1"",""gray"";""max"",1}))"),"")</f>
        <v/>
      </c>
      <c r="F22" s="23"/>
      <c r="G22" s="22">
        <v>45271.0</v>
      </c>
      <c r="H22" s="23">
        <v>6.0</v>
      </c>
      <c r="I22" s="18">
        <f t="shared" si="5"/>
        <v>45276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ht="15.75" customHeight="1" outlineLevel="1">
      <c r="A23" s="17" t="s">
        <v>40</v>
      </c>
      <c r="B23" s="18"/>
      <c r="C23" s="23" t="s">
        <v>36</v>
      </c>
      <c r="D23" s="24">
        <v>0.0</v>
      </c>
      <c r="E23" s="18" t="str">
        <f>IFERROR(__xludf.DUMMYFUNCTION("IFERROR(SPARKLINE(D23,{""charttype"",""bar"";""color1"",""gray"";""max"",1}))"),"")</f>
        <v/>
      </c>
      <c r="F23" s="23"/>
      <c r="G23" s="22">
        <v>45271.0</v>
      </c>
      <c r="H23" s="23">
        <v>6.0</v>
      </c>
      <c r="I23" s="18">
        <f t="shared" si="5"/>
        <v>45276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ht="15.75" customHeight="1" outlineLevel="1">
      <c r="A24" s="17" t="s">
        <v>41</v>
      </c>
      <c r="B24" s="18"/>
      <c r="C24" s="23" t="s">
        <v>36</v>
      </c>
      <c r="D24" s="24">
        <v>0.0</v>
      </c>
      <c r="E24" s="18" t="str">
        <f>IFERROR(__xludf.DUMMYFUNCTION("IFERROR(SPARKLINE(D24,{""charttype"",""bar"";""color1"",""gray"";""max"",1}))"),"")</f>
        <v/>
      </c>
      <c r="F24" s="23"/>
      <c r="G24" s="22">
        <v>45271.0</v>
      </c>
      <c r="H24" s="23">
        <v>6.0</v>
      </c>
      <c r="I24" s="18">
        <f t="shared" si="5"/>
        <v>45276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5.75" customHeight="1">
      <c r="A25" s="14" t="s">
        <v>42</v>
      </c>
      <c r="B25" s="15"/>
      <c r="C25" s="15"/>
      <c r="D25" s="15"/>
      <c r="E25" s="15" t="str">
        <f t="array" ref="E25">IFERROR(SPARKLINE(D25,{"charttype","bar";"color1","gray";"max",1}))</f>
        <v/>
      </c>
      <c r="F25" s="15"/>
      <c r="G25" s="16">
        <f>MIN(G26:G30)</f>
        <v>45267</v>
      </c>
      <c r="H25" s="15"/>
      <c r="I25" s="16">
        <f>MAX(I26:I30)</f>
        <v>45276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ht="15.75" customHeight="1" outlineLevel="1">
      <c r="A26" s="17" t="s">
        <v>43</v>
      </c>
      <c r="B26" s="23" t="s">
        <v>28</v>
      </c>
      <c r="C26" s="23" t="s">
        <v>36</v>
      </c>
      <c r="D26" s="20">
        <v>0.05</v>
      </c>
      <c r="E26" s="18" t="str">
        <f>IFERROR(__xludf.DUMMYFUNCTION("IFERROR(SPARKLINE(D26,{""charttype"",""bar"";""color1"",""gray"";""max"",1}))"),"")</f>
        <v/>
      </c>
      <c r="F26" s="18"/>
      <c r="G26" s="22">
        <v>45267.0</v>
      </c>
      <c r="H26" s="23">
        <v>10.0</v>
      </c>
      <c r="I26" s="18">
        <f t="shared" ref="I26:I27" si="6">G26+H26-1</f>
        <v>45276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5.75" customHeight="1" outlineLevel="1">
      <c r="A27" s="17" t="s">
        <v>44</v>
      </c>
      <c r="B27" s="23" t="s">
        <v>26</v>
      </c>
      <c r="C27" s="19" t="s">
        <v>36</v>
      </c>
      <c r="D27" s="20">
        <v>0.06</v>
      </c>
      <c r="E27" s="18" t="str">
        <f>IFERROR(__xludf.DUMMYFUNCTION("IFERROR(SPARKLINE(D27,{""charttype"",""bar"";""color1"",""gray"";""max"",1}))"),"")</f>
        <v/>
      </c>
      <c r="F27" s="18"/>
      <c r="G27" s="22">
        <v>45267.0</v>
      </c>
      <c r="H27" s="23">
        <v>10.0</v>
      </c>
      <c r="I27" s="18">
        <f t="shared" si="6"/>
        <v>45276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5.75" customHeight="1" outlineLevel="1">
      <c r="A28" s="17" t="s">
        <v>45</v>
      </c>
      <c r="B28" s="18"/>
      <c r="C28" s="23" t="s">
        <v>36</v>
      </c>
      <c r="D28" s="24">
        <v>0.0</v>
      </c>
      <c r="E28" s="18"/>
      <c r="F28" s="18"/>
      <c r="G28" s="22">
        <v>45267.0</v>
      </c>
      <c r="H28" s="23">
        <v>10.0</v>
      </c>
      <c r="I28" s="18">
        <f>G27+H27-1</f>
        <v>45276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5.75" customHeight="1" outlineLevel="1">
      <c r="A29" s="17" t="s">
        <v>46</v>
      </c>
      <c r="B29" s="18"/>
      <c r="C29" s="19" t="s">
        <v>36</v>
      </c>
      <c r="D29" s="20">
        <v>0.0</v>
      </c>
      <c r="E29" s="18" t="str">
        <f>IFERROR(__xludf.DUMMYFUNCTION("IFERROR(SPARKLINE(D29,{""charttype"",""bar"";""color1"",""gray"";""max"",1}))"),"")</f>
        <v/>
      </c>
      <c r="F29" s="18"/>
      <c r="G29" s="32">
        <v>45267.0</v>
      </c>
      <c r="H29" s="23">
        <v>10.0</v>
      </c>
      <c r="I29" s="18">
        <f>G28+H29-1</f>
        <v>45276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5.75" customHeight="1" outlineLevel="1">
      <c r="A30" s="17" t="s">
        <v>47</v>
      </c>
      <c r="B30" s="23" t="s">
        <v>26</v>
      </c>
      <c r="C30" s="19" t="s">
        <v>36</v>
      </c>
      <c r="D30" s="20">
        <v>0.03</v>
      </c>
      <c r="E30" s="18" t="str">
        <f>IFERROR(__xludf.DUMMYFUNCTION("IFERROR(SPARKLINE(D30,{""charttype"",""bar"";""color1"",""gray"";""max"",1}))"),"")</f>
        <v/>
      </c>
      <c r="F30" s="18"/>
      <c r="G30" s="22">
        <v>45267.0</v>
      </c>
      <c r="H30" s="23">
        <v>10.0</v>
      </c>
      <c r="I30" s="18">
        <f>G30+H30-1</f>
        <v>45276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5.75" customHeight="1">
      <c r="A31" s="14" t="s">
        <v>39</v>
      </c>
      <c r="B31" s="15"/>
      <c r="C31" s="15"/>
      <c r="D31" s="15"/>
      <c r="E31" s="15" t="str">
        <f t="array" ref="E31">IFERROR(SPARKLINE(D31,{"charttype","bar";"color1","gray";"max",1}))</f>
        <v/>
      </c>
      <c r="F31" s="15"/>
      <c r="G31" s="16">
        <f>MIN(G32:G36)</f>
        <v>45267</v>
      </c>
      <c r="H31" s="15"/>
      <c r="I31" s="16">
        <f>MAX(I32:I36)</f>
        <v>45276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ht="15.75" customHeight="1">
      <c r="A32" s="17" t="s">
        <v>48</v>
      </c>
      <c r="B32" s="18"/>
      <c r="C32" s="23" t="s">
        <v>36</v>
      </c>
      <c r="D32" s="24">
        <v>0.0</v>
      </c>
      <c r="E32" s="18" t="str">
        <f>IFERROR(__xludf.DUMMYFUNCTION("IFERROR(SPARKLINE(D32,{""charttype"",""bar"";""color1"",""gray"";""max"",1}))"),"")</f>
        <v/>
      </c>
      <c r="F32" s="23"/>
      <c r="G32" s="22">
        <v>45267.0</v>
      </c>
      <c r="H32" s="23">
        <v>10.0</v>
      </c>
      <c r="I32" s="18">
        <f t="shared" ref="I32:I37" si="7">G32+H32-1</f>
        <v>45276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5.75" customHeight="1">
      <c r="A33" s="17" t="s">
        <v>49</v>
      </c>
      <c r="B33" s="18"/>
      <c r="C33" s="23" t="s">
        <v>36</v>
      </c>
      <c r="D33" s="24">
        <v>0.0</v>
      </c>
      <c r="E33" s="18" t="str">
        <f>IFERROR(__xludf.DUMMYFUNCTION("IFERROR(SPARKLINE(D33,{""charttype"",""bar"";""color1"",""gray"";""max"",1}))"),"")</f>
        <v/>
      </c>
      <c r="F33" s="23"/>
      <c r="G33" s="22">
        <v>45267.0</v>
      </c>
      <c r="H33" s="23">
        <v>10.0</v>
      </c>
      <c r="I33" s="18">
        <f t="shared" si="7"/>
        <v>45276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ht="15.75" customHeight="1">
      <c r="A34" s="17" t="s">
        <v>50</v>
      </c>
      <c r="B34" s="18"/>
      <c r="C34" s="23" t="s">
        <v>36</v>
      </c>
      <c r="D34" s="24">
        <v>0.0</v>
      </c>
      <c r="E34" s="18" t="str">
        <f>IFERROR(__xludf.DUMMYFUNCTION("IFERROR(SPARKLINE(D34,{""charttype"",""bar"";""color1"",""gray"";""max"",1}))"),"")</f>
        <v/>
      </c>
      <c r="F34" s="23"/>
      <c r="G34" s="22">
        <v>45267.0</v>
      </c>
      <c r="H34" s="23">
        <v>10.0</v>
      </c>
      <c r="I34" s="18">
        <f t="shared" si="7"/>
        <v>45276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5.75" customHeight="1">
      <c r="A35" s="17" t="s">
        <v>51</v>
      </c>
      <c r="B35" s="18"/>
      <c r="C35" s="23" t="s">
        <v>36</v>
      </c>
      <c r="D35" s="24">
        <v>0.0</v>
      </c>
      <c r="E35" s="18" t="str">
        <f>IFERROR(__xludf.DUMMYFUNCTION("IFERROR(SPARKLINE(D35,{""charttype"",""bar"";""color1"",""gray"";""max"",1}))"),"")</f>
        <v/>
      </c>
      <c r="F35" s="23"/>
      <c r="G35" s="22">
        <v>45267.0</v>
      </c>
      <c r="H35" s="23">
        <v>10.0</v>
      </c>
      <c r="I35" s="18">
        <f t="shared" si="7"/>
        <v>45276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5.75" customHeight="1">
      <c r="A36" s="17" t="s">
        <v>52</v>
      </c>
      <c r="B36" s="18"/>
      <c r="C36" s="23" t="s">
        <v>36</v>
      </c>
      <c r="D36" s="24">
        <v>0.0</v>
      </c>
      <c r="E36" s="18" t="str">
        <f>IFERROR(__xludf.DUMMYFUNCTION("IFERROR(SPARKLINE(D36,{""charttype"",""bar"";""color1"",""gray"";""max"",1}))"),"")</f>
        <v/>
      </c>
      <c r="F36" s="23"/>
      <c r="G36" s="22">
        <v>45267.0</v>
      </c>
      <c r="H36" s="23">
        <v>10.0</v>
      </c>
      <c r="I36" s="18">
        <f t="shared" si="7"/>
        <v>45276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5.75" customHeight="1">
      <c r="A37" s="17" t="s">
        <v>53</v>
      </c>
      <c r="B37" s="18"/>
      <c r="C37" s="23" t="s">
        <v>36</v>
      </c>
      <c r="D37" s="24">
        <v>0.0</v>
      </c>
      <c r="E37" s="18" t="str">
        <f>IFERROR(__xludf.DUMMYFUNCTION("IFERROR(SPARKLINE(D37,{""charttype"",""bar"";""color1"",""gray"";""max"",1}))"),"")</f>
        <v/>
      </c>
      <c r="F37" s="23"/>
      <c r="G37" s="22">
        <v>45267.0</v>
      </c>
      <c r="H37" s="23">
        <v>10.0</v>
      </c>
      <c r="I37" s="18">
        <f t="shared" si="7"/>
        <v>45276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5.75" customHeight="1">
      <c r="A38" s="14" t="s">
        <v>40</v>
      </c>
      <c r="B38" s="15"/>
      <c r="C38" s="15"/>
      <c r="D38" s="15"/>
      <c r="E38" s="15" t="str">
        <f t="array" ref="E38">IFERROR(SPARKLINE(D38,{"charttype","bar";"color1","gray";"max",1}))</f>
        <v/>
      </c>
      <c r="F38" s="15"/>
      <c r="G38" s="16">
        <f>MIN(G39:G43)</f>
        <v>45267</v>
      </c>
      <c r="H38" s="15"/>
      <c r="I38" s="16">
        <f>MAX(I39:I43)</f>
        <v>45276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ht="15.75" customHeight="1">
      <c r="A39" s="17" t="s">
        <v>54</v>
      </c>
      <c r="B39" s="18"/>
      <c r="C39" s="23" t="s">
        <v>36</v>
      </c>
      <c r="D39" s="24">
        <v>0.0</v>
      </c>
      <c r="E39" s="18" t="str">
        <f>IFERROR(__xludf.DUMMYFUNCTION("IFERROR(SPARKLINE(D39,{""charttype"",""bar"";""color1"",""gray"";""max"",1}))"),"")</f>
        <v/>
      </c>
      <c r="F39" s="23"/>
      <c r="G39" s="22">
        <v>45267.0</v>
      </c>
      <c r="H39" s="23">
        <v>10.0</v>
      </c>
      <c r="I39" s="18">
        <f t="shared" ref="I39:I43" si="8">G39+H39-1</f>
        <v>45276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5.75" customHeight="1">
      <c r="A40" s="17" t="s">
        <v>55</v>
      </c>
      <c r="B40" s="18"/>
      <c r="C40" s="23" t="s">
        <v>36</v>
      </c>
      <c r="D40" s="24">
        <v>0.0</v>
      </c>
      <c r="E40" s="18" t="str">
        <f>IFERROR(__xludf.DUMMYFUNCTION("IFERROR(SPARKLINE(D40,{""charttype"",""bar"";""color1"",""gray"";""max"",1}))"),"")</f>
        <v/>
      </c>
      <c r="F40" s="23"/>
      <c r="G40" s="22">
        <v>45267.0</v>
      </c>
      <c r="H40" s="23">
        <v>10.0</v>
      </c>
      <c r="I40" s="18">
        <f t="shared" si="8"/>
        <v>45276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5.75" customHeight="1">
      <c r="A41" s="17" t="s">
        <v>56</v>
      </c>
      <c r="B41" s="18"/>
      <c r="C41" s="23" t="s">
        <v>36</v>
      </c>
      <c r="D41" s="24">
        <v>0.0</v>
      </c>
      <c r="E41" s="18" t="str">
        <f>IFERROR(__xludf.DUMMYFUNCTION("IFERROR(SPARKLINE(D41,{""charttype"",""bar"";""color1"",""gray"";""max"",1}))"),"")</f>
        <v/>
      </c>
      <c r="F41" s="23"/>
      <c r="G41" s="22">
        <v>45267.0</v>
      </c>
      <c r="H41" s="23">
        <v>10.0</v>
      </c>
      <c r="I41" s="18">
        <f t="shared" si="8"/>
        <v>45276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ht="15.75" customHeight="1">
      <c r="A42" s="17" t="s">
        <v>57</v>
      </c>
      <c r="B42" s="18"/>
      <c r="C42" s="23" t="s">
        <v>36</v>
      </c>
      <c r="D42" s="24">
        <v>0.0</v>
      </c>
      <c r="E42" s="18" t="str">
        <f>IFERROR(__xludf.DUMMYFUNCTION("IFERROR(SPARKLINE(D42,{""charttype"",""bar"";""color1"",""gray"";""max"",1}))"),"")</f>
        <v/>
      </c>
      <c r="F42" s="23"/>
      <c r="G42" s="22">
        <v>45267.0</v>
      </c>
      <c r="H42" s="23">
        <v>10.0</v>
      </c>
      <c r="I42" s="18">
        <f t="shared" si="8"/>
        <v>45276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ht="15.75" customHeight="1">
      <c r="A43" s="17" t="s">
        <v>58</v>
      </c>
      <c r="B43" s="18"/>
      <c r="C43" s="23" t="s">
        <v>36</v>
      </c>
      <c r="D43" s="24">
        <v>0.0</v>
      </c>
      <c r="E43" s="18" t="str">
        <f>IFERROR(__xludf.DUMMYFUNCTION("IFERROR(SPARKLINE(D43,{""charttype"",""bar"";""color1"",""gray"";""max"",1}))"),"")</f>
        <v/>
      </c>
      <c r="F43" s="23"/>
      <c r="G43" s="22">
        <v>45267.0</v>
      </c>
      <c r="H43" s="23">
        <v>10.0</v>
      </c>
      <c r="I43" s="18">
        <f t="shared" si="8"/>
        <v>45276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K3:Q3"/>
    <mergeCell ref="R3:X3"/>
    <mergeCell ref="Y3:AE3"/>
    <mergeCell ref="AF3:AL3"/>
  </mergeCells>
  <conditionalFormatting sqref="K6:AL43">
    <cfRule type="expression" dxfId="0" priority="1">
      <formula>AND(K$4&gt;=$G6,K$4&lt;=$I6)</formula>
    </cfRule>
  </conditionalFormatting>
  <conditionalFormatting sqref="K4:AL5">
    <cfRule type="expression" dxfId="1" priority="2">
      <formula>K$4=TODAY()</formula>
    </cfRule>
  </conditionalFormatting>
  <dataValidations>
    <dataValidation type="list" allowBlank="1" showErrorMessage="1" sqref="C7:C11 C13:C16 C18:C24 C26:C30 C32:C37 C39:C43">
      <formula1>"Not Started,In Progress,Completed"</formula1>
    </dataValidation>
  </dataValidations>
  <hyperlinks>
    <hyperlink r:id="rId1" ref="F7"/>
    <hyperlink r:id="rId2" ref="F13"/>
    <hyperlink r:id="rId3" ref="F18"/>
  </hyperlinks>
  <drawing r:id="rId4"/>
</worksheet>
</file>