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11-garanties_origine\03- Projet\00 Projet 2018\01 Enchères\07 résultats\01-Résultats Enchères\20_22042021_January_2021_GO_Production\04-Résultats\"/>
    </mc:Choice>
  </mc:AlternateContent>
  <xr:revisionPtr revIDLastSave="0" documentId="13_ncr:1_{79DA7374-8F2F-4C32-8724-3990C1DF4BE9}" xr6:coauthVersionLast="44" xr6:coauthVersionMax="44" xr10:uidLastSave="{00000000-0000-0000-0000-000000000000}"/>
  <bookViews>
    <workbookView xWindow="15375" yWindow="-16320" windowWidth="29040" windowHeight="16440" firstSheet="16" activeTab="19" xr2:uid="{DCFC0F69-4440-4AA6-AA8F-046306CE9D62}"/>
  </bookViews>
  <sheets>
    <sheet name="Resume" sheetId="3" r:id="rId1"/>
    <sheet name="Enchere 1 - 18092019" sheetId="1" r:id="rId2"/>
    <sheet name="Enchere 2 - 23102019" sheetId="2" r:id="rId3"/>
    <sheet name="Enchere 3 - 20112019" sheetId="4" r:id="rId4"/>
    <sheet name="Enchère 4 - 18122019" sheetId="5" r:id="rId5"/>
    <sheet name="Enchère 5 - 22012020" sheetId="8" r:id="rId6"/>
    <sheet name="Enchère 6 - 19022020" sheetId="6" r:id="rId7"/>
    <sheet name="Enchère 7 - 19032020" sheetId="9" r:id="rId8"/>
    <sheet name="Enchère 8 - 22042020" sheetId="10" r:id="rId9"/>
    <sheet name="Enchère 9 - 27052020" sheetId="12" r:id="rId10"/>
    <sheet name="Enchère 10 - 17062020" sheetId="13" r:id="rId11"/>
    <sheet name="Enchère 11 - 22072020" sheetId="14" r:id="rId12"/>
    <sheet name="Enchère 12 - 20082020" sheetId="15" r:id="rId13"/>
    <sheet name="Enchère 13 - 23092020" sheetId="16" r:id="rId14"/>
    <sheet name="Enchère 14 - 21102020" sheetId="17" r:id="rId15"/>
    <sheet name="Enchère 15 - 18112020" sheetId="18" r:id="rId16"/>
    <sheet name="Enchère 16 - 16122020" sheetId="19" r:id="rId17"/>
    <sheet name="Enchère 17 - 20012021" sheetId="20" r:id="rId18"/>
    <sheet name="Enchère 18 - 17022021" sheetId="21" r:id="rId19"/>
    <sheet name="Enchère 19 - 17032021" sheetId="22" r:id="rId20"/>
    <sheet name="Enchère 20 - 22042021" sheetId="23" r:id="rId21"/>
    <sheet name="Sheet1" sheetId="11" r:id="rId22"/>
  </sheets>
  <definedNames>
    <definedName name="_xlnm._FilterDatabase" localSheetId="10" hidden="1">'Enchère 10 - 17062020'!$A$18:$I$66</definedName>
    <definedName name="_xlnm._FilterDatabase" localSheetId="11" hidden="1">'Enchère 11 - 22072020'!$A$18:$I$66</definedName>
    <definedName name="_xlnm._FilterDatabase" localSheetId="12" hidden="1">'Enchère 12 - 20082020'!$A$18:$I$66</definedName>
    <definedName name="_xlnm._FilterDatabase" localSheetId="13" hidden="1">'Enchère 13 - 23092020'!$A$18:$I$66</definedName>
    <definedName name="_xlnm._FilterDatabase" localSheetId="14" hidden="1">'Enchère 14 - 21102020'!$A$18:$I$66</definedName>
    <definedName name="_xlnm._FilterDatabase" localSheetId="15" hidden="1">'Enchère 15 - 18112020'!$A$18:$I$66</definedName>
    <definedName name="_xlnm._FilterDatabase" localSheetId="16" hidden="1">'Enchère 16 - 16122020'!$A$18:$I$66</definedName>
    <definedName name="_xlnm._FilterDatabase" localSheetId="17" hidden="1">'Enchère 17 - 20012021'!$A$18:$I$66</definedName>
    <definedName name="_xlnm._FilterDatabase" localSheetId="18" hidden="1">'Enchère 18 - 17022021'!$A$18:$I$66</definedName>
    <definedName name="_xlnm._FilterDatabase" localSheetId="19" hidden="1">'Enchère 19 - 17032021'!$A$18:$I$66</definedName>
    <definedName name="_xlnm._FilterDatabase" localSheetId="2" hidden="1">'Enchere 2 - 23102019'!$I$18:$O$66</definedName>
    <definedName name="_xlnm._FilterDatabase" localSheetId="20" hidden="1">'Enchère 20 - 22042021'!$A$18:$I$66</definedName>
    <definedName name="_xlnm._FilterDatabase" localSheetId="3" hidden="1">'Enchere 3 - 20112019'!$A$69:$A$80</definedName>
    <definedName name="_xlnm._FilterDatabase" localSheetId="4" hidden="1">'Enchère 4 - 18122019'!$A$18:$F$18</definedName>
    <definedName name="_xlnm._FilterDatabase" localSheetId="5" hidden="1">'Enchère 5 - 22012020'!$A$18:$F$18</definedName>
    <definedName name="_xlnm._FilterDatabase" localSheetId="6" hidden="1">'Enchère 6 - 19022020'!$A$18:$F$18</definedName>
    <definedName name="_xlnm._FilterDatabase" localSheetId="7" hidden="1">'Enchère 7 - 19032020'!$A$18:$N$18</definedName>
    <definedName name="_xlnm._FilterDatabase" localSheetId="8" hidden="1">'Enchère 8 - 22042020'!$A$18:$I$18</definedName>
    <definedName name="_xlnm._FilterDatabase" localSheetId="9" hidden="1">'Enchère 9 - 27052020'!$A$18:$I$66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6" i="22" l="1"/>
  <c r="I65" i="22"/>
  <c r="I64" i="22"/>
  <c r="I63" i="22"/>
  <c r="I62" i="22"/>
  <c r="I61" i="22"/>
  <c r="I60" i="22"/>
  <c r="I59" i="22"/>
  <c r="I58" i="22"/>
  <c r="I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C14" i="22"/>
  <c r="D14" i="22" s="1"/>
  <c r="B14" i="22"/>
  <c r="C13" i="22"/>
  <c r="D13" i="22" s="1"/>
  <c r="B13" i="22"/>
  <c r="D12" i="22"/>
  <c r="C12" i="22"/>
  <c r="B12" i="22"/>
  <c r="D11" i="22"/>
  <c r="C11" i="22"/>
  <c r="B11" i="22"/>
  <c r="I10" i="22"/>
  <c r="D10" i="22"/>
  <c r="C10" i="22"/>
  <c r="B10" i="22"/>
  <c r="D9" i="22"/>
  <c r="C9" i="22"/>
  <c r="B9" i="22"/>
  <c r="H8" i="22"/>
  <c r="D8" i="22"/>
  <c r="C8" i="22"/>
  <c r="B8" i="22"/>
  <c r="C7" i="22"/>
  <c r="D7" i="22" s="1"/>
  <c r="B7" i="22"/>
  <c r="I6" i="22"/>
  <c r="H6" i="22"/>
  <c r="G6" i="22"/>
  <c r="C6" i="22"/>
  <c r="D6" i="22" s="1"/>
  <c r="B6" i="22"/>
  <c r="I5" i="22"/>
  <c r="H5" i="22"/>
  <c r="G5" i="22"/>
  <c r="C5" i="22"/>
  <c r="D5" i="22" s="1"/>
  <c r="B5" i="22"/>
  <c r="I4" i="22"/>
  <c r="H4" i="22"/>
  <c r="G4" i="22"/>
  <c r="C4" i="22"/>
  <c r="D4" i="22" s="1"/>
  <c r="B4" i="22"/>
  <c r="I3" i="22"/>
  <c r="H3" i="22"/>
  <c r="I8" i="22" s="1"/>
  <c r="G3" i="22"/>
  <c r="G8" i="22" s="1"/>
  <c r="C3" i="22"/>
  <c r="B3" i="22"/>
  <c r="B16" i="22" s="1"/>
  <c r="C16" i="22" l="1"/>
  <c r="D3" i="22"/>
  <c r="D16" i="22" s="1"/>
  <c r="G6" i="23" l="1"/>
  <c r="G5" i="23"/>
  <c r="G4" i="23"/>
  <c r="H6" i="23"/>
  <c r="H5" i="23"/>
  <c r="H4" i="23"/>
  <c r="H3" i="23"/>
  <c r="G3" i="23"/>
  <c r="C14" i="23"/>
  <c r="C13" i="23"/>
  <c r="C12" i="23"/>
  <c r="C11" i="23"/>
  <c r="C10" i="23"/>
  <c r="C9" i="23"/>
  <c r="C8" i="23"/>
  <c r="C7" i="23"/>
  <c r="C6" i="23"/>
  <c r="C5" i="23"/>
  <c r="C4" i="23"/>
  <c r="C3" i="23"/>
  <c r="B14" i="23"/>
  <c r="B13" i="23"/>
  <c r="B12" i="23"/>
  <c r="B11" i="23"/>
  <c r="B10" i="23"/>
  <c r="B9" i="23"/>
  <c r="B8" i="23"/>
  <c r="B7" i="23"/>
  <c r="B6" i="23"/>
  <c r="B5" i="23"/>
  <c r="B4" i="23"/>
  <c r="B3" i="23"/>
  <c r="I66" i="23"/>
  <c r="I65" i="23"/>
  <c r="I64" i="23"/>
  <c r="I63" i="23"/>
  <c r="D14" i="23" s="1"/>
  <c r="I62" i="23"/>
  <c r="I61" i="23"/>
  <c r="I60" i="23"/>
  <c r="I59" i="23"/>
  <c r="D13" i="23" s="1"/>
  <c r="I58" i="23"/>
  <c r="I57" i="23"/>
  <c r="I56" i="23"/>
  <c r="I55" i="23"/>
  <c r="D12" i="23" s="1"/>
  <c r="I54" i="23"/>
  <c r="I53" i="23"/>
  <c r="I52" i="23"/>
  <c r="I51" i="23"/>
  <c r="I50" i="23"/>
  <c r="I49" i="23"/>
  <c r="I48" i="23"/>
  <c r="I47" i="23"/>
  <c r="I46" i="23"/>
  <c r="I45" i="23"/>
  <c r="I44" i="23"/>
  <c r="I43" i="23"/>
  <c r="I42" i="23"/>
  <c r="I41" i="23"/>
  <c r="I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D4" i="23" s="1"/>
  <c r="I22" i="23"/>
  <c r="I21" i="23"/>
  <c r="I20" i="23"/>
  <c r="I19" i="23"/>
  <c r="I10" i="23"/>
  <c r="D11" i="23" l="1"/>
  <c r="D9" i="23"/>
  <c r="D10" i="23"/>
  <c r="D6" i="23"/>
  <c r="D7" i="23"/>
  <c r="D8" i="23"/>
  <c r="I6" i="23"/>
  <c r="I5" i="23"/>
  <c r="D5" i="23"/>
  <c r="I4" i="23"/>
  <c r="I3" i="23"/>
  <c r="G8" i="23"/>
  <c r="H8" i="23"/>
  <c r="B16" i="23"/>
  <c r="C16" i="23"/>
  <c r="D3" i="23"/>
  <c r="D16" i="23" l="1"/>
  <c r="I8" i="23"/>
  <c r="I55" i="21" l="1"/>
  <c r="H55" i="21"/>
  <c r="G55" i="21"/>
  <c r="I43" i="21"/>
  <c r="H43" i="21"/>
  <c r="G43" i="21"/>
  <c r="I31" i="21"/>
  <c r="H31" i="21"/>
  <c r="G31" i="21"/>
  <c r="I19" i="21"/>
  <c r="H19" i="21"/>
  <c r="G19" i="21"/>
  <c r="D16" i="21" l="1"/>
  <c r="C16" i="21"/>
  <c r="B16" i="21"/>
  <c r="I10" i="21"/>
  <c r="I8" i="21"/>
  <c r="H8" i="21"/>
  <c r="G8" i="21"/>
  <c r="I55" i="20" l="1"/>
  <c r="H55" i="20"/>
  <c r="G55" i="20"/>
  <c r="I43" i="20"/>
  <c r="H43" i="20"/>
  <c r="G43" i="20"/>
  <c r="I31" i="20"/>
  <c r="H31" i="20"/>
  <c r="G31" i="20"/>
  <c r="I19" i="20"/>
  <c r="H19" i="20"/>
  <c r="G19" i="20"/>
  <c r="D16" i="20" l="1"/>
  <c r="C16" i="20"/>
  <c r="B16" i="20"/>
  <c r="I10" i="20"/>
  <c r="I8" i="20"/>
  <c r="H8" i="20"/>
  <c r="G8" i="20"/>
  <c r="I55" i="19" l="1"/>
  <c r="H55" i="19"/>
  <c r="G55" i="19"/>
  <c r="I43" i="19"/>
  <c r="H43" i="19"/>
  <c r="G43" i="19"/>
  <c r="I31" i="19"/>
  <c r="H31" i="19"/>
  <c r="G31" i="19"/>
  <c r="I19" i="19"/>
  <c r="H19" i="19"/>
  <c r="G19" i="19"/>
  <c r="D16" i="19" l="1"/>
  <c r="C16" i="19"/>
  <c r="B16" i="19"/>
  <c r="I10" i="19"/>
  <c r="I8" i="19"/>
  <c r="H8" i="19"/>
  <c r="G8" i="19"/>
  <c r="I63" i="18" l="1"/>
  <c r="H63" i="18"/>
  <c r="G63" i="18"/>
  <c r="I59" i="18"/>
  <c r="H59" i="18"/>
  <c r="G59" i="18"/>
  <c r="I55" i="18"/>
  <c r="H55" i="18"/>
  <c r="G55" i="18"/>
  <c r="I51" i="18"/>
  <c r="H51" i="18"/>
  <c r="G51" i="18"/>
  <c r="I47" i="18"/>
  <c r="H47" i="18"/>
  <c r="G47" i="18"/>
  <c r="I43" i="18"/>
  <c r="H43" i="18"/>
  <c r="G43" i="18"/>
  <c r="I39" i="18"/>
  <c r="H39" i="18"/>
  <c r="G39" i="18"/>
  <c r="I35" i="18"/>
  <c r="H35" i="18"/>
  <c r="G35" i="18"/>
  <c r="I31" i="18"/>
  <c r="H31" i="18"/>
  <c r="G31" i="18"/>
  <c r="I27" i="18"/>
  <c r="H27" i="18"/>
  <c r="G27" i="18"/>
  <c r="I23" i="18"/>
  <c r="H23" i="18"/>
  <c r="G23" i="18"/>
  <c r="I19" i="18"/>
  <c r="H19" i="18"/>
  <c r="G19" i="18"/>
  <c r="D16" i="18"/>
  <c r="C16" i="18"/>
  <c r="B16" i="18"/>
  <c r="I10" i="18"/>
  <c r="I8" i="18"/>
  <c r="H8" i="18"/>
  <c r="G8" i="18"/>
  <c r="I55" i="17" l="1"/>
  <c r="H55" i="17"/>
  <c r="G55" i="17"/>
  <c r="I43" i="17"/>
  <c r="H43" i="17"/>
  <c r="G43" i="17"/>
  <c r="I31" i="17"/>
  <c r="H31" i="17"/>
  <c r="G31" i="17"/>
  <c r="I19" i="17"/>
  <c r="H19" i="17"/>
  <c r="G19" i="17"/>
  <c r="D16" i="17" l="1"/>
  <c r="C16" i="17"/>
  <c r="B16" i="17"/>
  <c r="I10" i="17"/>
  <c r="I8" i="17"/>
  <c r="H8" i="17"/>
  <c r="G8" i="17"/>
  <c r="I63" i="16" l="1"/>
  <c r="H63" i="16"/>
  <c r="G63" i="16"/>
  <c r="I59" i="16"/>
  <c r="H59" i="16"/>
  <c r="G59" i="16"/>
  <c r="I55" i="16"/>
  <c r="H55" i="16"/>
  <c r="G55" i="16"/>
  <c r="I51" i="16"/>
  <c r="H51" i="16"/>
  <c r="G51" i="16"/>
  <c r="I47" i="16"/>
  <c r="H47" i="16"/>
  <c r="G47" i="16"/>
  <c r="I43" i="16"/>
  <c r="H43" i="16"/>
  <c r="G43" i="16"/>
  <c r="I39" i="16"/>
  <c r="H39" i="16"/>
  <c r="G39" i="16"/>
  <c r="I35" i="16"/>
  <c r="H35" i="16"/>
  <c r="G35" i="16"/>
  <c r="I31" i="16"/>
  <c r="H31" i="16"/>
  <c r="G31" i="16"/>
  <c r="I27" i="16"/>
  <c r="H27" i="16"/>
  <c r="G27" i="16"/>
  <c r="I23" i="16"/>
  <c r="H23" i="16"/>
  <c r="G23" i="16"/>
  <c r="I19" i="16"/>
  <c r="H19" i="16"/>
  <c r="G19" i="16"/>
  <c r="D16" i="16"/>
  <c r="C16" i="16"/>
  <c r="B16" i="16"/>
  <c r="I10" i="16"/>
  <c r="I8" i="16"/>
  <c r="H8" i="16"/>
  <c r="G8" i="16"/>
  <c r="I10" i="15" l="1"/>
  <c r="I55" i="15"/>
  <c r="H55" i="15"/>
  <c r="G55" i="15"/>
  <c r="I43" i="15"/>
  <c r="H43" i="15"/>
  <c r="G43" i="15"/>
  <c r="I31" i="15"/>
  <c r="H31" i="15"/>
  <c r="G31" i="15"/>
  <c r="I19" i="15"/>
  <c r="H19" i="15"/>
  <c r="G19" i="15"/>
  <c r="D16" i="15"/>
  <c r="C16" i="15"/>
  <c r="B16" i="15"/>
  <c r="I8" i="15"/>
  <c r="H8" i="15"/>
  <c r="G8" i="15"/>
  <c r="I63" i="14" l="1"/>
  <c r="H63" i="14"/>
  <c r="G63" i="14"/>
  <c r="I59" i="14"/>
  <c r="H59" i="14"/>
  <c r="G59" i="14"/>
  <c r="I55" i="14"/>
  <c r="H55" i="14"/>
  <c r="G55" i="14"/>
  <c r="I51" i="14"/>
  <c r="H51" i="14"/>
  <c r="G51" i="14"/>
  <c r="I47" i="14"/>
  <c r="H47" i="14"/>
  <c r="G47" i="14"/>
  <c r="I43" i="14"/>
  <c r="H43" i="14"/>
  <c r="G43" i="14"/>
  <c r="I39" i="14"/>
  <c r="H39" i="14"/>
  <c r="G39" i="14"/>
  <c r="I35" i="14"/>
  <c r="H35" i="14"/>
  <c r="G35" i="14"/>
  <c r="I31" i="14"/>
  <c r="H31" i="14"/>
  <c r="G31" i="14"/>
  <c r="I27" i="14"/>
  <c r="H27" i="14"/>
  <c r="G27" i="14"/>
  <c r="I23" i="14"/>
  <c r="H23" i="14"/>
  <c r="G23" i="14"/>
  <c r="I19" i="14"/>
  <c r="H19" i="14"/>
  <c r="G19" i="14"/>
  <c r="D16" i="14" l="1"/>
  <c r="C16" i="14"/>
  <c r="B16" i="14"/>
  <c r="I10" i="14"/>
  <c r="I8" i="14"/>
  <c r="H8" i="14"/>
  <c r="G8" i="14"/>
  <c r="G19" i="13" l="1"/>
  <c r="I55" i="13"/>
  <c r="H55" i="13"/>
  <c r="G55" i="13"/>
  <c r="I43" i="13"/>
  <c r="H43" i="13"/>
  <c r="G43" i="13"/>
  <c r="I31" i="13"/>
  <c r="H31" i="13"/>
  <c r="G31" i="13"/>
  <c r="I19" i="13"/>
  <c r="H19" i="13"/>
  <c r="D16" i="13" l="1"/>
  <c r="C16" i="13"/>
  <c r="B16" i="13"/>
  <c r="I10" i="13"/>
  <c r="I8" i="13"/>
  <c r="H8" i="13"/>
  <c r="G8" i="13"/>
  <c r="I55" i="12" l="1"/>
  <c r="H55" i="12"/>
  <c r="G55" i="12"/>
  <c r="I43" i="12"/>
  <c r="H43" i="12"/>
  <c r="G43" i="12"/>
  <c r="I31" i="12"/>
  <c r="H31" i="12"/>
  <c r="G31" i="12"/>
  <c r="I19" i="12"/>
  <c r="H19" i="12"/>
  <c r="G19" i="12"/>
  <c r="D16" i="12"/>
  <c r="C16" i="12"/>
  <c r="B16" i="12"/>
  <c r="I10" i="12"/>
  <c r="I8" i="12"/>
  <c r="H8" i="12"/>
  <c r="G8" i="12"/>
  <c r="AJ4" i="11" l="1"/>
  <c r="AJ3" i="11"/>
  <c r="P8" i="1" l="1"/>
  <c r="G8" i="1"/>
  <c r="I63" i="10" l="1"/>
  <c r="H63" i="10"/>
  <c r="G63" i="10"/>
  <c r="I59" i="10"/>
  <c r="H59" i="10"/>
  <c r="G59" i="10"/>
  <c r="I55" i="10"/>
  <c r="H55" i="10"/>
  <c r="G55" i="10"/>
  <c r="I51" i="10"/>
  <c r="H51" i="10"/>
  <c r="G51" i="10"/>
  <c r="I47" i="10"/>
  <c r="H47" i="10"/>
  <c r="G47" i="10"/>
  <c r="I43" i="10"/>
  <c r="H43" i="10"/>
  <c r="G43" i="10"/>
  <c r="I39" i="10"/>
  <c r="H39" i="10"/>
  <c r="G39" i="10"/>
  <c r="I35" i="10"/>
  <c r="H35" i="10"/>
  <c r="G35" i="10"/>
  <c r="I31" i="10"/>
  <c r="H31" i="10"/>
  <c r="G31" i="10"/>
  <c r="I27" i="10"/>
  <c r="H27" i="10"/>
  <c r="G27" i="10"/>
  <c r="I23" i="10"/>
  <c r="H23" i="10"/>
  <c r="G23" i="10"/>
  <c r="I19" i="10"/>
  <c r="H19" i="10"/>
  <c r="G19" i="10"/>
  <c r="D16" i="10"/>
  <c r="C16" i="10"/>
  <c r="B16" i="10"/>
  <c r="I10" i="10"/>
  <c r="I8" i="10"/>
  <c r="H8" i="10"/>
  <c r="G8" i="10"/>
  <c r="I55" i="9" l="1"/>
  <c r="H55" i="9"/>
  <c r="G55" i="9"/>
  <c r="I43" i="9"/>
  <c r="H43" i="9"/>
  <c r="G43" i="9"/>
  <c r="I31" i="9"/>
  <c r="H31" i="9"/>
  <c r="G31" i="9"/>
  <c r="I19" i="9"/>
  <c r="H19" i="9"/>
  <c r="G19" i="9"/>
  <c r="D16" i="9"/>
  <c r="C16" i="9"/>
  <c r="B16" i="9"/>
  <c r="I10" i="9"/>
  <c r="I8" i="9"/>
  <c r="H8" i="9"/>
  <c r="G8" i="9"/>
  <c r="I63" i="6" l="1"/>
  <c r="I59" i="6"/>
  <c r="I55" i="6"/>
  <c r="I51" i="6"/>
  <c r="I47" i="6"/>
  <c r="I43" i="6"/>
  <c r="I39" i="6"/>
  <c r="I35" i="6"/>
  <c r="I31" i="6"/>
  <c r="I27" i="6"/>
  <c r="I23" i="6"/>
  <c r="I19" i="6"/>
  <c r="G8" i="6"/>
  <c r="B16" i="6"/>
  <c r="H55" i="6"/>
  <c r="G55" i="6"/>
  <c r="H43" i="6"/>
  <c r="G43" i="6"/>
  <c r="H31" i="6"/>
  <c r="G31" i="6"/>
  <c r="H19" i="6"/>
  <c r="G19" i="6"/>
  <c r="H63" i="8" l="1"/>
  <c r="G63" i="8"/>
  <c r="H59" i="8"/>
  <c r="G59" i="8"/>
  <c r="H55" i="8"/>
  <c r="G55" i="8"/>
  <c r="H51" i="8"/>
  <c r="G51" i="8"/>
  <c r="H47" i="8"/>
  <c r="G47" i="8"/>
  <c r="H43" i="8"/>
  <c r="G43" i="8"/>
  <c r="H39" i="8"/>
  <c r="G39" i="8"/>
  <c r="H35" i="8"/>
  <c r="G35" i="8"/>
  <c r="H31" i="8"/>
  <c r="G31" i="8"/>
  <c r="H27" i="8"/>
  <c r="G27" i="8"/>
  <c r="H23" i="8"/>
  <c r="G23" i="8"/>
  <c r="H19" i="8"/>
  <c r="G19" i="8"/>
  <c r="C16" i="8"/>
  <c r="B16" i="8"/>
  <c r="G10" i="8"/>
  <c r="G8" i="8"/>
  <c r="F8" i="8"/>
  <c r="S20" i="3" l="1"/>
  <c r="I10" i="6"/>
  <c r="D16" i="6"/>
  <c r="C16" i="6"/>
  <c r="I8" i="6"/>
  <c r="H8" i="6"/>
  <c r="G8" i="5"/>
  <c r="H55" i="5"/>
  <c r="H43" i="5"/>
  <c r="H31" i="5"/>
  <c r="H19" i="5"/>
  <c r="G10" i="5"/>
  <c r="G55" i="5"/>
  <c r="G43" i="5"/>
  <c r="G31" i="5"/>
  <c r="G19" i="5"/>
  <c r="F8" i="5"/>
  <c r="C16" i="5"/>
  <c r="B16" i="5"/>
  <c r="G19" i="4"/>
  <c r="P55" i="4"/>
  <c r="O55" i="4"/>
  <c r="P43" i="4"/>
  <c r="O43" i="4"/>
  <c r="P31" i="4"/>
  <c r="O31" i="4"/>
  <c r="P19" i="4"/>
  <c r="O19" i="4"/>
  <c r="C16" i="4"/>
  <c r="G10" i="4"/>
  <c r="G8" i="4"/>
  <c r="H55" i="4"/>
  <c r="G55" i="4"/>
  <c r="H43" i="4"/>
  <c r="G43" i="4"/>
  <c r="H31" i="4"/>
  <c r="G31" i="4"/>
  <c r="H19" i="4"/>
  <c r="N16" i="4"/>
  <c r="J16" i="4"/>
  <c r="F16" i="4"/>
  <c r="B16" i="4"/>
  <c r="O10" i="4"/>
  <c r="O8" i="4"/>
  <c r="G19" i="2"/>
  <c r="O55" i="2"/>
  <c r="O43" i="2"/>
  <c r="O31" i="2"/>
  <c r="O19" i="2"/>
  <c r="G55" i="2"/>
  <c r="G43" i="2"/>
  <c r="G31" i="2"/>
  <c r="G70" i="2"/>
  <c r="O8" i="2"/>
  <c r="G8" i="2"/>
  <c r="G10" i="2"/>
  <c r="O10" i="2"/>
  <c r="N16" i="2"/>
  <c r="J16" i="2"/>
  <c r="F16" i="2"/>
  <c r="B16" i="2"/>
</calcChain>
</file>

<file path=xl/sharedStrings.xml><?xml version="1.0" encoding="utf-8"?>
<sst xmlns="http://schemas.openxmlformats.org/spreadsheetml/2006/main" count="4005" uniqueCount="117">
  <si>
    <t>Région</t>
  </si>
  <si>
    <t>Volume - MWh</t>
  </si>
  <si>
    <t>Technologie</t>
  </si>
  <si>
    <t>Auvergne-Rhône-Alpes</t>
  </si>
  <si>
    <t>Eolien onshore</t>
  </si>
  <si>
    <t>Bourgogne-Franche-Comté</t>
  </si>
  <si>
    <t>Hydraulique</t>
  </si>
  <si>
    <t>Bretagne</t>
  </si>
  <si>
    <t>Solaire</t>
  </si>
  <si>
    <t>Centre-Val de Loire</t>
  </si>
  <si>
    <t>Thermique</t>
  </si>
  <si>
    <t>Grand Est</t>
  </si>
  <si>
    <t>Haut-de-France</t>
  </si>
  <si>
    <t>Île-de-France</t>
  </si>
  <si>
    <t>Normandie</t>
  </si>
  <si>
    <t>Nouvelle-Aquitaine</t>
  </si>
  <si>
    <t>Occitanie</t>
  </si>
  <si>
    <t>Pays de la Loire</t>
  </si>
  <si>
    <t>Provence-Alpes-Côte d'Azur</t>
  </si>
  <si>
    <t>Total Volume Alloué</t>
  </si>
  <si>
    <t>Région / Region</t>
  </si>
  <si>
    <t>Technologie / Technology</t>
  </si>
  <si>
    <t>Total Volume Auctionned</t>
  </si>
  <si>
    <t>Total Volume Sold</t>
  </si>
  <si>
    <t>Weighted Average Price (€ / MWh)</t>
  </si>
  <si>
    <t>Number of winners per couple region/technology</t>
  </si>
  <si>
    <t>Mai</t>
  </si>
  <si>
    <t>Juin</t>
  </si>
  <si>
    <t>Mars</t>
  </si>
  <si>
    <t>Avril</t>
  </si>
  <si>
    <t>March</t>
  </si>
  <si>
    <t>April</t>
  </si>
  <si>
    <t>May</t>
  </si>
  <si>
    <t>June</t>
  </si>
  <si>
    <t>HDF</t>
  </si>
  <si>
    <t>GE</t>
  </si>
  <si>
    <t>OCC</t>
  </si>
  <si>
    <t>ARA</t>
  </si>
  <si>
    <t>NAQ</t>
  </si>
  <si>
    <t>PACA</t>
  </si>
  <si>
    <t>CVL</t>
  </si>
  <si>
    <t>PDL</t>
  </si>
  <si>
    <t>BFC</t>
  </si>
  <si>
    <t>NOR</t>
  </si>
  <si>
    <t>BRE</t>
  </si>
  <si>
    <t>IDF</t>
  </si>
  <si>
    <t>Weighted Average Price - €/MWh</t>
  </si>
  <si>
    <t>Wind</t>
  </si>
  <si>
    <t>Hydro</t>
  </si>
  <si>
    <t>Solar</t>
  </si>
  <si>
    <t>Thermal</t>
  </si>
  <si>
    <t>Juillet</t>
  </si>
  <si>
    <t>August</t>
  </si>
  <si>
    <t>Septembre</t>
  </si>
  <si>
    <t>Octobre</t>
  </si>
  <si>
    <t>-</t>
  </si>
  <si>
    <t>July</t>
  </si>
  <si>
    <t>September</t>
  </si>
  <si>
    <t>October</t>
  </si>
  <si>
    <t>Unsold</t>
  </si>
  <si>
    <t>Novembre</t>
  </si>
  <si>
    <t>Volume Sold - MWh</t>
  </si>
  <si>
    <t>Volume Auctioned - MWh</t>
  </si>
  <si>
    <t>volume auctioned</t>
  </si>
  <si>
    <t>Décembre</t>
  </si>
  <si>
    <t>volume sold</t>
  </si>
  <si>
    <t>weighted average price</t>
  </si>
  <si>
    <t>Janvier</t>
  </si>
  <si>
    <t>Biomass</t>
  </si>
  <si>
    <t>Wind (12-2015 to 12-2019)</t>
  </si>
  <si>
    <t>Wind (12-2009 to 12-2014)</t>
  </si>
  <si>
    <t>Jan 2019
Feb-Mar 18 GO</t>
  </si>
  <si>
    <t>Jan 2019
Q2-Q4 18 GO</t>
  </si>
  <si>
    <t>May 2019
Q1 19 GO</t>
  </si>
  <si>
    <t>July 20
Q2 19 GO</t>
  </si>
  <si>
    <t>Oct 19
Q3 19 GO</t>
  </si>
  <si>
    <t>Jan 20
Q4 19 GO</t>
  </si>
  <si>
    <t>May 20
Q1 20 GO</t>
  </si>
  <si>
    <t>August 19
Q1 19 GO</t>
  </si>
  <si>
    <t>August 19
Q2 19 GO</t>
  </si>
  <si>
    <t>March 20
Jan-Feb 20 GO</t>
  </si>
  <si>
    <t>May 20
March-April 20 GO</t>
  </si>
  <si>
    <t>Sept 19
March 19 GO</t>
  </si>
  <si>
    <t>Sept 19
April 19 GO</t>
  </si>
  <si>
    <t>Oct 19
May 19 GO</t>
  </si>
  <si>
    <t>Oct 2019
June 19 GO</t>
  </si>
  <si>
    <t>Nov 2019
July 19 GO</t>
  </si>
  <si>
    <t>Dec 2019
Sept 19 GO</t>
  </si>
  <si>
    <t>Jan 2020
Oct 19 GO</t>
  </si>
  <si>
    <t>Feb 2020
Nov 19 GO</t>
  </si>
  <si>
    <t>March 2020
Dec 19 GO</t>
  </si>
  <si>
    <t>May 2020
Feb 20 GO</t>
  </si>
  <si>
    <t>April 2020
Jan 20 GO</t>
  </si>
  <si>
    <t>Nov 2019
Aug 19 GO</t>
  </si>
  <si>
    <t>Other</t>
  </si>
  <si>
    <t>Jan 19
Jan 18 GO</t>
  </si>
  <si>
    <t>Jan 19
Feb 18 GO</t>
  </si>
  <si>
    <t>Jan 19
Other 18 GO</t>
  </si>
  <si>
    <t>Mar 19
Other 18 GO</t>
  </si>
  <si>
    <t>Jun 19
Jan 19 GO</t>
  </si>
  <si>
    <t>Jun 19
Feb 19 GO</t>
  </si>
  <si>
    <t>Jun 19
Other 19 GO</t>
  </si>
  <si>
    <t>Sept 19
Other 19 GO</t>
  </si>
  <si>
    <t>Dec 19
Other 19 GO</t>
  </si>
  <si>
    <t>Jan 20
Jan 19 GO</t>
  </si>
  <si>
    <t>Jan 20
Feb 19 GO</t>
  </si>
  <si>
    <t>Jan 20
Other 19 GO</t>
  </si>
  <si>
    <t>Mar 20
Other 19 GO</t>
  </si>
  <si>
    <t>Nordic Hydro</t>
  </si>
  <si>
    <t>EU Wind</t>
  </si>
  <si>
    <t>Spot</t>
  </si>
  <si>
    <t>Février</t>
  </si>
  <si>
    <t>Platts</t>
  </si>
  <si>
    <t>Aout</t>
  </si>
  <si>
    <t>My Total Volume</t>
  </si>
  <si>
    <t>My Weighted Average Price (€ / MWh)</t>
  </si>
  <si>
    <t>Prix payé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</si>
</sst>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000000\ _€_-;\-* #,##0.00000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165" fontId="0" fillId="3" borderId="2" xfId="1" applyNumberFormat="1" applyFont="1" applyFill="1" applyBorder="1"/>
    <xf numFmtId="164" fontId="0" fillId="3" borderId="2" xfId="1" applyFont="1" applyFill="1" applyBorder="1"/>
    <xf numFmtId="164" fontId="0" fillId="3" borderId="2" xfId="1" applyNumberFormat="1" applyFont="1" applyFill="1" applyBorder="1"/>
    <xf numFmtId="0" fontId="0" fillId="4" borderId="2" xfId="0" applyFill="1" applyBorder="1"/>
    <xf numFmtId="165" fontId="0" fillId="4" borderId="2" xfId="1" applyNumberFormat="1" applyFont="1" applyFill="1" applyBorder="1"/>
    <xf numFmtId="164" fontId="0" fillId="4" borderId="2" xfId="1" applyFont="1" applyFill="1" applyBorder="1"/>
    <xf numFmtId="164" fontId="0" fillId="4" borderId="2" xfId="1" applyNumberFormat="1" applyFont="1" applyFill="1" applyBorder="1"/>
    <xf numFmtId="0" fontId="0" fillId="4" borderId="3" xfId="0" applyFill="1" applyBorder="1"/>
    <xf numFmtId="165" fontId="0" fillId="4" borderId="3" xfId="1" applyNumberFormat="1" applyFont="1" applyFill="1" applyBorder="1"/>
    <xf numFmtId="164" fontId="0" fillId="4" borderId="3" xfId="1" applyFont="1" applyFill="1" applyBorder="1"/>
    <xf numFmtId="164" fontId="0" fillId="4" borderId="3" xfId="1" applyNumberFormat="1" applyFont="1" applyFill="1" applyBorder="1"/>
    <xf numFmtId="165" fontId="0" fillId="0" borderId="0" xfId="0" applyNumberFormat="1" applyAlignment="1">
      <alignment horizontal="right" vertical="center"/>
    </xf>
    <xf numFmtId="164" fontId="0" fillId="0" borderId="0" xfId="1" applyFont="1"/>
    <xf numFmtId="165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left"/>
    </xf>
    <xf numFmtId="0" fontId="0" fillId="3" borderId="3" xfId="0" applyFill="1" applyBorder="1"/>
    <xf numFmtId="165" fontId="0" fillId="3" borderId="3" xfId="1" applyNumberFormat="1" applyFont="1" applyFill="1" applyBorder="1"/>
    <xf numFmtId="164" fontId="0" fillId="3" borderId="3" xfId="1" applyFont="1" applyFill="1" applyBorder="1"/>
    <xf numFmtId="164" fontId="0" fillId="0" borderId="0" xfId="1" applyNumberFormat="1" applyFont="1"/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7" fontId="0" fillId="3" borderId="2" xfId="0" applyNumberFormat="1" applyFill="1" applyBorder="1"/>
    <xf numFmtId="17" fontId="0" fillId="3" borderId="2" xfId="0" applyNumberFormat="1" applyFill="1" applyBorder="1" applyAlignment="1">
      <alignment wrapText="1"/>
    </xf>
    <xf numFmtId="0" fontId="0" fillId="0" borderId="0" xfId="0" applyAlignment="1">
      <alignment wrapText="1"/>
    </xf>
    <xf numFmtId="1" fontId="4" fillId="6" borderId="4" xfId="0" applyNumberFormat="1" applyFont="1" applyFill="1" applyBorder="1" applyAlignment="1">
      <alignment horizontal="right" vertical="center" wrapText="1"/>
    </xf>
    <xf numFmtId="1" fontId="5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1" fontId="4" fillId="0" borderId="0" xfId="0" applyNumberFormat="1" applyFont="1" applyFill="1" applyBorder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0" fontId="0" fillId="0" borderId="0" xfId="0" applyNumberFormat="1"/>
    <xf numFmtId="14" fontId="0" fillId="0" borderId="0" xfId="0" applyNumberFormat="1"/>
    <xf numFmtId="44" fontId="0" fillId="0" borderId="0" xfId="2" applyFont="1"/>
    <xf numFmtId="44" fontId="0" fillId="3" borderId="2" xfId="2" applyFont="1" applyFill="1" applyBorder="1"/>
    <xf numFmtId="44" fontId="0" fillId="4" borderId="2" xfId="2" applyFont="1" applyFill="1" applyBorder="1"/>
    <xf numFmtId="44" fontId="0" fillId="4" borderId="3" xfId="2" applyFont="1" applyFill="1" applyBorder="1"/>
    <xf numFmtId="0" fontId="2" fillId="2" borderId="5" xfId="0" applyFont="1" applyFill="1" applyBorder="1" applyAlignment="1">
      <alignment horizontal="center" vertical="center"/>
    </xf>
    <xf numFmtId="164" fontId="0" fillId="4" borderId="6" xfId="1" applyNumberFormat="1" applyFont="1" applyFill="1" applyBorder="1"/>
    <xf numFmtId="164" fontId="0" fillId="4" borderId="7" xfId="1" applyNumberFormat="1" applyFont="1" applyFill="1" applyBorder="1"/>
    <xf numFmtId="165" fontId="0" fillId="3" borderId="6" xfId="1" applyNumberFormat="1" applyFont="1" applyFill="1" applyBorder="1"/>
    <xf numFmtId="165" fontId="0" fillId="4" borderId="2" xfId="0" applyNumberFormat="1" applyFill="1" applyBorder="1"/>
    <xf numFmtId="165" fontId="0" fillId="4" borderId="3" xfId="0" applyNumberFormat="1" applyFill="1" applyBorder="1"/>
    <xf numFmtId="165" fontId="0" fillId="4" borderId="6" xfId="0" applyNumberFormat="1" applyFill="1" applyBorder="1"/>
    <xf numFmtId="165" fontId="0" fillId="4" borderId="7" xfId="0" applyNumberFormat="1" applyFill="1" applyBorder="1"/>
    <xf numFmtId="0" fontId="3" fillId="5" borderId="0" xfId="0" applyFont="1" applyFill="1" applyAlignment="1">
      <alignment horizontal="center"/>
    </xf>
    <xf numFmtId="17" fontId="3" fillId="5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Resume!$K$16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Resume!$L$15:$S$15</c:f>
              <c:strCache>
                <c:ptCount val="8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</c:strCache>
            </c:strRef>
          </c:cat>
          <c:val>
            <c:numRef>
              <c:f>Resume!$L$16:$S$16</c:f>
              <c:numCache>
                <c:formatCode>_-* #\ ##0\ _€_-;\-* #\ ##0\ _€_-;_-* "-"??\ _€_-;_-@_-</c:formatCode>
                <c:ptCount val="8"/>
                <c:pt idx="0">
                  <c:v>2039387</c:v>
                </c:pt>
                <c:pt idx="1">
                  <c:v>747623</c:v>
                </c:pt>
                <c:pt idx="2">
                  <c:v>1017849</c:v>
                </c:pt>
                <c:pt idx="3">
                  <c:v>855678</c:v>
                </c:pt>
                <c:pt idx="4">
                  <c:v>776093</c:v>
                </c:pt>
                <c:pt idx="5">
                  <c:v>750214</c:v>
                </c:pt>
                <c:pt idx="6">
                  <c:v>1223663</c:v>
                </c:pt>
                <c:pt idx="7">
                  <c:v>582919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2-443A-B9C6-813D095286B7}"/>
            </c:ext>
          </c:extLst>
        </c:ser>
        <c:ser>
          <c:idx val="1"/>
          <c:order val="1"/>
          <c:tx>
            <c:strRef>
              <c:f>Resume!$K$17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Resume!$L$15:$S$15</c:f>
              <c:strCache>
                <c:ptCount val="8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</c:strCache>
            </c:strRef>
          </c:cat>
          <c:val>
            <c:numRef>
              <c:f>Resume!$L$17:$S$17</c:f>
              <c:numCache>
                <c:formatCode>_-* #\ ##0\ _€_-;\-* #\ ##0\ _€_-;_-* "-"??\ _€_-;_-@_-</c:formatCode>
                <c:ptCount val="8"/>
                <c:pt idx="0">
                  <c:v>250810</c:v>
                </c:pt>
                <c:pt idx="1">
                  <c:v>45954</c:v>
                </c:pt>
                <c:pt idx="2">
                  <c:v>290793</c:v>
                </c:pt>
                <c:pt idx="3">
                  <c:v>238789</c:v>
                </c:pt>
                <c:pt idx="4">
                  <c:v>146072</c:v>
                </c:pt>
                <c:pt idx="5">
                  <c:v>107052</c:v>
                </c:pt>
                <c:pt idx="6">
                  <c:v>72986</c:v>
                </c:pt>
                <c:pt idx="7">
                  <c:v>67349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2-443A-B9C6-813D095286B7}"/>
            </c:ext>
          </c:extLst>
        </c:ser>
        <c:ser>
          <c:idx val="2"/>
          <c:order val="2"/>
          <c:tx>
            <c:strRef>
              <c:f>Resume!$K$18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Resume!$L$15:$S$15</c:f>
              <c:strCache>
                <c:ptCount val="8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</c:strCache>
            </c:strRef>
          </c:cat>
          <c:val>
            <c:numRef>
              <c:f>Resume!$L$18:$S$18</c:f>
              <c:numCache>
                <c:formatCode>_-* #\ ##0\ _€_-;\-* #\ ##0\ _€_-;_-* "-"??\ _€_-;_-@_-</c:formatCode>
                <c:ptCount val="8"/>
                <c:pt idx="0">
                  <c:v>195592</c:v>
                </c:pt>
                <c:pt idx="1">
                  <c:v>68074</c:v>
                </c:pt>
                <c:pt idx="2">
                  <c:v>240349</c:v>
                </c:pt>
                <c:pt idx="3">
                  <c:v>255375</c:v>
                </c:pt>
                <c:pt idx="4">
                  <c:v>274075</c:v>
                </c:pt>
                <c:pt idx="5">
                  <c:v>247345</c:v>
                </c:pt>
                <c:pt idx="6">
                  <c:v>198179</c:v>
                </c:pt>
                <c:pt idx="7">
                  <c:v>120095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D2-443A-B9C6-813D095286B7}"/>
            </c:ext>
          </c:extLst>
        </c:ser>
        <c:ser>
          <c:idx val="3"/>
          <c:order val="3"/>
          <c:tx>
            <c:strRef>
              <c:f>Resume!$K$19</c:f>
              <c:strCache>
                <c:ptCount val="1"/>
                <c:pt idx="0">
                  <c:v>Thermal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Resume!$L$15:$S$15</c:f>
              <c:strCache>
                <c:ptCount val="8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</c:strCache>
            </c:strRef>
          </c:cat>
          <c:val>
            <c:numRef>
              <c:f>Resume!$L$19:$S$19</c:f>
              <c:numCache>
                <c:formatCode>_-* #\ ##0\ _€_-;\-* #\ ##0\ _€_-;_-* "-"??\ _€_-;_-@_-</c:formatCode>
                <c:ptCount val="8"/>
                <c:pt idx="0">
                  <c:v>248077</c:v>
                </c:pt>
                <c:pt idx="1">
                  <c:v>167741</c:v>
                </c:pt>
                <c:pt idx="2">
                  <c:v>236740</c:v>
                </c:pt>
                <c:pt idx="3">
                  <c:v>194380</c:v>
                </c:pt>
                <c:pt idx="4">
                  <c:v>216188</c:v>
                </c:pt>
                <c:pt idx="5">
                  <c:v>259105</c:v>
                </c:pt>
                <c:pt idx="6">
                  <c:v>220905</c:v>
                </c:pt>
                <c:pt idx="7">
                  <c:v>49013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D2-443A-B9C6-813D095286B7}"/>
            </c:ext>
          </c:extLst>
        </c:ser>
        <c:ser>
          <c:idx val="8"/>
          <c:order val="8"/>
          <c:tx>
            <c:strRef>
              <c:f>Resume!$K$20</c:f>
              <c:strCache>
                <c:ptCount val="1"/>
                <c:pt idx="0">
                  <c:v>Unsold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Resume!$L$20:$S$20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_-* #\ ##0\ _€_-;\-* #\ ##0\ _€_-;_-* &quot;-&quot;??\ _€_-;_-@_-">
                  <c:v>1209475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D2-443A-B9C6-813D0952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9472848"/>
        <c:axId val="537932528"/>
      </c:barChart>
      <c:lineChart>
        <c:grouping val="standard"/>
        <c:varyColors val="0"/>
        <c:ser>
          <c:idx val="4"/>
          <c:order val="4"/>
          <c:tx>
            <c:strRef>
              <c:f>Resume!$K$2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Resume!$L$2:$S$2</c:f>
              <c:numCache>
                <c:formatCode>_-* #\ ##0.00\ _€_-;\-* #\ ##0.00\ _€_-;_-* "-"??\ _€_-;_-@_-</c:formatCode>
                <c:ptCount val="8"/>
                <c:pt idx="0">
                  <c:v>0.31052234813696489</c:v>
                </c:pt>
                <c:pt idx="1">
                  <c:v>0.62690642640775474</c:v>
                </c:pt>
                <c:pt idx="2">
                  <c:v>0.53491331228895445</c:v>
                </c:pt>
                <c:pt idx="3">
                  <c:v>0.52635854842592655</c:v>
                </c:pt>
                <c:pt idx="4">
                  <c:v>0.31319238802566191</c:v>
                </c:pt>
                <c:pt idx="5">
                  <c:v>0.31334039354104287</c:v>
                </c:pt>
                <c:pt idx="6">
                  <c:v>0.22986716113831995</c:v>
                </c:pt>
                <c:pt idx="7">
                  <c:v>0.15091844664524576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D2-443A-B9C6-813D095286B7}"/>
            </c:ext>
          </c:extLst>
        </c:ser>
        <c:ser>
          <c:idx val="5"/>
          <c:order val="5"/>
          <c:tx>
            <c:strRef>
              <c:f>Resume!$K$3</c:f>
              <c:strCache>
                <c:ptCount val="1"/>
                <c:pt idx="0">
                  <c:v>Hydro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Resume!$L$3:$S$3</c:f>
              <c:numCache>
                <c:formatCode>_-* #\ ##0.00\ _€_-;\-* #\ ##0.00\ _€_-;_-* "-"??\ _€_-;_-@_-</c:formatCode>
                <c:ptCount val="8"/>
                <c:pt idx="0">
                  <c:v>0.25899972090427009</c:v>
                </c:pt>
                <c:pt idx="1">
                  <c:v>0.35744689790392598</c:v>
                </c:pt>
                <c:pt idx="2">
                  <c:v>0.32100593893250529</c:v>
                </c:pt>
                <c:pt idx="3">
                  <c:v>0.33115101616908654</c:v>
                </c:pt>
                <c:pt idx="4">
                  <c:v>0.27775692809025682</c:v>
                </c:pt>
                <c:pt idx="5">
                  <c:v>0.28145826327392298</c:v>
                </c:pt>
                <c:pt idx="6">
                  <c:v>0.24381621132819992</c:v>
                </c:pt>
                <c:pt idx="7">
                  <c:v>0.16540423762787865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D2-443A-B9C6-813D095286B7}"/>
            </c:ext>
          </c:extLst>
        </c:ser>
        <c:ser>
          <c:idx val="6"/>
          <c:order val="6"/>
          <c:tx>
            <c:strRef>
              <c:f>Resume!$K$4</c:f>
              <c:strCache>
                <c:ptCount val="1"/>
                <c:pt idx="0">
                  <c:v>Solar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Resume!$L$4:$S$4</c:f>
              <c:numCache>
                <c:formatCode>_-* #\ ##0.00\ _€_-;\-* #\ ##0.00\ _€_-;_-* "-"??\ _€_-;_-@_-</c:formatCode>
                <c:ptCount val="8"/>
                <c:pt idx="0">
                  <c:v>0.30080913329787773</c:v>
                </c:pt>
                <c:pt idx="1">
                  <c:v>1.0549186019866288</c:v>
                </c:pt>
                <c:pt idx="2">
                  <c:v>0.67970409695900547</c:v>
                </c:pt>
                <c:pt idx="3">
                  <c:v>0.62433237395986296</c:v>
                </c:pt>
                <c:pt idx="4">
                  <c:v>0.40060917632035026</c:v>
                </c:pt>
                <c:pt idx="5">
                  <c:v>0.42410568234652007</c:v>
                </c:pt>
                <c:pt idx="6">
                  <c:v>0.19537014517178916</c:v>
                </c:pt>
                <c:pt idx="7">
                  <c:v>0.11660518755984844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D2-443A-B9C6-813D095286B7}"/>
            </c:ext>
          </c:extLst>
        </c:ser>
        <c:ser>
          <c:idx val="7"/>
          <c:order val="7"/>
          <c:tx>
            <c:strRef>
              <c:f>Resume!$K$5</c:f>
              <c:strCache>
                <c:ptCount val="1"/>
                <c:pt idx="0">
                  <c:v>Thermal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Resume!$L$5:$S$5</c:f>
              <c:numCache>
                <c:formatCode>_-* #\ ##0.00\ _€_-;\-* #\ ##0.00\ _€_-;_-* "-"??\ _€_-;_-@_-</c:formatCode>
                <c:ptCount val="8"/>
                <c:pt idx="0">
                  <c:v>0.24912406228711229</c:v>
                </c:pt>
                <c:pt idx="1">
                  <c:v>0.53116886962608023</c:v>
                </c:pt>
                <c:pt idx="2">
                  <c:v>0.31153091999662075</c:v>
                </c:pt>
                <c:pt idx="3">
                  <c:v>0.31957089206708511</c:v>
                </c:pt>
                <c:pt idx="4">
                  <c:v>0.2374447702925232</c:v>
                </c:pt>
                <c:pt idx="5">
                  <c:v>0.24079500588564476</c:v>
                </c:pt>
                <c:pt idx="6">
                  <c:v>0.1417996876485367</c:v>
                </c:pt>
                <c:pt idx="7">
                  <c:v>0.10714483912431397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D2-443A-B9C6-813D0952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58224"/>
        <c:axId val="564641808"/>
      </c:lineChart>
      <c:catAx>
        <c:axId val="5294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932528"/>
        <c:crosses val="autoZero"/>
        <c:auto val="1"/>
        <c:lblAlgn val="ctr"/>
        <c:lblOffset val="100"/>
        <c:noMultiLvlLbl val="0"/>
      </c:catAx>
      <c:valAx>
        <c:axId val="5379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€_-;\-* #\ 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472848"/>
        <c:crosses val="autoZero"/>
        <c:crossBetween val="between"/>
      </c:valAx>
      <c:valAx>
        <c:axId val="564641808"/>
        <c:scaling>
          <c:orientation val="minMax"/>
        </c:scaling>
        <c:delete val="0"/>
        <c:axPos val="r"/>
        <c:numFmt formatCode="_-* #\ ##0.00\ _€_-;\-* #\ ##0.00\ _€_-;_-* &quot;-&quot;??\ _€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058224"/>
        <c:crosses val="max"/>
        <c:crossBetween val="between"/>
      </c:valAx>
      <c:catAx>
        <c:axId val="53605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641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Sept 19
March 19 GO</c:v>
                </c:pt>
                <c:pt idx="1">
                  <c:v>Sept 19
April 19 GO</c:v>
                </c:pt>
                <c:pt idx="2">
                  <c:v>Oct 19
May 19 GO</c:v>
                </c:pt>
                <c:pt idx="3">
                  <c:v>Oct 2019
June 19 GO</c:v>
                </c:pt>
                <c:pt idx="4">
                  <c:v>Nov 2019
July 19 GO</c:v>
                </c:pt>
                <c:pt idx="5">
                  <c:v>Nov 2019
Aug 19 GO</c:v>
                </c:pt>
                <c:pt idx="6">
                  <c:v>Dec 2019
Sept 19 GO</c:v>
                </c:pt>
                <c:pt idx="7">
                  <c:v>Jan 2020
Oct 19 GO</c:v>
                </c:pt>
                <c:pt idx="8">
                  <c:v>Feb 2020
Nov 19 GO</c:v>
                </c:pt>
                <c:pt idx="9">
                  <c:v>March 2020
Dec 19 GO</c:v>
                </c:pt>
                <c:pt idx="10">
                  <c:v>April 2020
Jan 20 GO</c:v>
                </c:pt>
                <c:pt idx="11">
                  <c:v>May 2020
Feb 20 GO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 formatCode="_-* #\ ##0\ _€_-;\-* #\ ##0\ _€_-;_-* &quot;-&quot;??\ _€_-;_-@_-">
                  <c:v>2039.3869999999999</c:v>
                </c:pt>
                <c:pt idx="1">
                  <c:v>747.62300000000005</c:v>
                </c:pt>
                <c:pt idx="2">
                  <c:v>1017.849</c:v>
                </c:pt>
                <c:pt idx="3">
                  <c:v>855.678</c:v>
                </c:pt>
                <c:pt idx="4">
                  <c:v>776.09299999999996</c:v>
                </c:pt>
                <c:pt idx="5">
                  <c:v>750.21400000000006</c:v>
                </c:pt>
                <c:pt idx="6">
                  <c:v>1223.663</c:v>
                </c:pt>
                <c:pt idx="7">
                  <c:v>582.91899999999998</c:v>
                </c:pt>
                <c:pt idx="8">
                  <c:v>596.18100000000004</c:v>
                </c:pt>
                <c:pt idx="9">
                  <c:v>302.63400000000001</c:v>
                </c:pt>
                <c:pt idx="10">
                  <c:v>1822.7929999999999</c:v>
                </c:pt>
                <c:pt idx="11">
                  <c:v>2560.547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3-4932-9678-6FF7671C8F5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Sept 19
March 19 GO</c:v>
                </c:pt>
                <c:pt idx="1">
                  <c:v>Sept 19
April 19 GO</c:v>
                </c:pt>
                <c:pt idx="2">
                  <c:v>Oct 19
May 19 GO</c:v>
                </c:pt>
                <c:pt idx="3">
                  <c:v>Oct 2019
June 19 GO</c:v>
                </c:pt>
                <c:pt idx="4">
                  <c:v>Nov 2019
July 19 GO</c:v>
                </c:pt>
                <c:pt idx="5">
                  <c:v>Nov 2019
Aug 19 GO</c:v>
                </c:pt>
                <c:pt idx="6">
                  <c:v>Dec 2019
Sept 19 GO</c:v>
                </c:pt>
                <c:pt idx="7">
                  <c:v>Jan 2020
Oct 19 GO</c:v>
                </c:pt>
                <c:pt idx="8">
                  <c:v>Feb 2020
Nov 19 GO</c:v>
                </c:pt>
                <c:pt idx="9">
                  <c:v>March 2020
Dec 19 GO</c:v>
                </c:pt>
                <c:pt idx="10">
                  <c:v>April 2020
Jan 20 GO</c:v>
                </c:pt>
                <c:pt idx="11">
                  <c:v>May 2020
Feb 20 GO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 formatCode="_-* #\ ##0\ _€_-;\-* #\ ##0\ _€_-;_-* &quot;-&quot;??\ _€_-;_-@_-">
                  <c:v>250.81</c:v>
                </c:pt>
                <c:pt idx="1">
                  <c:v>45.954000000000001</c:v>
                </c:pt>
                <c:pt idx="2">
                  <c:v>290.79300000000001</c:v>
                </c:pt>
                <c:pt idx="3">
                  <c:v>238.78899999999999</c:v>
                </c:pt>
                <c:pt idx="4">
                  <c:v>146.072</c:v>
                </c:pt>
                <c:pt idx="5">
                  <c:v>107.05200000000001</c:v>
                </c:pt>
                <c:pt idx="6">
                  <c:v>72.986000000000004</c:v>
                </c:pt>
                <c:pt idx="7">
                  <c:v>67.349000000000004</c:v>
                </c:pt>
                <c:pt idx="8">
                  <c:v>68.709999999999994</c:v>
                </c:pt>
                <c:pt idx="9">
                  <c:v>26.507999999999999</c:v>
                </c:pt>
                <c:pt idx="10">
                  <c:v>270.85199999999998</c:v>
                </c:pt>
                <c:pt idx="11">
                  <c:v>277.66699999999997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3-4932-9678-6FF7671C8F5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Sept 19
March 19 GO</c:v>
                </c:pt>
                <c:pt idx="1">
                  <c:v>Sept 19
April 19 GO</c:v>
                </c:pt>
                <c:pt idx="2">
                  <c:v>Oct 19
May 19 GO</c:v>
                </c:pt>
                <c:pt idx="3">
                  <c:v>Oct 2019
June 19 GO</c:v>
                </c:pt>
                <c:pt idx="4">
                  <c:v>Nov 2019
July 19 GO</c:v>
                </c:pt>
                <c:pt idx="5">
                  <c:v>Nov 2019
Aug 19 GO</c:v>
                </c:pt>
                <c:pt idx="6">
                  <c:v>Dec 2019
Sept 19 GO</c:v>
                </c:pt>
                <c:pt idx="7">
                  <c:v>Jan 2020
Oct 19 GO</c:v>
                </c:pt>
                <c:pt idx="8">
                  <c:v>Feb 2020
Nov 19 GO</c:v>
                </c:pt>
                <c:pt idx="9">
                  <c:v>March 2020
Dec 19 GO</c:v>
                </c:pt>
                <c:pt idx="10">
                  <c:v>April 2020
Jan 20 GO</c:v>
                </c:pt>
                <c:pt idx="11">
                  <c:v>May 2020
Feb 20 GO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 formatCode="_-* #\ ##0\ _€_-;\-* #\ ##0\ _€_-;_-* &quot;-&quot;??\ _€_-;_-@_-">
                  <c:v>195.59200000000001</c:v>
                </c:pt>
                <c:pt idx="1">
                  <c:v>68.073999999999998</c:v>
                </c:pt>
                <c:pt idx="2">
                  <c:v>240.34899999999999</c:v>
                </c:pt>
                <c:pt idx="3">
                  <c:v>255.375</c:v>
                </c:pt>
                <c:pt idx="4">
                  <c:v>274.07499999999999</c:v>
                </c:pt>
                <c:pt idx="5">
                  <c:v>247.345</c:v>
                </c:pt>
                <c:pt idx="6">
                  <c:v>198.179</c:v>
                </c:pt>
                <c:pt idx="7">
                  <c:v>120.095</c:v>
                </c:pt>
                <c:pt idx="8">
                  <c:v>67.486999999999995</c:v>
                </c:pt>
                <c:pt idx="9">
                  <c:v>64.655000000000001</c:v>
                </c:pt>
                <c:pt idx="10">
                  <c:v>75.144000000000005</c:v>
                </c:pt>
                <c:pt idx="11">
                  <c:v>114.032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3-4932-9678-6FF7671C8F5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Thermal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Sept 19
March 19 GO</c:v>
                </c:pt>
                <c:pt idx="1">
                  <c:v>Sept 19
April 19 GO</c:v>
                </c:pt>
                <c:pt idx="2">
                  <c:v>Oct 19
May 19 GO</c:v>
                </c:pt>
                <c:pt idx="3">
                  <c:v>Oct 2019
June 19 GO</c:v>
                </c:pt>
                <c:pt idx="4">
                  <c:v>Nov 2019
July 19 GO</c:v>
                </c:pt>
                <c:pt idx="5">
                  <c:v>Nov 2019
Aug 19 GO</c:v>
                </c:pt>
                <c:pt idx="6">
                  <c:v>Dec 2019
Sept 19 GO</c:v>
                </c:pt>
                <c:pt idx="7">
                  <c:v>Jan 2020
Oct 19 GO</c:v>
                </c:pt>
                <c:pt idx="8">
                  <c:v>Feb 2020
Nov 19 GO</c:v>
                </c:pt>
                <c:pt idx="9">
                  <c:v>March 2020
Dec 19 GO</c:v>
                </c:pt>
                <c:pt idx="10">
                  <c:v>April 2020
Jan 20 GO</c:v>
                </c:pt>
                <c:pt idx="11">
                  <c:v>May 2020
Feb 20 GO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 formatCode="_-* #\ ##0\ _€_-;\-* #\ ##0\ _€_-;_-* &quot;-&quot;??\ _€_-;_-@_-">
                  <c:v>248.077</c:v>
                </c:pt>
                <c:pt idx="1">
                  <c:v>167.74100000000001</c:v>
                </c:pt>
                <c:pt idx="2">
                  <c:v>236.74</c:v>
                </c:pt>
                <c:pt idx="3">
                  <c:v>194.38</c:v>
                </c:pt>
                <c:pt idx="4">
                  <c:v>216.18799999999999</c:v>
                </c:pt>
                <c:pt idx="5">
                  <c:v>259.10500000000002</c:v>
                </c:pt>
                <c:pt idx="6">
                  <c:v>220.905</c:v>
                </c:pt>
                <c:pt idx="7">
                  <c:v>49.012999999999998</c:v>
                </c:pt>
                <c:pt idx="8">
                  <c:v>24.132000000000001</c:v>
                </c:pt>
                <c:pt idx="9">
                  <c:v>4</c:v>
                </c:pt>
                <c:pt idx="10">
                  <c:v>234.17099999999999</c:v>
                </c:pt>
                <c:pt idx="11">
                  <c:v>224.75700000000001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A3-4932-9678-6FF7671C8F5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Unsold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Sept 19
March 19 GO</c:v>
                </c:pt>
                <c:pt idx="1">
                  <c:v>Sept 19
April 19 GO</c:v>
                </c:pt>
                <c:pt idx="2">
                  <c:v>Oct 19
May 19 GO</c:v>
                </c:pt>
                <c:pt idx="3">
                  <c:v>Oct 2019
June 19 GO</c:v>
                </c:pt>
                <c:pt idx="4">
                  <c:v>Nov 2019
July 19 GO</c:v>
                </c:pt>
                <c:pt idx="5">
                  <c:v>Nov 2019
Aug 19 GO</c:v>
                </c:pt>
                <c:pt idx="6">
                  <c:v>Dec 2019
Sept 19 GO</c:v>
                </c:pt>
                <c:pt idx="7">
                  <c:v>Jan 2020
Oct 19 GO</c:v>
                </c:pt>
                <c:pt idx="8">
                  <c:v>Feb 2020
Nov 19 GO</c:v>
                </c:pt>
                <c:pt idx="9">
                  <c:v>March 2020
Dec 19 GO</c:v>
                </c:pt>
                <c:pt idx="10">
                  <c:v>April 2020
Jan 20 GO</c:v>
                </c:pt>
                <c:pt idx="11">
                  <c:v>May 2020
Feb 20 GO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1209.4749999999999</c:v>
                </c:pt>
                <c:pt idx="8">
                  <c:v>1329.1189999999999</c:v>
                </c:pt>
                <c:pt idx="9">
                  <c:v>2345.6370000000002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A3-4932-9678-6FF7671C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92016832"/>
        <c:axId val="692035280"/>
      </c:barChart>
      <c:lineChart>
        <c:grouping val="standard"/>
        <c:varyColors val="0"/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Sept 19
March 19 GO</c:v>
                </c:pt>
                <c:pt idx="1">
                  <c:v>Sept 19
April 19 GO</c:v>
                </c:pt>
                <c:pt idx="2">
                  <c:v>Oct 19
May 19 GO</c:v>
                </c:pt>
                <c:pt idx="3">
                  <c:v>Oct 2019
June 19 GO</c:v>
                </c:pt>
                <c:pt idx="4">
                  <c:v>Nov 2019
July 19 GO</c:v>
                </c:pt>
                <c:pt idx="5">
                  <c:v>Nov 2019
Aug 19 GO</c:v>
                </c:pt>
                <c:pt idx="6">
                  <c:v>Dec 2019
Sept 19 GO</c:v>
                </c:pt>
                <c:pt idx="7">
                  <c:v>Jan 2020
Oct 19 GO</c:v>
                </c:pt>
                <c:pt idx="8">
                  <c:v>Feb 2020
Nov 19 GO</c:v>
                </c:pt>
                <c:pt idx="9">
                  <c:v>March 2020
Dec 19 GO</c:v>
                </c:pt>
                <c:pt idx="10">
                  <c:v>April 2020
Jan 20 GO</c:v>
                </c:pt>
                <c:pt idx="11">
                  <c:v>May 2020
Feb 20 GO</c:v>
                </c:pt>
              </c:strCache>
            </c:strRef>
          </c:cat>
          <c:val>
            <c:numRef>
              <c:f>Sheet1!$G$2:$G$13</c:f>
              <c:numCache>
                <c:formatCode>_("€"* #,##0.00_);_("€"* \(#,##0.00\);_("€"* "-"??_);_(@_)</c:formatCode>
                <c:ptCount val="12"/>
                <c:pt idx="0">
                  <c:v>0.31052234813696489</c:v>
                </c:pt>
                <c:pt idx="1">
                  <c:v>0.62690642640775474</c:v>
                </c:pt>
                <c:pt idx="2">
                  <c:v>0.53491331228895445</c:v>
                </c:pt>
                <c:pt idx="3">
                  <c:v>0.52635854842592655</c:v>
                </c:pt>
                <c:pt idx="4">
                  <c:v>0.31319238802566191</c:v>
                </c:pt>
                <c:pt idx="5">
                  <c:v>0.31334039354104287</c:v>
                </c:pt>
                <c:pt idx="6">
                  <c:v>0.22986716113831995</c:v>
                </c:pt>
                <c:pt idx="7">
                  <c:v>0.15091844664524576</c:v>
                </c:pt>
                <c:pt idx="8">
                  <c:v>0.15049615804596256</c:v>
                </c:pt>
                <c:pt idx="9">
                  <c:v>0.20212884209969795</c:v>
                </c:pt>
                <c:pt idx="10">
                  <c:v>0.25109231273106708</c:v>
                </c:pt>
                <c:pt idx="11">
                  <c:v>0.19728351012498505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A3-4932-9678-6FF7671C8F5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Hydro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Sept 19
March 19 GO</c:v>
                </c:pt>
                <c:pt idx="1">
                  <c:v>Sept 19
April 19 GO</c:v>
                </c:pt>
                <c:pt idx="2">
                  <c:v>Oct 19
May 19 GO</c:v>
                </c:pt>
                <c:pt idx="3">
                  <c:v>Oct 2019
June 19 GO</c:v>
                </c:pt>
                <c:pt idx="4">
                  <c:v>Nov 2019
July 19 GO</c:v>
                </c:pt>
                <c:pt idx="5">
                  <c:v>Nov 2019
Aug 19 GO</c:v>
                </c:pt>
                <c:pt idx="6">
                  <c:v>Dec 2019
Sept 19 GO</c:v>
                </c:pt>
                <c:pt idx="7">
                  <c:v>Jan 2020
Oct 19 GO</c:v>
                </c:pt>
                <c:pt idx="8">
                  <c:v>Feb 2020
Nov 19 GO</c:v>
                </c:pt>
                <c:pt idx="9">
                  <c:v>March 2020
Dec 19 GO</c:v>
                </c:pt>
                <c:pt idx="10">
                  <c:v>April 2020
Jan 20 GO</c:v>
                </c:pt>
                <c:pt idx="11">
                  <c:v>May 2020
Feb 20 GO</c:v>
                </c:pt>
              </c:strCache>
            </c:strRef>
          </c:cat>
          <c:val>
            <c:numRef>
              <c:f>Sheet1!$H$2:$H$13</c:f>
              <c:numCache>
                <c:formatCode>_("€"* #,##0.00_);_("€"* \(#,##0.00\);_("€"* "-"??_);_(@_)</c:formatCode>
                <c:ptCount val="12"/>
                <c:pt idx="0">
                  <c:v>0.25899972090427009</c:v>
                </c:pt>
                <c:pt idx="1">
                  <c:v>0.35744689790392598</c:v>
                </c:pt>
                <c:pt idx="2">
                  <c:v>0.32100593893250529</c:v>
                </c:pt>
                <c:pt idx="3">
                  <c:v>0.33115101616908654</c:v>
                </c:pt>
                <c:pt idx="4">
                  <c:v>0.27775692809025682</c:v>
                </c:pt>
                <c:pt idx="5">
                  <c:v>0.28145826327392298</c:v>
                </c:pt>
                <c:pt idx="6">
                  <c:v>0.24381621132819992</c:v>
                </c:pt>
                <c:pt idx="7">
                  <c:v>0.16540423762787865</c:v>
                </c:pt>
                <c:pt idx="8">
                  <c:v>0.20857473439091836</c:v>
                </c:pt>
                <c:pt idx="9">
                  <c:v>0.20497472461143804</c:v>
                </c:pt>
                <c:pt idx="10">
                  <c:v>0.1611755866672574</c:v>
                </c:pt>
                <c:pt idx="11">
                  <c:v>0.16821336348935956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A3-4932-9678-6FF7671C8F50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Solar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Sept 19
March 19 GO</c:v>
                </c:pt>
                <c:pt idx="1">
                  <c:v>Sept 19
April 19 GO</c:v>
                </c:pt>
                <c:pt idx="2">
                  <c:v>Oct 19
May 19 GO</c:v>
                </c:pt>
                <c:pt idx="3">
                  <c:v>Oct 2019
June 19 GO</c:v>
                </c:pt>
                <c:pt idx="4">
                  <c:v>Nov 2019
July 19 GO</c:v>
                </c:pt>
                <c:pt idx="5">
                  <c:v>Nov 2019
Aug 19 GO</c:v>
                </c:pt>
                <c:pt idx="6">
                  <c:v>Dec 2019
Sept 19 GO</c:v>
                </c:pt>
                <c:pt idx="7">
                  <c:v>Jan 2020
Oct 19 GO</c:v>
                </c:pt>
                <c:pt idx="8">
                  <c:v>Feb 2020
Nov 19 GO</c:v>
                </c:pt>
                <c:pt idx="9">
                  <c:v>March 2020
Dec 19 GO</c:v>
                </c:pt>
                <c:pt idx="10">
                  <c:v>April 2020
Jan 20 GO</c:v>
                </c:pt>
                <c:pt idx="11">
                  <c:v>May 2020
Feb 20 GO</c:v>
                </c:pt>
              </c:strCache>
            </c:strRef>
          </c:cat>
          <c:val>
            <c:numRef>
              <c:f>Sheet1!$I$2:$I$13</c:f>
              <c:numCache>
                <c:formatCode>_("€"* #,##0.00_);_("€"* \(#,##0.00\);_("€"* "-"??_);_(@_)</c:formatCode>
                <c:ptCount val="12"/>
                <c:pt idx="0">
                  <c:v>0.30080913329787773</c:v>
                </c:pt>
                <c:pt idx="1">
                  <c:v>1.0549186019866288</c:v>
                </c:pt>
                <c:pt idx="2">
                  <c:v>0.67970409695900547</c:v>
                </c:pt>
                <c:pt idx="3">
                  <c:v>0.62433237395986296</c:v>
                </c:pt>
                <c:pt idx="4">
                  <c:v>0.40060917632035026</c:v>
                </c:pt>
                <c:pt idx="5">
                  <c:v>0.42410568234652007</c:v>
                </c:pt>
                <c:pt idx="6">
                  <c:v>0.19537014517178916</c:v>
                </c:pt>
                <c:pt idx="7">
                  <c:v>0.11660518755984844</c:v>
                </c:pt>
                <c:pt idx="8">
                  <c:v>0.13108317157378457</c:v>
                </c:pt>
                <c:pt idx="9">
                  <c:v>0.30237738767303379</c:v>
                </c:pt>
                <c:pt idx="10">
                  <c:v>0.15723331204088153</c:v>
                </c:pt>
                <c:pt idx="11">
                  <c:v>0.18551660937280764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A3-4932-9678-6FF7671C8F50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Thermal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Sept 19
March 19 GO</c:v>
                </c:pt>
                <c:pt idx="1">
                  <c:v>Sept 19
April 19 GO</c:v>
                </c:pt>
                <c:pt idx="2">
                  <c:v>Oct 19
May 19 GO</c:v>
                </c:pt>
                <c:pt idx="3">
                  <c:v>Oct 2019
June 19 GO</c:v>
                </c:pt>
                <c:pt idx="4">
                  <c:v>Nov 2019
July 19 GO</c:v>
                </c:pt>
                <c:pt idx="5">
                  <c:v>Nov 2019
Aug 19 GO</c:v>
                </c:pt>
                <c:pt idx="6">
                  <c:v>Dec 2019
Sept 19 GO</c:v>
                </c:pt>
                <c:pt idx="7">
                  <c:v>Jan 2020
Oct 19 GO</c:v>
                </c:pt>
                <c:pt idx="8">
                  <c:v>Feb 2020
Nov 19 GO</c:v>
                </c:pt>
                <c:pt idx="9">
                  <c:v>March 2020
Dec 19 GO</c:v>
                </c:pt>
                <c:pt idx="10">
                  <c:v>April 2020
Jan 20 GO</c:v>
                </c:pt>
                <c:pt idx="11">
                  <c:v>May 2020
Feb 20 GO</c:v>
                </c:pt>
              </c:strCache>
            </c:strRef>
          </c:cat>
          <c:val>
            <c:numRef>
              <c:f>Sheet1!$J$2:$J$13</c:f>
              <c:numCache>
                <c:formatCode>_("€"* #,##0.00_);_("€"* \(#,##0.00\);_("€"* "-"??_);_(@_)</c:formatCode>
                <c:ptCount val="12"/>
                <c:pt idx="0">
                  <c:v>0.24912406228711229</c:v>
                </c:pt>
                <c:pt idx="1">
                  <c:v>0.53116886962608023</c:v>
                </c:pt>
                <c:pt idx="2">
                  <c:v>0.31153091999662075</c:v>
                </c:pt>
                <c:pt idx="3">
                  <c:v>0.31957089206708511</c:v>
                </c:pt>
                <c:pt idx="4">
                  <c:v>0.2374447702925232</c:v>
                </c:pt>
                <c:pt idx="5">
                  <c:v>0.24079500588564476</c:v>
                </c:pt>
                <c:pt idx="6">
                  <c:v>0.1417996876485367</c:v>
                </c:pt>
                <c:pt idx="7">
                  <c:v>0.10714483912431397</c:v>
                </c:pt>
                <c:pt idx="8">
                  <c:v>0.10000000000000003</c:v>
                </c:pt>
                <c:pt idx="9">
                  <c:v>0.1</c:v>
                </c:pt>
                <c:pt idx="10">
                  <c:v>0.10108937485854355</c:v>
                </c:pt>
                <c:pt idx="11">
                  <c:v>0.16779290522653356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A3-4932-9678-6FF7671C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42528"/>
        <c:axId val="682326240"/>
      </c:lineChart>
      <c:catAx>
        <c:axId val="69201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035280"/>
        <c:crosses val="autoZero"/>
        <c:auto val="1"/>
        <c:lblAlgn val="ctr"/>
        <c:lblOffset val="100"/>
        <c:noMultiLvlLbl val="0"/>
      </c:catAx>
      <c:valAx>
        <c:axId val="6920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€_-;\-* #\ 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016832"/>
        <c:crosses val="autoZero"/>
        <c:crossBetween val="between"/>
      </c:valAx>
      <c:valAx>
        <c:axId val="682326240"/>
        <c:scaling>
          <c:orientation val="minMax"/>
        </c:scaling>
        <c:delete val="0"/>
        <c:axPos val="r"/>
        <c:numFmt formatCode="_(&quot;€&quot;* #,##0.00_);_(&quot;€&quot;* \(#,##0.00\);_(&quot;€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642528"/>
        <c:crosses val="max"/>
        <c:crossBetween val="between"/>
      </c:valAx>
      <c:catAx>
        <c:axId val="51564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2326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Sheet1!$M$2:$M$7</c:f>
              <c:strCache>
                <c:ptCount val="6"/>
                <c:pt idx="0">
                  <c:v>August 19
Q1 19 GO</c:v>
                </c:pt>
                <c:pt idx="1">
                  <c:v>August 19
Q2 19 GO</c:v>
                </c:pt>
                <c:pt idx="2">
                  <c:v>Oct 19
Q3 19 GO</c:v>
                </c:pt>
                <c:pt idx="3">
                  <c:v>Jan 20
Q4 19 GO</c:v>
                </c:pt>
                <c:pt idx="4">
                  <c:v>March 20
Jan-Feb 20 GO</c:v>
                </c:pt>
                <c:pt idx="5">
                  <c:v>May 20
March-April 20 GO</c:v>
                </c:pt>
              </c:strCache>
            </c:strRef>
          </c:cat>
          <c:val>
            <c:numRef>
              <c:f>Sheet1!$N$2:$N$7</c:f>
              <c:numCache>
                <c:formatCode>0</c:formatCode>
                <c:ptCount val="6"/>
                <c:pt idx="0">
                  <c:v>263.88900000000001</c:v>
                </c:pt>
                <c:pt idx="1">
                  <c:v>194.04900000000001</c:v>
                </c:pt>
                <c:pt idx="2">
                  <c:v>166.779</c:v>
                </c:pt>
                <c:pt idx="3">
                  <c:v>274.48200000000003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E-4988-8F34-57A27ACD2213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Wind (12-2015 to 12-2019)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Sheet1!$M$2:$M$7</c:f>
              <c:strCache>
                <c:ptCount val="6"/>
                <c:pt idx="0">
                  <c:v>August 19
Q1 19 GO</c:v>
                </c:pt>
                <c:pt idx="1">
                  <c:v>August 19
Q2 19 GO</c:v>
                </c:pt>
                <c:pt idx="2">
                  <c:v>Oct 19
Q3 19 GO</c:v>
                </c:pt>
                <c:pt idx="3">
                  <c:v>Jan 20
Q4 19 GO</c:v>
                </c:pt>
                <c:pt idx="4">
                  <c:v>March 20
Jan-Feb 20 GO</c:v>
                </c:pt>
                <c:pt idx="5">
                  <c:v>May 20
March-April 20 GO</c:v>
                </c:pt>
              </c:strCache>
            </c:strRef>
          </c:cat>
          <c:val>
            <c:numRef>
              <c:f>Sheet1!$O$2:$O$7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102.029</c:v>
                </c:pt>
                <c:pt idx="5">
                  <c:v>147.80600000000001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0E-4988-8F34-57A27ACD2213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Wind (12-2009 to 12-2014)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Sheet1!$M$2:$M$7</c:f>
              <c:strCache>
                <c:ptCount val="6"/>
                <c:pt idx="0">
                  <c:v>August 19
Q1 19 GO</c:v>
                </c:pt>
                <c:pt idx="1">
                  <c:v>August 19
Q2 19 GO</c:v>
                </c:pt>
                <c:pt idx="2">
                  <c:v>Oct 19
Q3 19 GO</c:v>
                </c:pt>
                <c:pt idx="3">
                  <c:v>Jan 20
Q4 19 GO</c:v>
                </c:pt>
                <c:pt idx="4">
                  <c:v>March 20
Jan-Feb 20 GO</c:v>
                </c:pt>
                <c:pt idx="5">
                  <c:v>May 20
March-April 20 GO</c:v>
                </c:pt>
              </c:strCache>
            </c:strRef>
          </c:cat>
          <c:val>
            <c:numRef>
              <c:f>Sheet1!$P$2:$P$7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125.092</c:v>
                </c:pt>
                <c:pt idx="5">
                  <c:v>143.96100000000001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0E-4988-8F34-57A27ACD2213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Sheet1!$M$2:$M$7</c:f>
              <c:strCache>
                <c:ptCount val="6"/>
                <c:pt idx="0">
                  <c:v>August 19
Q1 19 GO</c:v>
                </c:pt>
                <c:pt idx="1">
                  <c:v>August 19
Q2 19 GO</c:v>
                </c:pt>
                <c:pt idx="2">
                  <c:v>Oct 19
Q3 19 GO</c:v>
                </c:pt>
                <c:pt idx="3">
                  <c:v>Jan 20
Q4 19 GO</c:v>
                </c:pt>
                <c:pt idx="4">
                  <c:v>March 20
Jan-Feb 20 GO</c:v>
                </c:pt>
                <c:pt idx="5">
                  <c:v>May 20
March-April 20 GO</c:v>
                </c:pt>
              </c:strCache>
            </c:strRef>
          </c:cat>
          <c:val>
            <c:numRef>
              <c:f>Sheet1!$Q$2:$Q$7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69.227000000000004</c:v>
                </c:pt>
                <c:pt idx="5">
                  <c:v>64.486000000000004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0E-4988-8F34-57A27ACD2213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Unsold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Sheet1!$M$2:$M$7</c:f>
              <c:strCache>
                <c:ptCount val="6"/>
                <c:pt idx="0">
                  <c:v>August 19
Q1 19 GO</c:v>
                </c:pt>
                <c:pt idx="1">
                  <c:v>August 19
Q2 19 GO</c:v>
                </c:pt>
                <c:pt idx="2">
                  <c:v>Oct 19
Q3 19 GO</c:v>
                </c:pt>
                <c:pt idx="3">
                  <c:v>Jan 20
Q4 19 GO</c:v>
                </c:pt>
                <c:pt idx="4">
                  <c:v>March 20
Jan-Feb 20 GO</c:v>
                </c:pt>
                <c:pt idx="5">
                  <c:v>May 20
March-April 20 GO</c:v>
                </c:pt>
              </c:strCache>
            </c:strRef>
          </c:cat>
          <c:val>
            <c:numRef>
              <c:f>Sheet1!$R$2:$R$7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0E-4988-8F34-57A27ACD2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02974464"/>
        <c:axId val="722270096"/>
      </c:barChart>
      <c:lineChart>
        <c:grouping val="standard"/>
        <c:varyColors val="0"/>
        <c:ser>
          <c:idx val="5"/>
          <c:order val="5"/>
          <c:tx>
            <c:strRef>
              <c:f>Sheet1!$S$1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Sheet1!$M$2:$M$7</c:f>
              <c:strCache>
                <c:ptCount val="6"/>
                <c:pt idx="0">
                  <c:v>August 19
Q1 19 GO</c:v>
                </c:pt>
                <c:pt idx="1">
                  <c:v>August 19
Q2 19 GO</c:v>
                </c:pt>
                <c:pt idx="2">
                  <c:v>Oct 19
Q3 19 GO</c:v>
                </c:pt>
                <c:pt idx="3">
                  <c:v>Jan 20
Q4 19 GO</c:v>
                </c:pt>
                <c:pt idx="4">
                  <c:v>March 20
Jan-Feb 20 GO</c:v>
                </c:pt>
                <c:pt idx="5">
                  <c:v>May 20
March-April 20 GO</c:v>
                </c:pt>
              </c:strCache>
            </c:strRef>
          </c:cat>
          <c:val>
            <c:numRef>
              <c:f>Sheet1!$S$2:$S$7</c:f>
              <c:numCache>
                <c:formatCode>0.00</c:formatCode>
                <c:ptCount val="6"/>
                <c:pt idx="0">
                  <c:v>0.31</c:v>
                </c:pt>
                <c:pt idx="1">
                  <c:v>0.91</c:v>
                </c:pt>
                <c:pt idx="2">
                  <c:v>0.34</c:v>
                </c:pt>
                <c:pt idx="3">
                  <c:v>0.36</c:v>
                </c:pt>
                <c:pt idx="4">
                  <c:v>1.01</c:v>
                </c:pt>
                <c:pt idx="5">
                  <c:v>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0E-4988-8F34-57A27ACD2213}"/>
            </c:ext>
          </c:extLst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Wind (12-2015 to 12-2019)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Sheet1!$M$2:$M$7</c:f>
              <c:strCache>
                <c:ptCount val="6"/>
                <c:pt idx="0">
                  <c:v>August 19
Q1 19 GO</c:v>
                </c:pt>
                <c:pt idx="1">
                  <c:v>August 19
Q2 19 GO</c:v>
                </c:pt>
                <c:pt idx="2">
                  <c:v>Oct 19
Q3 19 GO</c:v>
                </c:pt>
                <c:pt idx="3">
                  <c:v>Jan 20
Q4 19 GO</c:v>
                </c:pt>
                <c:pt idx="4">
                  <c:v>March 20
Jan-Feb 20 GO</c:v>
                </c:pt>
                <c:pt idx="5">
                  <c:v>May 20
March-April 20 GO</c:v>
                </c:pt>
              </c:strCache>
            </c:strRef>
          </c:cat>
          <c:val>
            <c:numRef>
              <c:f>Sheet1!$T$2:$T$7</c:f>
              <c:numCache>
                <c:formatCode>0.00</c:formatCode>
                <c:ptCount val="6"/>
                <c:pt idx="4">
                  <c:v>1.01</c:v>
                </c:pt>
                <c:pt idx="5">
                  <c:v>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0E-4988-8F34-57A27ACD2213}"/>
            </c:ext>
          </c:extLst>
        </c:ser>
        <c:ser>
          <c:idx val="7"/>
          <c:order val="7"/>
          <c:tx>
            <c:strRef>
              <c:f>Sheet1!$U$1</c:f>
              <c:strCache>
                <c:ptCount val="1"/>
                <c:pt idx="0">
                  <c:v>Wind (12-2009 to 12-2014)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Sheet1!$M$2:$M$7</c:f>
              <c:strCache>
                <c:ptCount val="6"/>
                <c:pt idx="0">
                  <c:v>August 19
Q1 19 GO</c:v>
                </c:pt>
                <c:pt idx="1">
                  <c:v>August 19
Q2 19 GO</c:v>
                </c:pt>
                <c:pt idx="2">
                  <c:v>Oct 19
Q3 19 GO</c:v>
                </c:pt>
                <c:pt idx="3">
                  <c:v>Jan 20
Q4 19 GO</c:v>
                </c:pt>
                <c:pt idx="4">
                  <c:v>March 20
Jan-Feb 20 GO</c:v>
                </c:pt>
                <c:pt idx="5">
                  <c:v>May 20
March-April 20 GO</c:v>
                </c:pt>
              </c:strCache>
            </c:strRef>
          </c:cat>
          <c:val>
            <c:numRef>
              <c:f>Sheet1!$U$2:$U$7</c:f>
              <c:numCache>
                <c:formatCode>0.00</c:formatCode>
                <c:ptCount val="6"/>
                <c:pt idx="4">
                  <c:v>0.2</c:v>
                </c:pt>
                <c:pt idx="5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0E-4988-8F34-57A27ACD2213}"/>
            </c:ext>
          </c:extLst>
        </c:ser>
        <c:ser>
          <c:idx val="8"/>
          <c:order val="8"/>
          <c:tx>
            <c:strRef>
              <c:f>Sheet1!$V$1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Sheet1!$M$2:$M$7</c:f>
              <c:strCache>
                <c:ptCount val="6"/>
                <c:pt idx="0">
                  <c:v>August 19
Q1 19 GO</c:v>
                </c:pt>
                <c:pt idx="1">
                  <c:v>August 19
Q2 19 GO</c:v>
                </c:pt>
                <c:pt idx="2">
                  <c:v>Oct 19
Q3 19 GO</c:v>
                </c:pt>
                <c:pt idx="3">
                  <c:v>Jan 20
Q4 19 GO</c:v>
                </c:pt>
                <c:pt idx="4">
                  <c:v>March 20
Jan-Feb 20 GO</c:v>
                </c:pt>
                <c:pt idx="5">
                  <c:v>May 20
March-April 20 GO</c:v>
                </c:pt>
              </c:strCache>
            </c:strRef>
          </c:cat>
          <c:val>
            <c:numRef>
              <c:f>Sheet1!$V$2:$V$7</c:f>
              <c:numCache>
                <c:formatCode>0.00</c:formatCode>
                <c:ptCount val="6"/>
                <c:pt idx="4">
                  <c:v>1.1100000000000001</c:v>
                </c:pt>
                <c:pt idx="5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0E-4988-8F34-57A27ACD2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718624"/>
        <c:axId val="621092752"/>
      </c:lineChart>
      <c:catAx>
        <c:axId val="7029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2270096"/>
        <c:crosses val="autoZero"/>
        <c:auto val="1"/>
        <c:lblAlgn val="ctr"/>
        <c:lblOffset val="100"/>
        <c:noMultiLvlLbl val="0"/>
      </c:catAx>
      <c:valAx>
        <c:axId val="7222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2974464"/>
        <c:crosses val="autoZero"/>
        <c:crossBetween val="between"/>
      </c:valAx>
      <c:valAx>
        <c:axId val="62109275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718624"/>
        <c:crosses val="max"/>
        <c:crossBetween val="between"/>
      </c:valAx>
      <c:catAx>
        <c:axId val="51571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109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Sheet1!$X$2:$X$9</c15:sqref>
                  </c15:fullRef>
                </c:ext>
              </c:extLst>
              <c:f>Sheet1!$X$2:$X$8</c:f>
              <c:strCache>
                <c:ptCount val="7"/>
                <c:pt idx="0">
                  <c:v>Jan 2019
Feb-Mar 18 GO</c:v>
                </c:pt>
                <c:pt idx="1">
                  <c:v>Jan 2019
Q2-Q4 18 GO</c:v>
                </c:pt>
                <c:pt idx="2">
                  <c:v>May 2019
Q1 19 GO</c:v>
                </c:pt>
                <c:pt idx="3">
                  <c:v>July 20
Q2 19 GO</c:v>
                </c:pt>
                <c:pt idx="4">
                  <c:v>Oct 19
Q3 19 GO</c:v>
                </c:pt>
                <c:pt idx="5">
                  <c:v>Jan 20
Q4 19 GO</c:v>
                </c:pt>
                <c:pt idx="6">
                  <c:v>May 20
Q1 20 GO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Sheet1!$Y$2:$Y$9</c15:sqref>
                  </c15:fullRef>
                </c:ext>
              </c:extLst>
              <c:f>Sheet1!$Y$2:$Y$8</c:f>
              <c:numCache>
                <c:formatCode>0</c:formatCode>
                <c:ptCount val="7"/>
                <c:pt idx="0">
                  <c:v>39.979999999999997</c:v>
                </c:pt>
                <c:pt idx="1">
                  <c:v>141.976</c:v>
                </c:pt>
                <c:pt idx="2">
                  <c:v>77.111999999999995</c:v>
                </c:pt>
                <c:pt idx="3">
                  <c:v>54.619</c:v>
                </c:pt>
                <c:pt idx="4">
                  <c:v>31.966999999999999</c:v>
                </c:pt>
                <c:pt idx="5">
                  <c:v>72.977000000000004</c:v>
                </c:pt>
                <c:pt idx="6">
                  <c:v>114.28700000000001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4-48D9-A86A-91B7416F7EF5}"/>
            </c:ext>
          </c:extLst>
        </c:ser>
        <c:ser>
          <c:idx val="1"/>
          <c:order val="1"/>
          <c:tx>
            <c:strRef>
              <c:f>Sheet1!$Z$1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Sheet1!$X$2:$X$9</c15:sqref>
                  </c15:fullRef>
                </c:ext>
              </c:extLst>
              <c:f>Sheet1!$X$2:$X$8</c:f>
              <c:strCache>
                <c:ptCount val="7"/>
                <c:pt idx="0">
                  <c:v>Jan 2019
Feb-Mar 18 GO</c:v>
                </c:pt>
                <c:pt idx="1">
                  <c:v>Jan 2019
Q2-Q4 18 GO</c:v>
                </c:pt>
                <c:pt idx="2">
                  <c:v>May 2019
Q1 19 GO</c:v>
                </c:pt>
                <c:pt idx="3">
                  <c:v>July 20
Q2 19 GO</c:v>
                </c:pt>
                <c:pt idx="4">
                  <c:v>Oct 19
Q3 19 GO</c:v>
                </c:pt>
                <c:pt idx="5">
                  <c:v>Jan 20
Q4 19 GO</c:v>
                </c:pt>
                <c:pt idx="6">
                  <c:v>May 20
Q1 20 GO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Sheet1!$Z$2:$Z$8</c15:sqref>
                  </c15:fullRef>
                </c:ext>
              </c:extLst>
              <c:f>Sheet1!$Z$2:$Z$8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58.749000000000002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4-48D9-A86A-91B7416F7EF5}"/>
            </c:ext>
          </c:extLst>
        </c:ser>
        <c:ser>
          <c:idx val="2"/>
          <c:order val="2"/>
          <c:tx>
            <c:strRef>
              <c:f>Sheet1!$AA$1</c:f>
              <c:strCache>
                <c:ptCount val="1"/>
                <c:pt idx="0">
                  <c:v>Unsold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Sheet1!$X$2:$X$9</c15:sqref>
                  </c15:fullRef>
                </c:ext>
              </c:extLst>
              <c:f>Sheet1!$X$2:$X$8</c:f>
              <c:strCache>
                <c:ptCount val="7"/>
                <c:pt idx="0">
                  <c:v>Jan 2019
Feb-Mar 18 GO</c:v>
                </c:pt>
                <c:pt idx="1">
                  <c:v>Jan 2019
Q2-Q4 18 GO</c:v>
                </c:pt>
                <c:pt idx="2">
                  <c:v>May 2019
Q1 19 GO</c:v>
                </c:pt>
                <c:pt idx="3">
                  <c:v>July 20
Q2 19 GO</c:v>
                </c:pt>
                <c:pt idx="4">
                  <c:v>Oct 19
Q3 19 GO</c:v>
                </c:pt>
                <c:pt idx="5">
                  <c:v>Jan 20
Q4 19 GO</c:v>
                </c:pt>
                <c:pt idx="6">
                  <c:v>May 20
Q1 20 GO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Sheet1!$AA$2:$AA$9</c15:sqref>
                  </c15:fullRef>
                </c:ext>
              </c:extLst>
              <c:f>Sheet1!$AA$2:$AA$8</c:f>
              <c:numCache>
                <c:formatCode>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D4E4-48D9-A86A-91B7416F7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2429632"/>
        <c:axId val="519278816"/>
      </c:barChart>
      <c:lineChart>
        <c:grouping val="standard"/>
        <c:varyColors val="0"/>
        <c:ser>
          <c:idx val="3"/>
          <c:order val="3"/>
          <c:tx>
            <c:strRef>
              <c:f>Sheet1!$AB$1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Sheet1!$X$2:$X$9</c15:sqref>
                  </c15:fullRef>
                </c:ext>
              </c:extLst>
              <c:f>Sheet1!$X$2:$X$8</c:f>
              <c:strCache>
                <c:ptCount val="7"/>
                <c:pt idx="0">
                  <c:v>Jan 2019
Feb-Mar 18 GO</c:v>
                </c:pt>
                <c:pt idx="1">
                  <c:v>Jan 2019
Q2-Q4 18 GO</c:v>
                </c:pt>
                <c:pt idx="2">
                  <c:v>May 2019
Q1 19 GO</c:v>
                </c:pt>
                <c:pt idx="3">
                  <c:v>July 20
Q2 19 GO</c:v>
                </c:pt>
                <c:pt idx="4">
                  <c:v>Oct 19
Q3 19 GO</c:v>
                </c:pt>
                <c:pt idx="5">
                  <c:v>Jan 20
Q4 19 GO</c:v>
                </c:pt>
                <c:pt idx="6">
                  <c:v>May 20
Q1 20 GO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Sheet1!$AB$2:$AB$9</c15:sqref>
                  </c15:fullRef>
                </c:ext>
              </c:extLst>
              <c:f>Sheet1!$AB$2:$AB$8</c:f>
              <c:numCache>
                <c:formatCode>0.00</c:formatCode>
                <c:ptCount val="7"/>
                <c:pt idx="0">
                  <c:v>0.87</c:v>
                </c:pt>
                <c:pt idx="1">
                  <c:v>1.33</c:v>
                </c:pt>
                <c:pt idx="2">
                  <c:v>1.38</c:v>
                </c:pt>
                <c:pt idx="3">
                  <c:v>1.21</c:v>
                </c:pt>
                <c:pt idx="4">
                  <c:v>1.29</c:v>
                </c:pt>
                <c:pt idx="5">
                  <c:v>0.22</c:v>
                </c:pt>
                <c:pt idx="6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E4-48D9-A86A-91B7416F7EF5}"/>
            </c:ext>
          </c:extLst>
        </c:ser>
        <c:ser>
          <c:idx val="4"/>
          <c:order val="4"/>
          <c:tx>
            <c:strRef>
              <c:f>Sheet1!$AC$1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Sheet1!$X$2:$X$9</c15:sqref>
                  </c15:fullRef>
                </c:ext>
              </c:extLst>
              <c:f>Sheet1!$X$2:$X$8</c:f>
              <c:strCache>
                <c:ptCount val="7"/>
                <c:pt idx="0">
                  <c:v>Jan 2019
Feb-Mar 18 GO</c:v>
                </c:pt>
                <c:pt idx="1">
                  <c:v>Jan 2019
Q2-Q4 18 GO</c:v>
                </c:pt>
                <c:pt idx="2">
                  <c:v>May 2019
Q1 19 GO</c:v>
                </c:pt>
                <c:pt idx="3">
                  <c:v>July 20
Q2 19 GO</c:v>
                </c:pt>
                <c:pt idx="4">
                  <c:v>Oct 19
Q3 19 GO</c:v>
                </c:pt>
                <c:pt idx="5">
                  <c:v>Jan 20
Q4 19 GO</c:v>
                </c:pt>
                <c:pt idx="6">
                  <c:v>May 20
Q1 20 GO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Sheet1!$AC$2:$AC$8</c15:sqref>
                  </c15:fullRef>
                </c:ext>
              </c:extLst>
              <c:f>Sheet1!$AC$2:$AC$8</c:f>
              <c:numCache>
                <c:formatCode>0.00</c:formatCode>
                <c:ptCount val="7"/>
                <c:pt idx="6" formatCode="General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E4-48D9-A86A-91B7416F7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892480"/>
        <c:axId val="708808048"/>
      </c:lineChart>
      <c:catAx>
        <c:axId val="6824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9278816"/>
        <c:crosses val="autoZero"/>
        <c:auto val="1"/>
        <c:lblAlgn val="ctr"/>
        <c:lblOffset val="100"/>
        <c:noMultiLvlLbl val="0"/>
      </c:catAx>
      <c:valAx>
        <c:axId val="5192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2429632"/>
        <c:crosses val="autoZero"/>
        <c:crossBetween val="between"/>
      </c:valAx>
      <c:valAx>
        <c:axId val="70880804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5892480"/>
        <c:crosses val="max"/>
        <c:crossBetween val="between"/>
      </c:valAx>
      <c:catAx>
        <c:axId val="56589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8808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Sheet1!$AF$1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Sheet1!$AE$2:$AE$14</c:f>
              <c:strCache>
                <c:ptCount val="13"/>
                <c:pt idx="0">
                  <c:v>Jan 19
Jan 18 GO</c:v>
                </c:pt>
                <c:pt idx="1">
                  <c:v>Jan 19
Feb 18 GO</c:v>
                </c:pt>
                <c:pt idx="2">
                  <c:v>Jan 19
Other 18 GO</c:v>
                </c:pt>
                <c:pt idx="3">
                  <c:v>Mar 19
Other 18 GO</c:v>
                </c:pt>
                <c:pt idx="4">
                  <c:v>Jun 19
Jan 19 GO</c:v>
                </c:pt>
                <c:pt idx="5">
                  <c:v>Jun 19
Feb 19 GO</c:v>
                </c:pt>
                <c:pt idx="6">
                  <c:v>Jun 19
Other 19 GO</c:v>
                </c:pt>
                <c:pt idx="7">
                  <c:v>Sept 19
Other 19 GO</c:v>
                </c:pt>
                <c:pt idx="8">
                  <c:v>Dec 19
Other 19 GO</c:v>
                </c:pt>
                <c:pt idx="9">
                  <c:v>Jan 20
Jan 19 GO</c:v>
                </c:pt>
                <c:pt idx="10">
                  <c:v>Jan 20
Feb 19 GO</c:v>
                </c:pt>
                <c:pt idx="11">
                  <c:v>Jan 20
Other 19 GO</c:v>
                </c:pt>
                <c:pt idx="12">
                  <c:v>Mar 20
Other 19 GO</c:v>
                </c:pt>
              </c:strCache>
            </c:strRef>
          </c:cat>
          <c:val>
            <c:numRef>
              <c:f>Sheet1!$AF$2:$AF$14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74.573999999999998</c:v>
                </c:pt>
                <c:pt idx="3">
                  <c:v>98</c:v>
                </c:pt>
                <c:pt idx="4">
                  <c:v>107.59</c:v>
                </c:pt>
                <c:pt idx="5">
                  <c:v>80.739999999999995</c:v>
                </c:pt>
                <c:pt idx="6">
                  <c:v>175</c:v>
                </c:pt>
                <c:pt idx="7">
                  <c:v>200.792</c:v>
                </c:pt>
                <c:pt idx="8">
                  <c:v>133.92500000000001</c:v>
                </c:pt>
                <c:pt idx="9">
                  <c:v>0</c:v>
                </c:pt>
                <c:pt idx="10">
                  <c:v>10</c:v>
                </c:pt>
                <c:pt idx="11">
                  <c:v>126.84699999999999</c:v>
                </c:pt>
                <c:pt idx="12">
                  <c:v>74.787000000000006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5-478A-96F6-143ECA4BFBCE}"/>
            </c:ext>
          </c:extLst>
        </c:ser>
        <c:ser>
          <c:idx val="1"/>
          <c:order val="1"/>
          <c:tx>
            <c:strRef>
              <c:f>Sheet1!$AG$1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Sheet1!$AE$2:$AE$14</c:f>
              <c:strCache>
                <c:ptCount val="13"/>
                <c:pt idx="0">
                  <c:v>Jan 19
Jan 18 GO</c:v>
                </c:pt>
                <c:pt idx="1">
                  <c:v>Jan 19
Feb 18 GO</c:v>
                </c:pt>
                <c:pt idx="2">
                  <c:v>Jan 19
Other 18 GO</c:v>
                </c:pt>
                <c:pt idx="3">
                  <c:v>Mar 19
Other 18 GO</c:v>
                </c:pt>
                <c:pt idx="4">
                  <c:v>Jun 19
Jan 19 GO</c:v>
                </c:pt>
                <c:pt idx="5">
                  <c:v>Jun 19
Feb 19 GO</c:v>
                </c:pt>
                <c:pt idx="6">
                  <c:v>Jun 19
Other 19 GO</c:v>
                </c:pt>
                <c:pt idx="7">
                  <c:v>Sept 19
Other 19 GO</c:v>
                </c:pt>
                <c:pt idx="8">
                  <c:v>Dec 19
Other 19 GO</c:v>
                </c:pt>
                <c:pt idx="9">
                  <c:v>Jan 20
Jan 19 GO</c:v>
                </c:pt>
                <c:pt idx="10">
                  <c:v>Jan 20
Feb 19 GO</c:v>
                </c:pt>
                <c:pt idx="11">
                  <c:v>Jan 20
Other 19 GO</c:v>
                </c:pt>
                <c:pt idx="12">
                  <c:v>Mar 20
Other 19 GO</c:v>
                </c:pt>
              </c:strCache>
            </c:strRef>
          </c:cat>
          <c:val>
            <c:numRef>
              <c:f>Sheet1!$AG$2:$AG$14</c:f>
              <c:numCache>
                <c:formatCode>General</c:formatCode>
                <c:ptCount val="13"/>
                <c:pt idx="0">
                  <c:v>2.5990000000000002</c:v>
                </c:pt>
                <c:pt idx="1">
                  <c:v>2.4689999999999999</c:v>
                </c:pt>
                <c:pt idx="2">
                  <c:v>389.12</c:v>
                </c:pt>
                <c:pt idx="3">
                  <c:v>321.76400000000001</c:v>
                </c:pt>
                <c:pt idx="4">
                  <c:v>216.93700000000001</c:v>
                </c:pt>
                <c:pt idx="5">
                  <c:v>220.643</c:v>
                </c:pt>
                <c:pt idx="6">
                  <c:v>567.06200000000001</c:v>
                </c:pt>
                <c:pt idx="7">
                  <c:v>1236.123</c:v>
                </c:pt>
                <c:pt idx="8">
                  <c:v>771.29899999999998</c:v>
                </c:pt>
                <c:pt idx="9">
                  <c:v>2.4220000000000002</c:v>
                </c:pt>
                <c:pt idx="10">
                  <c:v>3.4990000000000001</c:v>
                </c:pt>
                <c:pt idx="11">
                  <c:v>409.71199999999999</c:v>
                </c:pt>
                <c:pt idx="12">
                  <c:v>429.46199999999999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5-478A-96F6-143ECA4BFBCE}"/>
            </c:ext>
          </c:extLst>
        </c:ser>
        <c:ser>
          <c:idx val="2"/>
          <c:order val="2"/>
          <c:tx>
            <c:strRef>
              <c:f>Sheet1!$AH$1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Sheet1!$AE$2:$AE$14</c:f>
              <c:strCache>
                <c:ptCount val="13"/>
                <c:pt idx="0">
                  <c:v>Jan 19
Jan 18 GO</c:v>
                </c:pt>
                <c:pt idx="1">
                  <c:v>Jan 19
Feb 18 GO</c:v>
                </c:pt>
                <c:pt idx="2">
                  <c:v>Jan 19
Other 18 GO</c:v>
                </c:pt>
                <c:pt idx="3">
                  <c:v>Mar 19
Other 18 GO</c:v>
                </c:pt>
                <c:pt idx="4">
                  <c:v>Jun 19
Jan 19 GO</c:v>
                </c:pt>
                <c:pt idx="5">
                  <c:v>Jun 19
Feb 19 GO</c:v>
                </c:pt>
                <c:pt idx="6">
                  <c:v>Jun 19
Other 19 GO</c:v>
                </c:pt>
                <c:pt idx="7">
                  <c:v>Sept 19
Other 19 GO</c:v>
                </c:pt>
                <c:pt idx="8">
                  <c:v>Dec 19
Other 19 GO</c:v>
                </c:pt>
                <c:pt idx="9">
                  <c:v>Jan 20
Jan 19 GO</c:v>
                </c:pt>
                <c:pt idx="10">
                  <c:v>Jan 20
Feb 19 GO</c:v>
                </c:pt>
                <c:pt idx="11">
                  <c:v>Jan 20
Other 19 GO</c:v>
                </c:pt>
                <c:pt idx="12">
                  <c:v>Mar 20
Other 19 GO</c:v>
                </c:pt>
              </c:strCache>
            </c:strRef>
          </c:cat>
          <c:val>
            <c:numRef>
              <c:f>Sheet1!$AH$2:$AH$14</c:f>
              <c:numCache>
                <c:formatCode>General</c:formatCode>
                <c:ptCount val="13"/>
                <c:pt idx="0">
                  <c:v>1.1839999999999999</c:v>
                </c:pt>
                <c:pt idx="1">
                  <c:v>1.1439999999999999</c:v>
                </c:pt>
                <c:pt idx="2">
                  <c:v>2215.8319999999999</c:v>
                </c:pt>
                <c:pt idx="3">
                  <c:v>339.41399999999999</c:v>
                </c:pt>
                <c:pt idx="4">
                  <c:v>336.24700000000001</c:v>
                </c:pt>
                <c:pt idx="5">
                  <c:v>548.327</c:v>
                </c:pt>
                <c:pt idx="6">
                  <c:v>1686.6790000000001</c:v>
                </c:pt>
                <c:pt idx="7">
                  <c:v>3022.4119999999998</c:v>
                </c:pt>
                <c:pt idx="8">
                  <c:v>2395.92</c:v>
                </c:pt>
                <c:pt idx="9">
                  <c:v>2.0019999999999998</c:v>
                </c:pt>
                <c:pt idx="10">
                  <c:v>4.3739999999999997</c:v>
                </c:pt>
                <c:pt idx="11">
                  <c:v>278.07900000000001</c:v>
                </c:pt>
                <c:pt idx="12">
                  <c:v>300.51299999999998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5-478A-96F6-143ECA4BFBCE}"/>
            </c:ext>
          </c:extLst>
        </c:ser>
        <c:ser>
          <c:idx val="3"/>
          <c:order val="3"/>
          <c:tx>
            <c:strRef>
              <c:f>Sheet1!$AI$1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Sheet1!$AE$2:$AE$14</c:f>
              <c:strCache>
                <c:ptCount val="13"/>
                <c:pt idx="0">
                  <c:v>Jan 19
Jan 18 GO</c:v>
                </c:pt>
                <c:pt idx="1">
                  <c:v>Jan 19
Feb 18 GO</c:v>
                </c:pt>
                <c:pt idx="2">
                  <c:v>Jan 19
Other 18 GO</c:v>
                </c:pt>
                <c:pt idx="3">
                  <c:v>Mar 19
Other 18 GO</c:v>
                </c:pt>
                <c:pt idx="4">
                  <c:v>Jun 19
Jan 19 GO</c:v>
                </c:pt>
                <c:pt idx="5">
                  <c:v>Jun 19
Feb 19 GO</c:v>
                </c:pt>
                <c:pt idx="6">
                  <c:v>Jun 19
Other 19 GO</c:v>
                </c:pt>
                <c:pt idx="7">
                  <c:v>Sept 19
Other 19 GO</c:v>
                </c:pt>
                <c:pt idx="8">
                  <c:v>Dec 19
Other 19 GO</c:v>
                </c:pt>
                <c:pt idx="9">
                  <c:v>Jan 20
Jan 19 GO</c:v>
                </c:pt>
                <c:pt idx="10">
                  <c:v>Jan 20
Feb 19 GO</c:v>
                </c:pt>
                <c:pt idx="11">
                  <c:v>Jan 20
Other 19 GO</c:v>
                </c:pt>
                <c:pt idx="12">
                  <c:v>Mar 20
Other 19 GO</c:v>
                </c:pt>
              </c:strCache>
            </c:strRef>
          </c:cat>
          <c:val>
            <c:numRef>
              <c:f>Sheet1!$AI$2:$AI$14</c:f>
              <c:numCache>
                <c:formatCode>General</c:formatCode>
                <c:ptCount val="13"/>
                <c:pt idx="0">
                  <c:v>1.5840000000000001</c:v>
                </c:pt>
                <c:pt idx="1">
                  <c:v>1.482</c:v>
                </c:pt>
                <c:pt idx="2">
                  <c:v>439</c:v>
                </c:pt>
                <c:pt idx="3">
                  <c:v>31</c:v>
                </c:pt>
                <c:pt idx="4">
                  <c:v>1060.941</c:v>
                </c:pt>
                <c:pt idx="5">
                  <c:v>810</c:v>
                </c:pt>
                <c:pt idx="6">
                  <c:v>2052.5340000000001</c:v>
                </c:pt>
                <c:pt idx="7">
                  <c:v>3159.7570000000001</c:v>
                </c:pt>
                <c:pt idx="8">
                  <c:v>0</c:v>
                </c:pt>
                <c:pt idx="9">
                  <c:v>0.5</c:v>
                </c:pt>
                <c:pt idx="10">
                  <c:v>9.8989999999999991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95-478A-96F6-143ECA4BFBCE}"/>
            </c:ext>
          </c:extLst>
        </c:ser>
        <c:ser>
          <c:idx val="4"/>
          <c:order val="4"/>
          <c:tx>
            <c:strRef>
              <c:f>Sheet1!$AJ$1</c:f>
              <c:strCache>
                <c:ptCount val="1"/>
                <c:pt idx="0">
                  <c:v>Unsold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Sheet1!$AE$2:$AE$14</c:f>
              <c:strCache>
                <c:ptCount val="13"/>
                <c:pt idx="0">
                  <c:v>Jan 19
Jan 18 GO</c:v>
                </c:pt>
                <c:pt idx="1">
                  <c:v>Jan 19
Feb 18 GO</c:v>
                </c:pt>
                <c:pt idx="2">
                  <c:v>Jan 19
Other 18 GO</c:v>
                </c:pt>
                <c:pt idx="3">
                  <c:v>Mar 19
Other 18 GO</c:v>
                </c:pt>
                <c:pt idx="4">
                  <c:v>Jun 19
Jan 19 GO</c:v>
                </c:pt>
                <c:pt idx="5">
                  <c:v>Jun 19
Feb 19 GO</c:v>
                </c:pt>
                <c:pt idx="6">
                  <c:v>Jun 19
Other 19 GO</c:v>
                </c:pt>
                <c:pt idx="7">
                  <c:v>Sept 19
Other 19 GO</c:v>
                </c:pt>
                <c:pt idx="8">
                  <c:v>Dec 19
Other 19 GO</c:v>
                </c:pt>
                <c:pt idx="9">
                  <c:v>Jan 20
Jan 19 GO</c:v>
                </c:pt>
                <c:pt idx="10">
                  <c:v>Jan 20
Feb 19 GO</c:v>
                </c:pt>
                <c:pt idx="11">
                  <c:v>Jan 20
Other 19 GO</c:v>
                </c:pt>
                <c:pt idx="12">
                  <c:v>Mar 20
Other 19 GO</c:v>
                </c:pt>
              </c:strCache>
            </c:strRef>
          </c:cat>
          <c:val>
            <c:numRef>
              <c:f>Sheet1!$AJ$2:$AJ$14</c:f>
              <c:numCache>
                <c:formatCode>General</c:formatCode>
                <c:ptCount val="13"/>
                <c:pt idx="0">
                  <c:v>0.6</c:v>
                </c:pt>
                <c:pt idx="1">
                  <c:v>0.47</c:v>
                </c:pt>
                <c:pt idx="2">
                  <c:v>1134.626</c:v>
                </c:pt>
                <c:pt idx="3">
                  <c:v>1886.174</c:v>
                </c:pt>
                <c:pt idx="4">
                  <c:v>0</c:v>
                </c:pt>
                <c:pt idx="5">
                  <c:v>1529.4580000000001</c:v>
                </c:pt>
                <c:pt idx="6">
                  <c:v>17.446999999999999</c:v>
                </c:pt>
                <c:pt idx="7">
                  <c:v>0</c:v>
                </c:pt>
                <c:pt idx="8">
                  <c:v>0</c:v>
                </c:pt>
                <c:pt idx="9">
                  <c:v>3.6219999999999999</c:v>
                </c:pt>
                <c:pt idx="10">
                  <c:v>35.063000000000002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95-478A-96F6-143ECA4BF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84766752"/>
        <c:axId val="684847104"/>
      </c:barChart>
      <c:lineChart>
        <c:grouping val="standard"/>
        <c:varyColors val="0"/>
        <c:ser>
          <c:idx val="5"/>
          <c:order val="5"/>
          <c:tx>
            <c:strRef>
              <c:f>Sheet1!$AK$1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Sheet1!$AE$2:$AE$14</c:f>
              <c:strCache>
                <c:ptCount val="13"/>
                <c:pt idx="0">
                  <c:v>Jan 19
Jan 18 GO</c:v>
                </c:pt>
                <c:pt idx="1">
                  <c:v>Jan 19
Feb 18 GO</c:v>
                </c:pt>
                <c:pt idx="2">
                  <c:v>Jan 19
Other 18 GO</c:v>
                </c:pt>
                <c:pt idx="3">
                  <c:v>Mar 19
Other 18 GO</c:v>
                </c:pt>
                <c:pt idx="4">
                  <c:v>Jun 19
Jan 19 GO</c:v>
                </c:pt>
                <c:pt idx="5">
                  <c:v>Jun 19
Feb 19 GO</c:v>
                </c:pt>
                <c:pt idx="6">
                  <c:v>Jun 19
Other 19 GO</c:v>
                </c:pt>
                <c:pt idx="7">
                  <c:v>Sept 19
Other 19 GO</c:v>
                </c:pt>
                <c:pt idx="8">
                  <c:v>Dec 19
Other 19 GO</c:v>
                </c:pt>
                <c:pt idx="9">
                  <c:v>Jan 20
Jan 19 GO</c:v>
                </c:pt>
                <c:pt idx="10">
                  <c:v>Jan 20
Feb 19 GO</c:v>
                </c:pt>
                <c:pt idx="11">
                  <c:v>Jan 20
Other 19 GO</c:v>
                </c:pt>
                <c:pt idx="12">
                  <c:v>Mar 20
Other 19 GO</c:v>
                </c:pt>
              </c:strCache>
            </c:strRef>
          </c:cat>
          <c:val>
            <c:numRef>
              <c:f>Sheet1!$AK$2:$AK$14</c:f>
              <c:numCache>
                <c:formatCode>General</c:formatCode>
                <c:ptCount val="13"/>
                <c:pt idx="2">
                  <c:v>1.62</c:v>
                </c:pt>
                <c:pt idx="3">
                  <c:v>1.27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0.62</c:v>
                </c:pt>
                <c:pt idx="7">
                  <c:v>0.81</c:v>
                </c:pt>
                <c:pt idx="8">
                  <c:v>0.71</c:v>
                </c:pt>
                <c:pt idx="10">
                  <c:v>0.25</c:v>
                </c:pt>
                <c:pt idx="11">
                  <c:v>0.71</c:v>
                </c:pt>
                <c:pt idx="12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95-478A-96F6-143ECA4BFBCE}"/>
            </c:ext>
          </c:extLst>
        </c:ser>
        <c:ser>
          <c:idx val="6"/>
          <c:order val="6"/>
          <c:tx>
            <c:strRef>
              <c:f>Sheet1!$AL$1</c:f>
              <c:strCache>
                <c:ptCount val="1"/>
                <c:pt idx="0">
                  <c:v>Hydro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Sheet1!$AE$2:$AE$14</c:f>
              <c:strCache>
                <c:ptCount val="13"/>
                <c:pt idx="0">
                  <c:v>Jan 19
Jan 18 GO</c:v>
                </c:pt>
                <c:pt idx="1">
                  <c:v>Jan 19
Feb 18 GO</c:v>
                </c:pt>
                <c:pt idx="2">
                  <c:v>Jan 19
Other 18 GO</c:v>
                </c:pt>
                <c:pt idx="3">
                  <c:v>Mar 19
Other 18 GO</c:v>
                </c:pt>
                <c:pt idx="4">
                  <c:v>Jun 19
Jan 19 GO</c:v>
                </c:pt>
                <c:pt idx="5">
                  <c:v>Jun 19
Feb 19 GO</c:v>
                </c:pt>
                <c:pt idx="6">
                  <c:v>Jun 19
Other 19 GO</c:v>
                </c:pt>
                <c:pt idx="7">
                  <c:v>Sept 19
Other 19 GO</c:v>
                </c:pt>
                <c:pt idx="8">
                  <c:v>Dec 19
Other 19 GO</c:v>
                </c:pt>
                <c:pt idx="9">
                  <c:v>Jan 20
Jan 19 GO</c:v>
                </c:pt>
                <c:pt idx="10">
                  <c:v>Jan 20
Feb 19 GO</c:v>
                </c:pt>
                <c:pt idx="11">
                  <c:v>Jan 20
Other 19 GO</c:v>
                </c:pt>
                <c:pt idx="12">
                  <c:v>Mar 20
Other 19 GO</c:v>
                </c:pt>
              </c:strCache>
            </c:strRef>
          </c:cat>
          <c:val>
            <c:numRef>
              <c:f>Sheet1!$AL$2:$AL$14</c:f>
              <c:numCache>
                <c:formatCode>General</c:formatCode>
                <c:ptCount val="13"/>
                <c:pt idx="0">
                  <c:v>1.02</c:v>
                </c:pt>
                <c:pt idx="1">
                  <c:v>1.1200000000000001</c:v>
                </c:pt>
                <c:pt idx="2">
                  <c:v>1.27</c:v>
                </c:pt>
                <c:pt idx="3">
                  <c:v>0.81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0.62</c:v>
                </c:pt>
                <c:pt idx="8">
                  <c:v>0.53</c:v>
                </c:pt>
                <c:pt idx="9">
                  <c:v>0.2</c:v>
                </c:pt>
                <c:pt idx="10">
                  <c:v>0.21</c:v>
                </c:pt>
                <c:pt idx="11">
                  <c:v>0.63</c:v>
                </c:pt>
                <c:pt idx="12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95-478A-96F6-143ECA4BFBCE}"/>
            </c:ext>
          </c:extLst>
        </c:ser>
        <c:ser>
          <c:idx val="7"/>
          <c:order val="7"/>
          <c:tx>
            <c:strRef>
              <c:f>Sheet1!$AM$1</c:f>
              <c:strCache>
                <c:ptCount val="1"/>
                <c:pt idx="0">
                  <c:v>Solar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Sheet1!$AE$2:$AE$14</c:f>
              <c:strCache>
                <c:ptCount val="13"/>
                <c:pt idx="0">
                  <c:v>Jan 19
Jan 18 GO</c:v>
                </c:pt>
                <c:pt idx="1">
                  <c:v>Jan 19
Feb 18 GO</c:v>
                </c:pt>
                <c:pt idx="2">
                  <c:v>Jan 19
Other 18 GO</c:v>
                </c:pt>
                <c:pt idx="3">
                  <c:v>Mar 19
Other 18 GO</c:v>
                </c:pt>
                <c:pt idx="4">
                  <c:v>Jun 19
Jan 19 GO</c:v>
                </c:pt>
                <c:pt idx="5">
                  <c:v>Jun 19
Feb 19 GO</c:v>
                </c:pt>
                <c:pt idx="6">
                  <c:v>Jun 19
Other 19 GO</c:v>
                </c:pt>
                <c:pt idx="7">
                  <c:v>Sept 19
Other 19 GO</c:v>
                </c:pt>
                <c:pt idx="8">
                  <c:v>Dec 19
Other 19 GO</c:v>
                </c:pt>
                <c:pt idx="9">
                  <c:v>Jan 20
Jan 19 GO</c:v>
                </c:pt>
                <c:pt idx="10">
                  <c:v>Jan 20
Feb 19 GO</c:v>
                </c:pt>
                <c:pt idx="11">
                  <c:v>Jan 20
Other 19 GO</c:v>
                </c:pt>
                <c:pt idx="12">
                  <c:v>Mar 20
Other 19 GO</c:v>
                </c:pt>
              </c:strCache>
            </c:strRef>
          </c:cat>
          <c:val>
            <c:numRef>
              <c:f>Sheet1!$AM$2:$AM$14</c:f>
              <c:numCache>
                <c:formatCode>General</c:formatCode>
                <c:ptCount val="13"/>
                <c:pt idx="0">
                  <c:v>1.08</c:v>
                </c:pt>
                <c:pt idx="1">
                  <c:v>1.1599999999999999</c:v>
                </c:pt>
                <c:pt idx="2">
                  <c:v>1.51</c:v>
                </c:pt>
                <c:pt idx="3">
                  <c:v>1.1100000000000001</c:v>
                </c:pt>
                <c:pt idx="4">
                  <c:v>0.8</c:v>
                </c:pt>
                <c:pt idx="5">
                  <c:v>0.8</c:v>
                </c:pt>
                <c:pt idx="6">
                  <c:v>0.95</c:v>
                </c:pt>
                <c:pt idx="7">
                  <c:v>0.97</c:v>
                </c:pt>
                <c:pt idx="8">
                  <c:v>1.03</c:v>
                </c:pt>
                <c:pt idx="9">
                  <c:v>0.31</c:v>
                </c:pt>
                <c:pt idx="10">
                  <c:v>0.34</c:v>
                </c:pt>
                <c:pt idx="11">
                  <c:v>1.02</c:v>
                </c:pt>
                <c:pt idx="12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95-478A-96F6-143ECA4BFBCE}"/>
            </c:ext>
          </c:extLst>
        </c:ser>
        <c:ser>
          <c:idx val="8"/>
          <c:order val="8"/>
          <c:tx>
            <c:strRef>
              <c:f>Sheet1!$AN$1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Sheet1!$AE$2:$AE$14</c:f>
              <c:strCache>
                <c:ptCount val="13"/>
                <c:pt idx="0">
                  <c:v>Jan 19
Jan 18 GO</c:v>
                </c:pt>
                <c:pt idx="1">
                  <c:v>Jan 19
Feb 18 GO</c:v>
                </c:pt>
                <c:pt idx="2">
                  <c:v>Jan 19
Other 18 GO</c:v>
                </c:pt>
                <c:pt idx="3">
                  <c:v>Mar 19
Other 18 GO</c:v>
                </c:pt>
                <c:pt idx="4">
                  <c:v>Jun 19
Jan 19 GO</c:v>
                </c:pt>
                <c:pt idx="5">
                  <c:v>Jun 19
Feb 19 GO</c:v>
                </c:pt>
                <c:pt idx="6">
                  <c:v>Jun 19
Other 19 GO</c:v>
                </c:pt>
                <c:pt idx="7">
                  <c:v>Sept 19
Other 19 GO</c:v>
                </c:pt>
                <c:pt idx="8">
                  <c:v>Dec 19
Other 19 GO</c:v>
                </c:pt>
                <c:pt idx="9">
                  <c:v>Jan 20
Jan 19 GO</c:v>
                </c:pt>
                <c:pt idx="10">
                  <c:v>Jan 20
Feb 19 GO</c:v>
                </c:pt>
                <c:pt idx="11">
                  <c:v>Jan 20
Other 19 GO</c:v>
                </c:pt>
                <c:pt idx="12">
                  <c:v>Mar 20
Other 19 GO</c:v>
                </c:pt>
              </c:strCache>
            </c:strRef>
          </c:cat>
          <c:val>
            <c:numRef>
              <c:f>Sheet1!$AN$2:$AN$14</c:f>
              <c:numCache>
                <c:formatCode>General</c:formatCode>
                <c:ptCount val="13"/>
                <c:pt idx="0">
                  <c:v>1.03</c:v>
                </c:pt>
                <c:pt idx="1">
                  <c:v>1.1299999999999999</c:v>
                </c:pt>
                <c:pt idx="2">
                  <c:v>1.25</c:v>
                </c:pt>
                <c:pt idx="3">
                  <c:v>0.85</c:v>
                </c:pt>
                <c:pt idx="4">
                  <c:v>0.4</c:v>
                </c:pt>
                <c:pt idx="5">
                  <c:v>0.36</c:v>
                </c:pt>
                <c:pt idx="6">
                  <c:v>0.46</c:v>
                </c:pt>
                <c:pt idx="7">
                  <c:v>0.67</c:v>
                </c:pt>
                <c:pt idx="9">
                  <c:v>0.2</c:v>
                </c:pt>
                <c:pt idx="10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95-478A-96F6-143ECA4BF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67520"/>
        <c:axId val="786803872"/>
      </c:lineChart>
      <c:catAx>
        <c:axId val="48476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847104"/>
        <c:crosses val="autoZero"/>
        <c:auto val="1"/>
        <c:lblAlgn val="ctr"/>
        <c:lblOffset val="100"/>
        <c:noMultiLvlLbl val="0"/>
      </c:catAx>
      <c:valAx>
        <c:axId val="6848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766752"/>
        <c:crosses val="autoZero"/>
        <c:crossBetween val="between"/>
      </c:valAx>
      <c:valAx>
        <c:axId val="786803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67520"/>
        <c:crosses val="max"/>
        <c:crossBetween val="between"/>
      </c:valAx>
      <c:catAx>
        <c:axId val="69376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6803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Sheet1!$AU$1</c:f>
              <c:strCache>
                <c:ptCount val="1"/>
                <c:pt idx="0">
                  <c:v>Nordic Hydro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Sheet1!$AT$2:$AT$34</c:f>
              <c:numCache>
                <c:formatCode>m/d/yyyy</c:formatCode>
                <c:ptCount val="33"/>
                <c:pt idx="0">
                  <c:v>43735</c:v>
                </c:pt>
                <c:pt idx="1">
                  <c:v>43742</c:v>
                </c:pt>
                <c:pt idx="2">
                  <c:v>43749</c:v>
                </c:pt>
                <c:pt idx="3">
                  <c:v>43756</c:v>
                </c:pt>
                <c:pt idx="4">
                  <c:v>43763</c:v>
                </c:pt>
                <c:pt idx="5">
                  <c:v>43770</c:v>
                </c:pt>
                <c:pt idx="6">
                  <c:v>43777</c:v>
                </c:pt>
                <c:pt idx="7">
                  <c:v>43784</c:v>
                </c:pt>
                <c:pt idx="8">
                  <c:v>43791</c:v>
                </c:pt>
                <c:pt idx="9">
                  <c:v>43798</c:v>
                </c:pt>
                <c:pt idx="10">
                  <c:v>43805</c:v>
                </c:pt>
                <c:pt idx="11">
                  <c:v>43812</c:v>
                </c:pt>
                <c:pt idx="12">
                  <c:v>43819</c:v>
                </c:pt>
                <c:pt idx="13">
                  <c:v>43826</c:v>
                </c:pt>
                <c:pt idx="14">
                  <c:v>43833</c:v>
                </c:pt>
                <c:pt idx="15">
                  <c:v>43840</c:v>
                </c:pt>
                <c:pt idx="16">
                  <c:v>43847</c:v>
                </c:pt>
                <c:pt idx="17">
                  <c:v>43854</c:v>
                </c:pt>
                <c:pt idx="18">
                  <c:v>43861</c:v>
                </c:pt>
                <c:pt idx="19">
                  <c:v>43868</c:v>
                </c:pt>
                <c:pt idx="20">
                  <c:v>43875</c:v>
                </c:pt>
                <c:pt idx="21">
                  <c:v>43882</c:v>
                </c:pt>
                <c:pt idx="22">
                  <c:v>43889</c:v>
                </c:pt>
                <c:pt idx="23">
                  <c:v>43896</c:v>
                </c:pt>
                <c:pt idx="24">
                  <c:v>43903</c:v>
                </c:pt>
                <c:pt idx="25">
                  <c:v>43910</c:v>
                </c:pt>
                <c:pt idx="26">
                  <c:v>43917</c:v>
                </c:pt>
                <c:pt idx="27">
                  <c:v>43924</c:v>
                </c:pt>
                <c:pt idx="28">
                  <c:v>43938</c:v>
                </c:pt>
                <c:pt idx="29">
                  <c:v>43945</c:v>
                </c:pt>
                <c:pt idx="30">
                  <c:v>43952</c:v>
                </c:pt>
                <c:pt idx="31">
                  <c:v>43966</c:v>
                </c:pt>
                <c:pt idx="32">
                  <c:v>43973</c:v>
                </c:pt>
              </c:numCache>
            </c:numRef>
          </c:xVal>
          <c:yVal>
            <c:numRef>
              <c:f>Sheet1!$AU$2:$AU$34</c:f>
              <c:numCache>
                <c:formatCode>General</c:formatCode>
                <c:ptCount val="33"/>
                <c:pt idx="0">
                  <c:v>0.35</c:v>
                </c:pt>
                <c:pt idx="1">
                  <c:v>0.33</c:v>
                </c:pt>
                <c:pt idx="2">
                  <c:v>0.33800000000000002</c:v>
                </c:pt>
                <c:pt idx="3">
                  <c:v>0.3</c:v>
                </c:pt>
                <c:pt idx="4">
                  <c:v>0.29499999999999998</c:v>
                </c:pt>
                <c:pt idx="5">
                  <c:v>0.26</c:v>
                </c:pt>
                <c:pt idx="6">
                  <c:v>0.26</c:v>
                </c:pt>
                <c:pt idx="7">
                  <c:v>0.26800000000000002</c:v>
                </c:pt>
                <c:pt idx="8">
                  <c:v>0.27300000000000002</c:v>
                </c:pt>
                <c:pt idx="9">
                  <c:v>0.25</c:v>
                </c:pt>
                <c:pt idx="10">
                  <c:v>0.23499999999999999</c:v>
                </c:pt>
                <c:pt idx="11">
                  <c:v>0.22</c:v>
                </c:pt>
                <c:pt idx="12">
                  <c:v>0.18</c:v>
                </c:pt>
                <c:pt idx="13">
                  <c:v>0.18</c:v>
                </c:pt>
                <c:pt idx="14">
                  <c:v>0.48499999999999999</c:v>
                </c:pt>
                <c:pt idx="15">
                  <c:v>0.47</c:v>
                </c:pt>
                <c:pt idx="16">
                  <c:v>0.35</c:v>
                </c:pt>
                <c:pt idx="17">
                  <c:v>0.248</c:v>
                </c:pt>
                <c:pt idx="18">
                  <c:v>0.3</c:v>
                </c:pt>
                <c:pt idx="19">
                  <c:v>0.28499999999999998</c:v>
                </c:pt>
                <c:pt idx="20">
                  <c:v>0.28499999999999998</c:v>
                </c:pt>
                <c:pt idx="21">
                  <c:v>0.27300000000000002</c:v>
                </c:pt>
                <c:pt idx="22">
                  <c:v>0.215</c:v>
                </c:pt>
                <c:pt idx="23">
                  <c:v>0.21</c:v>
                </c:pt>
                <c:pt idx="24">
                  <c:v>0.22</c:v>
                </c:pt>
                <c:pt idx="25">
                  <c:v>0.2</c:v>
                </c:pt>
                <c:pt idx="26">
                  <c:v>0.16800000000000001</c:v>
                </c:pt>
                <c:pt idx="27">
                  <c:v>0.15</c:v>
                </c:pt>
                <c:pt idx="28">
                  <c:v>0.15</c:v>
                </c:pt>
                <c:pt idx="29">
                  <c:v>0.14299999999999999</c:v>
                </c:pt>
                <c:pt idx="30">
                  <c:v>0.16</c:v>
                </c:pt>
                <c:pt idx="31">
                  <c:v>0.22500000000000001</c:v>
                </c:pt>
                <c:pt idx="3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B-451E-A00C-1EF1230C876C}"/>
            </c:ext>
          </c:extLst>
        </c:ser>
        <c:ser>
          <c:idx val="1"/>
          <c:order val="1"/>
          <c:tx>
            <c:strRef>
              <c:f>Sheet1!$AV$1</c:f>
              <c:strCache>
                <c:ptCount val="1"/>
                <c:pt idx="0">
                  <c:v>EU Wind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Sheet1!$AT$2:$AT$34</c:f>
              <c:numCache>
                <c:formatCode>m/d/yyyy</c:formatCode>
                <c:ptCount val="33"/>
                <c:pt idx="0">
                  <c:v>43735</c:v>
                </c:pt>
                <c:pt idx="1">
                  <c:v>43742</c:v>
                </c:pt>
                <c:pt idx="2">
                  <c:v>43749</c:v>
                </c:pt>
                <c:pt idx="3">
                  <c:v>43756</c:v>
                </c:pt>
                <c:pt idx="4">
                  <c:v>43763</c:v>
                </c:pt>
                <c:pt idx="5">
                  <c:v>43770</c:v>
                </c:pt>
                <c:pt idx="6">
                  <c:v>43777</c:v>
                </c:pt>
                <c:pt idx="7">
                  <c:v>43784</c:v>
                </c:pt>
                <c:pt idx="8">
                  <c:v>43791</c:v>
                </c:pt>
                <c:pt idx="9">
                  <c:v>43798</c:v>
                </c:pt>
                <c:pt idx="10">
                  <c:v>43805</c:v>
                </c:pt>
                <c:pt idx="11">
                  <c:v>43812</c:v>
                </c:pt>
                <c:pt idx="12">
                  <c:v>43819</c:v>
                </c:pt>
                <c:pt idx="13">
                  <c:v>43826</c:v>
                </c:pt>
                <c:pt idx="14">
                  <c:v>43833</c:v>
                </c:pt>
                <c:pt idx="15">
                  <c:v>43840</c:v>
                </c:pt>
                <c:pt idx="16">
                  <c:v>43847</c:v>
                </c:pt>
                <c:pt idx="17">
                  <c:v>43854</c:v>
                </c:pt>
                <c:pt idx="18">
                  <c:v>43861</c:v>
                </c:pt>
                <c:pt idx="19">
                  <c:v>43868</c:v>
                </c:pt>
                <c:pt idx="20">
                  <c:v>43875</c:v>
                </c:pt>
                <c:pt idx="21">
                  <c:v>43882</c:v>
                </c:pt>
                <c:pt idx="22">
                  <c:v>43889</c:v>
                </c:pt>
                <c:pt idx="23">
                  <c:v>43896</c:v>
                </c:pt>
                <c:pt idx="24">
                  <c:v>43903</c:v>
                </c:pt>
                <c:pt idx="25">
                  <c:v>43910</c:v>
                </c:pt>
                <c:pt idx="26">
                  <c:v>43917</c:v>
                </c:pt>
                <c:pt idx="27">
                  <c:v>43924</c:v>
                </c:pt>
                <c:pt idx="28">
                  <c:v>43938</c:v>
                </c:pt>
                <c:pt idx="29">
                  <c:v>43945</c:v>
                </c:pt>
                <c:pt idx="30">
                  <c:v>43952</c:v>
                </c:pt>
                <c:pt idx="31">
                  <c:v>43966</c:v>
                </c:pt>
                <c:pt idx="32">
                  <c:v>43973</c:v>
                </c:pt>
              </c:numCache>
            </c:numRef>
          </c:xVal>
          <c:yVal>
            <c:numRef>
              <c:f>Sheet1!$AV$2:$AV$34</c:f>
              <c:numCache>
                <c:formatCode>General</c:formatCode>
                <c:ptCount val="33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0.4</c:v>
                </c:pt>
                <c:pt idx="4">
                  <c:v>0.38500000000000001</c:v>
                </c:pt>
                <c:pt idx="5">
                  <c:v>0.36</c:v>
                </c:pt>
                <c:pt idx="6">
                  <c:v>0.36499999999999999</c:v>
                </c:pt>
                <c:pt idx="7">
                  <c:v>0.36</c:v>
                </c:pt>
                <c:pt idx="8">
                  <c:v>0.35</c:v>
                </c:pt>
                <c:pt idx="9">
                  <c:v>0.32500000000000001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0.57999999999999996</c:v>
                </c:pt>
                <c:pt idx="15">
                  <c:v>0.56999999999999995</c:v>
                </c:pt>
                <c:pt idx="16">
                  <c:v>0.40500000000000003</c:v>
                </c:pt>
                <c:pt idx="17">
                  <c:v>0.40500000000000003</c:v>
                </c:pt>
                <c:pt idx="18">
                  <c:v>0.33500000000000002</c:v>
                </c:pt>
                <c:pt idx="19">
                  <c:v>0.30499999999999999</c:v>
                </c:pt>
                <c:pt idx="20">
                  <c:v>0.30499999999999999</c:v>
                </c:pt>
                <c:pt idx="21">
                  <c:v>0.30499999999999999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0.215</c:v>
                </c:pt>
                <c:pt idx="26">
                  <c:v>0.19</c:v>
                </c:pt>
                <c:pt idx="27">
                  <c:v>0.16500000000000001</c:v>
                </c:pt>
                <c:pt idx="28">
                  <c:v>0.16800000000000001</c:v>
                </c:pt>
                <c:pt idx="29">
                  <c:v>0.16800000000000001</c:v>
                </c:pt>
                <c:pt idx="30">
                  <c:v>0.17499999999999999</c:v>
                </c:pt>
                <c:pt idx="31">
                  <c:v>0.23499999999999999</c:v>
                </c:pt>
                <c:pt idx="32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AB-451E-A00C-1EF1230C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4720"/>
        <c:axId val="527664592"/>
      </c:scatterChart>
      <c:valAx>
        <c:axId val="11334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664592"/>
        <c:crosses val="autoZero"/>
        <c:crossBetween val="midCat"/>
      </c:valAx>
      <c:valAx>
        <c:axId val="527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34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180974</xdr:colOff>
      <xdr:row>5</xdr:row>
      <xdr:rowOff>0</xdr:rowOff>
    </xdr:from>
    <xdr:to>
      <xdr:col>28</xdr:col>
      <xdr:colOff>723899</xdr:colOff>
      <xdr:row>35</xdr:row>
      <xdr:rowOff>100012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D5EB322-896C-4CCD-AA98-74B903480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</xdr:row>
      <xdr:rowOff>223837</xdr:rowOff>
    </xdr:from>
    <xdr:to>
      <xdr:col>15</xdr:col>
      <xdr:colOff>238125</xdr:colOff>
      <xdr:row>9</xdr:row>
      <xdr:rowOff>290512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EF75E7-3E17-4F62-92AB-1BE07B419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9</xdr:row>
      <xdr:rowOff>4762</xdr:rowOff>
    </xdr:from>
    <xdr:to>
      <xdr:col>21</xdr:col>
      <xdr:colOff>85725</xdr:colOff>
      <xdr:row>25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564AFC-7B38-4D4F-B1AA-67DF19E03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352425</xdr:colOff>
      <xdr:row>14</xdr:row>
      <xdr:rowOff>23812</xdr:rowOff>
    </xdr:from>
    <xdr:to>
      <xdr:col>28</xdr:col>
      <xdr:colOff>161925</xdr:colOff>
      <xdr:row>33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7B6E63-7EAF-43D7-BD93-D6FABA29A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57151</xdr:colOff>
      <xdr:row>6</xdr:row>
      <xdr:rowOff>419100</xdr:rowOff>
    </xdr:from>
    <xdr:to>
      <xdr:col>39</xdr:col>
      <xdr:colOff>257176</xdr:colOff>
      <xdr:row>21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2016AB-513D-4B3D-88E5-54F90617E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447675</xdr:colOff>
      <xdr:row>10</xdr:row>
      <xdr:rowOff>357187</xdr:rowOff>
    </xdr:from>
    <xdr:to>
      <xdr:col>57</xdr:col>
      <xdr:colOff>38100</xdr:colOff>
      <xdr:row>22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865AE5-11E3-4D82-8002-F25B31B17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5590-8FDB-4620-AE3E-5D3D64DEEA4D}">
  <dimension ref="A1:S27"/>
  <sheetViews>
    <sheetView topLeftCell="I1" workbookViewId="0">
      <selection activeCell="M2" sqref="M2:S5"/>
    </sheetView>
  </sheetViews>
  <sheetFormatPr defaultColWidth="11.42578125" defaultRowHeight="15" x14ac:dyDescent="0.25"/>
  <cols>
    <col min="1" max="1" width="26.140625" bestFit="1" customWidth="1"/>
    <col min="2" max="2" width="14.5703125" bestFit="1" customWidth="1"/>
    <col min="3" max="4" width="10.28515625" bestFit="1" customWidth="1"/>
    <col min="5" max="5" width="14.28515625" bestFit="1" customWidth="1"/>
    <col min="6" max="6" width="14.5703125" bestFit="1" customWidth="1"/>
    <col min="7" max="7" width="12.42578125" bestFit="1" customWidth="1"/>
    <col min="8" max="10" width="12.42578125" customWidth="1"/>
    <col min="11" max="11" width="11.85546875" bestFit="1" customWidth="1"/>
    <col min="12" max="12" width="11.7109375" bestFit="1" customWidth="1"/>
    <col min="13" max="13" width="10.28515625" bestFit="1" customWidth="1"/>
    <col min="14" max="14" width="11.7109375" bestFit="1" customWidth="1"/>
    <col min="15" max="17" width="10.28515625" bestFit="1" customWidth="1"/>
    <col min="18" max="19" width="11.7109375" bestFit="1" customWidth="1"/>
  </cols>
  <sheetData>
    <row r="1" spans="1:19" x14ac:dyDescent="0.25">
      <c r="A1" s="1" t="s">
        <v>0</v>
      </c>
      <c r="B1" s="2" t="s">
        <v>30</v>
      </c>
      <c r="C1" s="2" t="s">
        <v>31</v>
      </c>
      <c r="D1" s="2" t="s">
        <v>32</v>
      </c>
      <c r="E1" s="2" t="s">
        <v>33</v>
      </c>
      <c r="F1" s="24" t="s">
        <v>56</v>
      </c>
      <c r="G1" s="24" t="s">
        <v>52</v>
      </c>
      <c r="H1" s="24" t="s">
        <v>57</v>
      </c>
      <c r="I1" s="24" t="s">
        <v>58</v>
      </c>
      <c r="K1" s="1" t="s">
        <v>2</v>
      </c>
      <c r="L1" s="2" t="s">
        <v>30</v>
      </c>
      <c r="M1" s="2" t="s">
        <v>31</v>
      </c>
      <c r="N1" s="2" t="s">
        <v>32</v>
      </c>
      <c r="O1" s="2" t="s">
        <v>33</v>
      </c>
      <c r="P1" s="24" t="s">
        <v>56</v>
      </c>
      <c r="Q1" s="24" t="s">
        <v>52</v>
      </c>
      <c r="R1" s="24" t="s">
        <v>57</v>
      </c>
      <c r="S1" s="24" t="s">
        <v>58</v>
      </c>
    </row>
    <row r="2" spans="1:19" x14ac:dyDescent="0.25">
      <c r="A2" s="3" t="s">
        <v>37</v>
      </c>
      <c r="B2" s="5">
        <v>0.30699863672608529</v>
      </c>
      <c r="C2" s="6">
        <v>0.65279919777341366</v>
      </c>
      <c r="D2" s="5">
        <v>0.51381954593709378</v>
      </c>
      <c r="E2" s="6">
        <v>0.48079220426616931</v>
      </c>
      <c r="F2" s="5">
        <v>0.34099346377607798</v>
      </c>
      <c r="G2" s="6">
        <v>0.34618933924698114</v>
      </c>
      <c r="H2" s="5">
        <v>0.25047851884898509</v>
      </c>
      <c r="I2" s="5">
        <v>0.17263211389998839</v>
      </c>
      <c r="K2" s="3" t="s">
        <v>47</v>
      </c>
      <c r="L2" s="5">
        <v>0.31052234813696489</v>
      </c>
      <c r="M2" s="6">
        <v>0.62690642640775474</v>
      </c>
      <c r="N2" s="5">
        <v>0.53491331228895445</v>
      </c>
      <c r="O2" s="6">
        <v>0.52635854842592655</v>
      </c>
      <c r="P2" s="5">
        <v>0.31319238802566191</v>
      </c>
      <c r="Q2" s="6">
        <v>0.31334039354104287</v>
      </c>
      <c r="R2" s="5">
        <v>0.22986716113831995</v>
      </c>
      <c r="S2" s="5">
        <v>0.15091844664524576</v>
      </c>
    </row>
    <row r="3" spans="1:19" x14ac:dyDescent="0.25">
      <c r="A3" s="7" t="s">
        <v>42</v>
      </c>
      <c r="B3" s="9">
        <v>0.33135393681809233</v>
      </c>
      <c r="C3" s="10">
        <v>0.76368446105147891</v>
      </c>
      <c r="D3" s="9">
        <v>0.49437557532985577</v>
      </c>
      <c r="E3" s="10">
        <v>0.51583148492296627</v>
      </c>
      <c r="F3" s="9">
        <v>0.30100859691808596</v>
      </c>
      <c r="G3" s="10">
        <v>0.30915407909441578</v>
      </c>
      <c r="H3" s="9">
        <v>0.25465760592481279</v>
      </c>
      <c r="I3" s="9">
        <v>0.14543958611844751</v>
      </c>
      <c r="K3" s="7" t="s">
        <v>48</v>
      </c>
      <c r="L3" s="9">
        <v>0.25899972090427009</v>
      </c>
      <c r="M3" s="10">
        <v>0.35744689790392598</v>
      </c>
      <c r="N3" s="9">
        <v>0.32100593893250529</v>
      </c>
      <c r="O3" s="10">
        <v>0.33115101616908654</v>
      </c>
      <c r="P3" s="9">
        <v>0.27775692809025682</v>
      </c>
      <c r="Q3" s="10">
        <v>0.28145826327392298</v>
      </c>
      <c r="R3" s="9">
        <v>0.24381621132819992</v>
      </c>
      <c r="S3" s="9">
        <v>0.16540423762787865</v>
      </c>
    </row>
    <row r="4" spans="1:19" x14ac:dyDescent="0.25">
      <c r="A4" s="3" t="s">
        <v>44</v>
      </c>
      <c r="B4" s="5">
        <v>0.33947485494622542</v>
      </c>
      <c r="C4" s="6">
        <v>0.57594434340666212</v>
      </c>
      <c r="D4" s="5">
        <v>0.47424748192642185</v>
      </c>
      <c r="E4" s="6">
        <v>0.48131749533925122</v>
      </c>
      <c r="F4" s="5">
        <v>0.28985172930453235</v>
      </c>
      <c r="G4" s="6">
        <v>0.27951430351093082</v>
      </c>
      <c r="H4" s="5">
        <v>0.26075078283683145</v>
      </c>
      <c r="I4" s="5">
        <v>0.12839490042364493</v>
      </c>
      <c r="K4" s="3" t="s">
        <v>49</v>
      </c>
      <c r="L4" s="5">
        <v>0.30080913329787773</v>
      </c>
      <c r="M4" s="6">
        <v>1.0549186019866288</v>
      </c>
      <c r="N4" s="5">
        <v>0.67970409695900547</v>
      </c>
      <c r="O4" s="6">
        <v>0.62433237395986296</v>
      </c>
      <c r="P4" s="5">
        <v>0.40060917632035026</v>
      </c>
      <c r="Q4" s="6">
        <v>0.42410568234652007</v>
      </c>
      <c r="R4" s="5">
        <v>0.19537014517178916</v>
      </c>
      <c r="S4" s="5">
        <v>0.11660518755984844</v>
      </c>
    </row>
    <row r="5" spans="1:19" ht="15.75" thickBot="1" x14ac:dyDescent="0.3">
      <c r="A5" s="7" t="s">
        <v>40</v>
      </c>
      <c r="B5" s="9">
        <v>0.32611803178561893</v>
      </c>
      <c r="C5" s="10">
        <v>0.4633365379177744</v>
      </c>
      <c r="D5" s="9">
        <v>0.52555449285629929</v>
      </c>
      <c r="E5" s="10">
        <v>0.48078553582462452</v>
      </c>
      <c r="F5" s="9">
        <v>0.28575765696784072</v>
      </c>
      <c r="G5" s="10">
        <v>0.28356371432756716</v>
      </c>
      <c r="H5" s="9">
        <v>0.2650150946174803</v>
      </c>
      <c r="I5" s="9">
        <v>0.12164460361674846</v>
      </c>
      <c r="K5" s="11" t="s">
        <v>50</v>
      </c>
      <c r="L5" s="13">
        <v>0.24912406228711229</v>
      </c>
      <c r="M5" s="14">
        <v>0.53116886962608023</v>
      </c>
      <c r="N5" s="13">
        <v>0.31153091999662075</v>
      </c>
      <c r="O5" s="14">
        <v>0.31957089206708511</v>
      </c>
      <c r="P5" s="13">
        <v>0.2374447702925232</v>
      </c>
      <c r="Q5" s="14">
        <v>0.24079500588564476</v>
      </c>
      <c r="R5" s="13">
        <v>0.1417996876485367</v>
      </c>
      <c r="S5" s="13">
        <v>0.10714483912431397</v>
      </c>
    </row>
    <row r="6" spans="1:19" x14ac:dyDescent="0.25">
      <c r="A6" s="3" t="s">
        <v>35</v>
      </c>
      <c r="B6" s="5">
        <v>0.30735539223892566</v>
      </c>
      <c r="C6" s="6">
        <v>0.5393129585076305</v>
      </c>
      <c r="D6" s="5">
        <v>0.47222556280450234</v>
      </c>
      <c r="E6" s="6">
        <v>0.4653814384912402</v>
      </c>
      <c r="F6" s="5">
        <v>0.29326292103165691</v>
      </c>
      <c r="G6" s="6">
        <v>0.29519533429285372</v>
      </c>
      <c r="H6" s="5">
        <v>0.24947796927539248</v>
      </c>
      <c r="I6" s="5">
        <v>0.12821072844872136</v>
      </c>
      <c r="R6" s="19"/>
    </row>
    <row r="7" spans="1:19" x14ac:dyDescent="0.25">
      <c r="A7" s="7" t="s">
        <v>34</v>
      </c>
      <c r="B7" s="9">
        <v>0.29754825378120892</v>
      </c>
      <c r="C7" s="10">
        <v>0.65624487436163759</v>
      </c>
      <c r="D7" s="9">
        <v>0.43539432343633622</v>
      </c>
      <c r="E7" s="10">
        <v>0.49434982166871305</v>
      </c>
      <c r="F7" s="9">
        <v>0.31806601384433564</v>
      </c>
      <c r="G7" s="10">
        <v>0.3094135917659841</v>
      </c>
      <c r="H7" s="9">
        <v>0.19658693702862237</v>
      </c>
      <c r="I7" s="9">
        <v>0.23028522309916383</v>
      </c>
      <c r="R7" s="19"/>
    </row>
    <row r="8" spans="1:19" x14ac:dyDescent="0.25">
      <c r="A8" s="3" t="s">
        <v>45</v>
      </c>
      <c r="B8" s="5">
        <v>0.24776075374010428</v>
      </c>
      <c r="C8" s="6">
        <v>0.43471888123292701</v>
      </c>
      <c r="D8" s="5">
        <v>0.34896554516377176</v>
      </c>
      <c r="E8" s="6">
        <v>0.36247728676016583</v>
      </c>
      <c r="F8" s="5">
        <v>0.25160968218198776</v>
      </c>
      <c r="G8" s="6">
        <v>0.23786344369343568</v>
      </c>
      <c r="H8" s="5">
        <v>0.18280362380722537</v>
      </c>
      <c r="I8" s="5">
        <v>0.16</v>
      </c>
      <c r="R8" s="19"/>
    </row>
    <row r="9" spans="1:19" x14ac:dyDescent="0.25">
      <c r="A9" s="7" t="s">
        <v>43</v>
      </c>
      <c r="B9" s="9">
        <v>0.27740488714579564</v>
      </c>
      <c r="C9" s="10">
        <v>0.45386628139231389</v>
      </c>
      <c r="D9" s="9">
        <v>0.43300203538437454</v>
      </c>
      <c r="E9" s="10">
        <v>0.37903932697474474</v>
      </c>
      <c r="F9" s="9">
        <v>0.28459370298537223</v>
      </c>
      <c r="G9" s="10">
        <v>0.28933272927318615</v>
      </c>
      <c r="H9" s="9">
        <v>0.16431081936866718</v>
      </c>
      <c r="I9" s="9">
        <v>0.15066710700132099</v>
      </c>
      <c r="R9" s="19"/>
    </row>
    <row r="10" spans="1:19" x14ac:dyDescent="0.25">
      <c r="A10" s="3" t="s">
        <v>38</v>
      </c>
      <c r="B10" s="5">
        <v>0.2929895322833892</v>
      </c>
      <c r="C10" s="6">
        <v>0.71891659414755804</v>
      </c>
      <c r="D10" s="5">
        <v>0.47864347162337795</v>
      </c>
      <c r="E10" s="6">
        <v>0.50926545686393632</v>
      </c>
      <c r="F10" s="5">
        <v>0.34796961456089331</v>
      </c>
      <c r="G10" s="6">
        <v>0.35065938206480779</v>
      </c>
      <c r="H10" s="5">
        <v>0.16966274755881414</v>
      </c>
      <c r="I10" s="5">
        <v>0.12007276425944763</v>
      </c>
      <c r="R10" s="19"/>
    </row>
    <row r="11" spans="1:19" x14ac:dyDescent="0.25">
      <c r="A11" s="7" t="s">
        <v>36</v>
      </c>
      <c r="B11" s="9">
        <v>0.27033061408271813</v>
      </c>
      <c r="C11" s="10">
        <v>0.68204359543146076</v>
      </c>
      <c r="D11" s="9">
        <v>0.5343788253113011</v>
      </c>
      <c r="E11" s="10">
        <v>0.49943489832304072</v>
      </c>
      <c r="F11" s="9">
        <v>0.33300551039947851</v>
      </c>
      <c r="G11" s="10">
        <v>0.34374048378023625</v>
      </c>
      <c r="H11" s="9">
        <v>0.21309587977074529</v>
      </c>
      <c r="I11" s="9">
        <v>0.15320408553288176</v>
      </c>
      <c r="R11" s="19"/>
    </row>
    <row r="12" spans="1:19" x14ac:dyDescent="0.25">
      <c r="A12" s="3" t="s">
        <v>41</v>
      </c>
      <c r="B12" s="5">
        <v>0.27240373805005508</v>
      </c>
      <c r="C12" s="6">
        <v>0.72</v>
      </c>
      <c r="D12" s="5">
        <v>0.52923439647410075</v>
      </c>
      <c r="E12" s="6">
        <v>0.52363048600076711</v>
      </c>
      <c r="F12" s="5">
        <v>0.3026296183770788</v>
      </c>
      <c r="G12" s="6">
        <v>0.31129574664284482</v>
      </c>
      <c r="H12" s="5">
        <v>0.17826598749243491</v>
      </c>
      <c r="I12" s="5">
        <v>0.13534796314258005</v>
      </c>
      <c r="R12" s="19"/>
    </row>
    <row r="13" spans="1:19" ht="15.75" thickBot="1" x14ac:dyDescent="0.3">
      <c r="A13" s="11" t="s">
        <v>39</v>
      </c>
      <c r="B13" s="13">
        <v>0.29261156186612591</v>
      </c>
      <c r="C13" s="14">
        <v>0.64</v>
      </c>
      <c r="D13" s="13">
        <v>0.52740785962562897</v>
      </c>
      <c r="E13" s="14">
        <v>0.51190404354751928</v>
      </c>
      <c r="F13" s="13">
        <v>0.32164334035710329</v>
      </c>
      <c r="G13" s="14">
        <v>0.34367021083242449</v>
      </c>
      <c r="H13" s="13">
        <v>0.16484619649882504</v>
      </c>
      <c r="I13" s="13">
        <v>0.1422361658898052</v>
      </c>
    </row>
    <row r="14" spans="1:19" ht="15.75" thickBot="1" x14ac:dyDescent="0.3"/>
    <row r="15" spans="1:19" x14ac:dyDescent="0.25">
      <c r="A15" s="1" t="s">
        <v>0</v>
      </c>
      <c r="B15" s="2" t="s">
        <v>30</v>
      </c>
      <c r="C15" s="2" t="s">
        <v>31</v>
      </c>
      <c r="D15" s="2" t="s">
        <v>32</v>
      </c>
      <c r="E15" s="2" t="s">
        <v>33</v>
      </c>
      <c r="F15" s="24" t="s">
        <v>56</v>
      </c>
      <c r="G15" s="24" t="s">
        <v>52</v>
      </c>
      <c r="H15" s="24" t="s">
        <v>57</v>
      </c>
      <c r="I15" s="24" t="s">
        <v>58</v>
      </c>
      <c r="K15" s="1" t="s">
        <v>2</v>
      </c>
      <c r="L15" s="2" t="s">
        <v>30</v>
      </c>
      <c r="M15" s="2" t="s">
        <v>31</v>
      </c>
      <c r="N15" s="2" t="s">
        <v>32</v>
      </c>
      <c r="O15" s="2" t="s">
        <v>33</v>
      </c>
      <c r="P15" s="24" t="s">
        <v>56</v>
      </c>
      <c r="Q15" s="24" t="s">
        <v>52</v>
      </c>
      <c r="R15" s="24" t="s">
        <v>57</v>
      </c>
      <c r="S15" s="24" t="s">
        <v>58</v>
      </c>
    </row>
    <row r="16" spans="1:19" x14ac:dyDescent="0.25">
      <c r="A16" s="3" t="s">
        <v>37</v>
      </c>
      <c r="B16" s="4">
        <v>194385</v>
      </c>
      <c r="C16" s="4">
        <v>21968</v>
      </c>
      <c r="D16" s="4">
        <v>210059</v>
      </c>
      <c r="E16" s="4">
        <v>169426</v>
      </c>
      <c r="F16" s="4">
        <v>141978</v>
      </c>
      <c r="G16" s="4">
        <v>123556</v>
      </c>
      <c r="H16" s="4">
        <v>112075</v>
      </c>
      <c r="I16" s="4">
        <v>128885</v>
      </c>
      <c r="K16" s="3" t="s">
        <v>47</v>
      </c>
      <c r="L16" s="4">
        <v>2039387</v>
      </c>
      <c r="M16" s="4">
        <v>747623</v>
      </c>
      <c r="N16" s="4">
        <v>1017849</v>
      </c>
      <c r="O16" s="4">
        <v>855678</v>
      </c>
      <c r="P16" s="4">
        <v>776093</v>
      </c>
      <c r="Q16" s="4">
        <v>750214</v>
      </c>
      <c r="R16" s="4">
        <v>1223663</v>
      </c>
      <c r="S16" s="4">
        <v>582919</v>
      </c>
    </row>
    <row r="17" spans="1:19" x14ac:dyDescent="0.25">
      <c r="A17" s="7" t="s">
        <v>42</v>
      </c>
      <c r="B17" s="8">
        <v>147289</v>
      </c>
      <c r="C17" s="8">
        <v>75166</v>
      </c>
      <c r="D17" s="8">
        <v>84734</v>
      </c>
      <c r="E17" s="8">
        <v>66724</v>
      </c>
      <c r="F17" s="8">
        <v>61650</v>
      </c>
      <c r="G17" s="8">
        <v>55478</v>
      </c>
      <c r="H17" s="8">
        <v>74534</v>
      </c>
      <c r="I17" s="8">
        <v>92007</v>
      </c>
      <c r="K17" s="7" t="s">
        <v>48</v>
      </c>
      <c r="L17" s="8">
        <v>250810</v>
      </c>
      <c r="M17" s="8">
        <v>45954</v>
      </c>
      <c r="N17" s="8">
        <v>290793</v>
      </c>
      <c r="O17" s="8">
        <v>238789</v>
      </c>
      <c r="P17" s="8">
        <v>146072</v>
      </c>
      <c r="Q17" s="8">
        <v>107052</v>
      </c>
      <c r="R17" s="8">
        <v>72986</v>
      </c>
      <c r="S17" s="8">
        <v>67349</v>
      </c>
    </row>
    <row r="18" spans="1:19" x14ac:dyDescent="0.25">
      <c r="A18" s="3" t="s">
        <v>44</v>
      </c>
      <c r="B18" s="4">
        <v>138914</v>
      </c>
      <c r="C18" s="4">
        <v>67814</v>
      </c>
      <c r="D18" s="4">
        <v>65427</v>
      </c>
      <c r="E18" s="4">
        <v>58467</v>
      </c>
      <c r="F18" s="4">
        <v>64072</v>
      </c>
      <c r="G18" s="4">
        <v>65823</v>
      </c>
      <c r="H18" s="4">
        <v>94528</v>
      </c>
      <c r="I18" s="4">
        <v>101028</v>
      </c>
      <c r="K18" s="3" t="s">
        <v>49</v>
      </c>
      <c r="L18" s="4">
        <v>195592</v>
      </c>
      <c r="M18" s="4">
        <v>68074</v>
      </c>
      <c r="N18" s="4">
        <v>240349</v>
      </c>
      <c r="O18" s="4">
        <v>255375</v>
      </c>
      <c r="P18" s="4">
        <v>274075</v>
      </c>
      <c r="Q18" s="4">
        <v>247345</v>
      </c>
      <c r="R18" s="4">
        <v>198179</v>
      </c>
      <c r="S18" s="4">
        <v>120095</v>
      </c>
    </row>
    <row r="19" spans="1:19" ht="15.75" thickBot="1" x14ac:dyDescent="0.3">
      <c r="A19" s="7" t="s">
        <v>40</v>
      </c>
      <c r="B19" s="8">
        <v>157178</v>
      </c>
      <c r="C19" s="8">
        <v>77565</v>
      </c>
      <c r="D19" s="8">
        <v>84690</v>
      </c>
      <c r="E19" s="8">
        <v>74446</v>
      </c>
      <c r="F19" s="8">
        <v>78360</v>
      </c>
      <c r="G19" s="8">
        <v>75093</v>
      </c>
      <c r="H19" s="8">
        <v>108648</v>
      </c>
      <c r="I19" s="8">
        <v>113085</v>
      </c>
      <c r="K19" s="11" t="s">
        <v>50</v>
      </c>
      <c r="L19" s="12">
        <v>248077</v>
      </c>
      <c r="M19" s="12">
        <v>167741</v>
      </c>
      <c r="N19" s="12">
        <v>236740</v>
      </c>
      <c r="O19" s="12">
        <v>194380</v>
      </c>
      <c r="P19" s="12">
        <v>216188</v>
      </c>
      <c r="Q19" s="12">
        <v>259105</v>
      </c>
      <c r="R19" s="12">
        <v>220905</v>
      </c>
      <c r="S19" s="12">
        <v>49013</v>
      </c>
    </row>
    <row r="20" spans="1:19" x14ac:dyDescent="0.25">
      <c r="A20" s="3" t="s">
        <v>35</v>
      </c>
      <c r="B20" s="4">
        <v>597340</v>
      </c>
      <c r="C20" s="4">
        <v>303839</v>
      </c>
      <c r="D20" s="4">
        <v>285712</v>
      </c>
      <c r="E20" s="4">
        <v>253029</v>
      </c>
      <c r="F20" s="4">
        <v>227091</v>
      </c>
      <c r="G20" s="4">
        <v>213301</v>
      </c>
      <c r="H20" s="4">
        <v>326839</v>
      </c>
      <c r="I20" s="4">
        <v>183829</v>
      </c>
      <c r="K20" t="s">
        <v>59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7">
        <f>2028851-SUM(S16:S19)</f>
        <v>1209475</v>
      </c>
    </row>
    <row r="21" spans="1:19" x14ac:dyDescent="0.25">
      <c r="A21" s="7" t="s">
        <v>34</v>
      </c>
      <c r="B21" s="8">
        <v>592337</v>
      </c>
      <c r="C21" s="8">
        <v>279509</v>
      </c>
      <c r="D21" s="8">
        <v>264491</v>
      </c>
      <c r="E21" s="8">
        <v>273648</v>
      </c>
      <c r="F21" s="8">
        <v>236920</v>
      </c>
      <c r="G21" s="8">
        <v>241146</v>
      </c>
      <c r="H21" s="8">
        <v>363562</v>
      </c>
      <c r="I21" s="8">
        <v>51188</v>
      </c>
      <c r="J21" s="18"/>
      <c r="Q21" s="18"/>
    </row>
    <row r="22" spans="1:19" x14ac:dyDescent="0.25">
      <c r="A22" s="3" t="s">
        <v>45</v>
      </c>
      <c r="B22" s="4">
        <v>33221</v>
      </c>
      <c r="C22" s="4">
        <v>678</v>
      </c>
      <c r="D22" s="4">
        <v>24699</v>
      </c>
      <c r="E22" s="4">
        <v>22674</v>
      </c>
      <c r="F22" s="4">
        <v>25738</v>
      </c>
      <c r="G22" s="4">
        <v>26187</v>
      </c>
      <c r="H22" s="4">
        <v>26933</v>
      </c>
      <c r="I22" s="4">
        <v>337</v>
      </c>
    </row>
    <row r="23" spans="1:19" x14ac:dyDescent="0.25">
      <c r="A23" s="7" t="s">
        <v>43</v>
      </c>
      <c r="B23" s="8">
        <v>140491</v>
      </c>
      <c r="C23" s="8">
        <v>57541</v>
      </c>
      <c r="D23" s="8">
        <v>63870</v>
      </c>
      <c r="E23" s="8">
        <v>59552</v>
      </c>
      <c r="F23" s="8">
        <v>55169</v>
      </c>
      <c r="G23" s="8">
        <v>61804</v>
      </c>
      <c r="H23" s="8">
        <v>82112</v>
      </c>
      <c r="I23" s="8">
        <v>9084</v>
      </c>
      <c r="J23" s="18"/>
      <c r="Q23" s="18"/>
    </row>
    <row r="24" spans="1:19" x14ac:dyDescent="0.25">
      <c r="A24" s="3" t="s">
        <v>38</v>
      </c>
      <c r="B24" s="4">
        <v>210170</v>
      </c>
      <c r="C24" s="4">
        <v>32471</v>
      </c>
      <c r="D24" s="4">
        <v>193892</v>
      </c>
      <c r="E24" s="4">
        <v>166253</v>
      </c>
      <c r="F24" s="4">
        <v>159221</v>
      </c>
      <c r="G24" s="4">
        <v>161894</v>
      </c>
      <c r="H24" s="4">
        <v>181674</v>
      </c>
      <c r="I24" s="4">
        <v>51124</v>
      </c>
    </row>
    <row r="25" spans="1:19" x14ac:dyDescent="0.25">
      <c r="A25" s="7" t="s">
        <v>36</v>
      </c>
      <c r="B25" s="8">
        <v>302044</v>
      </c>
      <c r="C25" s="8">
        <v>14476</v>
      </c>
      <c r="D25" s="8">
        <v>322196</v>
      </c>
      <c r="E25" s="8">
        <v>232206</v>
      </c>
      <c r="F25" s="8">
        <v>196356</v>
      </c>
      <c r="G25" s="8">
        <v>159990</v>
      </c>
      <c r="H25" s="8">
        <v>169942</v>
      </c>
      <c r="I25" s="8">
        <v>47093</v>
      </c>
    </row>
    <row r="26" spans="1:19" x14ac:dyDescent="0.25">
      <c r="A26" s="3" t="s">
        <v>41</v>
      </c>
      <c r="B26" s="4">
        <v>139645</v>
      </c>
      <c r="C26" s="4">
        <v>20140</v>
      </c>
      <c r="D26" s="4">
        <v>84404</v>
      </c>
      <c r="E26" s="4">
        <v>73004</v>
      </c>
      <c r="F26" s="4">
        <v>75703</v>
      </c>
      <c r="G26" s="4">
        <v>69404</v>
      </c>
      <c r="H26" s="4">
        <v>99140</v>
      </c>
      <c r="I26" s="4">
        <v>8248</v>
      </c>
    </row>
    <row r="27" spans="1:19" ht="15.75" thickBot="1" x14ac:dyDescent="0.3">
      <c r="A27" s="11" t="s">
        <v>39</v>
      </c>
      <c r="B27" s="12">
        <v>80852</v>
      </c>
      <c r="C27" s="12">
        <v>78225</v>
      </c>
      <c r="D27" s="12">
        <v>101557</v>
      </c>
      <c r="E27" s="12">
        <v>94793</v>
      </c>
      <c r="F27" s="12">
        <v>90170</v>
      </c>
      <c r="G27" s="12">
        <v>110040</v>
      </c>
      <c r="H27" s="12">
        <v>75746</v>
      </c>
      <c r="I27" s="12">
        <v>33468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9748A-205C-4502-BC76-41B2F47A4BF6}">
  <dimension ref="A1:I80"/>
  <sheetViews>
    <sheetView zoomScale="70" zoomScaleNormal="70" workbookViewId="0">
      <selection sqref="A1:XFD1048576"/>
    </sheetView>
  </sheetViews>
  <sheetFormatPr defaultColWidth="25.28515625" defaultRowHeight="15" x14ac:dyDescent="0.25"/>
  <sheetData>
    <row r="1" spans="1:9" ht="19.5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</row>
    <row r="2" spans="1:9" x14ac:dyDescent="0.25">
      <c r="A2" s="1" t="s">
        <v>0</v>
      </c>
      <c r="B2" s="2"/>
      <c r="C2" s="2"/>
      <c r="D2" s="2"/>
      <c r="F2" s="1" t="s">
        <v>2</v>
      </c>
      <c r="G2" s="2" t="s">
        <v>62</v>
      </c>
      <c r="H2" s="2" t="s">
        <v>61</v>
      </c>
      <c r="I2" s="2" t="s">
        <v>46</v>
      </c>
    </row>
    <row r="3" spans="1:9" x14ac:dyDescent="0.25">
      <c r="A3" s="3" t="s">
        <v>3</v>
      </c>
      <c r="B3" s="4">
        <v>186695</v>
      </c>
      <c r="C3" s="4">
        <v>186695</v>
      </c>
      <c r="D3" s="5">
        <v>0.18051067248721178</v>
      </c>
      <c r="F3" s="3" t="s">
        <v>47</v>
      </c>
      <c r="G3" s="4">
        <v>2560547</v>
      </c>
      <c r="H3" s="4">
        <v>2560547</v>
      </c>
      <c r="I3" s="5">
        <v>0.19728351012498505</v>
      </c>
    </row>
    <row r="4" spans="1:9" x14ac:dyDescent="0.25">
      <c r="A4" s="7" t="s">
        <v>5</v>
      </c>
      <c r="B4" s="8">
        <v>162172</v>
      </c>
      <c r="C4" s="8">
        <v>162172</v>
      </c>
      <c r="D4" s="9">
        <v>0.23911692523986877</v>
      </c>
      <c r="F4" s="7" t="s">
        <v>48</v>
      </c>
      <c r="G4" s="8">
        <v>277667</v>
      </c>
      <c r="H4" s="8">
        <v>277667</v>
      </c>
      <c r="I4" s="9">
        <v>0.16821336348935956</v>
      </c>
    </row>
    <row r="5" spans="1:9" x14ac:dyDescent="0.25">
      <c r="A5" s="3" t="s">
        <v>7</v>
      </c>
      <c r="B5" s="4">
        <v>174295</v>
      </c>
      <c r="C5" s="4">
        <v>174295</v>
      </c>
      <c r="D5" s="5">
        <v>0.24318964973177656</v>
      </c>
      <c r="F5" s="3" t="s">
        <v>49</v>
      </c>
      <c r="G5" s="4">
        <v>114032</v>
      </c>
      <c r="H5" s="4">
        <v>114032</v>
      </c>
      <c r="I5" s="5">
        <v>0.18551660937280764</v>
      </c>
    </row>
    <row r="6" spans="1:9" ht="15.75" thickBot="1" x14ac:dyDescent="0.3">
      <c r="A6" s="7" t="s">
        <v>9</v>
      </c>
      <c r="B6" s="8">
        <v>195435</v>
      </c>
      <c r="C6" s="8">
        <v>195435</v>
      </c>
      <c r="D6" s="9">
        <v>0.23499091769642075</v>
      </c>
      <c r="F6" s="11" t="s">
        <v>50</v>
      </c>
      <c r="G6" s="12">
        <v>224757</v>
      </c>
      <c r="H6" s="12">
        <v>224757</v>
      </c>
      <c r="I6" s="13">
        <v>0.16779290522653356</v>
      </c>
    </row>
    <row r="7" spans="1:9" x14ac:dyDescent="0.25">
      <c r="A7" s="3" t="s">
        <v>11</v>
      </c>
      <c r="B7" s="4">
        <v>705695</v>
      </c>
      <c r="C7" s="4">
        <v>705695</v>
      </c>
      <c r="D7" s="5">
        <v>0.19825236114752126</v>
      </c>
    </row>
    <row r="8" spans="1:9" x14ac:dyDescent="0.25">
      <c r="A8" s="7" t="s">
        <v>12</v>
      </c>
      <c r="B8" s="8">
        <v>808092</v>
      </c>
      <c r="C8" s="8">
        <v>808092</v>
      </c>
      <c r="D8" s="9">
        <v>0.16997091915276974</v>
      </c>
      <c r="F8" t="s">
        <v>19</v>
      </c>
      <c r="G8" s="17">
        <f>SUM(G3:G6)</f>
        <v>3177003</v>
      </c>
      <c r="H8" s="15">
        <f>SUM(H3:H6)</f>
        <v>3177003</v>
      </c>
      <c r="I8" s="16">
        <f>SUMPRODUCT(H3:H6,I3:I6)/SUM(H3:H6)</f>
        <v>0.1922341464581557</v>
      </c>
    </row>
    <row r="9" spans="1:9" x14ac:dyDescent="0.25">
      <c r="A9" s="3" t="s">
        <v>13</v>
      </c>
      <c r="B9" s="4">
        <v>31367</v>
      </c>
      <c r="C9" s="4">
        <v>31367</v>
      </c>
      <c r="D9" s="5">
        <v>0.16231708483438007</v>
      </c>
      <c r="I9" s="16"/>
    </row>
    <row r="10" spans="1:9" x14ac:dyDescent="0.25">
      <c r="A10" s="7" t="s">
        <v>14</v>
      </c>
      <c r="B10" s="8">
        <v>173381</v>
      </c>
      <c r="C10" s="8">
        <v>173381</v>
      </c>
      <c r="D10" s="9">
        <v>0.17778401324251214</v>
      </c>
      <c r="I10" s="16">
        <f>SUMPRODUCT(D19:D66,E19:E66)/SUM(D19:D66)</f>
        <v>0.19223414645815576</v>
      </c>
    </row>
    <row r="11" spans="1:9" x14ac:dyDescent="0.25">
      <c r="A11" s="3" t="s">
        <v>15</v>
      </c>
      <c r="B11" s="4">
        <v>232681</v>
      </c>
      <c r="C11" s="4">
        <v>232681</v>
      </c>
      <c r="D11" s="5">
        <v>0.1666015703903628</v>
      </c>
      <c r="G11" s="16"/>
    </row>
    <row r="12" spans="1:9" x14ac:dyDescent="0.25">
      <c r="A12" s="7" t="s">
        <v>16</v>
      </c>
      <c r="B12" s="8">
        <v>274898</v>
      </c>
      <c r="C12" s="8">
        <v>274898</v>
      </c>
      <c r="D12" s="9">
        <v>0.20524725534561911</v>
      </c>
    </row>
    <row r="13" spans="1:9" x14ac:dyDescent="0.25">
      <c r="A13" s="3" t="s">
        <v>17</v>
      </c>
      <c r="B13" s="4">
        <v>165527</v>
      </c>
      <c r="C13" s="4">
        <v>165527</v>
      </c>
      <c r="D13" s="5">
        <v>0.17801826892289477</v>
      </c>
    </row>
    <row r="14" spans="1:9" ht="15.75" thickBot="1" x14ac:dyDescent="0.3">
      <c r="A14" s="11" t="s">
        <v>18</v>
      </c>
      <c r="B14" s="12">
        <v>66765</v>
      </c>
      <c r="C14" s="12">
        <v>66765</v>
      </c>
      <c r="D14" s="13">
        <v>0.18138605556803714</v>
      </c>
    </row>
    <row r="16" spans="1:9" x14ac:dyDescent="0.25">
      <c r="A16" t="s">
        <v>19</v>
      </c>
      <c r="B16" s="15">
        <f>SUM(B3:B14)</f>
        <v>3177003</v>
      </c>
      <c r="C16" s="15">
        <f>SUM(C3:C14)</f>
        <v>3177003</v>
      </c>
      <c r="D16" s="16">
        <f>SUMPRODUCT(C3:C14,D3:D14)/SUM(C3:C14)</f>
        <v>0.1922341464581557</v>
      </c>
    </row>
    <row r="17" spans="1:9" ht="15.75" thickBot="1" x14ac:dyDescent="0.3"/>
    <row r="18" spans="1:9" x14ac:dyDescent="0.25">
      <c r="A18" s="1" t="s">
        <v>20</v>
      </c>
      <c r="B18" s="2" t="s">
        <v>21</v>
      </c>
      <c r="C18" s="2" t="s">
        <v>22</v>
      </c>
      <c r="D18" s="2" t="s">
        <v>23</v>
      </c>
      <c r="E18" s="2" t="s">
        <v>24</v>
      </c>
      <c r="F18" s="2" t="s">
        <v>25</v>
      </c>
      <c r="G18" s="25" t="s">
        <v>63</v>
      </c>
      <c r="H18" s="25" t="s">
        <v>65</v>
      </c>
      <c r="I18" s="25" t="s">
        <v>66</v>
      </c>
    </row>
    <row r="19" spans="1:9" x14ac:dyDescent="0.25">
      <c r="A19" s="3" t="s">
        <v>3</v>
      </c>
      <c r="B19" s="4" t="s">
        <v>4</v>
      </c>
      <c r="C19" s="4">
        <v>77732</v>
      </c>
      <c r="D19" s="4">
        <v>77732</v>
      </c>
      <c r="E19" s="5">
        <v>0.19</v>
      </c>
      <c r="F19" s="4">
        <v>5</v>
      </c>
      <c r="G19" s="17">
        <f>SUM(C19:C30)</f>
        <v>2560547</v>
      </c>
      <c r="H19" s="17">
        <f>SUM(D19:D30)</f>
        <v>2560547</v>
      </c>
      <c r="I19" s="23">
        <f>SUMPRODUCT(D19:D30,E19:E30)/SUM(D19:D30)</f>
        <v>0.19728351012498505</v>
      </c>
    </row>
    <row r="20" spans="1:9" x14ac:dyDescent="0.25">
      <c r="A20" s="7" t="s">
        <v>5</v>
      </c>
      <c r="B20" s="8" t="s">
        <v>4</v>
      </c>
      <c r="C20" s="8">
        <v>127589</v>
      </c>
      <c r="D20" s="8">
        <v>127589</v>
      </c>
      <c r="E20" s="9">
        <v>0.26</v>
      </c>
      <c r="F20" s="8">
        <v>4</v>
      </c>
      <c r="G20" s="17"/>
      <c r="H20" s="17"/>
      <c r="I20" s="23"/>
    </row>
    <row r="21" spans="1:9" x14ac:dyDescent="0.25">
      <c r="A21" s="7" t="s">
        <v>7</v>
      </c>
      <c r="B21" s="8" t="s">
        <v>4</v>
      </c>
      <c r="C21" s="8">
        <v>161519</v>
      </c>
      <c r="D21" s="8">
        <v>161519</v>
      </c>
      <c r="E21" s="9">
        <v>0.25</v>
      </c>
      <c r="F21" s="8">
        <v>2</v>
      </c>
      <c r="G21" s="17"/>
      <c r="H21" s="17"/>
      <c r="I21" s="23"/>
    </row>
    <row r="22" spans="1:9" x14ac:dyDescent="0.25">
      <c r="A22" s="3" t="s">
        <v>9</v>
      </c>
      <c r="B22" s="4" t="s">
        <v>4</v>
      </c>
      <c r="C22" s="4">
        <v>180498</v>
      </c>
      <c r="D22" s="4">
        <v>180498</v>
      </c>
      <c r="E22" s="5">
        <v>0.24</v>
      </c>
      <c r="F22" s="4">
        <v>3</v>
      </c>
      <c r="G22" s="17"/>
      <c r="H22" s="17"/>
      <c r="I22" s="23"/>
    </row>
    <row r="23" spans="1:9" x14ac:dyDescent="0.25">
      <c r="A23" s="3" t="s">
        <v>11</v>
      </c>
      <c r="B23" s="4" t="s">
        <v>4</v>
      </c>
      <c r="C23" s="4">
        <v>646997</v>
      </c>
      <c r="D23" s="4">
        <v>646997</v>
      </c>
      <c r="E23" s="5">
        <v>0.2</v>
      </c>
      <c r="F23" s="4">
        <v>8</v>
      </c>
      <c r="G23" s="17"/>
      <c r="H23" s="17"/>
      <c r="I23" s="23"/>
    </row>
    <row r="24" spans="1:9" x14ac:dyDescent="0.25">
      <c r="A24" s="7" t="s">
        <v>12</v>
      </c>
      <c r="B24" s="8" t="s">
        <v>4</v>
      </c>
      <c r="C24" s="8">
        <v>784320</v>
      </c>
      <c r="D24" s="8">
        <v>784320</v>
      </c>
      <c r="E24" s="9">
        <v>0.17</v>
      </c>
      <c r="F24" s="8">
        <v>9</v>
      </c>
      <c r="G24" s="17"/>
      <c r="H24" s="17"/>
      <c r="I24" s="23"/>
    </row>
    <row r="25" spans="1:9" x14ac:dyDescent="0.25">
      <c r="A25" s="7" t="s">
        <v>13</v>
      </c>
      <c r="B25" s="8" t="s">
        <v>4</v>
      </c>
      <c r="C25" s="8">
        <v>12402</v>
      </c>
      <c r="D25" s="8">
        <v>12402</v>
      </c>
      <c r="E25" s="9">
        <v>0.15</v>
      </c>
      <c r="F25" s="8">
        <v>1</v>
      </c>
      <c r="G25" s="17"/>
      <c r="H25" s="17"/>
      <c r="I25" s="23"/>
    </row>
    <row r="26" spans="1:9" x14ac:dyDescent="0.25">
      <c r="A26" s="3" t="s">
        <v>14</v>
      </c>
      <c r="B26" s="4" t="s">
        <v>4</v>
      </c>
      <c r="C26" s="4">
        <v>156103</v>
      </c>
      <c r="D26" s="4">
        <v>156103</v>
      </c>
      <c r="E26" s="5">
        <v>0.18</v>
      </c>
      <c r="F26" s="4">
        <v>5</v>
      </c>
      <c r="G26" s="17"/>
      <c r="H26" s="17"/>
      <c r="I26" s="23"/>
    </row>
    <row r="27" spans="1:9" x14ac:dyDescent="0.25">
      <c r="A27" s="7" t="s">
        <v>15</v>
      </c>
      <c r="B27" s="8" t="s">
        <v>4</v>
      </c>
      <c r="C27" s="8">
        <v>113261</v>
      </c>
      <c r="D27" s="8">
        <v>113261</v>
      </c>
      <c r="E27" s="9">
        <v>0.16</v>
      </c>
      <c r="F27" s="8">
        <v>3</v>
      </c>
      <c r="G27" s="17"/>
      <c r="H27" s="17"/>
      <c r="I27" s="23"/>
    </row>
    <row r="28" spans="1:9" x14ac:dyDescent="0.25">
      <c r="A28" s="7" t="s">
        <v>16</v>
      </c>
      <c r="B28" s="8" t="s">
        <v>4</v>
      </c>
      <c r="C28" s="8">
        <v>146536</v>
      </c>
      <c r="D28" s="8">
        <v>146536</v>
      </c>
      <c r="E28" s="9">
        <v>0.24</v>
      </c>
      <c r="F28" s="8">
        <v>6</v>
      </c>
      <c r="G28" s="17"/>
      <c r="H28" s="17"/>
      <c r="I28" s="23"/>
    </row>
    <row r="29" spans="1:9" x14ac:dyDescent="0.25">
      <c r="A29" s="3" t="s">
        <v>17</v>
      </c>
      <c r="B29" s="4" t="s">
        <v>4</v>
      </c>
      <c r="C29" s="4">
        <v>149689</v>
      </c>
      <c r="D29" s="4">
        <v>149689</v>
      </c>
      <c r="E29" s="5">
        <v>0.18</v>
      </c>
      <c r="F29" s="4">
        <v>5</v>
      </c>
      <c r="G29" s="17"/>
      <c r="H29" s="17"/>
      <c r="I29" s="23"/>
    </row>
    <row r="30" spans="1:9" x14ac:dyDescent="0.25">
      <c r="A30" s="3" t="s">
        <v>18</v>
      </c>
      <c r="B30" s="4" t="s">
        <v>4</v>
      </c>
      <c r="C30" s="4">
        <v>3901</v>
      </c>
      <c r="D30" s="4">
        <v>3901</v>
      </c>
      <c r="E30" s="5">
        <v>0.15</v>
      </c>
      <c r="F30" s="4">
        <v>2</v>
      </c>
      <c r="G30" s="17"/>
      <c r="H30" s="17"/>
      <c r="I30" s="23"/>
    </row>
    <row r="31" spans="1:9" x14ac:dyDescent="0.25">
      <c r="A31" s="7" t="s">
        <v>3</v>
      </c>
      <c r="B31" s="8" t="s">
        <v>6</v>
      </c>
      <c r="C31" s="8">
        <v>74864</v>
      </c>
      <c r="D31" s="8">
        <v>74864</v>
      </c>
      <c r="E31" s="9">
        <v>0.18</v>
      </c>
      <c r="F31" s="8">
        <v>6</v>
      </c>
      <c r="G31" s="17">
        <f>SUM(C31:C42)</f>
        <v>277667</v>
      </c>
      <c r="H31" s="17">
        <f>SUM(D31:D42)</f>
        <v>277667</v>
      </c>
      <c r="I31" s="23">
        <f>SUMPRODUCT(D31:D42,E31:E42)/SUM(D31:D42)</f>
        <v>0.16821336348935956</v>
      </c>
    </row>
    <row r="32" spans="1:9" x14ac:dyDescent="0.25">
      <c r="A32" s="7" t="s">
        <v>5</v>
      </c>
      <c r="B32" s="8" t="s">
        <v>6</v>
      </c>
      <c r="C32" s="8">
        <v>18374</v>
      </c>
      <c r="D32" s="8">
        <v>18374</v>
      </c>
      <c r="E32" s="9">
        <v>0.16</v>
      </c>
      <c r="F32" s="8">
        <v>3</v>
      </c>
      <c r="H32" s="16"/>
      <c r="I32" s="17"/>
    </row>
    <row r="33" spans="1:9" x14ac:dyDescent="0.25">
      <c r="A33" s="7" t="s">
        <v>7</v>
      </c>
      <c r="B33" s="8" t="s">
        <v>6</v>
      </c>
      <c r="C33" s="8">
        <v>2894</v>
      </c>
      <c r="D33" s="8">
        <v>2894</v>
      </c>
      <c r="E33" s="9">
        <v>0.15</v>
      </c>
      <c r="F33" s="8">
        <v>2</v>
      </c>
      <c r="G33" s="17"/>
      <c r="H33" s="17"/>
      <c r="I33" s="23"/>
    </row>
    <row r="34" spans="1:9" x14ac:dyDescent="0.25">
      <c r="A34" s="7" t="s">
        <v>9</v>
      </c>
      <c r="B34" s="8" t="s">
        <v>6</v>
      </c>
      <c r="C34" s="8">
        <v>3183</v>
      </c>
      <c r="D34" s="8">
        <v>3183</v>
      </c>
      <c r="E34" s="9">
        <v>0.15</v>
      </c>
      <c r="F34" s="8">
        <v>2</v>
      </c>
      <c r="H34" s="16"/>
      <c r="I34" s="17"/>
    </row>
    <row r="35" spans="1:9" x14ac:dyDescent="0.25">
      <c r="A35" s="7" t="s">
        <v>11</v>
      </c>
      <c r="B35" s="8" t="s">
        <v>6</v>
      </c>
      <c r="C35" s="8">
        <v>20175</v>
      </c>
      <c r="D35" s="8">
        <v>20175</v>
      </c>
      <c r="E35" s="9">
        <v>0.18</v>
      </c>
      <c r="F35" s="8">
        <v>3</v>
      </c>
      <c r="G35" s="17"/>
      <c r="H35" s="17"/>
      <c r="I35" s="23"/>
    </row>
    <row r="36" spans="1:9" x14ac:dyDescent="0.25">
      <c r="A36" s="3" t="s">
        <v>12</v>
      </c>
      <c r="B36" s="4" t="s">
        <v>6</v>
      </c>
      <c r="C36" s="4">
        <v>511</v>
      </c>
      <c r="D36" s="4">
        <v>511</v>
      </c>
      <c r="E36" s="5">
        <v>0.15</v>
      </c>
      <c r="F36" s="4">
        <v>1</v>
      </c>
      <c r="H36" s="16"/>
      <c r="I36" s="17"/>
    </row>
    <row r="37" spans="1:9" x14ac:dyDescent="0.25">
      <c r="A37" s="7" t="s">
        <v>13</v>
      </c>
      <c r="B37" s="8" t="s">
        <v>6</v>
      </c>
      <c r="C37" s="8">
        <v>185</v>
      </c>
      <c r="D37" s="8">
        <v>185</v>
      </c>
      <c r="E37" s="9">
        <v>0.15</v>
      </c>
      <c r="F37" s="8">
        <v>1</v>
      </c>
      <c r="G37" s="17"/>
      <c r="H37" s="17"/>
      <c r="I37" s="23"/>
    </row>
    <row r="38" spans="1:9" x14ac:dyDescent="0.25">
      <c r="A38" s="3" t="s">
        <v>14</v>
      </c>
      <c r="B38" s="4" t="s">
        <v>6</v>
      </c>
      <c r="C38" s="4">
        <v>3185</v>
      </c>
      <c r="D38" s="4">
        <v>3185</v>
      </c>
      <c r="E38" s="5">
        <v>0.15</v>
      </c>
      <c r="F38" s="4">
        <v>2</v>
      </c>
      <c r="H38" s="16"/>
      <c r="I38" s="17"/>
    </row>
    <row r="39" spans="1:9" x14ac:dyDescent="0.25">
      <c r="A39" s="3" t="s">
        <v>15</v>
      </c>
      <c r="B39" s="4" t="s">
        <v>6</v>
      </c>
      <c r="C39" s="4">
        <v>49065</v>
      </c>
      <c r="D39" s="4">
        <v>49065</v>
      </c>
      <c r="E39" s="5">
        <v>0.17</v>
      </c>
      <c r="F39" s="4">
        <v>5</v>
      </c>
      <c r="G39" s="17"/>
      <c r="H39" s="17"/>
      <c r="I39" s="23"/>
    </row>
    <row r="40" spans="1:9" x14ac:dyDescent="0.25">
      <c r="A40" s="3" t="s">
        <v>16</v>
      </c>
      <c r="B40" s="4" t="s">
        <v>6</v>
      </c>
      <c r="C40" s="4">
        <v>87341</v>
      </c>
      <c r="D40" s="4">
        <v>87341</v>
      </c>
      <c r="E40" s="5">
        <v>0.16</v>
      </c>
      <c r="F40" s="4">
        <v>5</v>
      </c>
      <c r="H40" s="16"/>
      <c r="I40" s="17"/>
    </row>
    <row r="41" spans="1:9" x14ac:dyDescent="0.25">
      <c r="A41" s="7" t="s">
        <v>17</v>
      </c>
      <c r="B41" s="8" t="s">
        <v>6</v>
      </c>
      <c r="C41" s="8">
        <v>1127</v>
      </c>
      <c r="D41" s="8">
        <v>1127</v>
      </c>
      <c r="E41" s="9">
        <v>0.15</v>
      </c>
      <c r="F41" s="8">
        <v>1</v>
      </c>
      <c r="G41" s="17"/>
      <c r="H41" s="17"/>
      <c r="I41" s="23"/>
    </row>
    <row r="42" spans="1:9" x14ac:dyDescent="0.25">
      <c r="A42" s="3" t="s">
        <v>18</v>
      </c>
      <c r="B42" s="4" t="s">
        <v>6</v>
      </c>
      <c r="C42" s="4">
        <v>16763</v>
      </c>
      <c r="D42" s="4">
        <v>16763</v>
      </c>
      <c r="E42" s="5">
        <v>0.16</v>
      </c>
      <c r="F42" s="4">
        <v>3</v>
      </c>
      <c r="H42" s="16"/>
      <c r="I42" s="17"/>
    </row>
    <row r="43" spans="1:9" x14ac:dyDescent="0.25">
      <c r="A43" s="7" t="s">
        <v>3</v>
      </c>
      <c r="B43" s="8" t="s">
        <v>8</v>
      </c>
      <c r="C43" s="8">
        <v>11365</v>
      </c>
      <c r="D43" s="8">
        <v>11365</v>
      </c>
      <c r="E43" s="9">
        <v>0.16</v>
      </c>
      <c r="F43" s="8">
        <v>5</v>
      </c>
      <c r="G43" s="17">
        <f>SUM(C43:C54)</f>
        <v>114032</v>
      </c>
      <c r="H43" s="17">
        <f>SUM(D43:D54)</f>
        <v>114032</v>
      </c>
      <c r="I43" s="23">
        <f>SUMPRODUCT(D43:D54,E43:E54)/SUM(D43:D54)</f>
        <v>0.18551660937280764</v>
      </c>
    </row>
    <row r="44" spans="1:9" x14ac:dyDescent="0.25">
      <c r="A44" s="7" t="s">
        <v>5</v>
      </c>
      <c r="B44" s="8" t="s">
        <v>8</v>
      </c>
      <c r="C44" s="8">
        <v>4522</v>
      </c>
      <c r="D44" s="8">
        <v>4522</v>
      </c>
      <c r="E44" s="9">
        <v>0.15</v>
      </c>
      <c r="F44" s="8">
        <v>1</v>
      </c>
      <c r="G44" s="17"/>
      <c r="H44" s="17"/>
      <c r="I44" s="23"/>
    </row>
    <row r="45" spans="1:9" x14ac:dyDescent="0.25">
      <c r="A45" s="7" t="s">
        <v>7</v>
      </c>
      <c r="B45" s="8" t="s">
        <v>8</v>
      </c>
      <c r="C45" s="8">
        <v>823</v>
      </c>
      <c r="D45" s="8">
        <v>823</v>
      </c>
      <c r="E45" s="9">
        <v>0.15</v>
      </c>
      <c r="F45" s="8">
        <v>2</v>
      </c>
      <c r="G45" s="17"/>
      <c r="H45" s="17"/>
      <c r="I45" s="23"/>
    </row>
    <row r="46" spans="1:9" x14ac:dyDescent="0.25">
      <c r="A46" s="3" t="s">
        <v>9</v>
      </c>
      <c r="B46" s="4" t="s">
        <v>8</v>
      </c>
      <c r="C46" s="4">
        <v>3098</v>
      </c>
      <c r="D46" s="4">
        <v>3098</v>
      </c>
      <c r="E46" s="5">
        <v>0.24</v>
      </c>
      <c r="F46" s="4">
        <v>3</v>
      </c>
      <c r="G46" s="17"/>
      <c r="H46" s="17"/>
      <c r="I46" s="23"/>
    </row>
    <row r="47" spans="1:9" x14ac:dyDescent="0.25">
      <c r="A47" s="3" t="s">
        <v>11</v>
      </c>
      <c r="B47" s="4" t="s">
        <v>8</v>
      </c>
      <c r="C47" s="4">
        <v>5934</v>
      </c>
      <c r="D47" s="4">
        <v>5934</v>
      </c>
      <c r="E47" s="5">
        <v>0.17</v>
      </c>
      <c r="F47" s="4">
        <v>3</v>
      </c>
      <c r="G47" s="17"/>
      <c r="H47" s="17"/>
      <c r="I47" s="23"/>
    </row>
    <row r="48" spans="1:9" x14ac:dyDescent="0.25">
      <c r="A48" s="7" t="s">
        <v>12</v>
      </c>
      <c r="B48" s="8" t="s">
        <v>8</v>
      </c>
      <c r="C48" s="8">
        <v>664</v>
      </c>
      <c r="D48" s="8">
        <v>664</v>
      </c>
      <c r="E48" s="9">
        <v>0.15</v>
      </c>
      <c r="F48" s="8">
        <v>2</v>
      </c>
      <c r="G48" s="17"/>
      <c r="H48" s="17"/>
      <c r="I48" s="23"/>
    </row>
    <row r="49" spans="1:9" x14ac:dyDescent="0.25">
      <c r="A49" s="3" t="s">
        <v>13</v>
      </c>
      <c r="B49" s="4" t="s">
        <v>8</v>
      </c>
      <c r="C49" s="4">
        <v>215</v>
      </c>
      <c r="D49" s="4">
        <v>215</v>
      </c>
      <c r="E49" s="5">
        <v>0.22</v>
      </c>
      <c r="F49" s="4">
        <v>2</v>
      </c>
      <c r="G49" s="17"/>
      <c r="H49" s="17"/>
      <c r="I49" s="23"/>
    </row>
    <row r="50" spans="1:9" x14ac:dyDescent="0.25">
      <c r="A50" s="3" t="s">
        <v>14</v>
      </c>
      <c r="B50" s="4" t="s">
        <v>8</v>
      </c>
      <c r="C50" s="4">
        <v>680</v>
      </c>
      <c r="D50" s="4">
        <v>680</v>
      </c>
      <c r="E50" s="5">
        <v>0.15</v>
      </c>
      <c r="F50" s="4">
        <v>1</v>
      </c>
      <c r="G50" s="17"/>
      <c r="H50" s="17"/>
      <c r="I50" s="23"/>
    </row>
    <row r="51" spans="1:9" x14ac:dyDescent="0.25">
      <c r="A51" s="7" t="s">
        <v>15</v>
      </c>
      <c r="B51" s="8" t="s">
        <v>8</v>
      </c>
      <c r="C51" s="8">
        <v>34186</v>
      </c>
      <c r="D51" s="8">
        <v>34186</v>
      </c>
      <c r="E51" s="9">
        <v>0.18</v>
      </c>
      <c r="F51" s="8">
        <v>5</v>
      </c>
      <c r="G51" s="17"/>
      <c r="H51" s="17"/>
      <c r="I51" s="23"/>
    </row>
    <row r="52" spans="1:9" x14ac:dyDescent="0.25">
      <c r="A52" s="3" t="s">
        <v>16</v>
      </c>
      <c r="B52" s="4" t="s">
        <v>8</v>
      </c>
      <c r="C52" s="4">
        <v>23850</v>
      </c>
      <c r="D52" s="4">
        <v>23850</v>
      </c>
      <c r="E52" s="5">
        <v>0.19</v>
      </c>
      <c r="F52" s="4">
        <v>5</v>
      </c>
      <c r="G52" s="17"/>
      <c r="H52" s="17"/>
      <c r="I52" s="23"/>
    </row>
    <row r="53" spans="1:9" x14ac:dyDescent="0.25">
      <c r="A53" s="7" t="s">
        <v>17</v>
      </c>
      <c r="B53" s="8" t="s">
        <v>8</v>
      </c>
      <c r="C53" s="8">
        <v>3549</v>
      </c>
      <c r="D53" s="8">
        <v>3549</v>
      </c>
      <c r="E53" s="9">
        <v>0.16</v>
      </c>
      <c r="F53" s="8">
        <v>2</v>
      </c>
      <c r="G53" s="17"/>
      <c r="H53" s="17"/>
      <c r="I53" s="23"/>
    </row>
    <row r="54" spans="1:9" x14ac:dyDescent="0.25">
      <c r="A54" s="3" t="s">
        <v>18</v>
      </c>
      <c r="B54" s="4" t="s">
        <v>8</v>
      </c>
      <c r="C54" s="4">
        <v>25146</v>
      </c>
      <c r="D54" s="4">
        <v>25146</v>
      </c>
      <c r="E54" s="5">
        <v>0.21</v>
      </c>
      <c r="F54" s="4">
        <v>3</v>
      </c>
      <c r="G54" s="17"/>
      <c r="H54" s="17"/>
      <c r="I54" s="23"/>
    </row>
    <row r="55" spans="1:9" x14ac:dyDescent="0.25">
      <c r="A55" s="7" t="s">
        <v>3</v>
      </c>
      <c r="B55" s="8" t="s">
        <v>10</v>
      </c>
      <c r="C55" s="8">
        <v>22734</v>
      </c>
      <c r="D55" s="8">
        <v>22734</v>
      </c>
      <c r="E55" s="9">
        <v>0.16</v>
      </c>
      <c r="F55" s="8">
        <v>1</v>
      </c>
      <c r="G55" s="17">
        <f>SUM(C55:C66)</f>
        <v>224757</v>
      </c>
      <c r="H55" s="17">
        <f>SUM(D55:D66)</f>
        <v>224757</v>
      </c>
      <c r="I55" s="23">
        <f>SUMPRODUCT(D55:D66,E55:E66)/SUM(D55:D66)</f>
        <v>0.16779290522653356</v>
      </c>
    </row>
    <row r="56" spans="1:9" x14ac:dyDescent="0.25">
      <c r="A56" s="3" t="s">
        <v>5</v>
      </c>
      <c r="B56" s="4" t="s">
        <v>10</v>
      </c>
      <c r="C56" s="4">
        <v>11687</v>
      </c>
      <c r="D56" s="4">
        <v>11687</v>
      </c>
      <c r="E56" s="5">
        <v>0.17</v>
      </c>
      <c r="F56" s="4">
        <v>1</v>
      </c>
      <c r="H56" s="16"/>
      <c r="I56" s="17"/>
    </row>
    <row r="57" spans="1:9" x14ac:dyDescent="0.25">
      <c r="A57" s="7" t="s">
        <v>7</v>
      </c>
      <c r="B57" s="8" t="s">
        <v>10</v>
      </c>
      <c r="C57" s="8">
        <v>9059</v>
      </c>
      <c r="D57" s="8">
        <v>9059</v>
      </c>
      <c r="E57" s="9">
        <v>0.16</v>
      </c>
      <c r="F57" s="8">
        <v>1</v>
      </c>
      <c r="G57" s="17"/>
      <c r="H57" s="17"/>
      <c r="I57" s="23"/>
    </row>
    <row r="58" spans="1:9" x14ac:dyDescent="0.25">
      <c r="A58" s="3" t="s">
        <v>9</v>
      </c>
      <c r="B58" s="4" t="s">
        <v>10</v>
      </c>
      <c r="C58" s="4">
        <v>8656</v>
      </c>
      <c r="D58" s="4">
        <v>8656</v>
      </c>
      <c r="E58" s="5">
        <v>0.16</v>
      </c>
      <c r="F58" s="4">
        <v>1</v>
      </c>
      <c r="H58" s="16"/>
      <c r="I58" s="17"/>
    </row>
    <row r="59" spans="1:9" x14ac:dyDescent="0.25">
      <c r="A59" s="3" t="s">
        <v>11</v>
      </c>
      <c r="B59" s="4" t="s">
        <v>10</v>
      </c>
      <c r="C59" s="4">
        <v>32589</v>
      </c>
      <c r="D59" s="4">
        <v>32589</v>
      </c>
      <c r="E59" s="5">
        <v>0.18</v>
      </c>
      <c r="F59" s="4">
        <v>2</v>
      </c>
      <c r="G59" s="17"/>
      <c r="H59" s="17"/>
      <c r="I59" s="23"/>
    </row>
    <row r="60" spans="1:9" x14ac:dyDescent="0.25">
      <c r="A60" s="7" t="s">
        <v>12</v>
      </c>
      <c r="B60" s="8" t="s">
        <v>10</v>
      </c>
      <c r="C60" s="8">
        <v>22597</v>
      </c>
      <c r="D60" s="8">
        <v>22597</v>
      </c>
      <c r="E60" s="9">
        <v>0.17</v>
      </c>
      <c r="F60" s="8">
        <v>1</v>
      </c>
      <c r="H60" s="16"/>
      <c r="I60" s="17"/>
    </row>
    <row r="61" spans="1:9" x14ac:dyDescent="0.25">
      <c r="A61" s="7" t="s">
        <v>13</v>
      </c>
      <c r="B61" s="8" t="s">
        <v>10</v>
      </c>
      <c r="C61" s="8">
        <v>18565</v>
      </c>
      <c r="D61" s="8">
        <v>18565</v>
      </c>
      <c r="E61" s="9">
        <v>0.17</v>
      </c>
      <c r="F61" s="8">
        <v>1</v>
      </c>
      <c r="G61" s="17"/>
      <c r="H61" s="17"/>
      <c r="I61" s="23"/>
    </row>
    <row r="62" spans="1:9" x14ac:dyDescent="0.25">
      <c r="A62" s="3" t="s">
        <v>14</v>
      </c>
      <c r="B62" s="4" t="s">
        <v>10</v>
      </c>
      <c r="C62" s="4">
        <v>13413</v>
      </c>
      <c r="D62" s="4">
        <v>13413</v>
      </c>
      <c r="E62" s="5">
        <v>0.16</v>
      </c>
      <c r="F62" s="4">
        <v>1</v>
      </c>
      <c r="H62" s="16"/>
      <c r="I62" s="17"/>
    </row>
    <row r="63" spans="1:9" x14ac:dyDescent="0.25">
      <c r="A63" s="3" t="s">
        <v>15</v>
      </c>
      <c r="B63" s="4" t="s">
        <v>10</v>
      </c>
      <c r="C63" s="4">
        <v>36169</v>
      </c>
      <c r="D63" s="4">
        <v>36169</v>
      </c>
      <c r="E63" s="5">
        <v>0.17</v>
      </c>
      <c r="F63" s="4">
        <v>1</v>
      </c>
      <c r="G63" s="17"/>
      <c r="H63" s="17"/>
      <c r="I63" s="23"/>
    </row>
    <row r="64" spans="1:9" x14ac:dyDescent="0.25">
      <c r="A64" s="3" t="s">
        <v>16</v>
      </c>
      <c r="B64" s="4" t="s">
        <v>10</v>
      </c>
      <c r="C64" s="4">
        <v>17171</v>
      </c>
      <c r="D64" s="4">
        <v>17171</v>
      </c>
      <c r="E64" s="5">
        <v>0.16</v>
      </c>
      <c r="F64" s="4">
        <v>1</v>
      </c>
      <c r="H64" s="16"/>
      <c r="I64" s="17"/>
    </row>
    <row r="65" spans="1:9" x14ac:dyDescent="0.25">
      <c r="A65" s="7" t="s">
        <v>17</v>
      </c>
      <c r="B65" s="8" t="s">
        <v>10</v>
      </c>
      <c r="C65" s="8">
        <v>11162</v>
      </c>
      <c r="D65" s="8">
        <v>11162</v>
      </c>
      <c r="E65" s="9">
        <v>0.16</v>
      </c>
      <c r="F65" s="8">
        <v>1</v>
      </c>
      <c r="G65" s="17"/>
      <c r="H65" s="17"/>
      <c r="I65" s="23"/>
    </row>
    <row r="66" spans="1:9" ht="15.75" thickBot="1" x14ac:dyDescent="0.3">
      <c r="A66" s="20" t="s">
        <v>18</v>
      </c>
      <c r="B66" s="21" t="s">
        <v>10</v>
      </c>
      <c r="C66" s="21">
        <v>20955</v>
      </c>
      <c r="D66" s="21">
        <v>20955</v>
      </c>
      <c r="E66" s="22">
        <v>0.17</v>
      </c>
      <c r="F66" s="21">
        <v>1</v>
      </c>
      <c r="H66" s="16"/>
      <c r="I66" s="17"/>
    </row>
    <row r="67" spans="1:9" x14ac:dyDescent="0.25">
      <c r="G67" s="16"/>
    </row>
    <row r="69" spans="1:9" x14ac:dyDescent="0.25">
      <c r="A69" t="s">
        <v>3</v>
      </c>
    </row>
    <row r="70" spans="1:9" x14ac:dyDescent="0.25">
      <c r="A70" t="s">
        <v>5</v>
      </c>
    </row>
    <row r="71" spans="1:9" x14ac:dyDescent="0.25">
      <c r="A71" t="s">
        <v>7</v>
      </c>
    </row>
    <row r="72" spans="1:9" x14ac:dyDescent="0.25">
      <c r="A72" t="s">
        <v>9</v>
      </c>
    </row>
    <row r="73" spans="1:9" x14ac:dyDescent="0.25">
      <c r="A73" t="s">
        <v>11</v>
      </c>
    </row>
    <row r="74" spans="1:9" x14ac:dyDescent="0.25">
      <c r="A74" t="s">
        <v>12</v>
      </c>
    </row>
    <row r="75" spans="1:9" x14ac:dyDescent="0.25">
      <c r="A75" t="s">
        <v>13</v>
      </c>
    </row>
    <row r="76" spans="1:9" x14ac:dyDescent="0.25">
      <c r="A76" t="s">
        <v>14</v>
      </c>
    </row>
    <row r="77" spans="1:9" x14ac:dyDescent="0.25">
      <c r="A77" t="s">
        <v>15</v>
      </c>
    </row>
    <row r="78" spans="1:9" x14ac:dyDescent="0.25">
      <c r="A78" t="s">
        <v>16</v>
      </c>
    </row>
    <row r="79" spans="1:9" x14ac:dyDescent="0.25">
      <c r="A79" t="s">
        <v>17</v>
      </c>
    </row>
    <row r="80" spans="1:9" x14ac:dyDescent="0.25">
      <c r="A80" t="s">
        <v>18</v>
      </c>
    </row>
  </sheetData>
  <autoFilter ref="A18:I66" xr:uid="{1F002082-1F02-40FF-BA69-B4CC2E3F532B}">
    <sortState xmlns:xlrd2="http://schemas.microsoft.com/office/spreadsheetml/2017/richdata2" ref="A19:I66">
      <sortCondition ref="B18:B66"/>
    </sortState>
  </autoFilter>
  <mergeCells count="1">
    <mergeCell ref="A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2CAE0-96FA-4D28-91F8-C5228647BBB0}">
  <dimension ref="A1:I80"/>
  <sheetViews>
    <sheetView workbookViewId="0">
      <selection activeCell="F14" sqref="A1:XFD1048576"/>
    </sheetView>
  </sheetViews>
  <sheetFormatPr defaultColWidth="25.28515625" defaultRowHeight="15" x14ac:dyDescent="0.25"/>
  <sheetData>
    <row r="1" spans="1:9" ht="19.5" thickBot="1" x14ac:dyDescent="0.35">
      <c r="A1" s="49" t="s">
        <v>28</v>
      </c>
      <c r="B1" s="49"/>
      <c r="C1" s="49"/>
      <c r="D1" s="49"/>
      <c r="E1" s="49"/>
      <c r="F1" s="49"/>
      <c r="G1" s="49"/>
      <c r="H1" s="49"/>
      <c r="I1" s="49"/>
    </row>
    <row r="2" spans="1:9" x14ac:dyDescent="0.25">
      <c r="A2" s="1" t="s">
        <v>0</v>
      </c>
      <c r="B2" s="2"/>
      <c r="C2" s="2"/>
      <c r="D2" s="2"/>
      <c r="F2" s="1" t="s">
        <v>2</v>
      </c>
      <c r="G2" s="2" t="s">
        <v>62</v>
      </c>
      <c r="H2" s="2" t="s">
        <v>61</v>
      </c>
      <c r="I2" s="2" t="s">
        <v>46</v>
      </c>
    </row>
    <row r="3" spans="1:9" x14ac:dyDescent="0.25">
      <c r="A3" s="3" t="s">
        <v>3</v>
      </c>
      <c r="B3" s="4">
        <v>177743</v>
      </c>
      <c r="C3" s="4">
        <v>90965</v>
      </c>
      <c r="D3" s="5">
        <v>0.21202594404441266</v>
      </c>
      <c r="F3" s="3" t="s">
        <v>47</v>
      </c>
      <c r="G3" s="4">
        <v>1943815</v>
      </c>
      <c r="H3" s="4">
        <v>812528</v>
      </c>
      <c r="I3" s="5">
        <v>0.21012851249433864</v>
      </c>
    </row>
    <row r="4" spans="1:9" x14ac:dyDescent="0.25">
      <c r="A4" s="7" t="s">
        <v>5</v>
      </c>
      <c r="B4" s="8">
        <v>128090</v>
      </c>
      <c r="C4" s="8">
        <v>103872</v>
      </c>
      <c r="D4" s="9">
        <v>0.19149154728897105</v>
      </c>
      <c r="F4" s="7" t="s">
        <v>48</v>
      </c>
      <c r="G4" s="8">
        <v>340267</v>
      </c>
      <c r="H4" s="8">
        <v>62152</v>
      </c>
      <c r="I4" s="9">
        <v>0.24036861243403271</v>
      </c>
    </row>
    <row r="5" spans="1:9" x14ac:dyDescent="0.25">
      <c r="A5" s="3" t="s">
        <v>7</v>
      </c>
      <c r="B5" s="4">
        <v>134852</v>
      </c>
      <c r="C5" s="4">
        <v>122796</v>
      </c>
      <c r="D5" s="5">
        <v>0.18986506075116452</v>
      </c>
      <c r="F5" s="3" t="s">
        <v>49</v>
      </c>
      <c r="G5" s="4">
        <v>173341</v>
      </c>
      <c r="H5" s="4">
        <v>173341</v>
      </c>
      <c r="I5" s="5">
        <v>0.19618064970203242</v>
      </c>
    </row>
    <row r="6" spans="1:9" ht="15.75" thickBot="1" x14ac:dyDescent="0.3">
      <c r="A6" s="7" t="s">
        <v>9</v>
      </c>
      <c r="B6" s="8">
        <v>154044</v>
      </c>
      <c r="C6" s="8">
        <v>141506</v>
      </c>
      <c r="D6" s="9">
        <v>0.18274991873136121</v>
      </c>
      <c r="F6" s="11" t="s">
        <v>50</v>
      </c>
      <c r="G6" s="12">
        <v>235400</v>
      </c>
      <c r="H6" s="12">
        <v>2947</v>
      </c>
      <c r="I6" s="13">
        <v>0.25</v>
      </c>
    </row>
    <row r="7" spans="1:9" x14ac:dyDescent="0.25">
      <c r="A7" s="3" t="s">
        <v>11</v>
      </c>
      <c r="B7" s="4">
        <v>566041</v>
      </c>
      <c r="C7" s="4">
        <v>191081</v>
      </c>
      <c r="D7" s="5">
        <v>0.20982646102961572</v>
      </c>
    </row>
    <row r="8" spans="1:9" x14ac:dyDescent="0.25">
      <c r="A8" s="7" t="s">
        <v>12</v>
      </c>
      <c r="B8" s="8">
        <v>597932</v>
      </c>
      <c r="C8" s="8">
        <v>82542</v>
      </c>
      <c r="D8" s="9">
        <v>0.26836774005960601</v>
      </c>
      <c r="F8" t="s">
        <v>19</v>
      </c>
      <c r="G8" s="17">
        <f>SUM(G3:G6)</f>
        <v>2692823</v>
      </c>
      <c r="H8" s="15">
        <f>SUM(H3:H6)</f>
        <v>1050968</v>
      </c>
      <c r="I8" s="16">
        <f>SUMPRODUCT(H3:H6,I3:I6)/SUM(H3:H6)</f>
        <v>0.20972816489179499</v>
      </c>
    </row>
    <row r="9" spans="1:9" x14ac:dyDescent="0.25">
      <c r="A9" s="3" t="s">
        <v>13</v>
      </c>
      <c r="B9" s="4">
        <v>32138</v>
      </c>
      <c r="C9" s="4">
        <v>10102</v>
      </c>
      <c r="D9" s="5">
        <v>0.20216986735299941</v>
      </c>
      <c r="I9" s="16"/>
    </row>
    <row r="10" spans="1:9" x14ac:dyDescent="0.25">
      <c r="A10" s="7" t="s">
        <v>14</v>
      </c>
      <c r="B10" s="8">
        <v>127206</v>
      </c>
      <c r="C10" s="8">
        <v>113853</v>
      </c>
      <c r="D10" s="9">
        <v>0.18987167663566176</v>
      </c>
      <c r="I10" s="16">
        <f>SUMPRODUCT(D19:D66,E19:E66)/SUM(D19:D66)</f>
        <v>0.20972816489179497</v>
      </c>
    </row>
    <row r="11" spans="1:9" x14ac:dyDescent="0.25">
      <c r="A11" s="3" t="s">
        <v>15</v>
      </c>
      <c r="B11" s="4">
        <v>240307</v>
      </c>
      <c r="C11" s="4">
        <v>59621</v>
      </c>
      <c r="D11" s="5">
        <v>0.21320793009174624</v>
      </c>
      <c r="G11" s="16"/>
    </row>
    <row r="12" spans="1:9" x14ac:dyDescent="0.25">
      <c r="A12" s="7" t="s">
        <v>16</v>
      </c>
      <c r="B12" s="8">
        <v>312625</v>
      </c>
      <c r="C12" s="8">
        <v>92613</v>
      </c>
      <c r="D12" s="9">
        <v>0.2661485968492544</v>
      </c>
    </row>
    <row r="13" spans="1:9" x14ac:dyDescent="0.25">
      <c r="A13" s="3" t="s">
        <v>17</v>
      </c>
      <c r="B13" s="4">
        <v>137437</v>
      </c>
      <c r="C13" s="4">
        <v>6886</v>
      </c>
      <c r="D13" s="5">
        <v>0.18999999999999997</v>
      </c>
    </row>
    <row r="14" spans="1:9" ht="15.75" thickBot="1" x14ac:dyDescent="0.3">
      <c r="A14" s="11" t="s">
        <v>18</v>
      </c>
      <c r="B14" s="12">
        <v>84408</v>
      </c>
      <c r="C14" s="12">
        <v>35131</v>
      </c>
      <c r="D14" s="13">
        <v>0.2132330420426404</v>
      </c>
    </row>
    <row r="16" spans="1:9" x14ac:dyDescent="0.25">
      <c r="A16" t="s">
        <v>19</v>
      </c>
      <c r="B16" s="15">
        <f>SUM(B3:B14)</f>
        <v>2692823</v>
      </c>
      <c r="C16" s="15">
        <f>SUM(C3:C14)</f>
        <v>1050968</v>
      </c>
      <c r="D16" s="16">
        <f>SUMPRODUCT(C3:C14,D3:D14)/SUM(C3:C14)</f>
        <v>0.20972816489179502</v>
      </c>
    </row>
    <row r="17" spans="1:9" ht="15.75" thickBot="1" x14ac:dyDescent="0.3"/>
    <row r="18" spans="1:9" x14ac:dyDescent="0.25">
      <c r="A18" s="1" t="s">
        <v>20</v>
      </c>
      <c r="B18" s="2" t="s">
        <v>21</v>
      </c>
      <c r="C18" s="2" t="s">
        <v>22</v>
      </c>
      <c r="D18" s="2" t="s">
        <v>23</v>
      </c>
      <c r="E18" s="2" t="s">
        <v>24</v>
      </c>
      <c r="F18" s="2" t="s">
        <v>25</v>
      </c>
      <c r="G18" s="25" t="s">
        <v>63</v>
      </c>
      <c r="H18" s="25" t="s">
        <v>65</v>
      </c>
      <c r="I18" s="25" t="s">
        <v>66</v>
      </c>
    </row>
    <row r="19" spans="1:9" x14ac:dyDescent="0.25">
      <c r="A19" s="3" t="s">
        <v>3</v>
      </c>
      <c r="B19" s="4" t="s">
        <v>4</v>
      </c>
      <c r="C19" s="4">
        <v>49508</v>
      </c>
      <c r="D19" s="4">
        <v>38516</v>
      </c>
      <c r="E19" s="5">
        <v>0.22</v>
      </c>
      <c r="F19" s="4">
        <v>4</v>
      </c>
      <c r="G19" s="17">
        <f>SUM(C19:C30)</f>
        <v>1943815</v>
      </c>
      <c r="H19" s="17">
        <f>SUM(D19:D30)</f>
        <v>812528</v>
      </c>
      <c r="I19" s="23">
        <f>SUMPRODUCT(D19:D30,E19:E30)/SUM(D19:D30)</f>
        <v>0.21012851249433864</v>
      </c>
    </row>
    <row r="20" spans="1:9" x14ac:dyDescent="0.25">
      <c r="A20" s="3" t="s">
        <v>5</v>
      </c>
      <c r="B20" s="4" t="s">
        <v>4</v>
      </c>
      <c r="C20" s="4">
        <v>92605</v>
      </c>
      <c r="D20" s="4">
        <v>92605</v>
      </c>
      <c r="E20" s="5">
        <v>0.19</v>
      </c>
      <c r="F20" s="4">
        <v>4</v>
      </c>
      <c r="G20" s="17"/>
      <c r="H20" s="17"/>
      <c r="I20" s="23"/>
    </row>
    <row r="21" spans="1:9" x14ac:dyDescent="0.25">
      <c r="A21" s="7" t="s">
        <v>7</v>
      </c>
      <c r="B21" s="8" t="s">
        <v>4</v>
      </c>
      <c r="C21" s="8">
        <v>121139</v>
      </c>
      <c r="D21" s="8">
        <v>121139</v>
      </c>
      <c r="E21" s="9">
        <v>0.19</v>
      </c>
      <c r="F21" s="8">
        <v>3</v>
      </c>
      <c r="G21" s="17"/>
      <c r="H21" s="17"/>
      <c r="I21" s="23"/>
    </row>
    <row r="22" spans="1:9" x14ac:dyDescent="0.25">
      <c r="A22" s="7" t="s">
        <v>9</v>
      </c>
      <c r="B22" s="8" t="s">
        <v>4</v>
      </c>
      <c r="C22" s="8">
        <v>135947</v>
      </c>
      <c r="D22" s="8">
        <v>135947</v>
      </c>
      <c r="E22" s="9">
        <v>0.18</v>
      </c>
      <c r="F22" s="8">
        <v>3</v>
      </c>
      <c r="G22" s="17"/>
      <c r="H22" s="17"/>
      <c r="I22" s="23"/>
    </row>
    <row r="23" spans="1:9" x14ac:dyDescent="0.25">
      <c r="A23" s="7" t="s">
        <v>11</v>
      </c>
      <c r="B23" s="8" t="s">
        <v>4</v>
      </c>
      <c r="C23" s="8">
        <v>499359</v>
      </c>
      <c r="D23" s="8">
        <v>168036</v>
      </c>
      <c r="E23" s="9">
        <v>0.21</v>
      </c>
      <c r="F23" s="8">
        <v>7</v>
      </c>
      <c r="G23" s="17"/>
      <c r="H23" s="17"/>
      <c r="I23" s="23"/>
    </row>
    <row r="24" spans="1:9" x14ac:dyDescent="0.25">
      <c r="A24" s="3" t="s">
        <v>12</v>
      </c>
      <c r="B24" s="4" t="s">
        <v>4</v>
      </c>
      <c r="C24" s="4">
        <v>571175</v>
      </c>
      <c r="D24" s="4">
        <v>81045</v>
      </c>
      <c r="E24" s="5">
        <v>0.27</v>
      </c>
      <c r="F24" s="4">
        <v>5</v>
      </c>
      <c r="G24" s="17"/>
      <c r="H24" s="17"/>
      <c r="I24" s="23"/>
    </row>
    <row r="25" spans="1:9" x14ac:dyDescent="0.25">
      <c r="A25" s="7" t="s">
        <v>13</v>
      </c>
      <c r="B25" s="8" t="s">
        <v>4</v>
      </c>
      <c r="C25" s="8">
        <v>9518</v>
      </c>
      <c r="D25" s="8">
        <v>9518</v>
      </c>
      <c r="E25" s="9">
        <v>0.2</v>
      </c>
      <c r="F25" s="8">
        <v>2</v>
      </c>
      <c r="G25" s="17"/>
      <c r="H25" s="17"/>
      <c r="I25" s="23"/>
    </row>
    <row r="26" spans="1:9" x14ac:dyDescent="0.25">
      <c r="A26" s="3" t="s">
        <v>14</v>
      </c>
      <c r="B26" s="4" t="s">
        <v>4</v>
      </c>
      <c r="C26" s="4">
        <v>112392</v>
      </c>
      <c r="D26" s="4">
        <v>112392</v>
      </c>
      <c r="E26" s="5">
        <v>0.19</v>
      </c>
      <c r="F26" s="4">
        <v>3</v>
      </c>
      <c r="G26" s="17"/>
      <c r="H26" s="17"/>
      <c r="I26" s="23"/>
    </row>
    <row r="27" spans="1:9" x14ac:dyDescent="0.25">
      <c r="A27" s="7" t="s">
        <v>15</v>
      </c>
      <c r="B27" s="8" t="s">
        <v>4</v>
      </c>
      <c r="C27" s="8">
        <v>86360</v>
      </c>
      <c r="D27" s="8">
        <v>3141</v>
      </c>
      <c r="E27" s="9">
        <v>0.38</v>
      </c>
      <c r="F27" s="8">
        <v>1</v>
      </c>
      <c r="G27" s="17"/>
      <c r="H27" s="17"/>
      <c r="I27" s="23"/>
    </row>
    <row r="28" spans="1:9" x14ac:dyDescent="0.25">
      <c r="A28" s="7" t="s">
        <v>16</v>
      </c>
      <c r="B28" s="8" t="s">
        <v>4</v>
      </c>
      <c r="C28" s="8">
        <v>144330</v>
      </c>
      <c r="D28" s="8">
        <v>50189</v>
      </c>
      <c r="E28" s="9">
        <v>0.31</v>
      </c>
      <c r="F28" s="8">
        <v>5</v>
      </c>
      <c r="G28" s="17"/>
      <c r="H28" s="17"/>
      <c r="I28" s="23"/>
    </row>
    <row r="29" spans="1:9" x14ac:dyDescent="0.25">
      <c r="A29" s="3" t="s">
        <v>17</v>
      </c>
      <c r="B29" s="4" t="s">
        <v>4</v>
      </c>
      <c r="C29" s="4">
        <v>116977</v>
      </c>
      <c r="D29" s="4" t="s">
        <v>55</v>
      </c>
      <c r="E29" s="5" t="s">
        <v>55</v>
      </c>
      <c r="F29" s="4" t="s">
        <v>55</v>
      </c>
      <c r="G29" s="17"/>
      <c r="H29" s="17"/>
      <c r="I29" s="23"/>
    </row>
    <row r="30" spans="1:9" x14ac:dyDescent="0.25">
      <c r="A30" s="3" t="s">
        <v>18</v>
      </c>
      <c r="B30" s="4" t="s">
        <v>4</v>
      </c>
      <c r="C30" s="4">
        <v>4505</v>
      </c>
      <c r="D30" s="4" t="s">
        <v>55</v>
      </c>
      <c r="E30" s="5" t="s">
        <v>55</v>
      </c>
      <c r="F30" s="4" t="s">
        <v>55</v>
      </c>
      <c r="G30" s="17"/>
      <c r="H30" s="17"/>
      <c r="I30" s="23"/>
    </row>
    <row r="31" spans="1:9" x14ac:dyDescent="0.25">
      <c r="A31" s="7" t="s">
        <v>3</v>
      </c>
      <c r="B31" s="8" t="s">
        <v>6</v>
      </c>
      <c r="C31" s="8">
        <v>86401</v>
      </c>
      <c r="D31" s="8">
        <v>34315</v>
      </c>
      <c r="E31" s="9">
        <v>0.22</v>
      </c>
      <c r="F31" s="8">
        <v>7</v>
      </c>
      <c r="G31" s="17">
        <f>SUM(C31:C42)</f>
        <v>340267</v>
      </c>
      <c r="H31" s="17">
        <f>SUM(D31:D42)</f>
        <v>62152</v>
      </c>
      <c r="I31" s="23">
        <f>SUMPRODUCT(D31:D42,E31:E42)/SUM(D31:D42)</f>
        <v>0.24036861243403271</v>
      </c>
    </row>
    <row r="32" spans="1:9" x14ac:dyDescent="0.25">
      <c r="A32" s="7" t="s">
        <v>5</v>
      </c>
      <c r="B32" s="8" t="s">
        <v>6</v>
      </c>
      <c r="C32" s="8">
        <v>16419</v>
      </c>
      <c r="D32" s="8">
        <v>3345</v>
      </c>
      <c r="E32" s="9">
        <v>0.26</v>
      </c>
      <c r="F32" s="8">
        <v>2</v>
      </c>
      <c r="G32" s="17"/>
      <c r="H32" s="17"/>
      <c r="I32" s="23"/>
    </row>
    <row r="33" spans="1:9" x14ac:dyDescent="0.25">
      <c r="A33" s="7" t="s">
        <v>7</v>
      </c>
      <c r="B33" s="8" t="s">
        <v>6</v>
      </c>
      <c r="C33" s="8">
        <v>2547</v>
      </c>
      <c r="D33" s="8" t="s">
        <v>55</v>
      </c>
      <c r="E33" s="9" t="s">
        <v>55</v>
      </c>
      <c r="F33" s="8" t="s">
        <v>55</v>
      </c>
      <c r="G33" s="17"/>
      <c r="H33" s="17"/>
      <c r="I33" s="23"/>
    </row>
    <row r="34" spans="1:9" x14ac:dyDescent="0.25">
      <c r="A34" s="7" t="s">
        <v>9</v>
      </c>
      <c r="B34" s="8" t="s">
        <v>6</v>
      </c>
      <c r="C34" s="8">
        <v>3204</v>
      </c>
      <c r="D34" s="8" t="s">
        <v>55</v>
      </c>
      <c r="E34" s="9" t="s">
        <v>55</v>
      </c>
      <c r="F34" s="8" t="s">
        <v>55</v>
      </c>
      <c r="H34" s="16"/>
      <c r="I34" s="17"/>
    </row>
    <row r="35" spans="1:9" x14ac:dyDescent="0.25">
      <c r="A35" s="3" t="s">
        <v>11</v>
      </c>
      <c r="B35" s="4" t="s">
        <v>6</v>
      </c>
      <c r="C35" s="4">
        <v>21306</v>
      </c>
      <c r="D35" s="4">
        <v>8364</v>
      </c>
      <c r="E35" s="5">
        <v>0.22</v>
      </c>
      <c r="F35" s="4">
        <v>2</v>
      </c>
      <c r="G35" s="17"/>
      <c r="H35" s="17"/>
      <c r="I35" s="23"/>
    </row>
    <row r="36" spans="1:9" x14ac:dyDescent="0.25">
      <c r="A36" s="3" t="s">
        <v>12</v>
      </c>
      <c r="B36" s="4" t="s">
        <v>6</v>
      </c>
      <c r="C36" s="4">
        <v>510</v>
      </c>
      <c r="D36" s="4" t="s">
        <v>55</v>
      </c>
      <c r="E36" s="5" t="s">
        <v>55</v>
      </c>
      <c r="F36" s="4" t="s">
        <v>55</v>
      </c>
      <c r="G36" s="17"/>
      <c r="H36" s="17"/>
      <c r="I36" s="23"/>
    </row>
    <row r="37" spans="1:9" x14ac:dyDescent="0.25">
      <c r="A37" s="7" t="s">
        <v>13</v>
      </c>
      <c r="B37" s="8" t="s">
        <v>6</v>
      </c>
      <c r="C37" s="8">
        <v>164</v>
      </c>
      <c r="D37" s="8">
        <v>164</v>
      </c>
      <c r="E37" s="9">
        <v>0.18</v>
      </c>
      <c r="F37" s="8">
        <v>1</v>
      </c>
      <c r="G37" s="17"/>
      <c r="H37" s="17"/>
      <c r="I37" s="23"/>
    </row>
    <row r="38" spans="1:9" x14ac:dyDescent="0.25">
      <c r="A38" s="7" t="s">
        <v>14</v>
      </c>
      <c r="B38" s="8" t="s">
        <v>6</v>
      </c>
      <c r="C38" s="8">
        <v>3410</v>
      </c>
      <c r="D38" s="8" t="s">
        <v>55</v>
      </c>
      <c r="E38" s="9" t="s">
        <v>55</v>
      </c>
      <c r="F38" s="8" t="s">
        <v>55</v>
      </c>
      <c r="H38" s="16"/>
      <c r="I38" s="17"/>
    </row>
    <row r="39" spans="1:9" x14ac:dyDescent="0.25">
      <c r="A39" s="3" t="s">
        <v>15</v>
      </c>
      <c r="B39" s="4" t="s">
        <v>6</v>
      </c>
      <c r="C39" s="4">
        <v>64990</v>
      </c>
      <c r="D39" s="4">
        <v>6053</v>
      </c>
      <c r="E39" s="5">
        <v>0.32</v>
      </c>
      <c r="F39" s="4">
        <v>2</v>
      </c>
      <c r="G39" s="17"/>
      <c r="H39" s="17"/>
      <c r="I39" s="23"/>
    </row>
    <row r="40" spans="1:9" x14ac:dyDescent="0.25">
      <c r="A40" s="3" t="s">
        <v>16</v>
      </c>
      <c r="B40" s="4" t="s">
        <v>6</v>
      </c>
      <c r="C40" s="4">
        <v>117232</v>
      </c>
      <c r="D40" s="4">
        <v>8649</v>
      </c>
      <c r="E40" s="5">
        <v>0.27</v>
      </c>
      <c r="F40" s="4">
        <v>3</v>
      </c>
      <c r="G40" s="17"/>
      <c r="H40" s="17"/>
      <c r="I40" s="23"/>
    </row>
    <row r="41" spans="1:9" x14ac:dyDescent="0.25">
      <c r="A41" s="7" t="s">
        <v>17</v>
      </c>
      <c r="B41" s="8" t="s">
        <v>6</v>
      </c>
      <c r="C41" s="8">
        <v>1373</v>
      </c>
      <c r="D41" s="8" t="s">
        <v>55</v>
      </c>
      <c r="E41" s="9" t="s">
        <v>55</v>
      </c>
      <c r="F41" s="8" t="s">
        <v>55</v>
      </c>
      <c r="G41" s="17"/>
      <c r="H41" s="17"/>
      <c r="I41" s="23"/>
    </row>
    <row r="42" spans="1:9" x14ac:dyDescent="0.25">
      <c r="A42" s="3" t="s">
        <v>18</v>
      </c>
      <c r="B42" s="4" t="s">
        <v>6</v>
      </c>
      <c r="C42" s="4">
        <v>22711</v>
      </c>
      <c r="D42" s="4">
        <v>1262</v>
      </c>
      <c r="E42" s="5">
        <v>0.3</v>
      </c>
      <c r="F42" s="4">
        <v>2</v>
      </c>
      <c r="H42" s="16"/>
      <c r="I42" s="17"/>
    </row>
    <row r="43" spans="1:9" x14ac:dyDescent="0.25">
      <c r="A43" s="7" t="s">
        <v>3</v>
      </c>
      <c r="B43" s="8" t="s">
        <v>8</v>
      </c>
      <c r="C43" s="8">
        <v>18134</v>
      </c>
      <c r="D43" s="8">
        <v>18134</v>
      </c>
      <c r="E43" s="9">
        <v>0.18</v>
      </c>
      <c r="F43" s="8">
        <v>6</v>
      </c>
      <c r="G43" s="17">
        <f>SUM(C43:C54)</f>
        <v>173341</v>
      </c>
      <c r="H43" s="17">
        <f>SUM(D43:D54)</f>
        <v>173341</v>
      </c>
      <c r="I43" s="23">
        <f>SUMPRODUCT(D43:D54,E43:E54)/SUM(D43:D54)</f>
        <v>0.19618064970203242</v>
      </c>
    </row>
    <row r="44" spans="1:9" x14ac:dyDescent="0.25">
      <c r="A44" s="7" t="s">
        <v>5</v>
      </c>
      <c r="B44" s="8" t="s">
        <v>8</v>
      </c>
      <c r="C44" s="8">
        <v>7922</v>
      </c>
      <c r="D44" s="8">
        <v>7922</v>
      </c>
      <c r="E44" s="9">
        <v>0.18</v>
      </c>
      <c r="F44" s="8">
        <v>2</v>
      </c>
      <c r="G44" s="17"/>
      <c r="H44" s="17"/>
      <c r="I44" s="23"/>
    </row>
    <row r="45" spans="1:9" x14ac:dyDescent="0.25">
      <c r="A45" s="3" t="s">
        <v>7</v>
      </c>
      <c r="B45" s="4" t="s">
        <v>8</v>
      </c>
      <c r="C45" s="4">
        <v>1657</v>
      </c>
      <c r="D45" s="4">
        <v>1657</v>
      </c>
      <c r="E45" s="5">
        <v>0.18</v>
      </c>
      <c r="F45" s="4">
        <v>3</v>
      </c>
      <c r="G45" s="17"/>
      <c r="H45" s="17"/>
      <c r="I45" s="23"/>
    </row>
    <row r="46" spans="1:9" x14ac:dyDescent="0.25">
      <c r="A46" s="7" t="s">
        <v>9</v>
      </c>
      <c r="B46" s="8" t="s">
        <v>8</v>
      </c>
      <c r="C46" s="8">
        <v>5559</v>
      </c>
      <c r="D46" s="8">
        <v>5559</v>
      </c>
      <c r="E46" s="9">
        <v>0.25</v>
      </c>
      <c r="F46" s="8">
        <v>2</v>
      </c>
      <c r="G46" s="17"/>
      <c r="H46" s="17"/>
      <c r="I46" s="23"/>
    </row>
    <row r="47" spans="1:9" x14ac:dyDescent="0.25">
      <c r="A47" s="7" t="s">
        <v>11</v>
      </c>
      <c r="B47" s="8" t="s">
        <v>8</v>
      </c>
      <c r="C47" s="8">
        <v>11734</v>
      </c>
      <c r="D47" s="8">
        <v>11734</v>
      </c>
      <c r="E47" s="9">
        <v>0.19</v>
      </c>
      <c r="F47" s="8">
        <v>4</v>
      </c>
      <c r="G47" s="17"/>
      <c r="H47" s="17"/>
      <c r="I47" s="23"/>
    </row>
    <row r="48" spans="1:9" x14ac:dyDescent="0.25">
      <c r="A48" s="7" t="s">
        <v>12</v>
      </c>
      <c r="B48" s="8" t="s">
        <v>8</v>
      </c>
      <c r="C48" s="8">
        <v>1497</v>
      </c>
      <c r="D48" s="8">
        <v>1497</v>
      </c>
      <c r="E48" s="9">
        <v>0.18</v>
      </c>
      <c r="F48" s="8">
        <v>3</v>
      </c>
      <c r="G48" s="17"/>
      <c r="H48" s="17"/>
      <c r="I48" s="23"/>
    </row>
    <row r="49" spans="1:9" x14ac:dyDescent="0.25">
      <c r="A49" s="7" t="s">
        <v>13</v>
      </c>
      <c r="B49" s="8" t="s">
        <v>8</v>
      </c>
      <c r="C49" s="8">
        <v>420</v>
      </c>
      <c r="D49" s="8">
        <v>420</v>
      </c>
      <c r="E49" s="9">
        <v>0.26</v>
      </c>
      <c r="F49" s="8">
        <v>2</v>
      </c>
      <c r="G49" s="17"/>
      <c r="H49" s="17"/>
      <c r="I49" s="23"/>
    </row>
    <row r="50" spans="1:9" x14ac:dyDescent="0.25">
      <c r="A50" s="3" t="s">
        <v>14</v>
      </c>
      <c r="B50" s="4" t="s">
        <v>8</v>
      </c>
      <c r="C50" s="4">
        <v>1461</v>
      </c>
      <c r="D50" s="4">
        <v>1461</v>
      </c>
      <c r="E50" s="5">
        <v>0.18</v>
      </c>
      <c r="F50" s="4">
        <v>2</v>
      </c>
      <c r="G50" s="17"/>
      <c r="H50" s="17"/>
      <c r="I50" s="23"/>
    </row>
    <row r="51" spans="1:9" x14ac:dyDescent="0.25">
      <c r="A51" s="7" t="s">
        <v>15</v>
      </c>
      <c r="B51" s="8" t="s">
        <v>8</v>
      </c>
      <c r="C51" s="8">
        <v>50427</v>
      </c>
      <c r="D51" s="8">
        <v>50427</v>
      </c>
      <c r="E51" s="9">
        <v>0.19</v>
      </c>
      <c r="F51" s="8">
        <v>5</v>
      </c>
      <c r="G51" s="17"/>
      <c r="H51" s="17"/>
      <c r="I51" s="23"/>
    </row>
    <row r="52" spans="1:9" x14ac:dyDescent="0.25">
      <c r="A52" s="7" t="s">
        <v>16</v>
      </c>
      <c r="B52" s="8" t="s">
        <v>8</v>
      </c>
      <c r="C52" s="8">
        <v>33775</v>
      </c>
      <c r="D52" s="8">
        <v>33775</v>
      </c>
      <c r="E52" s="9">
        <v>0.2</v>
      </c>
      <c r="F52" s="8">
        <v>6</v>
      </c>
      <c r="G52" s="17"/>
      <c r="H52" s="17"/>
      <c r="I52" s="23"/>
    </row>
    <row r="53" spans="1:9" x14ac:dyDescent="0.25">
      <c r="A53" s="7" t="s">
        <v>17</v>
      </c>
      <c r="B53" s="8" t="s">
        <v>8</v>
      </c>
      <c r="C53" s="8">
        <v>6886</v>
      </c>
      <c r="D53" s="8">
        <v>6886</v>
      </c>
      <c r="E53" s="9">
        <v>0.19</v>
      </c>
      <c r="F53" s="8">
        <v>3</v>
      </c>
      <c r="G53" s="17"/>
      <c r="H53" s="17"/>
      <c r="I53" s="23"/>
    </row>
    <row r="54" spans="1:9" x14ac:dyDescent="0.25">
      <c r="A54" s="7" t="s">
        <v>18</v>
      </c>
      <c r="B54" s="8" t="s">
        <v>8</v>
      </c>
      <c r="C54" s="8">
        <v>33869</v>
      </c>
      <c r="D54" s="8">
        <v>33869</v>
      </c>
      <c r="E54" s="9">
        <v>0.21</v>
      </c>
      <c r="F54" s="8">
        <v>5</v>
      </c>
      <c r="G54" s="17"/>
      <c r="H54" s="17"/>
      <c r="I54" s="23"/>
    </row>
    <row r="55" spans="1:9" x14ac:dyDescent="0.25">
      <c r="A55" s="3" t="s">
        <v>3</v>
      </c>
      <c r="B55" s="4" t="s">
        <v>10</v>
      </c>
      <c r="C55" s="4">
        <v>23700</v>
      </c>
      <c r="D55" s="4" t="s">
        <v>55</v>
      </c>
      <c r="E55" s="5" t="s">
        <v>55</v>
      </c>
      <c r="F55" s="4" t="s">
        <v>55</v>
      </c>
      <c r="G55" s="17">
        <f>SUM(C55:C66)</f>
        <v>235400</v>
      </c>
      <c r="H55" s="17">
        <f>SUM(D55:D66)</f>
        <v>2947</v>
      </c>
      <c r="I55" s="23">
        <f>SUMPRODUCT(D55:D66,E55:E66)/SUM(D55:D66)</f>
        <v>0.25</v>
      </c>
    </row>
    <row r="56" spans="1:9" x14ac:dyDescent="0.25">
      <c r="A56" s="3" t="s">
        <v>5</v>
      </c>
      <c r="B56" s="4" t="s">
        <v>10</v>
      </c>
      <c r="C56" s="4">
        <v>11144</v>
      </c>
      <c r="D56" s="4" t="s">
        <v>55</v>
      </c>
      <c r="E56" s="5" t="s">
        <v>55</v>
      </c>
      <c r="F56" s="4" t="s">
        <v>55</v>
      </c>
      <c r="G56" s="17"/>
      <c r="H56" s="17"/>
      <c r="I56" s="23"/>
    </row>
    <row r="57" spans="1:9" x14ac:dyDescent="0.25">
      <c r="A57" s="3" t="s">
        <v>7</v>
      </c>
      <c r="B57" s="4" t="s">
        <v>10</v>
      </c>
      <c r="C57" s="4">
        <v>9509</v>
      </c>
      <c r="D57" s="4" t="s">
        <v>55</v>
      </c>
      <c r="E57" s="5" t="s">
        <v>55</v>
      </c>
      <c r="F57" s="4" t="s">
        <v>55</v>
      </c>
      <c r="G57" s="17"/>
      <c r="H57" s="17"/>
      <c r="I57" s="23"/>
    </row>
    <row r="58" spans="1:9" x14ac:dyDescent="0.25">
      <c r="A58" s="7" t="s">
        <v>9</v>
      </c>
      <c r="B58" s="8" t="s">
        <v>10</v>
      </c>
      <c r="C58" s="8">
        <v>9334</v>
      </c>
      <c r="D58" s="8" t="s">
        <v>55</v>
      </c>
      <c r="E58" s="9" t="s">
        <v>55</v>
      </c>
      <c r="F58" s="8" t="s">
        <v>55</v>
      </c>
      <c r="H58" s="16"/>
      <c r="I58" s="17"/>
    </row>
    <row r="59" spans="1:9" x14ac:dyDescent="0.25">
      <c r="A59" s="3" t="s">
        <v>11</v>
      </c>
      <c r="B59" s="4" t="s">
        <v>10</v>
      </c>
      <c r="C59" s="4">
        <v>33642</v>
      </c>
      <c r="D59" s="4">
        <v>2947</v>
      </c>
      <c r="E59" s="5">
        <v>0.25</v>
      </c>
      <c r="F59" s="4">
        <v>1</v>
      </c>
      <c r="G59" s="17"/>
      <c r="H59" s="17"/>
      <c r="I59" s="23"/>
    </row>
    <row r="60" spans="1:9" x14ac:dyDescent="0.25">
      <c r="A60" s="3" t="s">
        <v>12</v>
      </c>
      <c r="B60" s="4" t="s">
        <v>10</v>
      </c>
      <c r="C60" s="4">
        <v>24750</v>
      </c>
      <c r="D60" s="4" t="s">
        <v>55</v>
      </c>
      <c r="E60" s="5" t="s">
        <v>55</v>
      </c>
      <c r="F60" s="4" t="s">
        <v>55</v>
      </c>
      <c r="G60" s="17"/>
      <c r="H60" s="17"/>
      <c r="I60" s="23"/>
    </row>
    <row r="61" spans="1:9" x14ac:dyDescent="0.25">
      <c r="A61" s="3" t="s">
        <v>13</v>
      </c>
      <c r="B61" s="4" t="s">
        <v>10</v>
      </c>
      <c r="C61" s="4">
        <v>22036</v>
      </c>
      <c r="D61" s="4" t="s">
        <v>55</v>
      </c>
      <c r="E61" s="5" t="s">
        <v>55</v>
      </c>
      <c r="F61" s="4" t="s">
        <v>55</v>
      </c>
      <c r="G61" s="17"/>
      <c r="H61" s="17"/>
      <c r="I61" s="23"/>
    </row>
    <row r="62" spans="1:9" x14ac:dyDescent="0.25">
      <c r="A62" s="3" t="s">
        <v>14</v>
      </c>
      <c r="B62" s="4" t="s">
        <v>10</v>
      </c>
      <c r="C62" s="4">
        <v>9943</v>
      </c>
      <c r="D62" s="4" t="s">
        <v>55</v>
      </c>
      <c r="E62" s="5" t="s">
        <v>55</v>
      </c>
      <c r="F62" s="4" t="s">
        <v>55</v>
      </c>
      <c r="H62" s="16"/>
      <c r="I62" s="17"/>
    </row>
    <row r="63" spans="1:9" x14ac:dyDescent="0.25">
      <c r="A63" s="3" t="s">
        <v>15</v>
      </c>
      <c r="B63" s="4" t="s">
        <v>10</v>
      </c>
      <c r="C63" s="4">
        <v>38530</v>
      </c>
      <c r="D63" s="4" t="s">
        <v>55</v>
      </c>
      <c r="E63" s="5" t="s">
        <v>55</v>
      </c>
      <c r="F63" s="4" t="s">
        <v>55</v>
      </c>
      <c r="G63" s="17"/>
      <c r="H63" s="17"/>
      <c r="I63" s="23"/>
    </row>
    <row r="64" spans="1:9" x14ac:dyDescent="0.25">
      <c r="A64" s="3" t="s">
        <v>16</v>
      </c>
      <c r="B64" s="4" t="s">
        <v>10</v>
      </c>
      <c r="C64" s="4">
        <v>17288</v>
      </c>
      <c r="D64" s="4" t="s">
        <v>55</v>
      </c>
      <c r="E64" s="5" t="s">
        <v>55</v>
      </c>
      <c r="F64" s="4" t="s">
        <v>55</v>
      </c>
      <c r="G64" s="17"/>
      <c r="H64" s="17"/>
      <c r="I64" s="23"/>
    </row>
    <row r="65" spans="1:9" x14ac:dyDescent="0.25">
      <c r="A65" s="3" t="s">
        <v>17</v>
      </c>
      <c r="B65" s="4" t="s">
        <v>10</v>
      </c>
      <c r="C65" s="4">
        <v>12201</v>
      </c>
      <c r="D65" s="4" t="s">
        <v>55</v>
      </c>
      <c r="E65" s="5" t="s">
        <v>55</v>
      </c>
      <c r="F65" s="4" t="s">
        <v>55</v>
      </c>
      <c r="G65" s="17"/>
      <c r="H65" s="17"/>
      <c r="I65" s="23"/>
    </row>
    <row r="66" spans="1:9" ht="15.75" thickBot="1" x14ac:dyDescent="0.3">
      <c r="A66" s="20" t="s">
        <v>18</v>
      </c>
      <c r="B66" s="21" t="s">
        <v>10</v>
      </c>
      <c r="C66" s="21">
        <v>23323</v>
      </c>
      <c r="D66" s="21" t="s">
        <v>55</v>
      </c>
      <c r="E66" s="22" t="s">
        <v>55</v>
      </c>
      <c r="F66" s="21" t="s">
        <v>55</v>
      </c>
      <c r="H66" s="16"/>
      <c r="I66" s="17"/>
    </row>
    <row r="67" spans="1:9" x14ac:dyDescent="0.25">
      <c r="G67" s="16"/>
    </row>
    <row r="69" spans="1:9" x14ac:dyDescent="0.25">
      <c r="A69" t="s">
        <v>3</v>
      </c>
    </row>
    <row r="70" spans="1:9" x14ac:dyDescent="0.25">
      <c r="A70" t="s">
        <v>5</v>
      </c>
    </row>
    <row r="71" spans="1:9" x14ac:dyDescent="0.25">
      <c r="A71" t="s">
        <v>7</v>
      </c>
    </row>
    <row r="72" spans="1:9" x14ac:dyDescent="0.25">
      <c r="A72" t="s">
        <v>9</v>
      </c>
    </row>
    <row r="73" spans="1:9" x14ac:dyDescent="0.25">
      <c r="A73" t="s">
        <v>11</v>
      </c>
    </row>
    <row r="74" spans="1:9" x14ac:dyDescent="0.25">
      <c r="A74" t="s">
        <v>12</v>
      </c>
    </row>
    <row r="75" spans="1:9" x14ac:dyDescent="0.25">
      <c r="A75" t="s">
        <v>13</v>
      </c>
    </row>
    <row r="76" spans="1:9" x14ac:dyDescent="0.25">
      <c r="A76" t="s">
        <v>14</v>
      </c>
    </row>
    <row r="77" spans="1:9" x14ac:dyDescent="0.25">
      <c r="A77" t="s">
        <v>15</v>
      </c>
    </row>
    <row r="78" spans="1:9" x14ac:dyDescent="0.25">
      <c r="A78" t="s">
        <v>16</v>
      </c>
    </row>
    <row r="79" spans="1:9" x14ac:dyDescent="0.25">
      <c r="A79" t="s">
        <v>17</v>
      </c>
    </row>
    <row r="80" spans="1:9" x14ac:dyDescent="0.25">
      <c r="A80" t="s">
        <v>18</v>
      </c>
    </row>
  </sheetData>
  <autoFilter ref="A18:I66" xr:uid="{8CE2F4E2-3D38-4449-BE81-035542E3AA07}">
    <sortState xmlns:xlrd2="http://schemas.microsoft.com/office/spreadsheetml/2017/richdata2" ref="A19:I66">
      <sortCondition ref="B18:B66"/>
    </sortState>
  </autoFilter>
  <mergeCells count="1">
    <mergeCell ref="A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EA2C-8B0D-4B5B-B10F-913FB742BF98}">
  <dimension ref="A1:I80"/>
  <sheetViews>
    <sheetView zoomScaleNormal="100" workbookViewId="0">
      <selection activeCell="E21" sqref="E21"/>
    </sheetView>
  </sheetViews>
  <sheetFormatPr defaultColWidth="25.28515625" defaultRowHeight="15" x14ac:dyDescent="0.25"/>
  <sheetData>
    <row r="1" spans="1:9" ht="19.5" thickBot="1" x14ac:dyDescent="0.35">
      <c r="A1" s="49" t="s">
        <v>29</v>
      </c>
      <c r="B1" s="49"/>
      <c r="C1" s="49"/>
      <c r="D1" s="49"/>
      <c r="E1" s="49"/>
      <c r="F1" s="49"/>
      <c r="G1" s="49"/>
      <c r="H1" s="49"/>
      <c r="I1" s="49"/>
    </row>
    <row r="2" spans="1:9" x14ac:dyDescent="0.25">
      <c r="A2" s="1" t="s">
        <v>0</v>
      </c>
      <c r="B2" s="2" t="s">
        <v>62</v>
      </c>
      <c r="C2" s="2" t="s">
        <v>61</v>
      </c>
      <c r="D2" s="2" t="s">
        <v>46</v>
      </c>
      <c r="F2" s="1" t="s">
        <v>2</v>
      </c>
      <c r="G2" s="2" t="s">
        <v>62</v>
      </c>
      <c r="H2" s="2" t="s">
        <v>61</v>
      </c>
      <c r="I2" s="2" t="s">
        <v>46</v>
      </c>
    </row>
    <row r="3" spans="1:9" x14ac:dyDescent="0.25">
      <c r="A3" s="3" t="s">
        <v>3</v>
      </c>
      <c r="B3" s="4">
        <v>153273</v>
      </c>
      <c r="C3" s="4">
        <v>153273</v>
      </c>
      <c r="D3" s="5">
        <v>0.2061649475119558</v>
      </c>
      <c r="F3" s="3" t="s">
        <v>47</v>
      </c>
      <c r="G3" s="4">
        <v>980912</v>
      </c>
      <c r="H3" s="4">
        <v>980912</v>
      </c>
      <c r="I3" s="5">
        <v>0.20667125083595678</v>
      </c>
    </row>
    <row r="4" spans="1:9" x14ac:dyDescent="0.25">
      <c r="A4" s="7" t="s">
        <v>5</v>
      </c>
      <c r="B4" s="8">
        <v>76985</v>
      </c>
      <c r="C4" s="8">
        <v>67126</v>
      </c>
      <c r="D4" s="9">
        <v>0.19814557697464469</v>
      </c>
      <c r="F4" s="7" t="s">
        <v>48</v>
      </c>
      <c r="G4" s="8">
        <v>258132</v>
      </c>
      <c r="H4" s="8">
        <v>102363</v>
      </c>
      <c r="I4" s="9">
        <v>0.2281042954973965</v>
      </c>
    </row>
    <row r="5" spans="1:9" x14ac:dyDescent="0.25">
      <c r="A5" s="3" t="s">
        <v>7</v>
      </c>
      <c r="B5" s="4">
        <v>72397</v>
      </c>
      <c r="C5" s="4">
        <v>62485</v>
      </c>
      <c r="D5" s="5">
        <v>0.19000000000000003</v>
      </c>
      <c r="F5" s="3" t="s">
        <v>49</v>
      </c>
      <c r="G5" s="4">
        <v>217507</v>
      </c>
      <c r="H5" s="4">
        <v>217507</v>
      </c>
      <c r="I5" s="5">
        <v>0.2094031916214191</v>
      </c>
    </row>
    <row r="6" spans="1:9" ht="15.75" thickBot="1" x14ac:dyDescent="0.3">
      <c r="A6" s="7" t="s">
        <v>9</v>
      </c>
      <c r="B6" s="8">
        <v>86680</v>
      </c>
      <c r="C6" s="8">
        <v>74259</v>
      </c>
      <c r="D6" s="9">
        <v>0.19632327394659232</v>
      </c>
      <c r="F6" s="11" t="s">
        <v>50</v>
      </c>
      <c r="G6" s="12">
        <v>232176</v>
      </c>
      <c r="H6" s="12">
        <v>27811</v>
      </c>
      <c r="I6" s="13">
        <v>0.20977634748840387</v>
      </c>
    </row>
    <row r="7" spans="1:9" x14ac:dyDescent="0.25">
      <c r="A7" s="3" t="s">
        <v>11</v>
      </c>
      <c r="B7" s="4">
        <v>310131</v>
      </c>
      <c r="C7" s="4">
        <v>274069</v>
      </c>
      <c r="D7" s="5">
        <v>0.19931987930046813</v>
      </c>
    </row>
    <row r="8" spans="1:9" x14ac:dyDescent="0.25">
      <c r="A8" s="7" t="s">
        <v>12</v>
      </c>
      <c r="B8" s="8">
        <v>284248</v>
      </c>
      <c r="C8" s="8">
        <v>260011</v>
      </c>
      <c r="D8" s="9">
        <v>0.21962493894489077</v>
      </c>
      <c r="F8" t="s">
        <v>19</v>
      </c>
      <c r="G8" s="17">
        <f>SUM(G3:G6)</f>
        <v>1688727</v>
      </c>
      <c r="H8" s="15">
        <f>SUM(H3:H6)</f>
        <v>1328593</v>
      </c>
      <c r="I8" s="16">
        <f>SUMPRODUCT(H3:H6,I3:I6)/SUM(H3:H6)</f>
        <v>0.20883483504730196</v>
      </c>
    </row>
    <row r="9" spans="1:9" x14ac:dyDescent="0.25">
      <c r="A9" s="3" t="s">
        <v>13</v>
      </c>
      <c r="B9" s="4">
        <v>27540</v>
      </c>
      <c r="C9" s="4">
        <v>6186</v>
      </c>
      <c r="D9" s="5">
        <v>0.22633688975105073</v>
      </c>
      <c r="I9" s="16"/>
    </row>
    <row r="10" spans="1:9" x14ac:dyDescent="0.25">
      <c r="A10" s="7" t="s">
        <v>14</v>
      </c>
      <c r="B10" s="8">
        <v>62344</v>
      </c>
      <c r="C10" s="8">
        <v>50671</v>
      </c>
      <c r="D10" s="9">
        <v>0.2278636695545776</v>
      </c>
      <c r="I10" s="16">
        <f>SUMPRODUCT(D19:D66,E19:E66)/SUM(D19:D66)</f>
        <v>0.20883483504730196</v>
      </c>
    </row>
    <row r="11" spans="1:9" x14ac:dyDescent="0.25">
      <c r="A11" s="3" t="s">
        <v>15</v>
      </c>
      <c r="B11" s="4">
        <v>196090</v>
      </c>
      <c r="C11" s="4">
        <v>123235</v>
      </c>
      <c r="D11" s="5">
        <v>0.20123706739156899</v>
      </c>
      <c r="G11" s="16"/>
    </row>
    <row r="12" spans="1:9" x14ac:dyDescent="0.25">
      <c r="A12" s="7" t="s">
        <v>16</v>
      </c>
      <c r="B12" s="8">
        <v>244057</v>
      </c>
      <c r="C12" s="8">
        <v>142733</v>
      </c>
      <c r="D12" s="9">
        <v>0.23267891797972431</v>
      </c>
    </row>
    <row r="13" spans="1:9" x14ac:dyDescent="0.25">
      <c r="A13" s="3" t="s">
        <v>17</v>
      </c>
      <c r="B13" s="4">
        <v>84075</v>
      </c>
      <c r="C13" s="4">
        <v>71254</v>
      </c>
      <c r="D13" s="5">
        <v>0.1812522805737222</v>
      </c>
    </row>
    <row r="14" spans="1:9" ht="15.75" thickBot="1" x14ac:dyDescent="0.3">
      <c r="A14" s="11" t="s">
        <v>18</v>
      </c>
      <c r="B14" s="12">
        <v>90907</v>
      </c>
      <c r="C14" s="12">
        <v>43291</v>
      </c>
      <c r="D14" s="13">
        <v>0.2425788270079231</v>
      </c>
    </row>
    <row r="16" spans="1:9" x14ac:dyDescent="0.25">
      <c r="A16" t="s">
        <v>19</v>
      </c>
      <c r="B16" s="15">
        <f>SUM(B3:B14)</f>
        <v>1688727</v>
      </c>
      <c r="C16" s="15">
        <f>SUM(C3:C14)</f>
        <v>1328593</v>
      </c>
      <c r="D16" s="16">
        <f>SUMPRODUCT(C3:C14,D3:D14)/SUM(C3:C14)</f>
        <v>0.20883483504730188</v>
      </c>
    </row>
    <row r="17" spans="1:9" ht="15.75" thickBot="1" x14ac:dyDescent="0.3"/>
    <row r="18" spans="1:9" x14ac:dyDescent="0.25">
      <c r="A18" s="1" t="s">
        <v>20</v>
      </c>
      <c r="B18" s="2" t="s">
        <v>21</v>
      </c>
      <c r="C18" s="2" t="s">
        <v>22</v>
      </c>
      <c r="D18" s="2" t="s">
        <v>23</v>
      </c>
      <c r="E18" s="2" t="s">
        <v>24</v>
      </c>
      <c r="F18" s="2" t="s">
        <v>25</v>
      </c>
      <c r="G18" s="25" t="s">
        <v>63</v>
      </c>
      <c r="H18" s="25" t="s">
        <v>65</v>
      </c>
      <c r="I18" s="25" t="s">
        <v>66</v>
      </c>
    </row>
    <row r="19" spans="1:9" x14ac:dyDescent="0.25">
      <c r="A19" s="3" t="s">
        <v>3</v>
      </c>
      <c r="B19" s="4" t="s">
        <v>4</v>
      </c>
      <c r="C19" s="4">
        <v>36006</v>
      </c>
      <c r="D19" s="4">
        <v>36006</v>
      </c>
      <c r="E19" s="5">
        <v>0.2</v>
      </c>
      <c r="F19" s="4">
        <v>3</v>
      </c>
      <c r="G19" s="17">
        <f>SUM(C19:C22)</f>
        <v>153273</v>
      </c>
      <c r="H19" s="17">
        <f>SUM(D19:D22)</f>
        <v>153273</v>
      </c>
      <c r="I19" s="23">
        <f>SUMPRODUCT(D19:D22,E19:E22)/SUM(D19:D22)</f>
        <v>0.2061649475119558</v>
      </c>
    </row>
    <row r="20" spans="1:9" x14ac:dyDescent="0.25">
      <c r="A20" s="7" t="s">
        <v>3</v>
      </c>
      <c r="B20" s="8" t="s">
        <v>6</v>
      </c>
      <c r="C20" s="8">
        <v>73030</v>
      </c>
      <c r="D20" s="8">
        <v>73030</v>
      </c>
      <c r="E20" s="9">
        <v>0.21</v>
      </c>
      <c r="F20" s="8">
        <v>7</v>
      </c>
      <c r="G20" s="17"/>
      <c r="H20" s="17"/>
      <c r="I20" s="23"/>
    </row>
    <row r="21" spans="1:9" x14ac:dyDescent="0.25">
      <c r="A21" s="7" t="s">
        <v>3</v>
      </c>
      <c r="B21" s="8" t="s">
        <v>8</v>
      </c>
      <c r="C21" s="8">
        <v>22775</v>
      </c>
      <c r="D21" s="8">
        <v>22775</v>
      </c>
      <c r="E21" s="9">
        <v>0.2</v>
      </c>
      <c r="F21" s="8">
        <v>4</v>
      </c>
      <c r="G21" s="17"/>
      <c r="H21" s="17"/>
      <c r="I21" s="23"/>
    </row>
    <row r="22" spans="1:9" x14ac:dyDescent="0.25">
      <c r="A22" s="3" t="s">
        <v>3</v>
      </c>
      <c r="B22" s="4" t="s">
        <v>10</v>
      </c>
      <c r="C22" s="4">
        <v>21462</v>
      </c>
      <c r="D22" s="4">
        <v>21462</v>
      </c>
      <c r="E22" s="5">
        <v>0.21</v>
      </c>
      <c r="F22" s="4">
        <v>2</v>
      </c>
      <c r="G22" s="17"/>
      <c r="H22" s="17"/>
      <c r="I22" s="23"/>
    </row>
    <row r="23" spans="1:9" x14ac:dyDescent="0.25">
      <c r="A23" s="3" t="s">
        <v>5</v>
      </c>
      <c r="B23" s="4" t="s">
        <v>4</v>
      </c>
      <c r="C23" s="4">
        <v>50196</v>
      </c>
      <c r="D23" s="4">
        <v>50196</v>
      </c>
      <c r="E23" s="5">
        <v>0.2</v>
      </c>
      <c r="F23" s="4">
        <v>5</v>
      </c>
      <c r="G23" s="17">
        <f>SUM(C23:C26)</f>
        <v>76985</v>
      </c>
      <c r="H23" s="17">
        <f>SUM(D23:D26)</f>
        <v>67126</v>
      </c>
      <c r="I23" s="23">
        <f>SUMPRODUCT(D23:D26,E23:E26)/SUM(D23:D26)</f>
        <v>0.19814557697464469</v>
      </c>
    </row>
    <row r="24" spans="1:9" x14ac:dyDescent="0.25">
      <c r="A24" s="7" t="s">
        <v>5</v>
      </c>
      <c r="B24" s="8" t="s">
        <v>6</v>
      </c>
      <c r="C24" s="8">
        <v>4296</v>
      </c>
      <c r="D24" s="8">
        <v>194</v>
      </c>
      <c r="E24" s="9">
        <v>0.35</v>
      </c>
      <c r="F24" s="8">
        <v>1</v>
      </c>
      <c r="G24" s="17"/>
      <c r="H24" s="17"/>
      <c r="I24" s="23"/>
    </row>
    <row r="25" spans="1:9" x14ac:dyDescent="0.25">
      <c r="A25" s="7" t="s">
        <v>5</v>
      </c>
      <c r="B25" s="8" t="s">
        <v>8</v>
      </c>
      <c r="C25" s="8">
        <v>10698</v>
      </c>
      <c r="D25" s="8">
        <v>10698</v>
      </c>
      <c r="E25" s="9">
        <v>0.18</v>
      </c>
      <c r="F25" s="8">
        <v>2</v>
      </c>
      <c r="G25" s="17"/>
      <c r="H25" s="17"/>
      <c r="I25" s="23"/>
    </row>
    <row r="26" spans="1:9" x14ac:dyDescent="0.25">
      <c r="A26" s="3" t="s">
        <v>5</v>
      </c>
      <c r="B26" s="4" t="s">
        <v>10</v>
      </c>
      <c r="C26" s="4">
        <v>11795</v>
      </c>
      <c r="D26" s="4">
        <v>6038</v>
      </c>
      <c r="E26" s="5">
        <v>0.21</v>
      </c>
      <c r="F26" s="4">
        <v>1</v>
      </c>
      <c r="G26" s="17"/>
      <c r="H26" s="17"/>
      <c r="I26" s="23"/>
    </row>
    <row r="27" spans="1:9" x14ac:dyDescent="0.25">
      <c r="A27" s="7" t="s">
        <v>7</v>
      </c>
      <c r="B27" s="8" t="s">
        <v>4</v>
      </c>
      <c r="C27" s="8">
        <v>60294</v>
      </c>
      <c r="D27" s="8">
        <v>60294</v>
      </c>
      <c r="E27" s="9">
        <v>0.19</v>
      </c>
      <c r="F27" s="8">
        <v>4</v>
      </c>
      <c r="G27" s="17">
        <f>SUM(C27:C30)</f>
        <v>72397</v>
      </c>
      <c r="H27" s="17">
        <f>SUM(D27:D30)</f>
        <v>62485</v>
      </c>
      <c r="I27" s="23">
        <f>SUMPRODUCT(D27:D30,E27:E30)/SUM(D27:D30)</f>
        <v>0.19000000000000003</v>
      </c>
    </row>
    <row r="28" spans="1:9" x14ac:dyDescent="0.25">
      <c r="A28" s="7" t="s">
        <v>7</v>
      </c>
      <c r="B28" s="8" t="s">
        <v>6</v>
      </c>
      <c r="C28" s="8">
        <v>806</v>
      </c>
      <c r="D28" s="8" t="s">
        <v>55</v>
      </c>
      <c r="E28" s="9" t="s">
        <v>55</v>
      </c>
      <c r="F28" s="8">
        <v>0</v>
      </c>
      <c r="G28" s="17"/>
      <c r="H28" s="17"/>
      <c r="I28" s="23"/>
    </row>
    <row r="29" spans="1:9" x14ac:dyDescent="0.25">
      <c r="A29" s="3" t="s">
        <v>7</v>
      </c>
      <c r="B29" s="4" t="s">
        <v>8</v>
      </c>
      <c r="C29" s="4">
        <v>2191</v>
      </c>
      <c r="D29" s="4">
        <v>2191</v>
      </c>
      <c r="E29" s="5">
        <v>0.19</v>
      </c>
      <c r="F29" s="4">
        <v>3</v>
      </c>
      <c r="G29" s="17"/>
      <c r="H29" s="17"/>
      <c r="I29" s="23"/>
    </row>
    <row r="30" spans="1:9" x14ac:dyDescent="0.25">
      <c r="A30" s="3" t="s">
        <v>7</v>
      </c>
      <c r="B30" s="4" t="s">
        <v>10</v>
      </c>
      <c r="C30" s="4">
        <v>9106</v>
      </c>
      <c r="D30" s="4" t="s">
        <v>55</v>
      </c>
      <c r="E30" s="5" t="s">
        <v>55</v>
      </c>
      <c r="F30" s="4">
        <v>0</v>
      </c>
      <c r="G30" s="17"/>
      <c r="H30" s="17"/>
      <c r="I30" s="23"/>
    </row>
    <row r="31" spans="1:9" x14ac:dyDescent="0.25">
      <c r="A31" s="7" t="s">
        <v>9</v>
      </c>
      <c r="B31" s="8" t="s">
        <v>4</v>
      </c>
      <c r="C31" s="8">
        <v>66433</v>
      </c>
      <c r="D31" s="8">
        <v>66433</v>
      </c>
      <c r="E31" s="9">
        <v>0.19</v>
      </c>
      <c r="F31" s="8">
        <v>4</v>
      </c>
      <c r="G31" s="17">
        <f>SUM(C31:C34)</f>
        <v>86680</v>
      </c>
      <c r="H31" s="17">
        <f>SUM(D31:D34)</f>
        <v>74259</v>
      </c>
      <c r="I31" s="23">
        <f>SUMPRODUCT(D31:D34,E31:E34)/SUM(D31:D34)</f>
        <v>0.19632327394659232</v>
      </c>
    </row>
    <row r="32" spans="1:9" x14ac:dyDescent="0.25">
      <c r="A32" s="7" t="s">
        <v>9</v>
      </c>
      <c r="B32" s="8" t="s">
        <v>6</v>
      </c>
      <c r="C32" s="8">
        <v>1159</v>
      </c>
      <c r="D32" s="8" t="s">
        <v>55</v>
      </c>
      <c r="E32" s="9" t="s">
        <v>55</v>
      </c>
      <c r="F32" s="8">
        <v>0</v>
      </c>
      <c r="G32" s="17"/>
      <c r="H32" s="17"/>
      <c r="I32" s="23"/>
    </row>
    <row r="33" spans="1:9" x14ac:dyDescent="0.25">
      <c r="A33" s="7" t="s">
        <v>9</v>
      </c>
      <c r="B33" s="8" t="s">
        <v>8</v>
      </c>
      <c r="C33" s="8">
        <v>7826</v>
      </c>
      <c r="D33" s="8">
        <v>7826</v>
      </c>
      <c r="E33" s="9">
        <v>0.25</v>
      </c>
      <c r="F33" s="8">
        <v>3</v>
      </c>
      <c r="G33" s="17"/>
      <c r="H33" s="17"/>
      <c r="I33" s="23"/>
    </row>
    <row r="34" spans="1:9" x14ac:dyDescent="0.25">
      <c r="A34" s="7" t="s">
        <v>9</v>
      </c>
      <c r="B34" s="8" t="s">
        <v>10</v>
      </c>
      <c r="C34" s="8">
        <v>11262</v>
      </c>
      <c r="D34" s="8" t="s">
        <v>55</v>
      </c>
      <c r="E34" s="9" t="s">
        <v>55</v>
      </c>
      <c r="F34" s="8">
        <v>0</v>
      </c>
      <c r="G34" s="17"/>
      <c r="H34" s="17"/>
      <c r="I34" s="23"/>
    </row>
    <row r="35" spans="1:9" x14ac:dyDescent="0.25">
      <c r="A35" s="7" t="s">
        <v>11</v>
      </c>
      <c r="B35" s="8" t="s">
        <v>4</v>
      </c>
      <c r="C35" s="8">
        <v>247139</v>
      </c>
      <c r="D35" s="8">
        <v>247139</v>
      </c>
      <c r="E35" s="9">
        <v>0.2</v>
      </c>
      <c r="F35" s="8">
        <v>5</v>
      </c>
      <c r="G35" s="17">
        <f>SUM(C35:C38)</f>
        <v>310131</v>
      </c>
      <c r="H35" s="17">
        <f>SUM(D35:D38)</f>
        <v>274069</v>
      </c>
      <c r="I35" s="23">
        <f>SUMPRODUCT(D35:D38,E35:E38)/SUM(D35:D38)</f>
        <v>0.19931987930046813</v>
      </c>
    </row>
    <row r="36" spans="1:9" x14ac:dyDescent="0.25">
      <c r="A36" s="3" t="s">
        <v>11</v>
      </c>
      <c r="B36" s="4" t="s">
        <v>6</v>
      </c>
      <c r="C36" s="4">
        <v>10867</v>
      </c>
      <c r="D36" s="4">
        <v>8805</v>
      </c>
      <c r="E36" s="5">
        <v>0.22</v>
      </c>
      <c r="F36" s="4">
        <v>2</v>
      </c>
      <c r="G36" s="17"/>
      <c r="H36" s="17"/>
      <c r="I36" s="23"/>
    </row>
    <row r="37" spans="1:9" x14ac:dyDescent="0.25">
      <c r="A37" s="7" t="s">
        <v>11</v>
      </c>
      <c r="B37" s="8" t="s">
        <v>8</v>
      </c>
      <c r="C37" s="8">
        <v>18125</v>
      </c>
      <c r="D37" s="8">
        <v>18125</v>
      </c>
      <c r="E37" s="9">
        <v>0.18</v>
      </c>
      <c r="F37" s="8">
        <v>2</v>
      </c>
      <c r="G37" s="17"/>
      <c r="H37" s="17"/>
      <c r="I37" s="23"/>
    </row>
    <row r="38" spans="1:9" x14ac:dyDescent="0.25">
      <c r="A38" s="3" t="s">
        <v>11</v>
      </c>
      <c r="B38" s="4" t="s">
        <v>10</v>
      </c>
      <c r="C38" s="4">
        <v>34000</v>
      </c>
      <c r="D38" s="4" t="s">
        <v>55</v>
      </c>
      <c r="E38" s="5" t="s">
        <v>55</v>
      </c>
      <c r="F38" s="4">
        <v>0</v>
      </c>
      <c r="G38" s="17"/>
      <c r="H38" s="17"/>
      <c r="I38" s="23"/>
    </row>
    <row r="39" spans="1:9" x14ac:dyDescent="0.25">
      <c r="A39" s="3" t="s">
        <v>12</v>
      </c>
      <c r="B39" s="4" t="s">
        <v>4</v>
      </c>
      <c r="C39" s="4">
        <v>257573</v>
      </c>
      <c r="D39" s="4">
        <v>257573</v>
      </c>
      <c r="E39" s="5">
        <v>0.22</v>
      </c>
      <c r="F39" s="4">
        <v>6</v>
      </c>
      <c r="G39" s="17">
        <f>SUM(C39:C42)</f>
        <v>284248</v>
      </c>
      <c r="H39" s="17">
        <f>SUM(D39:D42)</f>
        <v>260011</v>
      </c>
      <c r="I39" s="23">
        <f>SUMPRODUCT(D39:D42,E39:E42)/SUM(D39:D42)</f>
        <v>0.21962493894489077</v>
      </c>
    </row>
    <row r="40" spans="1:9" x14ac:dyDescent="0.25">
      <c r="A40" s="3" t="s">
        <v>12</v>
      </c>
      <c r="B40" s="4" t="s">
        <v>6</v>
      </c>
      <c r="C40" s="4">
        <v>736</v>
      </c>
      <c r="D40" s="4" t="s">
        <v>55</v>
      </c>
      <c r="E40" s="5" t="s">
        <v>55</v>
      </c>
      <c r="F40" s="4">
        <v>0</v>
      </c>
      <c r="G40" s="17"/>
      <c r="H40" s="17"/>
      <c r="I40" s="23"/>
    </row>
    <row r="41" spans="1:9" x14ac:dyDescent="0.25">
      <c r="A41" s="7" t="s">
        <v>12</v>
      </c>
      <c r="B41" s="8" t="s">
        <v>8</v>
      </c>
      <c r="C41" s="8">
        <v>2438</v>
      </c>
      <c r="D41" s="8">
        <v>2438</v>
      </c>
      <c r="E41" s="9">
        <v>0.18</v>
      </c>
      <c r="F41" s="8">
        <v>3</v>
      </c>
      <c r="G41" s="17"/>
      <c r="H41" s="17"/>
      <c r="I41" s="23"/>
    </row>
    <row r="42" spans="1:9" x14ac:dyDescent="0.25">
      <c r="A42" s="3" t="s">
        <v>12</v>
      </c>
      <c r="B42" s="4" t="s">
        <v>10</v>
      </c>
      <c r="C42" s="4">
        <v>23501</v>
      </c>
      <c r="D42" s="4" t="s">
        <v>55</v>
      </c>
      <c r="E42" s="5" t="s">
        <v>55</v>
      </c>
      <c r="F42" s="4">
        <v>0</v>
      </c>
      <c r="G42" s="17"/>
      <c r="H42" s="17"/>
      <c r="I42" s="23"/>
    </row>
    <row r="43" spans="1:9" x14ac:dyDescent="0.25">
      <c r="A43" s="7" t="s">
        <v>13</v>
      </c>
      <c r="B43" s="8" t="s">
        <v>4</v>
      </c>
      <c r="C43" s="8">
        <v>4848</v>
      </c>
      <c r="D43" s="8">
        <v>4848</v>
      </c>
      <c r="E43" s="9">
        <v>0.23</v>
      </c>
      <c r="F43" s="8">
        <v>3</v>
      </c>
      <c r="G43" s="17">
        <f>SUM(C43:C46)</f>
        <v>27540</v>
      </c>
      <c r="H43" s="17">
        <f>SUM(D43:D46)</f>
        <v>6186</v>
      </c>
      <c r="I43" s="23">
        <f>SUMPRODUCT(D43:D46,E43:E46)/SUM(D43:D46)</f>
        <v>0.22633688975105073</v>
      </c>
    </row>
    <row r="44" spans="1:9" x14ac:dyDescent="0.25">
      <c r="A44" s="7" t="s">
        <v>13</v>
      </c>
      <c r="B44" s="8" t="s">
        <v>6</v>
      </c>
      <c r="C44" s="8">
        <v>706</v>
      </c>
      <c r="D44" s="8">
        <v>706</v>
      </c>
      <c r="E44" s="9">
        <v>0.18</v>
      </c>
      <c r="F44" s="8">
        <v>1</v>
      </c>
      <c r="G44" s="17"/>
      <c r="H44" s="17"/>
      <c r="I44" s="23"/>
    </row>
    <row r="45" spans="1:9" x14ac:dyDescent="0.25">
      <c r="A45" s="7" t="s">
        <v>13</v>
      </c>
      <c r="B45" s="8" t="s">
        <v>8</v>
      </c>
      <c r="C45" s="8">
        <v>632</v>
      </c>
      <c r="D45" s="8">
        <v>632</v>
      </c>
      <c r="E45" s="9">
        <v>0.25</v>
      </c>
      <c r="F45" s="8">
        <v>3</v>
      </c>
      <c r="G45" s="17"/>
      <c r="H45" s="17"/>
      <c r="I45" s="23"/>
    </row>
    <row r="46" spans="1:9" x14ac:dyDescent="0.25">
      <c r="A46" s="3" t="s">
        <v>13</v>
      </c>
      <c r="B46" s="4" t="s">
        <v>10</v>
      </c>
      <c r="C46" s="4">
        <v>21354</v>
      </c>
      <c r="D46" s="4" t="s">
        <v>55</v>
      </c>
      <c r="E46" s="5" t="s">
        <v>55</v>
      </c>
      <c r="F46" s="4">
        <v>0</v>
      </c>
      <c r="G46" s="17"/>
      <c r="H46" s="17"/>
      <c r="I46" s="23"/>
    </row>
    <row r="47" spans="1:9" x14ac:dyDescent="0.25">
      <c r="A47" s="3" t="s">
        <v>14</v>
      </c>
      <c r="B47" s="4" t="s">
        <v>4</v>
      </c>
      <c r="C47" s="4">
        <v>48506</v>
      </c>
      <c r="D47" s="4">
        <v>48506</v>
      </c>
      <c r="E47" s="5">
        <v>0.23</v>
      </c>
      <c r="F47" s="4">
        <v>4</v>
      </c>
      <c r="G47" s="17">
        <f>SUM(C47:C50)</f>
        <v>62344</v>
      </c>
      <c r="H47" s="17">
        <f>SUM(D47:D50)</f>
        <v>50671</v>
      </c>
      <c r="I47" s="23">
        <f>SUMPRODUCT(D47:D50,E47:E50)/SUM(D47:D50)</f>
        <v>0.2278636695545776</v>
      </c>
    </row>
    <row r="48" spans="1:9" x14ac:dyDescent="0.25">
      <c r="A48" s="7" t="s">
        <v>14</v>
      </c>
      <c r="B48" s="8" t="s">
        <v>6</v>
      </c>
      <c r="C48" s="8">
        <v>2493</v>
      </c>
      <c r="D48" s="8" t="s">
        <v>55</v>
      </c>
      <c r="E48" s="9" t="s">
        <v>55</v>
      </c>
      <c r="F48" s="8">
        <v>0</v>
      </c>
      <c r="G48" s="17"/>
      <c r="H48" s="17"/>
      <c r="I48" s="23"/>
    </row>
    <row r="49" spans="1:9" x14ac:dyDescent="0.25">
      <c r="A49" s="3" t="s">
        <v>14</v>
      </c>
      <c r="B49" s="4" t="s">
        <v>8</v>
      </c>
      <c r="C49" s="4">
        <v>2165</v>
      </c>
      <c r="D49" s="4">
        <v>2165</v>
      </c>
      <c r="E49" s="5">
        <v>0.18</v>
      </c>
      <c r="F49" s="4">
        <v>2</v>
      </c>
      <c r="G49" s="17"/>
      <c r="H49" s="17"/>
      <c r="I49" s="23"/>
    </row>
    <row r="50" spans="1:9" x14ac:dyDescent="0.25">
      <c r="A50" s="3" t="s">
        <v>14</v>
      </c>
      <c r="B50" s="4" t="s">
        <v>10</v>
      </c>
      <c r="C50" s="4">
        <v>9180</v>
      </c>
      <c r="D50" s="4" t="s">
        <v>55</v>
      </c>
      <c r="E50" s="5" t="s">
        <v>55</v>
      </c>
      <c r="F50" s="4">
        <v>0</v>
      </c>
      <c r="G50" s="17"/>
      <c r="H50" s="17"/>
      <c r="I50" s="23"/>
    </row>
    <row r="51" spans="1:9" x14ac:dyDescent="0.25">
      <c r="A51" s="7" t="s">
        <v>15</v>
      </c>
      <c r="B51" s="8" t="s">
        <v>4</v>
      </c>
      <c r="C51" s="8">
        <v>51829</v>
      </c>
      <c r="D51" s="8">
        <v>51829</v>
      </c>
      <c r="E51" s="9">
        <v>0.19</v>
      </c>
      <c r="F51" s="8">
        <v>4</v>
      </c>
      <c r="G51" s="17">
        <f>SUM(C51:C54)</f>
        <v>196090</v>
      </c>
      <c r="H51" s="17">
        <f>SUM(D51:D54)</f>
        <v>123235</v>
      </c>
      <c r="I51" s="23">
        <f>SUMPRODUCT(D51:D54,E51:E54)/SUM(D51:D54)</f>
        <v>0.20123706739156899</v>
      </c>
    </row>
    <row r="52" spans="1:9" x14ac:dyDescent="0.25">
      <c r="A52" s="3" t="s">
        <v>15</v>
      </c>
      <c r="B52" s="4" t="s">
        <v>6</v>
      </c>
      <c r="C52" s="4">
        <v>42880</v>
      </c>
      <c r="D52" s="4">
        <v>9582</v>
      </c>
      <c r="E52" s="5">
        <v>0.27</v>
      </c>
      <c r="F52" s="4">
        <v>3</v>
      </c>
      <c r="G52" s="17"/>
      <c r="H52" s="17"/>
      <c r="I52" s="23"/>
    </row>
    <row r="53" spans="1:9" x14ac:dyDescent="0.25">
      <c r="A53" s="7" t="s">
        <v>15</v>
      </c>
      <c r="B53" s="8" t="s">
        <v>8</v>
      </c>
      <c r="C53" s="8">
        <v>61824</v>
      </c>
      <c r="D53" s="8">
        <v>61824</v>
      </c>
      <c r="E53" s="9">
        <v>0.2</v>
      </c>
      <c r="F53" s="8">
        <v>5</v>
      </c>
      <c r="G53" s="17"/>
      <c r="H53" s="17"/>
      <c r="I53" s="23"/>
    </row>
    <row r="54" spans="1:9" x14ac:dyDescent="0.25">
      <c r="A54" s="3" t="s">
        <v>15</v>
      </c>
      <c r="B54" s="4" t="s">
        <v>10</v>
      </c>
      <c r="C54" s="4">
        <v>39557</v>
      </c>
      <c r="D54" s="4" t="s">
        <v>55</v>
      </c>
      <c r="E54" s="5" t="s">
        <v>55</v>
      </c>
      <c r="F54" s="4">
        <v>0</v>
      </c>
      <c r="G54" s="17"/>
      <c r="H54" s="17"/>
      <c r="I54" s="23"/>
    </row>
    <row r="55" spans="1:9" x14ac:dyDescent="0.25">
      <c r="A55" s="7" t="s">
        <v>16</v>
      </c>
      <c r="B55" s="8" t="s">
        <v>4</v>
      </c>
      <c r="C55" s="8">
        <v>94783</v>
      </c>
      <c r="D55" s="8">
        <v>94783</v>
      </c>
      <c r="E55" s="9">
        <v>0.23</v>
      </c>
      <c r="F55" s="8">
        <v>6</v>
      </c>
      <c r="G55" s="17">
        <f>SUM(C55:C58)</f>
        <v>244057</v>
      </c>
      <c r="H55" s="17">
        <f>SUM(D55:D58)</f>
        <v>142733</v>
      </c>
      <c r="I55" s="23">
        <f>SUMPRODUCT(D55:D58,E55:E58)/SUM(D55:D58)</f>
        <v>0.23267891797972431</v>
      </c>
    </row>
    <row r="56" spans="1:9" x14ac:dyDescent="0.25">
      <c r="A56" s="3" t="s">
        <v>16</v>
      </c>
      <c r="B56" s="4" t="s">
        <v>6</v>
      </c>
      <c r="C56" s="4">
        <v>92558</v>
      </c>
      <c r="D56" s="4">
        <v>7920</v>
      </c>
      <c r="E56" s="5">
        <v>0.33</v>
      </c>
      <c r="F56" s="4">
        <v>2</v>
      </c>
      <c r="G56" s="17"/>
      <c r="H56" s="17"/>
      <c r="I56" s="23"/>
    </row>
    <row r="57" spans="1:9" x14ac:dyDescent="0.25">
      <c r="A57" s="7" t="s">
        <v>16</v>
      </c>
      <c r="B57" s="8" t="s">
        <v>8</v>
      </c>
      <c r="C57" s="8">
        <v>39719</v>
      </c>
      <c r="D57" s="8">
        <v>39719</v>
      </c>
      <c r="E57" s="9">
        <v>0.22</v>
      </c>
      <c r="F57" s="8">
        <v>5</v>
      </c>
      <c r="G57" s="17"/>
      <c r="H57" s="17"/>
      <c r="I57" s="23"/>
    </row>
    <row r="58" spans="1:9" x14ac:dyDescent="0.25">
      <c r="A58" s="3" t="s">
        <v>16</v>
      </c>
      <c r="B58" s="4" t="s">
        <v>10</v>
      </c>
      <c r="C58" s="4">
        <v>16997</v>
      </c>
      <c r="D58" s="4">
        <v>311</v>
      </c>
      <c r="E58" s="5">
        <v>0.19</v>
      </c>
      <c r="F58" s="4">
        <v>1</v>
      </c>
      <c r="G58" s="17"/>
      <c r="H58" s="17"/>
      <c r="I58" s="23"/>
    </row>
    <row r="59" spans="1:9" x14ac:dyDescent="0.25">
      <c r="A59" s="3" t="s">
        <v>17</v>
      </c>
      <c r="B59" s="4" t="s">
        <v>4</v>
      </c>
      <c r="C59" s="4">
        <v>62331</v>
      </c>
      <c r="D59" s="4">
        <v>62331</v>
      </c>
      <c r="E59" s="5">
        <v>0.18</v>
      </c>
      <c r="F59" s="4">
        <v>3</v>
      </c>
      <c r="G59" s="17">
        <f>SUM(C59:C62)</f>
        <v>84075</v>
      </c>
      <c r="H59" s="17">
        <f>SUM(D59:D62)</f>
        <v>71254</v>
      </c>
      <c r="I59" s="23">
        <f>SUMPRODUCT(D59:D62,E59:E62)/SUM(D59:D62)</f>
        <v>0.1812522805737222</v>
      </c>
    </row>
    <row r="60" spans="1:9" x14ac:dyDescent="0.25">
      <c r="A60" s="7" t="s">
        <v>17</v>
      </c>
      <c r="B60" s="8" t="s">
        <v>6</v>
      </c>
      <c r="C60" s="8">
        <v>1140</v>
      </c>
      <c r="D60" s="8" t="s">
        <v>55</v>
      </c>
      <c r="E60" s="9" t="s">
        <v>55</v>
      </c>
      <c r="F60" s="8">
        <v>0</v>
      </c>
      <c r="G60" s="17"/>
      <c r="H60" s="17"/>
      <c r="I60" s="23"/>
    </row>
    <row r="61" spans="1:9" x14ac:dyDescent="0.25">
      <c r="A61" s="7" t="s">
        <v>17</v>
      </c>
      <c r="B61" s="8" t="s">
        <v>8</v>
      </c>
      <c r="C61" s="8">
        <v>8923</v>
      </c>
      <c r="D61" s="8">
        <v>8923</v>
      </c>
      <c r="E61" s="9">
        <v>0.19</v>
      </c>
      <c r="F61" s="8">
        <v>3</v>
      </c>
      <c r="G61" s="17"/>
      <c r="H61" s="17"/>
      <c r="I61" s="23"/>
    </row>
    <row r="62" spans="1:9" x14ac:dyDescent="0.25">
      <c r="A62" s="3" t="s">
        <v>17</v>
      </c>
      <c r="B62" s="4" t="s">
        <v>10</v>
      </c>
      <c r="C62" s="4">
        <v>11681</v>
      </c>
      <c r="D62" s="4" t="s">
        <v>55</v>
      </c>
      <c r="E62" s="5" t="s">
        <v>55</v>
      </c>
      <c r="F62" s="4">
        <v>0</v>
      </c>
      <c r="G62" s="17"/>
      <c r="H62" s="17"/>
      <c r="I62" s="23"/>
    </row>
    <row r="63" spans="1:9" x14ac:dyDescent="0.25">
      <c r="A63" s="3" t="s">
        <v>18</v>
      </c>
      <c r="B63" s="4" t="s">
        <v>4</v>
      </c>
      <c r="C63" s="4">
        <v>974</v>
      </c>
      <c r="D63" s="4">
        <v>974</v>
      </c>
      <c r="E63" s="5">
        <v>0.18</v>
      </c>
      <c r="F63" s="4">
        <v>1</v>
      </c>
      <c r="G63" s="17">
        <f>SUM(C63:C66)</f>
        <v>90907</v>
      </c>
      <c r="H63" s="17">
        <f>SUM(D63:D66)</f>
        <v>43291</v>
      </c>
      <c r="I63" s="23">
        <f>SUMPRODUCT(D63:D66,E63:E66)/SUM(D63:D66)</f>
        <v>0.2425788270079231</v>
      </c>
    </row>
    <row r="64" spans="1:9" x14ac:dyDescent="0.25">
      <c r="A64" s="3" t="s">
        <v>18</v>
      </c>
      <c r="B64" s="4" t="s">
        <v>6</v>
      </c>
      <c r="C64" s="4">
        <v>27461</v>
      </c>
      <c r="D64" s="4">
        <v>2126</v>
      </c>
      <c r="E64" s="5">
        <v>0.32</v>
      </c>
      <c r="F64" s="4">
        <v>2</v>
      </c>
      <c r="G64" s="17"/>
      <c r="H64" s="17"/>
      <c r="I64" s="23"/>
    </row>
    <row r="65" spans="1:9" x14ac:dyDescent="0.25">
      <c r="A65" s="7" t="s">
        <v>18</v>
      </c>
      <c r="B65" s="8" t="s">
        <v>8</v>
      </c>
      <c r="C65" s="8">
        <v>40191</v>
      </c>
      <c r="D65" s="8">
        <v>40191</v>
      </c>
      <c r="E65" s="9">
        <v>0.24</v>
      </c>
      <c r="F65" s="8">
        <v>6</v>
      </c>
      <c r="G65" s="17"/>
      <c r="H65" s="17"/>
      <c r="I65" s="23"/>
    </row>
    <row r="66" spans="1:9" ht="15.75" thickBot="1" x14ac:dyDescent="0.3">
      <c r="A66" s="20" t="s">
        <v>18</v>
      </c>
      <c r="B66" s="21" t="s">
        <v>10</v>
      </c>
      <c r="C66" s="21">
        <v>22281</v>
      </c>
      <c r="D66" s="21" t="s">
        <v>55</v>
      </c>
      <c r="E66" s="22" t="s">
        <v>55</v>
      </c>
      <c r="F66" s="21">
        <v>0</v>
      </c>
      <c r="G66" s="17"/>
      <c r="H66" s="17"/>
      <c r="I66" s="23"/>
    </row>
    <row r="67" spans="1:9" x14ac:dyDescent="0.25">
      <c r="G67" s="16"/>
    </row>
    <row r="69" spans="1:9" x14ac:dyDescent="0.25">
      <c r="A69" t="s">
        <v>3</v>
      </c>
    </row>
    <row r="70" spans="1:9" x14ac:dyDescent="0.25">
      <c r="A70" t="s">
        <v>5</v>
      </c>
    </row>
    <row r="71" spans="1:9" x14ac:dyDescent="0.25">
      <c r="A71" t="s">
        <v>7</v>
      </c>
    </row>
    <row r="72" spans="1:9" x14ac:dyDescent="0.25">
      <c r="A72" t="s">
        <v>9</v>
      </c>
    </row>
    <row r="73" spans="1:9" x14ac:dyDescent="0.25">
      <c r="A73" t="s">
        <v>11</v>
      </c>
    </row>
    <row r="74" spans="1:9" x14ac:dyDescent="0.25">
      <c r="A74" t="s">
        <v>12</v>
      </c>
    </row>
    <row r="75" spans="1:9" x14ac:dyDescent="0.25">
      <c r="A75" t="s">
        <v>13</v>
      </c>
    </row>
    <row r="76" spans="1:9" x14ac:dyDescent="0.25">
      <c r="A76" t="s">
        <v>14</v>
      </c>
    </row>
    <row r="77" spans="1:9" x14ac:dyDescent="0.25">
      <c r="A77" t="s">
        <v>15</v>
      </c>
    </row>
    <row r="78" spans="1:9" x14ac:dyDescent="0.25">
      <c r="A78" t="s">
        <v>16</v>
      </c>
    </row>
    <row r="79" spans="1:9" x14ac:dyDescent="0.25">
      <c r="A79" t="s">
        <v>17</v>
      </c>
    </row>
    <row r="80" spans="1:9" x14ac:dyDescent="0.25">
      <c r="A80" t="s">
        <v>18</v>
      </c>
    </row>
  </sheetData>
  <mergeCells count="1">
    <mergeCell ref="A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D676-BC38-4C04-A12B-C575AA286D23}">
  <dimension ref="A1:I80"/>
  <sheetViews>
    <sheetView zoomScaleNormal="100" workbookViewId="0">
      <selection sqref="A1:XFD1048576"/>
    </sheetView>
  </sheetViews>
  <sheetFormatPr defaultColWidth="25.28515625" defaultRowHeight="15" x14ac:dyDescent="0.25"/>
  <sheetData>
    <row r="1" spans="1:9" ht="19.5" thickBot="1" x14ac:dyDescent="0.35">
      <c r="A1" s="49" t="s">
        <v>26</v>
      </c>
      <c r="B1" s="49"/>
      <c r="C1" s="49"/>
      <c r="D1" s="49"/>
      <c r="E1" s="49"/>
      <c r="F1" s="49"/>
      <c r="G1" s="49"/>
      <c r="H1" s="49"/>
      <c r="I1" s="49"/>
    </row>
    <row r="2" spans="1:9" x14ac:dyDescent="0.25">
      <c r="A2" s="1" t="s">
        <v>0</v>
      </c>
      <c r="B2" s="2" t="s">
        <v>62</v>
      </c>
      <c r="C2" s="2" t="s">
        <v>61</v>
      </c>
      <c r="D2" s="2" t="s">
        <v>46</v>
      </c>
      <c r="F2" s="1" t="s">
        <v>2</v>
      </c>
      <c r="G2" s="2" t="s">
        <v>62</v>
      </c>
      <c r="H2" s="2" t="s">
        <v>61</v>
      </c>
      <c r="I2" s="2" t="s">
        <v>46</v>
      </c>
    </row>
    <row r="3" spans="1:9" x14ac:dyDescent="0.25">
      <c r="A3" s="3" t="s">
        <v>3</v>
      </c>
      <c r="B3" s="4">
        <v>196942</v>
      </c>
      <c r="C3" s="4">
        <v>90344</v>
      </c>
      <c r="D3" s="5">
        <v>0.21556982201363675</v>
      </c>
      <c r="F3" s="3" t="s">
        <v>47</v>
      </c>
      <c r="G3" s="4">
        <v>1137027</v>
      </c>
      <c r="H3" s="4">
        <v>190612</v>
      </c>
      <c r="I3" s="5">
        <v>0.25629965584538222</v>
      </c>
    </row>
    <row r="4" spans="1:9" x14ac:dyDescent="0.25">
      <c r="A4" s="7" t="s">
        <v>5</v>
      </c>
      <c r="B4" s="8">
        <v>91278</v>
      </c>
      <c r="C4" s="8">
        <v>25092</v>
      </c>
      <c r="D4" s="9">
        <v>0.2295452733939104</v>
      </c>
      <c r="F4" s="7" t="s">
        <v>48</v>
      </c>
      <c r="G4" s="8">
        <v>318973</v>
      </c>
      <c r="H4" s="8">
        <v>33952</v>
      </c>
      <c r="I4" s="9">
        <v>0.27195511310084824</v>
      </c>
    </row>
    <row r="5" spans="1:9" x14ac:dyDescent="0.25">
      <c r="A5" s="3" t="s">
        <v>7</v>
      </c>
      <c r="B5" s="4">
        <v>84655</v>
      </c>
      <c r="C5" s="4">
        <v>71579</v>
      </c>
      <c r="D5" s="5">
        <v>0.22003981614719401</v>
      </c>
      <c r="F5" s="3" t="s">
        <v>49</v>
      </c>
      <c r="G5" s="4">
        <v>263891</v>
      </c>
      <c r="H5" s="4">
        <v>85622</v>
      </c>
      <c r="I5" s="5">
        <v>0.26098385928850065</v>
      </c>
    </row>
    <row r="6" spans="1:9" ht="15.75" thickBot="1" x14ac:dyDescent="0.3">
      <c r="A6" s="7" t="s">
        <v>9</v>
      </c>
      <c r="B6" s="8">
        <v>113940</v>
      </c>
      <c r="C6" s="8">
        <v>9658</v>
      </c>
      <c r="D6" s="9">
        <v>0.28936218678815495</v>
      </c>
      <c r="F6" s="11" t="s">
        <v>50</v>
      </c>
      <c r="G6" s="12">
        <v>232514</v>
      </c>
      <c r="H6" s="12">
        <v>319</v>
      </c>
      <c r="I6" s="13">
        <v>0.19</v>
      </c>
    </row>
    <row r="7" spans="1:9" x14ac:dyDescent="0.25">
      <c r="A7" s="3" t="s">
        <v>11</v>
      </c>
      <c r="B7" s="4">
        <v>306453</v>
      </c>
      <c r="C7" s="4">
        <v>27368</v>
      </c>
      <c r="D7" s="5">
        <v>0.25181891259865541</v>
      </c>
    </row>
    <row r="8" spans="1:9" x14ac:dyDescent="0.25">
      <c r="A8" s="7" t="s">
        <v>12</v>
      </c>
      <c r="B8" s="8">
        <v>324435</v>
      </c>
      <c r="C8" s="8">
        <v>17731</v>
      </c>
      <c r="D8" s="9">
        <v>0.32005075855845699</v>
      </c>
      <c r="F8" t="s">
        <v>19</v>
      </c>
      <c r="G8" s="17">
        <f>SUM(G3:G6)</f>
        <v>1952405</v>
      </c>
      <c r="H8" s="15">
        <f>SUM(H3:H6)</f>
        <v>310505</v>
      </c>
      <c r="I8" s="16">
        <f>SUMPRODUCT(H3:H6,I3:I6)/SUM(H3:H6)</f>
        <v>0.25923505257564289</v>
      </c>
    </row>
    <row r="9" spans="1:9" x14ac:dyDescent="0.25">
      <c r="A9" s="3" t="s">
        <v>13</v>
      </c>
      <c r="B9" s="4">
        <v>27696</v>
      </c>
      <c r="C9" s="4">
        <v>221</v>
      </c>
      <c r="D9" s="5">
        <v>0.41</v>
      </c>
      <c r="I9" s="16"/>
    </row>
    <row r="10" spans="1:9" x14ac:dyDescent="0.25">
      <c r="A10" s="7" t="s">
        <v>14</v>
      </c>
      <c r="B10" s="8">
        <v>72692</v>
      </c>
      <c r="C10" s="8">
        <v>1545</v>
      </c>
      <c r="D10" s="9">
        <v>0.21999999999999997</v>
      </c>
      <c r="I10" s="16">
        <f>SUMPRODUCT(D19:D66,E19:E66)/SUM(D19:D66)</f>
        <v>0.25923505257564289</v>
      </c>
    </row>
    <row r="11" spans="1:9" x14ac:dyDescent="0.25">
      <c r="A11" s="3" t="s">
        <v>15</v>
      </c>
      <c r="B11" s="4">
        <v>247017</v>
      </c>
      <c r="C11" s="4">
        <v>18359</v>
      </c>
      <c r="D11" s="5">
        <v>0.35166131052889593</v>
      </c>
      <c r="G11" s="16"/>
    </row>
    <row r="12" spans="1:9" x14ac:dyDescent="0.25">
      <c r="A12" s="7" t="s">
        <v>16</v>
      </c>
      <c r="B12" s="8">
        <v>280367</v>
      </c>
      <c r="C12" s="8">
        <v>32400</v>
      </c>
      <c r="D12" s="9">
        <v>0.35338950617283954</v>
      </c>
    </row>
    <row r="13" spans="1:9" x14ac:dyDescent="0.25">
      <c r="A13" s="3" t="s">
        <v>17</v>
      </c>
      <c r="B13" s="4">
        <v>101781</v>
      </c>
      <c r="C13" s="4">
        <v>1929</v>
      </c>
      <c r="D13" s="5">
        <v>0.26</v>
      </c>
    </row>
    <row r="14" spans="1:9" ht="15.75" thickBot="1" x14ac:dyDescent="0.3">
      <c r="A14" s="11" t="s">
        <v>18</v>
      </c>
      <c r="B14" s="12">
        <v>105149</v>
      </c>
      <c r="C14" s="12">
        <v>14279</v>
      </c>
      <c r="D14" s="13">
        <v>0.37181035086490649</v>
      </c>
    </row>
    <row r="16" spans="1:9" x14ac:dyDescent="0.25">
      <c r="A16" t="s">
        <v>19</v>
      </c>
      <c r="B16" s="15">
        <f>SUM(B3:B14)</f>
        <v>1952405</v>
      </c>
      <c r="C16" s="15">
        <f>SUM(C3:C14)</f>
        <v>310505</v>
      </c>
      <c r="D16" s="16">
        <f>SUMPRODUCT(C3:C14,D3:D14)/SUM(C3:C14)</f>
        <v>0.25923505257564289</v>
      </c>
    </row>
    <row r="17" spans="1:9" ht="15.75" thickBot="1" x14ac:dyDescent="0.3"/>
    <row r="18" spans="1:9" x14ac:dyDescent="0.25">
      <c r="A18" s="1" t="s">
        <v>20</v>
      </c>
      <c r="B18" s="2" t="s">
        <v>21</v>
      </c>
      <c r="C18" s="2" t="s">
        <v>22</v>
      </c>
      <c r="D18" s="2" t="s">
        <v>23</v>
      </c>
      <c r="E18" s="2" t="s">
        <v>24</v>
      </c>
      <c r="F18" s="2" t="s">
        <v>25</v>
      </c>
      <c r="G18" s="25" t="s">
        <v>63</v>
      </c>
      <c r="H18" s="25" t="s">
        <v>65</v>
      </c>
      <c r="I18" s="25" t="s">
        <v>66</v>
      </c>
    </row>
    <row r="19" spans="1:9" x14ac:dyDescent="0.25">
      <c r="A19" s="3" t="s">
        <v>3</v>
      </c>
      <c r="B19" s="4" t="s">
        <v>4</v>
      </c>
      <c r="C19" s="4">
        <v>50320</v>
      </c>
      <c r="D19" s="4">
        <v>50320</v>
      </c>
      <c r="E19" s="5">
        <v>0.22</v>
      </c>
      <c r="F19" s="4">
        <v>4</v>
      </c>
      <c r="G19" s="17">
        <f>SUM(C19:C30)</f>
        <v>1137027</v>
      </c>
      <c r="H19" s="17">
        <f>SUM(D19:D30)</f>
        <v>190612</v>
      </c>
      <c r="I19" s="23">
        <f>SUMPRODUCT(D19:D30,E19:E30)/SUM(D19:D30)</f>
        <v>0.25629965584538222</v>
      </c>
    </row>
    <row r="20" spans="1:9" x14ac:dyDescent="0.25">
      <c r="A20" s="3" t="s">
        <v>5</v>
      </c>
      <c r="B20" s="4" t="s">
        <v>4</v>
      </c>
      <c r="C20" s="4">
        <v>60063</v>
      </c>
      <c r="D20" s="4">
        <v>13303</v>
      </c>
      <c r="E20" s="5">
        <v>0.25</v>
      </c>
      <c r="F20" s="4">
        <v>3</v>
      </c>
      <c r="G20" s="17"/>
      <c r="H20" s="17"/>
      <c r="I20" s="23"/>
    </row>
    <row r="21" spans="1:9" x14ac:dyDescent="0.25">
      <c r="A21" s="7" t="s">
        <v>7</v>
      </c>
      <c r="B21" s="8" t="s">
        <v>4</v>
      </c>
      <c r="C21" s="8">
        <v>71564</v>
      </c>
      <c r="D21" s="8">
        <v>71564</v>
      </c>
      <c r="E21" s="9">
        <v>0.22</v>
      </c>
      <c r="F21" s="8">
        <v>2</v>
      </c>
      <c r="G21" s="17"/>
      <c r="H21" s="17"/>
      <c r="I21" s="23"/>
    </row>
    <row r="22" spans="1:9" x14ac:dyDescent="0.25">
      <c r="A22" s="7" t="s">
        <v>9</v>
      </c>
      <c r="B22" s="8" t="s">
        <v>4</v>
      </c>
      <c r="C22" s="8">
        <v>90598</v>
      </c>
      <c r="D22" s="8">
        <v>1700</v>
      </c>
      <c r="E22" s="9">
        <v>0.38</v>
      </c>
      <c r="F22" s="8">
        <v>1</v>
      </c>
      <c r="G22" s="17"/>
      <c r="H22" s="17"/>
      <c r="I22" s="23"/>
    </row>
    <row r="23" spans="1:9" x14ac:dyDescent="0.25">
      <c r="A23" s="7" t="s">
        <v>11</v>
      </c>
      <c r="B23" s="8" t="s">
        <v>4</v>
      </c>
      <c r="C23" s="8">
        <v>245055</v>
      </c>
      <c r="D23" s="8">
        <v>6979</v>
      </c>
      <c r="E23" s="9">
        <v>0.37</v>
      </c>
      <c r="F23" s="8">
        <v>3</v>
      </c>
      <c r="G23" s="17"/>
      <c r="H23" s="17"/>
      <c r="I23" s="23"/>
    </row>
    <row r="24" spans="1:9" x14ac:dyDescent="0.25">
      <c r="A24" s="3" t="s">
        <v>12</v>
      </c>
      <c r="B24" s="4" t="s">
        <v>4</v>
      </c>
      <c r="C24" s="4">
        <v>297975</v>
      </c>
      <c r="D24" s="4">
        <v>17721</v>
      </c>
      <c r="E24" s="5">
        <v>0.32</v>
      </c>
      <c r="F24" s="4">
        <v>3</v>
      </c>
      <c r="G24" s="17"/>
      <c r="H24" s="17"/>
      <c r="I24" s="23"/>
    </row>
    <row r="25" spans="1:9" x14ac:dyDescent="0.25">
      <c r="A25" s="7" t="s">
        <v>13</v>
      </c>
      <c r="B25" s="8" t="s">
        <v>4</v>
      </c>
      <c r="C25" s="8">
        <v>5586</v>
      </c>
      <c r="D25" s="8" t="s">
        <v>55</v>
      </c>
      <c r="E25" s="9" t="s">
        <v>55</v>
      </c>
      <c r="F25" s="8">
        <v>0</v>
      </c>
      <c r="G25" s="17"/>
      <c r="H25" s="17"/>
      <c r="I25" s="23"/>
    </row>
    <row r="26" spans="1:9" x14ac:dyDescent="0.25">
      <c r="A26" s="3" t="s">
        <v>14</v>
      </c>
      <c r="B26" s="4" t="s">
        <v>4</v>
      </c>
      <c r="C26" s="4">
        <v>58090</v>
      </c>
      <c r="D26" s="4">
        <v>1545</v>
      </c>
      <c r="E26" s="5">
        <v>0.22</v>
      </c>
      <c r="F26" s="4">
        <v>2</v>
      </c>
      <c r="G26" s="17"/>
      <c r="H26" s="17"/>
      <c r="I26" s="23"/>
    </row>
    <row r="27" spans="1:9" x14ac:dyDescent="0.25">
      <c r="A27" s="7" t="s">
        <v>15</v>
      </c>
      <c r="B27" s="8" t="s">
        <v>4</v>
      </c>
      <c r="C27" s="8">
        <v>74394</v>
      </c>
      <c r="D27" s="8">
        <v>4406</v>
      </c>
      <c r="E27" s="9">
        <v>0.34</v>
      </c>
      <c r="F27" s="8">
        <v>2</v>
      </c>
      <c r="G27" s="17"/>
      <c r="H27" s="17"/>
      <c r="I27" s="23"/>
    </row>
    <row r="28" spans="1:9" x14ac:dyDescent="0.25">
      <c r="A28" s="7" t="s">
        <v>16</v>
      </c>
      <c r="B28" s="8" t="s">
        <v>4</v>
      </c>
      <c r="C28" s="8">
        <v>102541</v>
      </c>
      <c r="D28" s="8">
        <v>21133</v>
      </c>
      <c r="E28" s="9">
        <v>0.36</v>
      </c>
      <c r="F28" s="8">
        <v>2</v>
      </c>
      <c r="G28" s="17"/>
      <c r="H28" s="17"/>
      <c r="I28" s="23"/>
    </row>
    <row r="29" spans="1:9" x14ac:dyDescent="0.25">
      <c r="A29" s="3" t="s">
        <v>17</v>
      </c>
      <c r="B29" s="4" t="s">
        <v>4</v>
      </c>
      <c r="C29" s="4">
        <v>77767</v>
      </c>
      <c r="D29" s="4" t="s">
        <v>55</v>
      </c>
      <c r="E29" s="5" t="s">
        <v>55</v>
      </c>
      <c r="F29" s="4">
        <v>0</v>
      </c>
      <c r="G29" s="17"/>
      <c r="H29" s="17"/>
      <c r="I29" s="23"/>
    </row>
    <row r="30" spans="1:9" x14ac:dyDescent="0.25">
      <c r="A30" s="3" t="s">
        <v>18</v>
      </c>
      <c r="B30" s="4" t="s">
        <v>4</v>
      </c>
      <c r="C30" s="4">
        <v>3074</v>
      </c>
      <c r="D30" s="4">
        <v>1941</v>
      </c>
      <c r="E30" s="5">
        <v>0.19</v>
      </c>
      <c r="F30" s="4">
        <v>1</v>
      </c>
      <c r="G30" s="17"/>
      <c r="H30" s="17"/>
      <c r="I30" s="23"/>
    </row>
    <row r="31" spans="1:9" x14ac:dyDescent="0.25">
      <c r="A31" s="7" t="s">
        <v>3</v>
      </c>
      <c r="B31" s="8" t="s">
        <v>6</v>
      </c>
      <c r="C31" s="8">
        <v>98095</v>
      </c>
      <c r="D31" s="8">
        <v>14429</v>
      </c>
      <c r="E31" s="9">
        <v>0.21</v>
      </c>
      <c r="F31" s="8">
        <v>4</v>
      </c>
      <c r="G31" s="17">
        <f>SUM(C31:C42)</f>
        <v>318973</v>
      </c>
      <c r="H31" s="17">
        <f>SUM(D31:D42)</f>
        <v>33952</v>
      </c>
      <c r="I31" s="23">
        <f>SUMPRODUCT(D31:D42,E31:E42)/SUM(D31:D42)</f>
        <v>0.27195511310084824</v>
      </c>
    </row>
    <row r="32" spans="1:9" x14ac:dyDescent="0.25">
      <c r="A32" s="7" t="s">
        <v>5</v>
      </c>
      <c r="B32" s="8" t="s">
        <v>6</v>
      </c>
      <c r="C32" s="8">
        <v>7692</v>
      </c>
      <c r="D32" s="8">
        <v>508</v>
      </c>
      <c r="E32" s="9">
        <v>0.35</v>
      </c>
      <c r="F32" s="8">
        <v>1</v>
      </c>
      <c r="G32" s="17"/>
      <c r="H32" s="17"/>
      <c r="I32" s="23"/>
    </row>
    <row r="33" spans="1:9" x14ac:dyDescent="0.25">
      <c r="A33" s="7" t="s">
        <v>7</v>
      </c>
      <c r="B33" s="8" t="s">
        <v>6</v>
      </c>
      <c r="C33" s="8">
        <v>571</v>
      </c>
      <c r="D33" s="8" t="s">
        <v>55</v>
      </c>
      <c r="E33" s="9" t="s">
        <v>55</v>
      </c>
      <c r="F33" s="8">
        <v>0</v>
      </c>
      <c r="G33" s="17"/>
      <c r="H33" s="17"/>
      <c r="I33" s="23"/>
    </row>
    <row r="34" spans="1:9" x14ac:dyDescent="0.25">
      <c r="A34" s="7" t="s">
        <v>9</v>
      </c>
      <c r="B34" s="8" t="s">
        <v>6</v>
      </c>
      <c r="C34" s="8">
        <v>2191</v>
      </c>
      <c r="D34" s="8" t="s">
        <v>55</v>
      </c>
      <c r="E34" s="9" t="s">
        <v>55</v>
      </c>
      <c r="F34" s="8">
        <v>0</v>
      </c>
      <c r="G34" s="17"/>
      <c r="H34" s="17"/>
      <c r="I34" s="23"/>
    </row>
    <row r="35" spans="1:9" x14ac:dyDescent="0.25">
      <c r="A35" s="3" t="s">
        <v>11</v>
      </c>
      <c r="B35" s="4" t="s">
        <v>6</v>
      </c>
      <c r="C35" s="4">
        <v>8760</v>
      </c>
      <c r="D35" s="4">
        <v>1545</v>
      </c>
      <c r="E35" s="5">
        <v>0.35</v>
      </c>
      <c r="F35" s="4">
        <v>1</v>
      </c>
      <c r="G35" s="17"/>
      <c r="H35" s="17"/>
      <c r="I35" s="23"/>
    </row>
    <row r="36" spans="1:9" x14ac:dyDescent="0.25">
      <c r="A36" s="3" t="s">
        <v>12</v>
      </c>
      <c r="B36" s="4" t="s">
        <v>6</v>
      </c>
      <c r="C36" s="4">
        <v>682</v>
      </c>
      <c r="D36" s="4" t="s">
        <v>55</v>
      </c>
      <c r="E36" s="5" t="s">
        <v>55</v>
      </c>
      <c r="F36" s="4">
        <v>0</v>
      </c>
      <c r="G36" s="17"/>
      <c r="H36" s="17"/>
      <c r="I36" s="23"/>
    </row>
    <row r="37" spans="1:9" x14ac:dyDescent="0.25">
      <c r="A37" s="7" t="s">
        <v>13</v>
      </c>
      <c r="B37" s="8" t="s">
        <v>6</v>
      </c>
      <c r="C37" s="8">
        <v>595</v>
      </c>
      <c r="D37" s="8" t="s">
        <v>55</v>
      </c>
      <c r="E37" s="9" t="s">
        <v>55</v>
      </c>
      <c r="F37" s="8">
        <v>0</v>
      </c>
      <c r="G37" s="17"/>
      <c r="H37" s="17"/>
      <c r="I37" s="23"/>
    </row>
    <row r="38" spans="1:9" x14ac:dyDescent="0.25">
      <c r="A38" s="7" t="s">
        <v>14</v>
      </c>
      <c r="B38" s="8" t="s">
        <v>6</v>
      </c>
      <c r="C38" s="8">
        <v>2246</v>
      </c>
      <c r="D38" s="8" t="s">
        <v>55</v>
      </c>
      <c r="E38" s="9" t="s">
        <v>55</v>
      </c>
      <c r="F38" s="8">
        <v>0</v>
      </c>
      <c r="G38" s="17"/>
      <c r="H38" s="17"/>
      <c r="I38" s="23"/>
    </row>
    <row r="39" spans="1:9" x14ac:dyDescent="0.25">
      <c r="A39" s="3" t="s">
        <v>15</v>
      </c>
      <c r="B39" s="4" t="s">
        <v>6</v>
      </c>
      <c r="C39" s="4">
        <v>51309</v>
      </c>
      <c r="D39" s="4">
        <v>6908</v>
      </c>
      <c r="E39" s="5">
        <v>0.32</v>
      </c>
      <c r="F39" s="4">
        <v>2</v>
      </c>
      <c r="G39" s="17"/>
      <c r="H39" s="17"/>
      <c r="I39" s="23"/>
    </row>
    <row r="40" spans="1:9" x14ac:dyDescent="0.25">
      <c r="A40" s="3" t="s">
        <v>16</v>
      </c>
      <c r="B40" s="4" t="s">
        <v>6</v>
      </c>
      <c r="C40" s="4">
        <v>113350</v>
      </c>
      <c r="D40" s="4">
        <v>8365</v>
      </c>
      <c r="E40" s="5">
        <v>0.31</v>
      </c>
      <c r="F40" s="4">
        <v>2</v>
      </c>
      <c r="G40" s="17"/>
      <c r="H40" s="17"/>
      <c r="I40" s="23"/>
    </row>
    <row r="41" spans="1:9" x14ac:dyDescent="0.25">
      <c r="A41" s="7" t="s">
        <v>17</v>
      </c>
      <c r="B41" s="8" t="s">
        <v>6</v>
      </c>
      <c r="C41" s="8">
        <v>802</v>
      </c>
      <c r="D41" s="8" t="s">
        <v>55</v>
      </c>
      <c r="E41" s="9" t="s">
        <v>55</v>
      </c>
      <c r="F41" s="8">
        <v>0</v>
      </c>
      <c r="G41" s="17"/>
      <c r="H41" s="17"/>
      <c r="I41" s="23"/>
    </row>
    <row r="42" spans="1:9" x14ac:dyDescent="0.25">
      <c r="A42" s="3" t="s">
        <v>18</v>
      </c>
      <c r="B42" s="4" t="s">
        <v>6</v>
      </c>
      <c r="C42" s="4">
        <v>32680</v>
      </c>
      <c r="D42" s="4">
        <v>2197</v>
      </c>
      <c r="E42" s="5">
        <v>0.31</v>
      </c>
      <c r="F42" s="4">
        <v>2</v>
      </c>
      <c r="G42" s="17"/>
      <c r="H42" s="17"/>
      <c r="I42" s="23"/>
    </row>
    <row r="43" spans="1:9" x14ac:dyDescent="0.25">
      <c r="A43" s="7" t="s">
        <v>3</v>
      </c>
      <c r="B43" s="8" t="s">
        <v>8</v>
      </c>
      <c r="C43" s="8">
        <v>25595</v>
      </c>
      <c r="D43" s="8">
        <v>25595</v>
      </c>
      <c r="E43" s="9">
        <v>0.21</v>
      </c>
      <c r="F43" s="8">
        <v>4</v>
      </c>
      <c r="G43" s="17">
        <f>SUM(C43:C54)</f>
        <v>263891</v>
      </c>
      <c r="H43" s="17">
        <f>SUM(D43:D54)</f>
        <v>85622</v>
      </c>
      <c r="I43" s="23">
        <f>SUMPRODUCT(D43:D54,E43:E54)/SUM(D43:D54)</f>
        <v>0.26098385928850065</v>
      </c>
    </row>
    <row r="44" spans="1:9" x14ac:dyDescent="0.25">
      <c r="A44" s="7" t="s">
        <v>5</v>
      </c>
      <c r="B44" s="8" t="s">
        <v>8</v>
      </c>
      <c r="C44" s="8">
        <v>11281</v>
      </c>
      <c r="D44" s="8">
        <v>11281</v>
      </c>
      <c r="E44" s="9">
        <v>0.2</v>
      </c>
      <c r="F44" s="8">
        <v>1</v>
      </c>
      <c r="G44" s="17"/>
      <c r="H44" s="17"/>
      <c r="I44" s="23"/>
    </row>
    <row r="45" spans="1:9" x14ac:dyDescent="0.25">
      <c r="A45" s="3" t="s">
        <v>7</v>
      </c>
      <c r="B45" s="4" t="s">
        <v>8</v>
      </c>
      <c r="C45" s="4">
        <v>2988</v>
      </c>
      <c r="D45" s="4">
        <v>15</v>
      </c>
      <c r="E45" s="5">
        <v>0.41</v>
      </c>
      <c r="F45" s="4">
        <v>1</v>
      </c>
      <c r="G45" s="17"/>
      <c r="H45" s="17"/>
      <c r="I45" s="23"/>
    </row>
    <row r="46" spans="1:9" x14ac:dyDescent="0.25">
      <c r="A46" s="7" t="s">
        <v>9</v>
      </c>
      <c r="B46" s="8" t="s">
        <v>8</v>
      </c>
      <c r="C46" s="8">
        <v>8855</v>
      </c>
      <c r="D46" s="8">
        <v>7958</v>
      </c>
      <c r="E46" s="9">
        <v>0.27</v>
      </c>
      <c r="F46" s="8">
        <v>3</v>
      </c>
      <c r="G46" s="17"/>
      <c r="H46" s="17"/>
      <c r="I46" s="23"/>
    </row>
    <row r="47" spans="1:9" x14ac:dyDescent="0.25">
      <c r="A47" s="7" t="s">
        <v>11</v>
      </c>
      <c r="B47" s="8" t="s">
        <v>8</v>
      </c>
      <c r="C47" s="8">
        <v>18844</v>
      </c>
      <c r="D47" s="8">
        <v>18844</v>
      </c>
      <c r="E47" s="9">
        <v>0.2</v>
      </c>
      <c r="F47" s="8">
        <v>2</v>
      </c>
      <c r="G47" s="17"/>
      <c r="H47" s="17"/>
      <c r="I47" s="23"/>
    </row>
    <row r="48" spans="1:9" x14ac:dyDescent="0.25">
      <c r="A48" s="7" t="s">
        <v>12</v>
      </c>
      <c r="B48" s="8" t="s">
        <v>8</v>
      </c>
      <c r="C48" s="8">
        <v>2714</v>
      </c>
      <c r="D48" s="8">
        <v>10</v>
      </c>
      <c r="E48" s="9">
        <v>0.41</v>
      </c>
      <c r="F48" s="8">
        <v>1</v>
      </c>
      <c r="G48" s="17"/>
      <c r="H48" s="17"/>
      <c r="I48" s="23"/>
    </row>
    <row r="49" spans="1:9" x14ac:dyDescent="0.25">
      <c r="A49" s="7" t="s">
        <v>13</v>
      </c>
      <c r="B49" s="8" t="s">
        <v>8</v>
      </c>
      <c r="C49" s="8">
        <v>738</v>
      </c>
      <c r="D49" s="8">
        <v>221</v>
      </c>
      <c r="E49" s="9">
        <v>0.41</v>
      </c>
      <c r="F49" s="8">
        <v>1</v>
      </c>
      <c r="G49" s="17"/>
      <c r="H49" s="17"/>
      <c r="I49" s="23"/>
    </row>
    <row r="50" spans="1:9" x14ac:dyDescent="0.25">
      <c r="A50" s="3" t="s">
        <v>14</v>
      </c>
      <c r="B50" s="4" t="s">
        <v>8</v>
      </c>
      <c r="C50" s="4">
        <v>2830</v>
      </c>
      <c r="D50" s="4" t="s">
        <v>55</v>
      </c>
      <c r="E50" s="5" t="s">
        <v>55</v>
      </c>
      <c r="F50" s="4">
        <v>0</v>
      </c>
      <c r="G50" s="17"/>
      <c r="H50" s="17"/>
      <c r="I50" s="23"/>
    </row>
    <row r="51" spans="1:9" x14ac:dyDescent="0.25">
      <c r="A51" s="7" t="s">
        <v>15</v>
      </c>
      <c r="B51" s="8" t="s">
        <v>8</v>
      </c>
      <c r="C51" s="8">
        <v>83893</v>
      </c>
      <c r="D51" s="8">
        <v>7045</v>
      </c>
      <c r="E51" s="9">
        <v>0.39</v>
      </c>
      <c r="F51" s="8">
        <v>3</v>
      </c>
      <c r="G51" s="17"/>
      <c r="H51" s="17"/>
      <c r="I51" s="23"/>
    </row>
    <row r="52" spans="1:9" x14ac:dyDescent="0.25">
      <c r="A52" s="7" t="s">
        <v>16</v>
      </c>
      <c r="B52" s="8" t="s">
        <v>8</v>
      </c>
      <c r="C52" s="8">
        <v>49309</v>
      </c>
      <c r="D52" s="8">
        <v>2583</v>
      </c>
      <c r="E52" s="9">
        <v>0.46</v>
      </c>
      <c r="F52" s="8">
        <v>3</v>
      </c>
      <c r="G52" s="17"/>
      <c r="H52" s="17"/>
      <c r="I52" s="23"/>
    </row>
    <row r="53" spans="1:9" x14ac:dyDescent="0.25">
      <c r="A53" s="7" t="s">
        <v>17</v>
      </c>
      <c r="B53" s="8" t="s">
        <v>8</v>
      </c>
      <c r="C53" s="8">
        <v>11227</v>
      </c>
      <c r="D53" s="8">
        <v>1929</v>
      </c>
      <c r="E53" s="9">
        <v>0.26</v>
      </c>
      <c r="F53" s="8">
        <v>1</v>
      </c>
      <c r="G53" s="17"/>
      <c r="H53" s="17"/>
      <c r="I53" s="23"/>
    </row>
    <row r="54" spans="1:9" x14ac:dyDescent="0.25">
      <c r="A54" s="7" t="s">
        <v>18</v>
      </c>
      <c r="B54" s="8" t="s">
        <v>8</v>
      </c>
      <c r="C54" s="8">
        <v>45617</v>
      </c>
      <c r="D54" s="8">
        <v>10141</v>
      </c>
      <c r="E54" s="9">
        <v>0.42</v>
      </c>
      <c r="F54" s="8">
        <v>3</v>
      </c>
      <c r="G54" s="17"/>
      <c r="H54" s="17"/>
      <c r="I54" s="23"/>
    </row>
    <row r="55" spans="1:9" x14ac:dyDescent="0.25">
      <c r="A55" s="3" t="s">
        <v>3</v>
      </c>
      <c r="B55" s="4" t="s">
        <v>10</v>
      </c>
      <c r="C55" s="4">
        <v>22932</v>
      </c>
      <c r="D55" s="4" t="s">
        <v>55</v>
      </c>
      <c r="E55" s="5" t="s">
        <v>55</v>
      </c>
      <c r="F55" s="4">
        <v>0</v>
      </c>
      <c r="G55" s="17">
        <f>SUM(C55:C66)</f>
        <v>232514</v>
      </c>
      <c r="H55" s="17">
        <f>SUM(D55:D66)</f>
        <v>319</v>
      </c>
      <c r="I55" s="23">
        <f>SUMPRODUCT(D55:D66,E55:E66)/SUM(D55:D66)</f>
        <v>0.19</v>
      </c>
    </row>
    <row r="56" spans="1:9" x14ac:dyDescent="0.25">
      <c r="A56" s="3" t="s">
        <v>5</v>
      </c>
      <c r="B56" s="4" t="s">
        <v>10</v>
      </c>
      <c r="C56" s="4">
        <v>12242</v>
      </c>
      <c r="D56" s="4" t="s">
        <v>55</v>
      </c>
      <c r="E56" s="5" t="s">
        <v>55</v>
      </c>
      <c r="F56" s="4">
        <v>0</v>
      </c>
      <c r="G56" s="17"/>
      <c r="H56" s="17"/>
      <c r="I56" s="23"/>
    </row>
    <row r="57" spans="1:9" x14ac:dyDescent="0.25">
      <c r="A57" s="3" t="s">
        <v>7</v>
      </c>
      <c r="B57" s="4" t="s">
        <v>10</v>
      </c>
      <c r="C57" s="4">
        <v>9532</v>
      </c>
      <c r="D57" s="4" t="s">
        <v>55</v>
      </c>
      <c r="E57" s="5" t="s">
        <v>55</v>
      </c>
      <c r="F57" s="4">
        <v>0</v>
      </c>
      <c r="G57" s="17"/>
      <c r="H57" s="17"/>
      <c r="I57" s="23"/>
    </row>
    <row r="58" spans="1:9" x14ac:dyDescent="0.25">
      <c r="A58" s="7" t="s">
        <v>9</v>
      </c>
      <c r="B58" s="8" t="s">
        <v>10</v>
      </c>
      <c r="C58" s="8">
        <v>12296</v>
      </c>
      <c r="D58" s="8" t="s">
        <v>55</v>
      </c>
      <c r="E58" s="9" t="s">
        <v>55</v>
      </c>
      <c r="F58" s="8">
        <v>0</v>
      </c>
      <c r="G58" s="17"/>
      <c r="H58" s="17"/>
      <c r="I58" s="23"/>
    </row>
    <row r="59" spans="1:9" x14ac:dyDescent="0.25">
      <c r="A59" s="3" t="s">
        <v>11</v>
      </c>
      <c r="B59" s="4" t="s">
        <v>10</v>
      </c>
      <c r="C59" s="4">
        <v>33794</v>
      </c>
      <c r="D59" s="4" t="s">
        <v>55</v>
      </c>
      <c r="E59" s="5" t="s">
        <v>55</v>
      </c>
      <c r="F59" s="4">
        <v>0</v>
      </c>
      <c r="G59" s="17"/>
      <c r="H59" s="17"/>
      <c r="I59" s="23"/>
    </row>
    <row r="60" spans="1:9" x14ac:dyDescent="0.25">
      <c r="A60" s="3" t="s">
        <v>12</v>
      </c>
      <c r="B60" s="4" t="s">
        <v>10</v>
      </c>
      <c r="C60" s="4">
        <v>23064</v>
      </c>
      <c r="D60" s="4" t="s">
        <v>55</v>
      </c>
      <c r="E60" s="5" t="s">
        <v>55</v>
      </c>
      <c r="F60" s="4">
        <v>0</v>
      </c>
      <c r="G60" s="17"/>
      <c r="H60" s="17"/>
      <c r="I60" s="23"/>
    </row>
    <row r="61" spans="1:9" x14ac:dyDescent="0.25">
      <c r="A61" s="3" t="s">
        <v>13</v>
      </c>
      <c r="B61" s="4" t="s">
        <v>10</v>
      </c>
      <c r="C61" s="4">
        <v>20777</v>
      </c>
      <c r="D61" s="4" t="s">
        <v>55</v>
      </c>
      <c r="E61" s="5" t="s">
        <v>55</v>
      </c>
      <c r="F61" s="4">
        <v>0</v>
      </c>
      <c r="G61" s="17"/>
      <c r="H61" s="17"/>
      <c r="I61" s="23"/>
    </row>
    <row r="62" spans="1:9" x14ac:dyDescent="0.25">
      <c r="A62" s="3" t="s">
        <v>14</v>
      </c>
      <c r="B62" s="4" t="s">
        <v>10</v>
      </c>
      <c r="C62" s="4">
        <v>9526</v>
      </c>
      <c r="D62" s="4" t="s">
        <v>55</v>
      </c>
      <c r="E62" s="5" t="s">
        <v>55</v>
      </c>
      <c r="F62" s="4">
        <v>0</v>
      </c>
      <c r="G62" s="17"/>
      <c r="H62" s="17"/>
      <c r="I62" s="23"/>
    </row>
    <row r="63" spans="1:9" x14ac:dyDescent="0.25">
      <c r="A63" s="3" t="s">
        <v>15</v>
      </c>
      <c r="B63" s="4" t="s">
        <v>10</v>
      </c>
      <c r="C63" s="4">
        <v>37421</v>
      </c>
      <c r="D63" s="4" t="s">
        <v>55</v>
      </c>
      <c r="E63" s="5" t="s">
        <v>55</v>
      </c>
      <c r="F63" s="4">
        <v>0</v>
      </c>
      <c r="G63" s="17"/>
      <c r="H63" s="17"/>
      <c r="I63" s="23"/>
    </row>
    <row r="64" spans="1:9" x14ac:dyDescent="0.25">
      <c r="A64" s="3" t="s">
        <v>16</v>
      </c>
      <c r="B64" s="4" t="s">
        <v>10</v>
      </c>
      <c r="C64" s="4">
        <v>15167</v>
      </c>
      <c r="D64" s="4">
        <v>319</v>
      </c>
      <c r="E64" s="5">
        <v>0.19</v>
      </c>
      <c r="F64" s="4">
        <v>1</v>
      </c>
      <c r="G64" s="17"/>
      <c r="H64" s="17"/>
      <c r="I64" s="23"/>
    </row>
    <row r="65" spans="1:9" x14ac:dyDescent="0.25">
      <c r="A65" s="3" t="s">
        <v>17</v>
      </c>
      <c r="B65" s="4" t="s">
        <v>10</v>
      </c>
      <c r="C65" s="4">
        <v>11985</v>
      </c>
      <c r="D65" s="4" t="s">
        <v>55</v>
      </c>
      <c r="E65" s="5" t="s">
        <v>55</v>
      </c>
      <c r="F65" s="4">
        <v>0</v>
      </c>
      <c r="G65" s="17"/>
      <c r="H65" s="17"/>
      <c r="I65" s="23"/>
    </row>
    <row r="66" spans="1:9" ht="15.75" thickBot="1" x14ac:dyDescent="0.3">
      <c r="A66" s="20" t="s">
        <v>18</v>
      </c>
      <c r="B66" s="21" t="s">
        <v>10</v>
      </c>
      <c r="C66" s="21">
        <v>23778</v>
      </c>
      <c r="D66" s="21" t="s">
        <v>55</v>
      </c>
      <c r="E66" s="22" t="s">
        <v>55</v>
      </c>
      <c r="F66" s="21">
        <v>0</v>
      </c>
      <c r="G66" s="17"/>
      <c r="H66" s="17"/>
      <c r="I66" s="23"/>
    </row>
    <row r="67" spans="1:9" x14ac:dyDescent="0.25">
      <c r="G67" s="16"/>
    </row>
    <row r="69" spans="1:9" x14ac:dyDescent="0.25">
      <c r="A69" t="s">
        <v>3</v>
      </c>
    </row>
    <row r="70" spans="1:9" x14ac:dyDescent="0.25">
      <c r="A70" t="s">
        <v>5</v>
      </c>
    </row>
    <row r="71" spans="1:9" x14ac:dyDescent="0.25">
      <c r="A71" t="s">
        <v>7</v>
      </c>
    </row>
    <row r="72" spans="1:9" x14ac:dyDescent="0.25">
      <c r="A72" t="s">
        <v>9</v>
      </c>
    </row>
    <row r="73" spans="1:9" x14ac:dyDescent="0.25">
      <c r="A73" t="s">
        <v>11</v>
      </c>
    </row>
    <row r="74" spans="1:9" x14ac:dyDescent="0.25">
      <c r="A74" t="s">
        <v>12</v>
      </c>
    </row>
    <row r="75" spans="1:9" x14ac:dyDescent="0.25">
      <c r="A75" t="s">
        <v>13</v>
      </c>
    </row>
    <row r="76" spans="1:9" x14ac:dyDescent="0.25">
      <c r="A76" t="s">
        <v>14</v>
      </c>
    </row>
    <row r="77" spans="1:9" x14ac:dyDescent="0.25">
      <c r="A77" t="s">
        <v>15</v>
      </c>
    </row>
    <row r="78" spans="1:9" x14ac:dyDescent="0.25">
      <c r="A78" t="s">
        <v>16</v>
      </c>
    </row>
    <row r="79" spans="1:9" x14ac:dyDescent="0.25">
      <c r="A79" t="s">
        <v>17</v>
      </c>
    </row>
    <row r="80" spans="1:9" x14ac:dyDescent="0.25">
      <c r="A80" t="s">
        <v>18</v>
      </c>
    </row>
  </sheetData>
  <mergeCells count="1">
    <mergeCell ref="A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B5564-76E3-4E35-AF22-6F07483843CE}">
  <dimension ref="A1:I80"/>
  <sheetViews>
    <sheetView workbookViewId="0">
      <selection activeCell="F18" sqref="F18"/>
    </sheetView>
  </sheetViews>
  <sheetFormatPr defaultColWidth="25.28515625" defaultRowHeight="15" x14ac:dyDescent="0.25"/>
  <sheetData>
    <row r="1" spans="1:9" ht="19.5" thickBot="1" x14ac:dyDescent="0.35">
      <c r="A1" s="49" t="s">
        <v>27</v>
      </c>
      <c r="B1" s="49"/>
      <c r="C1" s="49"/>
      <c r="D1" s="49"/>
      <c r="E1" s="49"/>
      <c r="F1" s="49"/>
      <c r="G1" s="49"/>
      <c r="H1" s="49"/>
      <c r="I1" s="49"/>
    </row>
    <row r="2" spans="1:9" x14ac:dyDescent="0.25">
      <c r="A2" s="1" t="s">
        <v>0</v>
      </c>
      <c r="B2" s="2" t="s">
        <v>62</v>
      </c>
      <c r="C2" s="2" t="s">
        <v>61</v>
      </c>
      <c r="D2" s="2" t="s">
        <v>46</v>
      </c>
      <c r="F2" s="1" t="s">
        <v>2</v>
      </c>
      <c r="G2" s="2" t="s">
        <v>62</v>
      </c>
      <c r="H2" s="2" t="s">
        <v>61</v>
      </c>
      <c r="I2" s="2" t="s">
        <v>46</v>
      </c>
    </row>
    <row r="3" spans="1:9" x14ac:dyDescent="0.25">
      <c r="A3" s="3" t="s">
        <v>3</v>
      </c>
      <c r="B3" s="4">
        <v>173894</v>
      </c>
      <c r="C3" s="4">
        <v>94520</v>
      </c>
      <c r="D3" s="5">
        <v>0.18825433770630556</v>
      </c>
      <c r="F3" s="3" t="s">
        <v>47</v>
      </c>
      <c r="G3" s="4">
        <v>892557</v>
      </c>
      <c r="H3" s="4">
        <v>892557</v>
      </c>
      <c r="I3" s="5">
        <v>0.17075494338176719</v>
      </c>
    </row>
    <row r="4" spans="1:9" x14ac:dyDescent="0.25">
      <c r="A4" s="7" t="s">
        <v>5</v>
      </c>
      <c r="B4" s="8">
        <v>69442</v>
      </c>
      <c r="C4" s="8">
        <v>58132</v>
      </c>
      <c r="D4" s="9">
        <v>0.17247350856671023</v>
      </c>
      <c r="F4" s="7" t="s">
        <v>48</v>
      </c>
      <c r="G4" s="8">
        <v>275260</v>
      </c>
      <c r="H4" s="8">
        <v>93621</v>
      </c>
      <c r="I4" s="9">
        <v>0.18193952211576464</v>
      </c>
    </row>
    <row r="5" spans="1:9" x14ac:dyDescent="0.25">
      <c r="A5" s="3" t="s">
        <v>7</v>
      </c>
      <c r="B5" s="4">
        <v>61564</v>
      </c>
      <c r="C5" s="4">
        <v>52617</v>
      </c>
      <c r="D5" s="5">
        <v>0.15950776365053118</v>
      </c>
      <c r="F5" s="3" t="s">
        <v>49</v>
      </c>
      <c r="G5" s="4">
        <v>255441</v>
      </c>
      <c r="H5" s="4">
        <v>255441</v>
      </c>
      <c r="I5" s="5">
        <v>0.17221127383622833</v>
      </c>
    </row>
    <row r="6" spans="1:9" ht="15.75" thickBot="1" x14ac:dyDescent="0.3">
      <c r="A6" s="7" t="s">
        <v>9</v>
      </c>
      <c r="B6" s="8">
        <v>88674</v>
      </c>
      <c r="C6" s="8">
        <v>76383</v>
      </c>
      <c r="D6" s="9">
        <v>0.1558183103570166</v>
      </c>
      <c r="F6" s="11" t="s">
        <v>50</v>
      </c>
      <c r="G6" s="12">
        <v>221088</v>
      </c>
      <c r="H6" s="12">
        <v>0</v>
      </c>
      <c r="I6" s="13">
        <v>0</v>
      </c>
    </row>
    <row r="7" spans="1:9" x14ac:dyDescent="0.25">
      <c r="A7" s="3" t="s">
        <v>11</v>
      </c>
      <c r="B7" s="4">
        <v>254750</v>
      </c>
      <c r="C7" s="4">
        <v>224217</v>
      </c>
      <c r="D7" s="5">
        <v>0.16855077893290876</v>
      </c>
    </row>
    <row r="8" spans="1:9" x14ac:dyDescent="0.25">
      <c r="A8" s="7" t="s">
        <v>12</v>
      </c>
      <c r="B8" s="8">
        <v>266220</v>
      </c>
      <c r="C8" s="8">
        <v>241920</v>
      </c>
      <c r="D8" s="9">
        <v>0.1698119212962963</v>
      </c>
      <c r="F8" t="s">
        <v>19</v>
      </c>
      <c r="G8" s="17">
        <f>SUM(G3:G6)</f>
        <v>1644346</v>
      </c>
      <c r="H8" s="15">
        <f>SUM(H3:H6)</f>
        <v>1241619</v>
      </c>
      <c r="I8" s="16">
        <f>SUMPRODUCT(H3:H6,I3:I6)/SUM(H3:H6)</f>
        <v>0.17189790104693953</v>
      </c>
    </row>
    <row r="9" spans="1:9" x14ac:dyDescent="0.25">
      <c r="A9" s="3" t="s">
        <v>13</v>
      </c>
      <c r="B9" s="4">
        <v>28719</v>
      </c>
      <c r="C9" s="4">
        <v>4861</v>
      </c>
      <c r="D9" s="5">
        <v>0.26122402797778232</v>
      </c>
      <c r="I9" s="16"/>
    </row>
    <row r="10" spans="1:9" x14ac:dyDescent="0.25">
      <c r="A10" s="7" t="s">
        <v>14</v>
      </c>
      <c r="B10" s="8">
        <v>60328</v>
      </c>
      <c r="C10" s="8">
        <v>50503</v>
      </c>
      <c r="D10" s="9">
        <v>0.21675524226283585</v>
      </c>
      <c r="I10" s="16">
        <f>SUMPRODUCT(D19:D66,E19:E66)/SUM(D19:D66)</f>
        <v>0.1718979010469395</v>
      </c>
    </row>
    <row r="11" spans="1:9" x14ac:dyDescent="0.25">
      <c r="A11" s="3" t="s">
        <v>15</v>
      </c>
      <c r="B11" s="4">
        <v>199610</v>
      </c>
      <c r="C11" s="4">
        <v>129771</v>
      </c>
      <c r="D11" s="5">
        <v>0.1592669394548859</v>
      </c>
      <c r="G11" s="16"/>
    </row>
    <row r="12" spans="1:9" x14ac:dyDescent="0.25">
      <c r="A12" s="7" t="s">
        <v>16</v>
      </c>
      <c r="B12" s="8">
        <v>256534</v>
      </c>
      <c r="C12" s="8">
        <v>186735</v>
      </c>
      <c r="D12" s="9">
        <v>0.17</v>
      </c>
    </row>
    <row r="13" spans="1:9" x14ac:dyDescent="0.25">
      <c r="A13" s="3" t="s">
        <v>17</v>
      </c>
      <c r="B13" s="4">
        <v>80310</v>
      </c>
      <c r="C13" s="4">
        <v>68224</v>
      </c>
      <c r="D13" s="5">
        <v>0.16283419324577864</v>
      </c>
    </row>
    <row r="14" spans="1:9" ht="15.75" thickBot="1" x14ac:dyDescent="0.3">
      <c r="A14" s="11" t="s">
        <v>18</v>
      </c>
      <c r="B14" s="12">
        <v>104301</v>
      </c>
      <c r="C14" s="12">
        <v>53736</v>
      </c>
      <c r="D14" s="13">
        <v>0.19921747059699269</v>
      </c>
    </row>
    <row r="16" spans="1:9" x14ac:dyDescent="0.25">
      <c r="A16" t="s">
        <v>19</v>
      </c>
      <c r="B16" s="15">
        <f>SUM(B3:B14)</f>
        <v>1644346</v>
      </c>
      <c r="C16" s="15">
        <f>SUM(C3:C14)</f>
        <v>1241619</v>
      </c>
      <c r="D16" s="16">
        <f>SUMPRODUCT(C3:C14,D3:D14)/SUM(C3:C14)</f>
        <v>0.17189790104693956</v>
      </c>
    </row>
    <row r="17" spans="1:9" ht="15.75" thickBot="1" x14ac:dyDescent="0.3"/>
    <row r="18" spans="1:9" x14ac:dyDescent="0.25">
      <c r="A18" s="1" t="s">
        <v>20</v>
      </c>
      <c r="B18" s="2" t="s">
        <v>21</v>
      </c>
      <c r="C18" s="2" t="s">
        <v>22</v>
      </c>
      <c r="D18" s="2" t="s">
        <v>23</v>
      </c>
      <c r="E18" s="2" t="s">
        <v>24</v>
      </c>
      <c r="F18" s="2" t="s">
        <v>25</v>
      </c>
      <c r="G18" s="25" t="s">
        <v>63</v>
      </c>
      <c r="H18" s="25" t="s">
        <v>65</v>
      </c>
      <c r="I18" s="25" t="s">
        <v>66</v>
      </c>
    </row>
    <row r="19" spans="1:9" x14ac:dyDescent="0.25">
      <c r="A19" s="3" t="s">
        <v>3</v>
      </c>
      <c r="B19" s="4" t="s">
        <v>4</v>
      </c>
      <c r="C19" s="4">
        <v>33866</v>
      </c>
      <c r="D19" s="4">
        <v>33866</v>
      </c>
      <c r="E19" s="5">
        <v>0.2</v>
      </c>
      <c r="F19" s="4">
        <v>3</v>
      </c>
      <c r="G19" s="17">
        <f>SUM(C19:C22)</f>
        <v>173894</v>
      </c>
      <c r="H19" s="17">
        <f>SUM(D19:D22)</f>
        <v>94520</v>
      </c>
      <c r="I19" s="23">
        <f>SUMPRODUCT(D19:D22,E19:E22)/SUM(D19:D22)</f>
        <v>0.18825433770630556</v>
      </c>
    </row>
    <row r="20" spans="1:9" x14ac:dyDescent="0.25">
      <c r="A20" s="3" t="s">
        <v>3</v>
      </c>
      <c r="B20" s="4" t="s">
        <v>6</v>
      </c>
      <c r="C20" s="4">
        <v>94043</v>
      </c>
      <c r="D20" s="4">
        <v>35471</v>
      </c>
      <c r="E20" s="5">
        <v>0.19</v>
      </c>
      <c r="F20" s="4">
        <v>5</v>
      </c>
      <c r="G20" s="17"/>
      <c r="H20" s="17"/>
      <c r="I20" s="23"/>
    </row>
    <row r="21" spans="1:9" x14ac:dyDescent="0.25">
      <c r="A21" s="7" t="s">
        <v>3</v>
      </c>
      <c r="B21" s="8" t="s">
        <v>8</v>
      </c>
      <c r="C21" s="8">
        <v>25183</v>
      </c>
      <c r="D21" s="8">
        <v>25183</v>
      </c>
      <c r="E21" s="9">
        <v>0.17</v>
      </c>
      <c r="F21" s="8">
        <v>4</v>
      </c>
      <c r="G21" s="17"/>
      <c r="H21" s="17"/>
      <c r="I21" s="23"/>
    </row>
    <row r="22" spans="1:9" x14ac:dyDescent="0.25">
      <c r="A22" s="7" t="s">
        <v>3</v>
      </c>
      <c r="B22" s="8" t="s">
        <v>10</v>
      </c>
      <c r="C22" s="8">
        <v>20802</v>
      </c>
      <c r="D22" s="8" t="s">
        <v>55</v>
      </c>
      <c r="E22" s="9" t="s">
        <v>55</v>
      </c>
      <c r="F22" s="8">
        <v>0</v>
      </c>
      <c r="G22" s="17"/>
      <c r="H22" s="17"/>
      <c r="I22" s="23"/>
    </row>
    <row r="23" spans="1:9" x14ac:dyDescent="0.25">
      <c r="A23" s="7" t="s">
        <v>5</v>
      </c>
      <c r="B23" s="8" t="s">
        <v>4</v>
      </c>
      <c r="C23" s="8">
        <v>41264</v>
      </c>
      <c r="D23" s="8">
        <v>41264</v>
      </c>
      <c r="E23" s="9">
        <v>0.18</v>
      </c>
      <c r="F23" s="8">
        <v>6</v>
      </c>
      <c r="G23" s="17">
        <f>SUM(C23:C26)</f>
        <v>69442</v>
      </c>
      <c r="H23" s="17">
        <f>SUM(D23:D26)</f>
        <v>58132</v>
      </c>
      <c r="I23" s="23">
        <f>SUMPRODUCT(D23:D26,E23:E26)/SUM(D23:D26)</f>
        <v>0.17247350856671023</v>
      </c>
    </row>
    <row r="24" spans="1:9" x14ac:dyDescent="0.25">
      <c r="A24" s="3" t="s">
        <v>5</v>
      </c>
      <c r="B24" s="4" t="s">
        <v>6</v>
      </c>
      <c r="C24" s="4">
        <v>6851</v>
      </c>
      <c r="D24" s="4">
        <v>6851</v>
      </c>
      <c r="E24" s="5">
        <v>0.16</v>
      </c>
      <c r="F24" s="4">
        <v>2</v>
      </c>
      <c r="G24" s="17"/>
      <c r="H24" s="17"/>
      <c r="I24" s="23"/>
    </row>
    <row r="25" spans="1:9" x14ac:dyDescent="0.25">
      <c r="A25" s="7" t="s">
        <v>5</v>
      </c>
      <c r="B25" s="8" t="s">
        <v>8</v>
      </c>
      <c r="C25" s="8">
        <v>10017</v>
      </c>
      <c r="D25" s="8">
        <v>10017</v>
      </c>
      <c r="E25" s="9">
        <v>0.15</v>
      </c>
      <c r="F25" s="8">
        <v>1</v>
      </c>
      <c r="G25" s="17"/>
      <c r="H25" s="17"/>
      <c r="I25" s="23"/>
    </row>
    <row r="26" spans="1:9" x14ac:dyDescent="0.25">
      <c r="A26" s="3" t="s">
        <v>5</v>
      </c>
      <c r="B26" s="4" t="s">
        <v>10</v>
      </c>
      <c r="C26" s="4">
        <v>11310</v>
      </c>
      <c r="D26" s="4" t="s">
        <v>55</v>
      </c>
      <c r="E26" s="5" t="s">
        <v>55</v>
      </c>
      <c r="F26" s="4">
        <v>0</v>
      </c>
      <c r="G26" s="17"/>
      <c r="H26" s="17"/>
      <c r="I26" s="23"/>
    </row>
    <row r="27" spans="1:9" x14ac:dyDescent="0.25">
      <c r="A27" s="7" t="s">
        <v>7</v>
      </c>
      <c r="B27" s="8" t="s">
        <v>4</v>
      </c>
      <c r="C27" s="8">
        <v>50027</v>
      </c>
      <c r="D27" s="8">
        <v>50027</v>
      </c>
      <c r="E27" s="9">
        <v>0.16</v>
      </c>
      <c r="F27" s="8">
        <v>6</v>
      </c>
      <c r="G27" s="17">
        <f>SUM(C27:C30)</f>
        <v>61564</v>
      </c>
      <c r="H27" s="17">
        <f>SUM(D27:D30)</f>
        <v>52617</v>
      </c>
      <c r="I27" s="23">
        <f>SUMPRODUCT(D27:D30,E27:E30)/SUM(D27:D30)</f>
        <v>0.15950776365053118</v>
      </c>
    </row>
    <row r="28" spans="1:9" x14ac:dyDescent="0.25">
      <c r="A28" s="7" t="s">
        <v>7</v>
      </c>
      <c r="B28" s="8" t="s">
        <v>6</v>
      </c>
      <c r="C28" s="8">
        <v>540</v>
      </c>
      <c r="D28" s="8" t="s">
        <v>55</v>
      </c>
      <c r="E28" s="9" t="s">
        <v>55</v>
      </c>
      <c r="F28" s="8">
        <v>0</v>
      </c>
      <c r="G28" s="17"/>
      <c r="H28" s="17"/>
      <c r="I28" s="23"/>
    </row>
    <row r="29" spans="1:9" x14ac:dyDescent="0.25">
      <c r="A29" s="3" t="s">
        <v>7</v>
      </c>
      <c r="B29" s="4" t="s">
        <v>8</v>
      </c>
      <c r="C29" s="4">
        <v>2590</v>
      </c>
      <c r="D29" s="4">
        <v>2590</v>
      </c>
      <c r="E29" s="5">
        <v>0.15</v>
      </c>
      <c r="F29" s="4">
        <v>3</v>
      </c>
      <c r="G29" s="17"/>
      <c r="H29" s="17"/>
      <c r="I29" s="23"/>
    </row>
    <row r="30" spans="1:9" x14ac:dyDescent="0.25">
      <c r="A30" s="3" t="s">
        <v>7</v>
      </c>
      <c r="B30" s="4" t="s">
        <v>10</v>
      </c>
      <c r="C30" s="4">
        <v>8407</v>
      </c>
      <c r="D30" s="4" t="s">
        <v>55</v>
      </c>
      <c r="E30" s="5" t="s">
        <v>55</v>
      </c>
      <c r="F30" s="4">
        <v>0</v>
      </c>
      <c r="G30" s="17"/>
      <c r="H30" s="17"/>
      <c r="I30" s="23"/>
    </row>
    <row r="31" spans="1:9" x14ac:dyDescent="0.25">
      <c r="A31" s="7" t="s">
        <v>9</v>
      </c>
      <c r="B31" s="8" t="s">
        <v>4</v>
      </c>
      <c r="C31" s="8">
        <v>68976</v>
      </c>
      <c r="D31" s="8">
        <v>68976</v>
      </c>
      <c r="E31" s="9">
        <v>0.15</v>
      </c>
      <c r="F31" s="8">
        <v>4</v>
      </c>
      <c r="G31" s="17">
        <f>SUM(C31:C34)</f>
        <v>88674</v>
      </c>
      <c r="H31" s="17">
        <f>SUM(D31:D34)</f>
        <v>76383</v>
      </c>
      <c r="I31" s="23">
        <f>SUMPRODUCT(D31:D34,E31:E34)/SUM(D31:D34)</f>
        <v>0.1558183103570166</v>
      </c>
    </row>
    <row r="32" spans="1:9" x14ac:dyDescent="0.25">
      <c r="A32" s="7" t="s">
        <v>9</v>
      </c>
      <c r="B32" s="8" t="s">
        <v>6</v>
      </c>
      <c r="C32" s="8">
        <v>625</v>
      </c>
      <c r="D32" s="8" t="s">
        <v>55</v>
      </c>
      <c r="E32" s="9" t="s">
        <v>55</v>
      </c>
      <c r="F32" s="8">
        <v>0</v>
      </c>
      <c r="G32" s="17"/>
      <c r="H32" s="17"/>
      <c r="I32" s="23"/>
    </row>
    <row r="33" spans="1:9" x14ac:dyDescent="0.25">
      <c r="A33" s="7" t="s">
        <v>9</v>
      </c>
      <c r="B33" s="8" t="s">
        <v>8</v>
      </c>
      <c r="C33" s="8">
        <v>7407</v>
      </c>
      <c r="D33" s="8">
        <v>7407</v>
      </c>
      <c r="E33" s="9">
        <v>0.21</v>
      </c>
      <c r="F33" s="8">
        <v>3</v>
      </c>
      <c r="G33" s="17"/>
      <c r="H33" s="17"/>
      <c r="I33" s="23"/>
    </row>
    <row r="34" spans="1:9" x14ac:dyDescent="0.25">
      <c r="A34" s="7" t="s">
        <v>9</v>
      </c>
      <c r="B34" s="8" t="s">
        <v>10</v>
      </c>
      <c r="C34" s="8">
        <v>11666</v>
      </c>
      <c r="D34" s="8" t="s">
        <v>55</v>
      </c>
      <c r="E34" s="9" t="s">
        <v>55</v>
      </c>
      <c r="F34" s="8">
        <v>0</v>
      </c>
      <c r="G34" s="17"/>
      <c r="H34" s="17"/>
      <c r="I34" s="23"/>
    </row>
    <row r="35" spans="1:9" x14ac:dyDescent="0.25">
      <c r="A35" s="3" t="s">
        <v>11</v>
      </c>
      <c r="B35" s="4" t="s">
        <v>4</v>
      </c>
      <c r="C35" s="4">
        <v>200178</v>
      </c>
      <c r="D35" s="4">
        <v>200178</v>
      </c>
      <c r="E35" s="5">
        <v>0.17</v>
      </c>
      <c r="F35" s="4">
        <v>8</v>
      </c>
      <c r="G35" s="17">
        <f>SUM(C35:C38)</f>
        <v>254750</v>
      </c>
      <c r="H35" s="17">
        <f>SUM(D35:D38)</f>
        <v>224217</v>
      </c>
      <c r="I35" s="23">
        <f>SUMPRODUCT(D35:D38,E35:E38)/SUM(D35:D38)</f>
        <v>0.16855077893290876</v>
      </c>
    </row>
    <row r="36" spans="1:9" x14ac:dyDescent="0.25">
      <c r="A36" s="3" t="s">
        <v>11</v>
      </c>
      <c r="B36" s="4" t="s">
        <v>6</v>
      </c>
      <c r="C36" s="4">
        <v>7792</v>
      </c>
      <c r="D36" s="4">
        <v>7792</v>
      </c>
      <c r="E36" s="5">
        <v>0.17</v>
      </c>
      <c r="F36" s="4">
        <v>2</v>
      </c>
      <c r="G36" s="17"/>
      <c r="H36" s="17"/>
      <c r="I36" s="23"/>
    </row>
    <row r="37" spans="1:9" x14ac:dyDescent="0.25">
      <c r="A37" s="7" t="s">
        <v>11</v>
      </c>
      <c r="B37" s="8" t="s">
        <v>8</v>
      </c>
      <c r="C37" s="8">
        <v>16247</v>
      </c>
      <c r="D37" s="8">
        <v>16247</v>
      </c>
      <c r="E37" s="9">
        <v>0.15</v>
      </c>
      <c r="F37" s="8">
        <v>3</v>
      </c>
      <c r="G37" s="17"/>
      <c r="H37" s="17"/>
      <c r="I37" s="23"/>
    </row>
    <row r="38" spans="1:9" x14ac:dyDescent="0.25">
      <c r="A38" s="7" t="s">
        <v>11</v>
      </c>
      <c r="B38" s="8" t="s">
        <v>10</v>
      </c>
      <c r="C38" s="8">
        <v>30533</v>
      </c>
      <c r="D38" s="8" t="s">
        <v>55</v>
      </c>
      <c r="E38" s="9" t="s">
        <v>55</v>
      </c>
      <c r="F38" s="8">
        <v>0</v>
      </c>
      <c r="G38" s="17"/>
      <c r="H38" s="17"/>
      <c r="I38" s="23"/>
    </row>
    <row r="39" spans="1:9" x14ac:dyDescent="0.25">
      <c r="A39" s="3" t="s">
        <v>12</v>
      </c>
      <c r="B39" s="4" t="s">
        <v>4</v>
      </c>
      <c r="C39" s="4">
        <v>239645</v>
      </c>
      <c r="D39" s="4">
        <v>239645</v>
      </c>
      <c r="E39" s="5">
        <v>0.17</v>
      </c>
      <c r="F39" s="4">
        <v>7</v>
      </c>
      <c r="G39" s="17">
        <f>SUM(C39:C42)</f>
        <v>266220</v>
      </c>
      <c r="H39" s="17">
        <f>SUM(D39:D42)</f>
        <v>241920</v>
      </c>
      <c r="I39" s="23">
        <f>SUMPRODUCT(D39:D42,E39:E42)/SUM(D39:D42)</f>
        <v>0.1698119212962963</v>
      </c>
    </row>
    <row r="40" spans="1:9" x14ac:dyDescent="0.25">
      <c r="A40" s="3" t="s">
        <v>12</v>
      </c>
      <c r="B40" s="4" t="s">
        <v>6</v>
      </c>
      <c r="C40" s="4">
        <v>462</v>
      </c>
      <c r="D40" s="4" t="s">
        <v>55</v>
      </c>
      <c r="E40" s="5" t="s">
        <v>55</v>
      </c>
      <c r="F40" s="4">
        <v>0</v>
      </c>
      <c r="G40" s="17"/>
      <c r="H40" s="17"/>
      <c r="I40" s="23"/>
    </row>
    <row r="41" spans="1:9" x14ac:dyDescent="0.25">
      <c r="A41" s="7" t="s">
        <v>12</v>
      </c>
      <c r="B41" s="8" t="s">
        <v>8</v>
      </c>
      <c r="C41" s="8">
        <v>2275</v>
      </c>
      <c r="D41" s="8">
        <v>2275</v>
      </c>
      <c r="E41" s="9">
        <v>0.15</v>
      </c>
      <c r="F41" s="8">
        <v>2</v>
      </c>
      <c r="G41" s="17"/>
      <c r="H41" s="17"/>
      <c r="I41" s="23"/>
    </row>
    <row r="42" spans="1:9" x14ac:dyDescent="0.25">
      <c r="A42" s="3" t="s">
        <v>12</v>
      </c>
      <c r="B42" s="4" t="s">
        <v>10</v>
      </c>
      <c r="C42" s="4">
        <v>23838</v>
      </c>
      <c r="D42" s="4" t="s">
        <v>55</v>
      </c>
      <c r="E42" s="5" t="s">
        <v>55</v>
      </c>
      <c r="F42" s="4">
        <v>0</v>
      </c>
      <c r="G42" s="17"/>
      <c r="H42" s="17"/>
      <c r="I42" s="23"/>
    </row>
    <row r="43" spans="1:9" x14ac:dyDescent="0.25">
      <c r="A43" s="7" t="s">
        <v>13</v>
      </c>
      <c r="B43" s="8" t="s">
        <v>4</v>
      </c>
      <c r="C43" s="8">
        <v>3849</v>
      </c>
      <c r="D43" s="8">
        <v>3849</v>
      </c>
      <c r="E43" s="9">
        <v>0.25</v>
      </c>
      <c r="F43" s="8">
        <v>2</v>
      </c>
      <c r="G43" s="17">
        <f>SUM(C43:C46)</f>
        <v>28719</v>
      </c>
      <c r="H43" s="17">
        <f>SUM(D43:D46)</f>
        <v>4861</v>
      </c>
      <c r="I43" s="23">
        <f>SUMPRODUCT(D43:D46,E43:E46)/SUM(D43:D46)</f>
        <v>0.26122402797778232</v>
      </c>
    </row>
    <row r="44" spans="1:9" x14ac:dyDescent="0.25">
      <c r="A44" s="7" t="s">
        <v>13</v>
      </c>
      <c r="B44" s="8" t="s">
        <v>6</v>
      </c>
      <c r="C44" s="8">
        <v>333</v>
      </c>
      <c r="D44" s="8">
        <v>330</v>
      </c>
      <c r="E44" s="9">
        <v>0.25</v>
      </c>
      <c r="F44" s="8">
        <v>1</v>
      </c>
      <c r="G44" s="17"/>
      <c r="H44" s="17"/>
      <c r="I44" s="23"/>
    </row>
    <row r="45" spans="1:9" x14ac:dyDescent="0.25">
      <c r="A45" s="3" t="s">
        <v>13</v>
      </c>
      <c r="B45" s="4" t="s">
        <v>8</v>
      </c>
      <c r="C45" s="4">
        <v>682</v>
      </c>
      <c r="D45" s="4">
        <v>682</v>
      </c>
      <c r="E45" s="5">
        <v>0.33</v>
      </c>
      <c r="F45" s="4">
        <v>2</v>
      </c>
      <c r="G45" s="17"/>
      <c r="H45" s="17"/>
      <c r="I45" s="23"/>
    </row>
    <row r="46" spans="1:9" x14ac:dyDescent="0.25">
      <c r="A46" s="7" t="s">
        <v>13</v>
      </c>
      <c r="B46" s="8" t="s">
        <v>10</v>
      </c>
      <c r="C46" s="8">
        <v>23855</v>
      </c>
      <c r="D46" s="8" t="s">
        <v>55</v>
      </c>
      <c r="E46" s="9" t="s">
        <v>55</v>
      </c>
      <c r="F46" s="8">
        <v>0</v>
      </c>
      <c r="G46" s="17"/>
      <c r="H46" s="17"/>
      <c r="I46" s="23"/>
    </row>
    <row r="47" spans="1:9" x14ac:dyDescent="0.25">
      <c r="A47" s="7" t="s">
        <v>14</v>
      </c>
      <c r="B47" s="8" t="s">
        <v>4</v>
      </c>
      <c r="C47" s="8">
        <v>48162</v>
      </c>
      <c r="D47" s="8">
        <v>48162</v>
      </c>
      <c r="E47" s="9">
        <v>0.22</v>
      </c>
      <c r="F47" s="8">
        <v>5</v>
      </c>
      <c r="G47" s="17">
        <f>SUM(C47:C50)</f>
        <v>60328</v>
      </c>
      <c r="H47" s="17">
        <f>SUM(D47:D50)</f>
        <v>50503</v>
      </c>
      <c r="I47" s="23">
        <f>SUMPRODUCT(D47:D50,E47:E50)/SUM(D47:D50)</f>
        <v>0.21675524226283585</v>
      </c>
    </row>
    <row r="48" spans="1:9" x14ac:dyDescent="0.25">
      <c r="A48" s="7" t="s">
        <v>14</v>
      </c>
      <c r="B48" s="8" t="s">
        <v>6</v>
      </c>
      <c r="C48" s="8">
        <v>1722</v>
      </c>
      <c r="D48" s="8" t="s">
        <v>55</v>
      </c>
      <c r="E48" s="9" t="s">
        <v>55</v>
      </c>
      <c r="F48" s="8">
        <v>0</v>
      </c>
      <c r="G48" s="17"/>
      <c r="H48" s="17"/>
      <c r="I48" s="23"/>
    </row>
    <row r="49" spans="1:9" x14ac:dyDescent="0.25">
      <c r="A49" s="7" t="s">
        <v>14</v>
      </c>
      <c r="B49" s="8" t="s">
        <v>8</v>
      </c>
      <c r="C49" s="8">
        <v>2341</v>
      </c>
      <c r="D49" s="8">
        <v>2341</v>
      </c>
      <c r="E49" s="9">
        <v>0.15</v>
      </c>
      <c r="F49" s="8">
        <v>1</v>
      </c>
      <c r="G49" s="17"/>
      <c r="H49" s="17"/>
      <c r="I49" s="23"/>
    </row>
    <row r="50" spans="1:9" x14ac:dyDescent="0.25">
      <c r="A50" s="3" t="s">
        <v>14</v>
      </c>
      <c r="B50" s="4" t="s">
        <v>10</v>
      </c>
      <c r="C50" s="4">
        <v>8103</v>
      </c>
      <c r="D50" s="4" t="s">
        <v>55</v>
      </c>
      <c r="E50" s="5" t="s">
        <v>55</v>
      </c>
      <c r="F50" s="4">
        <v>0</v>
      </c>
      <c r="G50" s="17"/>
      <c r="H50" s="17"/>
      <c r="I50" s="23"/>
    </row>
    <row r="51" spans="1:9" x14ac:dyDescent="0.25">
      <c r="A51" s="7" t="s">
        <v>15</v>
      </c>
      <c r="B51" s="8" t="s">
        <v>4</v>
      </c>
      <c r="C51" s="8">
        <v>48087</v>
      </c>
      <c r="D51" s="8">
        <v>48087</v>
      </c>
      <c r="E51" s="9">
        <v>0.15</v>
      </c>
      <c r="F51" s="8">
        <v>3</v>
      </c>
      <c r="G51" s="17">
        <f>SUM(C51:C54)</f>
        <v>199610</v>
      </c>
      <c r="H51" s="17">
        <f>SUM(D51:D54)</f>
        <v>129771</v>
      </c>
      <c r="I51" s="23">
        <f>SUMPRODUCT(D51:D54,E51:E54)/SUM(D51:D54)</f>
        <v>0.1592669394548859</v>
      </c>
    </row>
    <row r="52" spans="1:9" x14ac:dyDescent="0.25">
      <c r="A52" s="7" t="s">
        <v>15</v>
      </c>
      <c r="B52" s="8" t="s">
        <v>6</v>
      </c>
      <c r="C52" s="8">
        <v>35581</v>
      </c>
      <c r="D52" s="8">
        <v>4286</v>
      </c>
      <c r="E52" s="9">
        <v>0.25</v>
      </c>
      <c r="F52" s="8">
        <v>1</v>
      </c>
      <c r="G52" s="17"/>
      <c r="H52" s="17"/>
      <c r="I52" s="23"/>
    </row>
    <row r="53" spans="1:9" x14ac:dyDescent="0.25">
      <c r="A53" s="7" t="s">
        <v>15</v>
      </c>
      <c r="B53" s="8" t="s">
        <v>8</v>
      </c>
      <c r="C53" s="8">
        <v>77398</v>
      </c>
      <c r="D53" s="8">
        <v>77398</v>
      </c>
      <c r="E53" s="9">
        <v>0.16</v>
      </c>
      <c r="F53" s="8">
        <v>3</v>
      </c>
      <c r="G53" s="17"/>
      <c r="H53" s="17"/>
      <c r="I53" s="23"/>
    </row>
    <row r="54" spans="1:9" x14ac:dyDescent="0.25">
      <c r="A54" s="7" t="s">
        <v>15</v>
      </c>
      <c r="B54" s="8" t="s">
        <v>10</v>
      </c>
      <c r="C54" s="8">
        <v>38544</v>
      </c>
      <c r="D54" s="8" t="s">
        <v>55</v>
      </c>
      <c r="E54" s="9" t="s">
        <v>55</v>
      </c>
      <c r="F54" s="8">
        <v>0</v>
      </c>
      <c r="G54" s="17"/>
      <c r="H54" s="17"/>
      <c r="I54" s="23"/>
    </row>
    <row r="55" spans="1:9" x14ac:dyDescent="0.25">
      <c r="A55" s="3" t="s">
        <v>16</v>
      </c>
      <c r="B55" s="4" t="s">
        <v>4</v>
      </c>
      <c r="C55" s="4">
        <v>97761</v>
      </c>
      <c r="D55" s="4">
        <v>97761</v>
      </c>
      <c r="E55" s="5">
        <v>0.17</v>
      </c>
      <c r="F55" s="4">
        <v>5</v>
      </c>
      <c r="G55" s="17">
        <f>SUM(C55:C58)</f>
        <v>256534</v>
      </c>
      <c r="H55" s="17">
        <f>SUM(D55:D58)</f>
        <v>186735</v>
      </c>
      <c r="I55" s="23">
        <f>SUMPRODUCT(D55:D58,E55:E58)/SUM(D55:D58)</f>
        <v>0.17</v>
      </c>
    </row>
    <row r="56" spans="1:9" x14ac:dyDescent="0.25">
      <c r="A56" s="3" t="s">
        <v>16</v>
      </c>
      <c r="B56" s="4" t="s">
        <v>6</v>
      </c>
      <c r="C56" s="4">
        <v>94396</v>
      </c>
      <c r="D56" s="4">
        <v>37546</v>
      </c>
      <c r="E56" s="5">
        <v>0.17</v>
      </c>
      <c r="F56" s="4">
        <v>4</v>
      </c>
      <c r="G56" s="17"/>
      <c r="H56" s="17"/>
      <c r="I56" s="23"/>
    </row>
    <row r="57" spans="1:9" x14ac:dyDescent="0.25">
      <c r="A57" s="3" t="s">
        <v>16</v>
      </c>
      <c r="B57" s="4" t="s">
        <v>8</v>
      </c>
      <c r="C57" s="4">
        <v>51428</v>
      </c>
      <c r="D57" s="4">
        <v>51428</v>
      </c>
      <c r="E57" s="5">
        <v>0.17</v>
      </c>
      <c r="F57" s="4">
        <v>3</v>
      </c>
      <c r="G57" s="17"/>
      <c r="H57" s="17"/>
      <c r="I57" s="23"/>
    </row>
    <row r="58" spans="1:9" x14ac:dyDescent="0.25">
      <c r="A58" s="7" t="s">
        <v>16</v>
      </c>
      <c r="B58" s="8" t="s">
        <v>10</v>
      </c>
      <c r="C58" s="8">
        <v>12949</v>
      </c>
      <c r="D58" s="8" t="s">
        <v>55</v>
      </c>
      <c r="E58" s="9" t="s">
        <v>55</v>
      </c>
      <c r="F58" s="8">
        <v>0</v>
      </c>
      <c r="G58" s="17"/>
      <c r="H58" s="17"/>
      <c r="I58" s="23"/>
    </row>
    <row r="59" spans="1:9" x14ac:dyDescent="0.25">
      <c r="A59" s="3" t="s">
        <v>17</v>
      </c>
      <c r="B59" s="4" t="s">
        <v>4</v>
      </c>
      <c r="C59" s="4">
        <v>58556</v>
      </c>
      <c r="D59" s="4">
        <v>58556</v>
      </c>
      <c r="E59" s="5">
        <v>0.16</v>
      </c>
      <c r="F59" s="4">
        <v>3</v>
      </c>
      <c r="G59" s="17">
        <f>SUM(C59:C62)</f>
        <v>80310</v>
      </c>
      <c r="H59" s="17">
        <f>SUM(D59:D62)</f>
        <v>68224</v>
      </c>
      <c r="I59" s="23">
        <f>SUMPRODUCT(D59:D62,E59:E62)/SUM(D59:D62)</f>
        <v>0.16283419324577864</v>
      </c>
    </row>
    <row r="60" spans="1:9" x14ac:dyDescent="0.25">
      <c r="A60" s="3" t="s">
        <v>17</v>
      </c>
      <c r="B60" s="4" t="s">
        <v>6</v>
      </c>
      <c r="C60" s="4">
        <v>274</v>
      </c>
      <c r="D60" s="4" t="s">
        <v>55</v>
      </c>
      <c r="E60" s="5" t="s">
        <v>55</v>
      </c>
      <c r="F60" s="4">
        <v>0</v>
      </c>
      <c r="G60" s="17"/>
      <c r="H60" s="17"/>
      <c r="I60" s="23"/>
    </row>
    <row r="61" spans="1:9" x14ac:dyDescent="0.25">
      <c r="A61" s="3" t="s">
        <v>17</v>
      </c>
      <c r="B61" s="4" t="s">
        <v>8</v>
      </c>
      <c r="C61" s="4">
        <v>9668</v>
      </c>
      <c r="D61" s="4">
        <v>9668</v>
      </c>
      <c r="E61" s="5">
        <v>0.18</v>
      </c>
      <c r="F61" s="4">
        <v>2</v>
      </c>
      <c r="G61" s="17"/>
      <c r="H61" s="17"/>
      <c r="I61" s="23"/>
    </row>
    <row r="62" spans="1:9" x14ac:dyDescent="0.25">
      <c r="A62" s="3" t="s">
        <v>17</v>
      </c>
      <c r="B62" s="4" t="s">
        <v>10</v>
      </c>
      <c r="C62" s="4">
        <v>11812</v>
      </c>
      <c r="D62" s="4" t="s">
        <v>55</v>
      </c>
      <c r="E62" s="5" t="s">
        <v>55</v>
      </c>
      <c r="F62" s="4">
        <v>0</v>
      </c>
      <c r="G62" s="17"/>
      <c r="H62" s="17"/>
      <c r="I62" s="23"/>
    </row>
    <row r="63" spans="1:9" x14ac:dyDescent="0.25">
      <c r="A63" s="3" t="s">
        <v>18</v>
      </c>
      <c r="B63" s="4" t="s">
        <v>4</v>
      </c>
      <c r="C63" s="4">
        <v>2186</v>
      </c>
      <c r="D63" s="4">
        <v>2186</v>
      </c>
      <c r="E63" s="5">
        <v>0.15</v>
      </c>
      <c r="F63" s="4">
        <v>1</v>
      </c>
      <c r="G63" s="17">
        <f>SUM(C63:C66)</f>
        <v>104301</v>
      </c>
      <c r="H63" s="17">
        <f>SUM(D63:D66)</f>
        <v>53736</v>
      </c>
      <c r="I63" s="23">
        <f>SUMPRODUCT(D63:D66,E63:E66)/SUM(D63:D66)</f>
        <v>0.19921747059699269</v>
      </c>
    </row>
    <row r="64" spans="1:9" x14ac:dyDescent="0.25">
      <c r="A64" s="3" t="s">
        <v>18</v>
      </c>
      <c r="B64" s="4" t="s">
        <v>6</v>
      </c>
      <c r="C64" s="4">
        <v>32641</v>
      </c>
      <c r="D64" s="4">
        <v>1345</v>
      </c>
      <c r="E64" s="5">
        <v>0.25</v>
      </c>
      <c r="F64" s="4">
        <v>1</v>
      </c>
      <c r="G64" s="17"/>
      <c r="H64" s="17"/>
      <c r="I64" s="23"/>
    </row>
    <row r="65" spans="1:9" x14ac:dyDescent="0.25">
      <c r="A65" s="3" t="s">
        <v>18</v>
      </c>
      <c r="B65" s="4" t="s">
        <v>8</v>
      </c>
      <c r="C65" s="4">
        <v>50205</v>
      </c>
      <c r="D65" s="4">
        <v>50205</v>
      </c>
      <c r="E65" s="5">
        <v>0.2</v>
      </c>
      <c r="F65" s="4">
        <v>7</v>
      </c>
      <c r="G65" s="17"/>
      <c r="H65" s="17"/>
      <c r="I65" s="23"/>
    </row>
    <row r="66" spans="1:9" ht="15.75" thickBot="1" x14ac:dyDescent="0.3">
      <c r="A66" s="20" t="s">
        <v>18</v>
      </c>
      <c r="B66" s="21" t="s">
        <v>10</v>
      </c>
      <c r="C66" s="21">
        <v>19269</v>
      </c>
      <c r="D66" s="21" t="s">
        <v>55</v>
      </c>
      <c r="E66" s="22" t="s">
        <v>55</v>
      </c>
      <c r="F66" s="21">
        <v>0</v>
      </c>
      <c r="G66" s="17"/>
      <c r="H66" s="17"/>
      <c r="I66" s="23"/>
    </row>
    <row r="67" spans="1:9" x14ac:dyDescent="0.25">
      <c r="G67" s="16"/>
    </row>
    <row r="69" spans="1:9" x14ac:dyDescent="0.25">
      <c r="A69" t="s">
        <v>3</v>
      </c>
    </row>
    <row r="70" spans="1:9" x14ac:dyDescent="0.25">
      <c r="A70" t="s">
        <v>5</v>
      </c>
    </row>
    <row r="71" spans="1:9" x14ac:dyDescent="0.25">
      <c r="A71" t="s">
        <v>7</v>
      </c>
    </row>
    <row r="72" spans="1:9" x14ac:dyDescent="0.25">
      <c r="A72" t="s">
        <v>9</v>
      </c>
    </row>
    <row r="73" spans="1:9" x14ac:dyDescent="0.25">
      <c r="A73" t="s">
        <v>11</v>
      </c>
    </row>
    <row r="74" spans="1:9" x14ac:dyDescent="0.25">
      <c r="A74" t="s">
        <v>12</v>
      </c>
    </row>
    <row r="75" spans="1:9" x14ac:dyDescent="0.25">
      <c r="A75" t="s">
        <v>13</v>
      </c>
    </row>
    <row r="76" spans="1:9" x14ac:dyDescent="0.25">
      <c r="A76" t="s">
        <v>14</v>
      </c>
    </row>
    <row r="77" spans="1:9" x14ac:dyDescent="0.25">
      <c r="A77" t="s">
        <v>15</v>
      </c>
    </row>
    <row r="78" spans="1:9" x14ac:dyDescent="0.25">
      <c r="A78" t="s">
        <v>16</v>
      </c>
    </row>
    <row r="79" spans="1:9" x14ac:dyDescent="0.25">
      <c r="A79" t="s">
        <v>17</v>
      </c>
    </row>
    <row r="80" spans="1:9" x14ac:dyDescent="0.25">
      <c r="A80" t="s">
        <v>18</v>
      </c>
    </row>
  </sheetData>
  <mergeCells count="1">
    <mergeCell ref="A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E336F-FC2D-4714-A402-359F725AE9A0}">
  <dimension ref="A1:I80"/>
  <sheetViews>
    <sheetView workbookViewId="0">
      <selection activeCell="F10" sqref="F10"/>
    </sheetView>
  </sheetViews>
  <sheetFormatPr defaultColWidth="25.28515625" defaultRowHeight="15" x14ac:dyDescent="0.25"/>
  <sheetData>
    <row r="1" spans="1:9" ht="19.5" thickBot="1" x14ac:dyDescent="0.35">
      <c r="A1" s="49" t="s">
        <v>51</v>
      </c>
      <c r="B1" s="49"/>
      <c r="C1" s="49"/>
      <c r="D1" s="49"/>
      <c r="E1" s="49"/>
      <c r="F1" s="49"/>
      <c r="G1" s="49"/>
      <c r="H1" s="49"/>
      <c r="I1" s="49"/>
    </row>
    <row r="2" spans="1:9" x14ac:dyDescent="0.25">
      <c r="A2" s="1" t="s">
        <v>0</v>
      </c>
      <c r="B2" s="2" t="s">
        <v>62</v>
      </c>
      <c r="C2" s="2" t="s">
        <v>61</v>
      </c>
      <c r="D2" s="2" t="s">
        <v>46</v>
      </c>
      <c r="F2" s="1" t="s">
        <v>2</v>
      </c>
      <c r="G2" s="2" t="s">
        <v>62</v>
      </c>
      <c r="H2" s="2" t="s">
        <v>61</v>
      </c>
      <c r="I2" s="2" t="s">
        <v>46</v>
      </c>
    </row>
    <row r="3" spans="1:9" x14ac:dyDescent="0.25">
      <c r="A3" s="3" t="s">
        <v>3</v>
      </c>
      <c r="B3" s="4">
        <v>151742</v>
      </c>
      <c r="C3" s="4">
        <v>77949</v>
      </c>
      <c r="D3" s="5">
        <v>0.16006055241247483</v>
      </c>
      <c r="F3" s="3" t="s">
        <v>47</v>
      </c>
      <c r="G3" s="4">
        <v>927083</v>
      </c>
      <c r="H3" s="4">
        <v>270401</v>
      </c>
      <c r="I3" s="5">
        <v>0.16233201800289201</v>
      </c>
    </row>
    <row r="4" spans="1:9" x14ac:dyDescent="0.25">
      <c r="A4" s="7" t="s">
        <v>5</v>
      </c>
      <c r="B4" s="8">
        <v>69071</v>
      </c>
      <c r="C4" s="8">
        <v>18273</v>
      </c>
      <c r="D4" s="9">
        <v>0.17012532151261422</v>
      </c>
      <c r="F4" s="7" t="s">
        <v>48</v>
      </c>
      <c r="G4" s="8">
        <v>175461</v>
      </c>
      <c r="H4" s="8">
        <v>38549</v>
      </c>
      <c r="I4" s="9">
        <v>0.16774416975797038</v>
      </c>
    </row>
    <row r="5" spans="1:9" x14ac:dyDescent="0.25">
      <c r="A5" s="3" t="s">
        <v>7</v>
      </c>
      <c r="B5" s="4">
        <v>67444</v>
      </c>
      <c r="C5" s="4">
        <v>292</v>
      </c>
      <c r="D5" s="5">
        <v>0.2</v>
      </c>
      <c r="F5" s="3" t="s">
        <v>49</v>
      </c>
      <c r="G5" s="4">
        <v>309880</v>
      </c>
      <c r="H5" s="4">
        <v>59881</v>
      </c>
      <c r="I5" s="5">
        <v>0.20681601843656586</v>
      </c>
    </row>
    <row r="6" spans="1:9" ht="15.75" thickBot="1" x14ac:dyDescent="0.3">
      <c r="A6" s="7" t="s">
        <v>9</v>
      </c>
      <c r="B6" s="8">
        <v>92424</v>
      </c>
      <c r="C6" s="8">
        <v>74431</v>
      </c>
      <c r="D6" s="9">
        <v>0.15306216495814914</v>
      </c>
      <c r="F6" s="11" t="s">
        <v>50</v>
      </c>
      <c r="G6" s="12">
        <v>235860</v>
      </c>
      <c r="H6" s="12">
        <v>0</v>
      </c>
      <c r="I6" s="13"/>
    </row>
    <row r="7" spans="1:9" x14ac:dyDescent="0.25">
      <c r="A7" s="3" t="s">
        <v>11</v>
      </c>
      <c r="B7" s="4">
        <v>255520</v>
      </c>
      <c r="C7" s="4">
        <v>115017</v>
      </c>
      <c r="D7" s="5">
        <v>0.15106636410269783</v>
      </c>
    </row>
    <row r="8" spans="1:9" x14ac:dyDescent="0.25">
      <c r="A8" s="7" t="s">
        <v>12</v>
      </c>
      <c r="B8" s="8">
        <v>311028</v>
      </c>
      <c r="C8" s="8">
        <v>8478</v>
      </c>
      <c r="D8" s="9">
        <v>0.21</v>
      </c>
      <c r="F8" t="s">
        <v>19</v>
      </c>
      <c r="G8" s="17">
        <f>SUM(G3:G6)</f>
        <v>1648284</v>
      </c>
      <c r="H8" s="15">
        <f>SUM(H3:H6)</f>
        <v>368831</v>
      </c>
      <c r="I8" s="16">
        <f>SUMPRODUCT(H3:H6,I3:I6)/SUM(H3:H6)</f>
        <v>0.17011981097033602</v>
      </c>
    </row>
    <row r="9" spans="1:9" x14ac:dyDescent="0.25">
      <c r="A9" s="3" t="s">
        <v>13</v>
      </c>
      <c r="B9" s="4">
        <v>31365</v>
      </c>
      <c r="C9" s="4">
        <v>2408</v>
      </c>
      <c r="D9" s="5">
        <v>0.35</v>
      </c>
      <c r="I9" s="16"/>
    </row>
    <row r="10" spans="1:9" x14ac:dyDescent="0.25">
      <c r="A10" s="7" t="s">
        <v>14</v>
      </c>
      <c r="B10" s="8">
        <v>67646</v>
      </c>
      <c r="C10" s="8">
        <v>1273</v>
      </c>
      <c r="D10" s="9">
        <v>0.19</v>
      </c>
      <c r="I10" s="16">
        <f>SUMPRODUCT(D19:D66,E19:E66)/SUM(D19:D66)</f>
        <v>0.17011981097033602</v>
      </c>
    </row>
    <row r="11" spans="1:9" x14ac:dyDescent="0.25">
      <c r="A11" s="3" t="s">
        <v>15</v>
      </c>
      <c r="B11" s="4">
        <v>189794</v>
      </c>
      <c r="C11" s="4">
        <v>23052</v>
      </c>
      <c r="D11" s="5">
        <v>0.18813031407253167</v>
      </c>
      <c r="G11" s="16"/>
    </row>
    <row r="12" spans="1:9" x14ac:dyDescent="0.25">
      <c r="A12" s="7" t="s">
        <v>16</v>
      </c>
      <c r="B12" s="8">
        <v>230360</v>
      </c>
      <c r="C12" s="8">
        <v>29522</v>
      </c>
      <c r="D12" s="9">
        <v>0.23287853126481942</v>
      </c>
    </row>
    <row r="13" spans="1:9" x14ac:dyDescent="0.25">
      <c r="A13" s="3" t="s">
        <v>17</v>
      </c>
      <c r="B13" s="4">
        <v>78430</v>
      </c>
      <c r="C13" s="4">
        <v>1483</v>
      </c>
      <c r="D13" s="5">
        <v>0.16</v>
      </c>
    </row>
    <row r="14" spans="1:9" ht="15.75" thickBot="1" x14ac:dyDescent="0.3">
      <c r="A14" s="11" t="s">
        <v>18</v>
      </c>
      <c r="B14" s="12">
        <v>103460</v>
      </c>
      <c r="C14" s="12">
        <v>16653</v>
      </c>
      <c r="D14" s="13">
        <v>0.24139074040713385</v>
      </c>
    </row>
    <row r="16" spans="1:9" x14ac:dyDescent="0.25">
      <c r="A16" t="s">
        <v>19</v>
      </c>
      <c r="B16" s="15">
        <f>SUM(B3:B14)</f>
        <v>1648284</v>
      </c>
      <c r="C16" s="15">
        <f>SUM(C3:C14)</f>
        <v>368831</v>
      </c>
      <c r="D16" s="16">
        <f>SUMPRODUCT(C3:C14,D3:D14)/SUM(C3:C14)</f>
        <v>0.17011981097033599</v>
      </c>
    </row>
    <row r="17" spans="1:9" ht="15.75" thickBot="1" x14ac:dyDescent="0.3"/>
    <row r="18" spans="1:9" x14ac:dyDescent="0.25">
      <c r="A18" s="1" t="s">
        <v>20</v>
      </c>
      <c r="B18" s="2" t="s">
        <v>21</v>
      </c>
      <c r="C18" s="2" t="s">
        <v>22</v>
      </c>
      <c r="D18" s="2" t="s">
        <v>23</v>
      </c>
      <c r="E18" s="2" t="s">
        <v>24</v>
      </c>
      <c r="F18" s="2" t="s">
        <v>25</v>
      </c>
      <c r="G18" s="25" t="s">
        <v>63</v>
      </c>
      <c r="H18" s="25" t="s">
        <v>65</v>
      </c>
      <c r="I18" s="25" t="s">
        <v>66</v>
      </c>
    </row>
    <row r="19" spans="1:9" x14ac:dyDescent="0.25">
      <c r="A19" s="3" t="s">
        <v>3</v>
      </c>
      <c r="B19" s="4" t="s">
        <v>4</v>
      </c>
      <c r="C19" s="4">
        <v>31606</v>
      </c>
      <c r="D19" s="4">
        <v>31606</v>
      </c>
      <c r="E19" s="5">
        <v>0.17</v>
      </c>
      <c r="F19" s="4">
        <v>4</v>
      </c>
      <c r="G19" s="17">
        <f>SUM(C19:C30)</f>
        <v>927083</v>
      </c>
      <c r="H19" s="17">
        <f>SUM(D19:D30)</f>
        <v>270401</v>
      </c>
      <c r="I19" s="23">
        <f>SUMPRODUCT(D19:D30,E19:E30)/SUM(D19:D30)</f>
        <v>0.16233201800289201</v>
      </c>
    </row>
    <row r="20" spans="1:9" x14ac:dyDescent="0.25">
      <c r="A20" s="7" t="s">
        <v>5</v>
      </c>
      <c r="B20" s="8" t="s">
        <v>4</v>
      </c>
      <c r="C20" s="8">
        <v>40022</v>
      </c>
      <c r="D20" s="8">
        <v>18044</v>
      </c>
      <c r="E20" s="9">
        <v>0.17</v>
      </c>
      <c r="F20" s="8">
        <v>3</v>
      </c>
      <c r="G20" s="17"/>
      <c r="H20" s="17"/>
      <c r="I20" s="23"/>
    </row>
    <row r="21" spans="1:9" x14ac:dyDescent="0.25">
      <c r="A21" s="7" t="s">
        <v>7</v>
      </c>
      <c r="B21" s="8" t="s">
        <v>4</v>
      </c>
      <c r="C21" s="8">
        <v>52030</v>
      </c>
      <c r="D21" s="8">
        <v>292</v>
      </c>
      <c r="E21" s="9">
        <v>0.2</v>
      </c>
      <c r="F21" s="8">
        <v>1</v>
      </c>
      <c r="G21" s="17"/>
      <c r="H21" s="17"/>
      <c r="I21" s="23"/>
    </row>
    <row r="22" spans="1:9" x14ac:dyDescent="0.25">
      <c r="A22" s="7" t="s">
        <v>9</v>
      </c>
      <c r="B22" s="8" t="s">
        <v>4</v>
      </c>
      <c r="C22" s="8">
        <v>71582</v>
      </c>
      <c r="D22" s="8">
        <v>71582</v>
      </c>
      <c r="E22" s="9">
        <v>0.15</v>
      </c>
      <c r="F22" s="8">
        <v>2</v>
      </c>
      <c r="G22" s="17"/>
      <c r="H22" s="17"/>
      <c r="I22" s="23"/>
    </row>
    <row r="23" spans="1:9" x14ac:dyDescent="0.25">
      <c r="A23" s="3" t="s">
        <v>11</v>
      </c>
      <c r="B23" s="4" t="s">
        <v>4</v>
      </c>
      <c r="C23" s="4">
        <v>197746</v>
      </c>
      <c r="D23" s="4">
        <v>111130</v>
      </c>
      <c r="E23" s="5">
        <v>0.15</v>
      </c>
      <c r="F23" s="4">
        <v>3</v>
      </c>
      <c r="G23" s="17"/>
      <c r="H23" s="17"/>
      <c r="I23" s="23"/>
    </row>
    <row r="24" spans="1:9" x14ac:dyDescent="0.25">
      <c r="A24" s="3" t="s">
        <v>12</v>
      </c>
      <c r="B24" s="4" t="s">
        <v>4</v>
      </c>
      <c r="C24" s="4">
        <v>281585</v>
      </c>
      <c r="D24" s="4">
        <v>8478</v>
      </c>
      <c r="E24" s="5">
        <v>0.21</v>
      </c>
      <c r="F24" s="4">
        <v>3</v>
      </c>
      <c r="G24" s="17"/>
      <c r="H24" s="17"/>
      <c r="I24" s="23"/>
    </row>
    <row r="25" spans="1:9" x14ac:dyDescent="0.25">
      <c r="A25" s="7" t="s">
        <v>13</v>
      </c>
      <c r="B25" s="8" t="s">
        <v>4</v>
      </c>
      <c r="C25" s="8">
        <v>4286</v>
      </c>
      <c r="D25" s="8">
        <v>1353</v>
      </c>
      <c r="E25" s="9">
        <v>0.35</v>
      </c>
      <c r="F25" s="8">
        <v>1</v>
      </c>
      <c r="G25" s="17"/>
      <c r="H25" s="17"/>
      <c r="I25" s="23"/>
    </row>
    <row r="26" spans="1:9" x14ac:dyDescent="0.25">
      <c r="A26" s="7" t="s">
        <v>14</v>
      </c>
      <c r="B26" s="8" t="s">
        <v>4</v>
      </c>
      <c r="C26" s="8">
        <v>54461</v>
      </c>
      <c r="D26" s="8">
        <v>1273</v>
      </c>
      <c r="E26" s="9">
        <v>0.19</v>
      </c>
      <c r="F26" s="8">
        <v>2</v>
      </c>
      <c r="G26" s="17"/>
      <c r="H26" s="17"/>
      <c r="I26" s="23"/>
    </row>
    <row r="27" spans="1:9" x14ac:dyDescent="0.25">
      <c r="A27" s="7" t="s">
        <v>15</v>
      </c>
      <c r="B27" s="8" t="s">
        <v>4</v>
      </c>
      <c r="C27" s="8">
        <v>39025</v>
      </c>
      <c r="D27" s="8">
        <v>2764</v>
      </c>
      <c r="E27" s="9">
        <v>0.2</v>
      </c>
      <c r="F27" s="8">
        <v>3</v>
      </c>
      <c r="G27" s="17"/>
      <c r="H27" s="17"/>
      <c r="I27" s="23"/>
    </row>
    <row r="28" spans="1:9" x14ac:dyDescent="0.25">
      <c r="A28" s="3" t="s">
        <v>16</v>
      </c>
      <c r="B28" s="4" t="s">
        <v>4</v>
      </c>
      <c r="C28" s="4">
        <v>100003</v>
      </c>
      <c r="D28" s="4">
        <v>22396</v>
      </c>
      <c r="E28" s="5">
        <v>0.21</v>
      </c>
      <c r="F28" s="4">
        <v>3</v>
      </c>
      <c r="G28" s="17"/>
      <c r="H28" s="17"/>
      <c r="I28" s="23"/>
    </row>
    <row r="29" spans="1:9" x14ac:dyDescent="0.25">
      <c r="A29" s="3" t="s">
        <v>17</v>
      </c>
      <c r="B29" s="4" t="s">
        <v>4</v>
      </c>
      <c r="C29" s="4">
        <v>52763</v>
      </c>
      <c r="D29" s="4">
        <v>1483</v>
      </c>
      <c r="E29" s="5">
        <v>0.16</v>
      </c>
      <c r="F29" s="4">
        <v>1</v>
      </c>
      <c r="G29" s="17"/>
      <c r="H29" s="17"/>
      <c r="I29" s="23"/>
    </row>
    <row r="30" spans="1:9" x14ac:dyDescent="0.25">
      <c r="A30" s="3" t="s">
        <v>18</v>
      </c>
      <c r="B30" s="4" t="s">
        <v>4</v>
      </c>
      <c r="C30" s="4">
        <v>1974</v>
      </c>
      <c r="D30" s="4" t="s">
        <v>55</v>
      </c>
      <c r="E30" s="5" t="s">
        <v>55</v>
      </c>
      <c r="F30" s="4">
        <v>0</v>
      </c>
      <c r="G30" s="17"/>
      <c r="H30" s="17"/>
      <c r="I30" s="23"/>
    </row>
    <row r="31" spans="1:9" x14ac:dyDescent="0.25">
      <c r="A31" s="3" t="s">
        <v>3</v>
      </c>
      <c r="B31" s="4" t="s">
        <v>6</v>
      </c>
      <c r="C31" s="4">
        <v>68757</v>
      </c>
      <c r="D31" s="4">
        <v>15209</v>
      </c>
      <c r="E31" s="5">
        <v>0.16</v>
      </c>
      <c r="F31" s="4">
        <v>4</v>
      </c>
      <c r="G31" s="17">
        <f>SUM(C31:C42)</f>
        <v>175461</v>
      </c>
      <c r="H31" s="17">
        <f>SUM(D31:D42)</f>
        <v>38549</v>
      </c>
      <c r="I31" s="23">
        <f>SUMPRODUCT(D31:D42,E31:E42)/SUM(D31:D42)</f>
        <v>0.16774416975797038</v>
      </c>
    </row>
    <row r="32" spans="1:9" x14ac:dyDescent="0.25">
      <c r="A32" s="3" t="s">
        <v>5</v>
      </c>
      <c r="B32" s="4" t="s">
        <v>6</v>
      </c>
      <c r="C32" s="4">
        <v>3042</v>
      </c>
      <c r="D32" s="4">
        <v>229</v>
      </c>
      <c r="E32" s="5">
        <v>0.18</v>
      </c>
      <c r="F32" s="4">
        <v>1</v>
      </c>
      <c r="G32" s="17"/>
      <c r="H32" s="17"/>
      <c r="I32" s="23"/>
    </row>
    <row r="33" spans="1:9" x14ac:dyDescent="0.25">
      <c r="A33" s="7" t="s">
        <v>7</v>
      </c>
      <c r="B33" s="8" t="s">
        <v>6</v>
      </c>
      <c r="C33" s="8">
        <v>245</v>
      </c>
      <c r="D33" s="8" t="s">
        <v>55</v>
      </c>
      <c r="E33" s="9" t="s">
        <v>55</v>
      </c>
      <c r="F33" s="8">
        <v>0</v>
      </c>
      <c r="G33" s="17"/>
      <c r="H33" s="17"/>
      <c r="I33" s="23"/>
    </row>
    <row r="34" spans="1:9" x14ac:dyDescent="0.25">
      <c r="A34" s="7" t="s">
        <v>9</v>
      </c>
      <c r="B34" s="8" t="s">
        <v>6</v>
      </c>
      <c r="C34" s="8">
        <v>115</v>
      </c>
      <c r="D34" s="8" t="s">
        <v>55</v>
      </c>
      <c r="E34" s="9" t="s">
        <v>55</v>
      </c>
      <c r="F34" s="8">
        <v>0</v>
      </c>
      <c r="G34" s="17"/>
      <c r="H34" s="17"/>
      <c r="I34" s="23"/>
    </row>
    <row r="35" spans="1:9" x14ac:dyDescent="0.25">
      <c r="A35" s="3" t="s">
        <v>11</v>
      </c>
      <c r="B35" s="4" t="s">
        <v>6</v>
      </c>
      <c r="C35" s="4">
        <v>5629</v>
      </c>
      <c r="D35" s="4">
        <v>2453</v>
      </c>
      <c r="E35" s="5">
        <v>0.2</v>
      </c>
      <c r="F35" s="4">
        <v>1</v>
      </c>
      <c r="G35" s="17"/>
      <c r="H35" s="17"/>
      <c r="I35" s="23"/>
    </row>
    <row r="36" spans="1:9" x14ac:dyDescent="0.25">
      <c r="A36" s="3" t="s">
        <v>12</v>
      </c>
      <c r="B36" s="4" t="s">
        <v>6</v>
      </c>
      <c r="C36" s="4">
        <v>264</v>
      </c>
      <c r="D36" s="4" t="s">
        <v>55</v>
      </c>
      <c r="E36" s="5" t="s">
        <v>55</v>
      </c>
      <c r="F36" s="4">
        <v>0</v>
      </c>
      <c r="G36" s="17"/>
      <c r="H36" s="17"/>
      <c r="I36" s="23"/>
    </row>
    <row r="37" spans="1:9" x14ac:dyDescent="0.25">
      <c r="A37" s="7" t="s">
        <v>13</v>
      </c>
      <c r="B37" s="8" t="s">
        <v>6</v>
      </c>
      <c r="C37" s="8">
        <v>245</v>
      </c>
      <c r="D37" s="8">
        <v>245</v>
      </c>
      <c r="E37" s="9">
        <v>0.35</v>
      </c>
      <c r="F37" s="8">
        <v>1</v>
      </c>
      <c r="G37" s="17"/>
      <c r="H37" s="17"/>
      <c r="I37" s="23"/>
    </row>
    <row r="38" spans="1:9" x14ac:dyDescent="0.25">
      <c r="A38" s="7" t="s">
        <v>14</v>
      </c>
      <c r="B38" s="8" t="s">
        <v>6</v>
      </c>
      <c r="C38" s="8">
        <v>1316</v>
      </c>
      <c r="D38" s="8" t="s">
        <v>55</v>
      </c>
      <c r="E38" s="9" t="s">
        <v>55</v>
      </c>
      <c r="F38" s="8">
        <v>0</v>
      </c>
      <c r="G38" s="17"/>
      <c r="H38" s="17"/>
      <c r="I38" s="23"/>
    </row>
    <row r="39" spans="1:9" x14ac:dyDescent="0.25">
      <c r="A39" s="7" t="s">
        <v>15</v>
      </c>
      <c r="B39" s="8" t="s">
        <v>6</v>
      </c>
      <c r="C39" s="8">
        <v>15443</v>
      </c>
      <c r="D39" s="8">
        <v>11323</v>
      </c>
      <c r="E39" s="9">
        <v>0.16</v>
      </c>
      <c r="F39" s="8">
        <v>2</v>
      </c>
      <c r="G39" s="17"/>
      <c r="H39" s="17"/>
      <c r="I39" s="23"/>
    </row>
    <row r="40" spans="1:9" x14ac:dyDescent="0.25">
      <c r="A40" s="3" t="s">
        <v>16</v>
      </c>
      <c r="B40" s="4" t="s">
        <v>6</v>
      </c>
      <c r="C40" s="4">
        <v>51745</v>
      </c>
      <c r="D40" s="4">
        <v>3732</v>
      </c>
      <c r="E40" s="5">
        <v>0.2</v>
      </c>
      <c r="F40" s="4">
        <v>1</v>
      </c>
      <c r="G40" s="17"/>
      <c r="H40" s="17"/>
      <c r="I40" s="23"/>
    </row>
    <row r="41" spans="1:9" x14ac:dyDescent="0.25">
      <c r="A41" s="3" t="s">
        <v>17</v>
      </c>
      <c r="B41" s="4" t="s">
        <v>6</v>
      </c>
      <c r="C41" s="4">
        <v>51</v>
      </c>
      <c r="D41" s="4" t="s">
        <v>55</v>
      </c>
      <c r="E41" s="5" t="s">
        <v>55</v>
      </c>
      <c r="F41" s="4">
        <v>0</v>
      </c>
      <c r="G41" s="17"/>
      <c r="H41" s="17"/>
      <c r="I41" s="23"/>
    </row>
    <row r="42" spans="1:9" x14ac:dyDescent="0.25">
      <c r="A42" s="3" t="s">
        <v>18</v>
      </c>
      <c r="B42" s="4" t="s">
        <v>6</v>
      </c>
      <c r="C42" s="4">
        <v>28609</v>
      </c>
      <c r="D42" s="4">
        <v>5358</v>
      </c>
      <c r="E42" s="5">
        <v>0.16</v>
      </c>
      <c r="F42" s="4">
        <v>2</v>
      </c>
      <c r="G42" s="17"/>
      <c r="H42" s="17"/>
      <c r="I42" s="23"/>
    </row>
    <row r="43" spans="1:9" x14ac:dyDescent="0.25">
      <c r="A43" s="7" t="s">
        <v>3</v>
      </c>
      <c r="B43" s="8" t="s">
        <v>8</v>
      </c>
      <c r="C43" s="8">
        <v>31134</v>
      </c>
      <c r="D43" s="8">
        <v>31134</v>
      </c>
      <c r="E43" s="9">
        <v>0.15</v>
      </c>
      <c r="F43" s="8">
        <v>5</v>
      </c>
      <c r="G43" s="17">
        <f>SUM(C43:C54)</f>
        <v>309880</v>
      </c>
      <c r="H43" s="17">
        <f>SUM(D43:D54)</f>
        <v>59881</v>
      </c>
      <c r="I43" s="23">
        <f>SUMPRODUCT(D43:D54,E43:E54)/SUM(D43:D54)</f>
        <v>0.20681601843656586</v>
      </c>
    </row>
    <row r="44" spans="1:9" x14ac:dyDescent="0.25">
      <c r="A44" s="7" t="s">
        <v>5</v>
      </c>
      <c r="B44" s="8" t="s">
        <v>8</v>
      </c>
      <c r="C44" s="8">
        <v>12210</v>
      </c>
      <c r="D44" s="8" t="s">
        <v>55</v>
      </c>
      <c r="E44" s="9" t="s">
        <v>55</v>
      </c>
      <c r="F44" s="8">
        <v>0</v>
      </c>
      <c r="G44" s="17"/>
      <c r="H44" s="17"/>
      <c r="I44" s="23"/>
    </row>
    <row r="45" spans="1:9" x14ac:dyDescent="0.25">
      <c r="A45" s="3" t="s">
        <v>7</v>
      </c>
      <c r="B45" s="4" t="s">
        <v>8</v>
      </c>
      <c r="C45" s="4">
        <v>3275</v>
      </c>
      <c r="D45" s="4" t="s">
        <v>55</v>
      </c>
      <c r="E45" s="5" t="s">
        <v>55</v>
      </c>
      <c r="F45" s="4">
        <v>0</v>
      </c>
      <c r="G45" s="17"/>
      <c r="H45" s="17"/>
      <c r="I45" s="23"/>
    </row>
    <row r="46" spans="1:9" x14ac:dyDescent="0.25">
      <c r="A46" s="7" t="s">
        <v>9</v>
      </c>
      <c r="B46" s="8" t="s">
        <v>8</v>
      </c>
      <c r="C46" s="8">
        <v>8970</v>
      </c>
      <c r="D46" s="8">
        <v>2849</v>
      </c>
      <c r="E46" s="9">
        <v>0.23</v>
      </c>
      <c r="F46" s="8">
        <v>1</v>
      </c>
      <c r="G46" s="17"/>
      <c r="H46" s="17"/>
      <c r="I46" s="23"/>
    </row>
    <row r="47" spans="1:9" x14ac:dyDescent="0.25">
      <c r="A47" s="7" t="s">
        <v>11</v>
      </c>
      <c r="B47" s="8" t="s">
        <v>8</v>
      </c>
      <c r="C47" s="8">
        <v>19217</v>
      </c>
      <c r="D47" s="8">
        <v>1434</v>
      </c>
      <c r="E47" s="9">
        <v>0.15</v>
      </c>
      <c r="F47" s="8">
        <v>1</v>
      </c>
      <c r="G47" s="17"/>
      <c r="H47" s="17"/>
      <c r="I47" s="23"/>
    </row>
    <row r="48" spans="1:9" x14ac:dyDescent="0.25">
      <c r="A48" s="7" t="s">
        <v>12</v>
      </c>
      <c r="B48" s="8" t="s">
        <v>8</v>
      </c>
      <c r="C48" s="8">
        <v>2402</v>
      </c>
      <c r="D48" s="8" t="s">
        <v>55</v>
      </c>
      <c r="E48" s="9" t="s">
        <v>55</v>
      </c>
      <c r="F48" s="8">
        <v>0</v>
      </c>
      <c r="G48" s="17"/>
      <c r="H48" s="17"/>
      <c r="I48" s="23"/>
    </row>
    <row r="49" spans="1:9" x14ac:dyDescent="0.25">
      <c r="A49" s="3" t="s">
        <v>13</v>
      </c>
      <c r="B49" s="4" t="s">
        <v>8</v>
      </c>
      <c r="C49" s="4">
        <v>810</v>
      </c>
      <c r="D49" s="4">
        <v>810</v>
      </c>
      <c r="E49" s="5">
        <v>0.35</v>
      </c>
      <c r="F49" s="4">
        <v>1</v>
      </c>
      <c r="G49" s="17"/>
      <c r="H49" s="17"/>
      <c r="I49" s="23"/>
    </row>
    <row r="50" spans="1:9" x14ac:dyDescent="0.25">
      <c r="A50" s="7" t="s">
        <v>14</v>
      </c>
      <c r="B50" s="8" t="s">
        <v>8</v>
      </c>
      <c r="C50" s="8">
        <v>2857</v>
      </c>
      <c r="D50" s="8" t="s">
        <v>55</v>
      </c>
      <c r="E50" s="9" t="s">
        <v>55</v>
      </c>
      <c r="F50" s="8">
        <v>0</v>
      </c>
      <c r="G50" s="17"/>
      <c r="H50" s="17"/>
      <c r="I50" s="23"/>
    </row>
    <row r="51" spans="1:9" x14ac:dyDescent="0.25">
      <c r="A51" s="7" t="s">
        <v>15</v>
      </c>
      <c r="B51" s="8" t="s">
        <v>8</v>
      </c>
      <c r="C51" s="8">
        <v>97183</v>
      </c>
      <c r="D51" s="8">
        <v>8965</v>
      </c>
      <c r="E51" s="9">
        <v>0.22</v>
      </c>
      <c r="F51" s="8">
        <v>2</v>
      </c>
      <c r="G51" s="17"/>
      <c r="H51" s="17"/>
      <c r="I51" s="23"/>
    </row>
    <row r="52" spans="1:9" x14ac:dyDescent="0.25">
      <c r="A52" s="3" t="s">
        <v>16</v>
      </c>
      <c r="B52" s="4" t="s">
        <v>8</v>
      </c>
      <c r="C52" s="4">
        <v>64441</v>
      </c>
      <c r="D52" s="4">
        <v>3394</v>
      </c>
      <c r="E52" s="5">
        <v>0.42</v>
      </c>
      <c r="F52" s="4">
        <v>2</v>
      </c>
      <c r="G52" s="17"/>
      <c r="H52" s="17"/>
      <c r="I52" s="23"/>
    </row>
    <row r="53" spans="1:9" x14ac:dyDescent="0.25">
      <c r="A53" s="3" t="s">
        <v>17</v>
      </c>
      <c r="B53" s="4" t="s">
        <v>8</v>
      </c>
      <c r="C53" s="4">
        <v>12973</v>
      </c>
      <c r="D53" s="4" t="s">
        <v>55</v>
      </c>
      <c r="E53" s="5" t="s">
        <v>55</v>
      </c>
      <c r="F53" s="4">
        <v>0</v>
      </c>
      <c r="G53" s="17"/>
      <c r="H53" s="17"/>
      <c r="I53" s="23"/>
    </row>
    <row r="54" spans="1:9" x14ac:dyDescent="0.25">
      <c r="A54" s="3" t="s">
        <v>18</v>
      </c>
      <c r="B54" s="4" t="s">
        <v>8</v>
      </c>
      <c r="C54" s="4">
        <v>54408</v>
      </c>
      <c r="D54" s="4">
        <v>11295</v>
      </c>
      <c r="E54" s="5">
        <v>0.28000000000000003</v>
      </c>
      <c r="F54" s="4">
        <v>3</v>
      </c>
      <c r="G54" s="17"/>
      <c r="H54" s="17"/>
      <c r="I54" s="23"/>
    </row>
    <row r="55" spans="1:9" x14ac:dyDescent="0.25">
      <c r="A55" s="7" t="s">
        <v>3</v>
      </c>
      <c r="B55" s="8" t="s">
        <v>10</v>
      </c>
      <c r="C55" s="8">
        <v>20245</v>
      </c>
      <c r="D55" s="8" t="s">
        <v>55</v>
      </c>
      <c r="E55" s="9" t="s">
        <v>55</v>
      </c>
      <c r="F55" s="8">
        <v>0</v>
      </c>
      <c r="G55" s="17">
        <f>SUM(C55:C66)</f>
        <v>235860</v>
      </c>
      <c r="H55" s="17">
        <f>SUM(D55:D66)</f>
        <v>0</v>
      </c>
      <c r="I55" s="23" t="e">
        <f>SUMPRODUCT(D55:D66,E55:E66)/SUM(D55:D66)</f>
        <v>#DIV/0!</v>
      </c>
    </row>
    <row r="56" spans="1:9" x14ac:dyDescent="0.25">
      <c r="A56" s="3" t="s">
        <v>5</v>
      </c>
      <c r="B56" s="4" t="s">
        <v>10</v>
      </c>
      <c r="C56" s="4">
        <v>13797</v>
      </c>
      <c r="D56" s="4" t="s">
        <v>55</v>
      </c>
      <c r="E56" s="5" t="s">
        <v>55</v>
      </c>
      <c r="F56" s="4">
        <v>0</v>
      </c>
      <c r="G56" s="17"/>
      <c r="H56" s="17"/>
      <c r="I56" s="23"/>
    </row>
    <row r="57" spans="1:9" x14ac:dyDescent="0.25">
      <c r="A57" s="3" t="s">
        <v>7</v>
      </c>
      <c r="B57" s="4" t="s">
        <v>10</v>
      </c>
      <c r="C57" s="4">
        <v>11894</v>
      </c>
      <c r="D57" s="4" t="s">
        <v>55</v>
      </c>
      <c r="E57" s="5" t="s">
        <v>55</v>
      </c>
      <c r="F57" s="4">
        <v>0</v>
      </c>
      <c r="G57" s="17"/>
      <c r="H57" s="17"/>
      <c r="I57" s="23"/>
    </row>
    <row r="58" spans="1:9" x14ac:dyDescent="0.25">
      <c r="A58" s="7" t="s">
        <v>9</v>
      </c>
      <c r="B58" s="8" t="s">
        <v>10</v>
      </c>
      <c r="C58" s="8">
        <v>11757</v>
      </c>
      <c r="D58" s="8" t="s">
        <v>55</v>
      </c>
      <c r="E58" s="9" t="s">
        <v>55</v>
      </c>
      <c r="F58" s="8">
        <v>0</v>
      </c>
      <c r="G58" s="17"/>
      <c r="H58" s="17"/>
      <c r="I58" s="23"/>
    </row>
    <row r="59" spans="1:9" x14ac:dyDescent="0.25">
      <c r="A59" s="7" t="s">
        <v>11</v>
      </c>
      <c r="B59" s="8" t="s">
        <v>10</v>
      </c>
      <c r="C59" s="8">
        <v>32928</v>
      </c>
      <c r="D59" s="8" t="s">
        <v>55</v>
      </c>
      <c r="E59" s="9" t="s">
        <v>55</v>
      </c>
      <c r="F59" s="8">
        <v>0</v>
      </c>
      <c r="G59" s="17"/>
      <c r="H59" s="17"/>
      <c r="I59" s="23"/>
    </row>
    <row r="60" spans="1:9" x14ac:dyDescent="0.25">
      <c r="A60" s="3" t="s">
        <v>12</v>
      </c>
      <c r="B60" s="4" t="s">
        <v>10</v>
      </c>
      <c r="C60" s="4">
        <v>26777</v>
      </c>
      <c r="D60" s="4" t="s">
        <v>55</v>
      </c>
      <c r="E60" s="5" t="s">
        <v>55</v>
      </c>
      <c r="F60" s="4">
        <v>0</v>
      </c>
      <c r="G60" s="17"/>
      <c r="H60" s="17"/>
      <c r="I60" s="23"/>
    </row>
    <row r="61" spans="1:9" x14ac:dyDescent="0.25">
      <c r="A61" s="7" t="s">
        <v>13</v>
      </c>
      <c r="B61" s="8" t="s">
        <v>10</v>
      </c>
      <c r="C61" s="8">
        <v>26024</v>
      </c>
      <c r="D61" s="8" t="s">
        <v>55</v>
      </c>
      <c r="E61" s="9" t="s">
        <v>55</v>
      </c>
      <c r="F61" s="8">
        <v>0</v>
      </c>
      <c r="G61" s="17"/>
      <c r="H61" s="17"/>
      <c r="I61" s="23"/>
    </row>
    <row r="62" spans="1:9" x14ac:dyDescent="0.25">
      <c r="A62" s="3" t="s">
        <v>14</v>
      </c>
      <c r="B62" s="4" t="s">
        <v>10</v>
      </c>
      <c r="C62" s="4">
        <v>9012</v>
      </c>
      <c r="D62" s="4" t="s">
        <v>55</v>
      </c>
      <c r="E62" s="5" t="s">
        <v>55</v>
      </c>
      <c r="F62" s="4">
        <v>0</v>
      </c>
      <c r="G62" s="17"/>
      <c r="H62" s="17"/>
      <c r="I62" s="23"/>
    </row>
    <row r="63" spans="1:9" x14ac:dyDescent="0.25">
      <c r="A63" s="7" t="s">
        <v>15</v>
      </c>
      <c r="B63" s="8" t="s">
        <v>10</v>
      </c>
      <c r="C63" s="8">
        <v>38143</v>
      </c>
      <c r="D63" s="8" t="s">
        <v>55</v>
      </c>
      <c r="E63" s="9" t="s">
        <v>55</v>
      </c>
      <c r="F63" s="8">
        <v>0</v>
      </c>
      <c r="G63" s="17"/>
      <c r="H63" s="17"/>
      <c r="I63" s="23"/>
    </row>
    <row r="64" spans="1:9" x14ac:dyDescent="0.25">
      <c r="A64" s="7" t="s">
        <v>16</v>
      </c>
      <c r="B64" s="8" t="s">
        <v>10</v>
      </c>
      <c r="C64" s="8">
        <v>14171</v>
      </c>
      <c r="D64" s="8" t="s">
        <v>55</v>
      </c>
      <c r="E64" s="9" t="s">
        <v>55</v>
      </c>
      <c r="F64" s="8">
        <v>0</v>
      </c>
      <c r="G64" s="17"/>
      <c r="H64" s="17"/>
      <c r="I64" s="23"/>
    </row>
    <row r="65" spans="1:9" x14ac:dyDescent="0.25">
      <c r="A65" s="3" t="s">
        <v>17</v>
      </c>
      <c r="B65" s="4" t="s">
        <v>10</v>
      </c>
      <c r="C65" s="4">
        <v>12643</v>
      </c>
      <c r="D65" s="4" t="s">
        <v>55</v>
      </c>
      <c r="E65" s="5" t="s">
        <v>55</v>
      </c>
      <c r="F65" s="4">
        <v>0</v>
      </c>
      <c r="G65" s="17"/>
      <c r="H65" s="17"/>
      <c r="I65" s="23"/>
    </row>
    <row r="66" spans="1:9" ht="15.75" thickBot="1" x14ac:dyDescent="0.3">
      <c r="A66" s="20" t="s">
        <v>18</v>
      </c>
      <c r="B66" s="21" t="s">
        <v>10</v>
      </c>
      <c r="C66" s="21">
        <v>18469</v>
      </c>
      <c r="D66" s="21" t="s">
        <v>55</v>
      </c>
      <c r="E66" s="22" t="s">
        <v>55</v>
      </c>
      <c r="F66" s="21">
        <v>0</v>
      </c>
      <c r="G66" s="17"/>
      <c r="H66" s="17"/>
      <c r="I66" s="23"/>
    </row>
    <row r="67" spans="1:9" x14ac:dyDescent="0.25">
      <c r="G67" s="16"/>
    </row>
    <row r="69" spans="1:9" x14ac:dyDescent="0.25">
      <c r="A69" t="s">
        <v>3</v>
      </c>
    </row>
    <row r="70" spans="1:9" x14ac:dyDescent="0.25">
      <c r="A70" t="s">
        <v>5</v>
      </c>
    </row>
    <row r="71" spans="1:9" x14ac:dyDescent="0.25">
      <c r="A71" t="s">
        <v>7</v>
      </c>
    </row>
    <row r="72" spans="1:9" x14ac:dyDescent="0.25">
      <c r="A72" t="s">
        <v>9</v>
      </c>
    </row>
    <row r="73" spans="1:9" x14ac:dyDescent="0.25">
      <c r="A73" t="s">
        <v>11</v>
      </c>
    </row>
    <row r="74" spans="1:9" x14ac:dyDescent="0.25">
      <c r="A74" t="s">
        <v>12</v>
      </c>
    </row>
    <row r="75" spans="1:9" x14ac:dyDescent="0.25">
      <c r="A75" t="s">
        <v>13</v>
      </c>
    </row>
    <row r="76" spans="1:9" x14ac:dyDescent="0.25">
      <c r="A76" t="s">
        <v>14</v>
      </c>
    </row>
    <row r="77" spans="1:9" x14ac:dyDescent="0.25">
      <c r="A77" t="s">
        <v>15</v>
      </c>
    </row>
    <row r="78" spans="1:9" x14ac:dyDescent="0.25">
      <c r="A78" t="s">
        <v>16</v>
      </c>
    </row>
    <row r="79" spans="1:9" x14ac:dyDescent="0.25">
      <c r="A79" t="s">
        <v>17</v>
      </c>
    </row>
    <row r="80" spans="1:9" x14ac:dyDescent="0.25">
      <c r="A80" t="s">
        <v>18</v>
      </c>
    </row>
  </sheetData>
  <mergeCells count="1">
    <mergeCell ref="A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532E6-B430-4739-95D8-E9D57842BD1A}">
  <dimension ref="A1:I80"/>
  <sheetViews>
    <sheetView workbookViewId="0">
      <selection activeCell="A2" sqref="A2"/>
    </sheetView>
  </sheetViews>
  <sheetFormatPr defaultColWidth="25.28515625" defaultRowHeight="15" x14ac:dyDescent="0.25"/>
  <sheetData>
    <row r="1" spans="1:9" ht="19.5" thickBot="1" x14ac:dyDescent="0.35">
      <c r="A1" s="49" t="s">
        <v>113</v>
      </c>
      <c r="B1" s="49"/>
      <c r="C1" s="49"/>
      <c r="D1" s="49"/>
      <c r="E1" s="49"/>
      <c r="F1" s="49"/>
      <c r="G1" s="49"/>
      <c r="H1" s="49"/>
      <c r="I1" s="49"/>
    </row>
    <row r="2" spans="1:9" x14ac:dyDescent="0.25">
      <c r="A2" s="1" t="s">
        <v>0</v>
      </c>
      <c r="B2" s="2" t="s">
        <v>62</v>
      </c>
      <c r="C2" s="2" t="s">
        <v>61</v>
      </c>
      <c r="D2" s="2" t="s">
        <v>46</v>
      </c>
      <c r="F2" s="1" t="s">
        <v>2</v>
      </c>
      <c r="G2" s="2" t="s">
        <v>62</v>
      </c>
      <c r="H2" s="2" t="s">
        <v>61</v>
      </c>
      <c r="I2" s="2" t="s">
        <v>46</v>
      </c>
    </row>
    <row r="3" spans="1:9" x14ac:dyDescent="0.25">
      <c r="A3" s="3" t="s">
        <v>3</v>
      </c>
      <c r="B3" s="4">
        <v>126648</v>
      </c>
      <c r="C3" s="4">
        <v>99813</v>
      </c>
      <c r="D3" s="5">
        <v>0.15422129381944238</v>
      </c>
      <c r="F3" s="3" t="s">
        <v>47</v>
      </c>
      <c r="G3" s="4">
        <v>884099</v>
      </c>
      <c r="H3" s="4">
        <v>253675</v>
      </c>
      <c r="I3" s="5">
        <v>0.16171096875923918</v>
      </c>
    </row>
    <row r="4" spans="1:9" x14ac:dyDescent="0.25">
      <c r="A4" s="7" t="s">
        <v>5</v>
      </c>
      <c r="B4" s="8">
        <v>59029</v>
      </c>
      <c r="C4" s="8">
        <v>12913</v>
      </c>
      <c r="D4" s="9">
        <v>0.14350809261984049</v>
      </c>
      <c r="F4" s="7" t="s">
        <v>48</v>
      </c>
      <c r="G4" s="8">
        <v>120922</v>
      </c>
      <c r="H4" s="8">
        <v>57793</v>
      </c>
      <c r="I4" s="9">
        <v>0.14412835464502621</v>
      </c>
    </row>
    <row r="5" spans="1:9" x14ac:dyDescent="0.25">
      <c r="A5" s="3" t="s">
        <v>7</v>
      </c>
      <c r="B5" s="4">
        <v>70204</v>
      </c>
      <c r="C5" s="4">
        <v>1628</v>
      </c>
      <c r="D5" s="5">
        <v>0.32060810810810814</v>
      </c>
      <c r="F5" s="3" t="s">
        <v>49</v>
      </c>
      <c r="G5" s="4">
        <v>268704</v>
      </c>
      <c r="H5" s="4">
        <v>113538</v>
      </c>
      <c r="I5" s="5">
        <v>0.1729268614913069</v>
      </c>
    </row>
    <row r="6" spans="1:9" ht="15.75" thickBot="1" x14ac:dyDescent="0.3">
      <c r="A6" s="7" t="s">
        <v>9</v>
      </c>
      <c r="B6" s="8">
        <v>92416</v>
      </c>
      <c r="C6" s="8">
        <v>70593</v>
      </c>
      <c r="D6" s="9">
        <v>0.1513499922088592</v>
      </c>
      <c r="F6" s="11" t="s">
        <v>50</v>
      </c>
      <c r="G6" s="12">
        <v>216693</v>
      </c>
      <c r="H6" s="12">
        <v>450</v>
      </c>
      <c r="I6" s="13">
        <v>0.2</v>
      </c>
    </row>
    <row r="7" spans="1:9" x14ac:dyDescent="0.25">
      <c r="A7" s="3" t="s">
        <v>11</v>
      </c>
      <c r="B7" s="4">
        <v>243201</v>
      </c>
      <c r="C7" s="4">
        <v>17962</v>
      </c>
      <c r="D7" s="5">
        <v>0.16831199198307542</v>
      </c>
    </row>
    <row r="8" spans="1:9" x14ac:dyDescent="0.25">
      <c r="A8" s="7" t="s">
        <v>12</v>
      </c>
      <c r="B8" s="8">
        <v>278893</v>
      </c>
      <c r="C8" s="8">
        <v>37826</v>
      </c>
      <c r="D8" s="9">
        <v>0.17006979326389257</v>
      </c>
      <c r="F8" t="s">
        <v>19</v>
      </c>
      <c r="G8" s="17">
        <f>SUM(G3:G6)</f>
        <v>1490418</v>
      </c>
      <c r="H8" s="15">
        <f>SUM(H3:H6)</f>
        <v>425456</v>
      </c>
      <c r="I8" s="16">
        <f>SUMPRODUCT(H3:H6,I3:I6)/SUM(H3:H6)</f>
        <v>0.16235617784212705</v>
      </c>
    </row>
    <row r="9" spans="1:9" x14ac:dyDescent="0.25">
      <c r="A9" s="3" t="s">
        <v>13</v>
      </c>
      <c r="B9" s="4">
        <v>26607</v>
      </c>
      <c r="C9" s="4">
        <v>237</v>
      </c>
      <c r="D9" s="5">
        <v>0.40999999999999992</v>
      </c>
      <c r="I9" s="16"/>
    </row>
    <row r="10" spans="1:9" x14ac:dyDescent="0.25">
      <c r="A10" s="7" t="s">
        <v>14</v>
      </c>
      <c r="B10" s="8">
        <v>66067</v>
      </c>
      <c r="C10" s="8">
        <v>1372</v>
      </c>
      <c r="D10" s="9">
        <v>0.17</v>
      </c>
      <c r="I10" s="16">
        <f>SUMPRODUCT(D19:D66,E19:E66)/SUM(D19:D66)</f>
        <v>0.162356177842127</v>
      </c>
    </row>
    <row r="11" spans="1:9" x14ac:dyDescent="0.25">
      <c r="A11" s="3" t="s">
        <v>15</v>
      </c>
      <c r="B11" s="4">
        <v>164590</v>
      </c>
      <c r="C11" s="4">
        <v>24949</v>
      </c>
      <c r="D11" s="5">
        <v>0.17005932101487031</v>
      </c>
      <c r="G11" s="16"/>
    </row>
    <row r="12" spans="1:9" x14ac:dyDescent="0.25">
      <c r="A12" s="7" t="s">
        <v>16</v>
      </c>
      <c r="B12" s="8">
        <v>204664</v>
      </c>
      <c r="C12" s="8">
        <v>144034</v>
      </c>
      <c r="D12" s="9">
        <v>0.16311912465112408</v>
      </c>
    </row>
    <row r="13" spans="1:9" x14ac:dyDescent="0.25">
      <c r="A13" s="3" t="s">
        <v>17</v>
      </c>
      <c r="B13" s="4">
        <v>70780</v>
      </c>
      <c r="C13" s="4">
        <v>4274</v>
      </c>
      <c r="D13" s="5">
        <v>0.25010996724379975</v>
      </c>
    </row>
    <row r="14" spans="1:9" ht="15.75" thickBot="1" x14ac:dyDescent="0.3">
      <c r="A14" s="11" t="s">
        <v>18</v>
      </c>
      <c r="B14" s="12">
        <v>87319</v>
      </c>
      <c r="C14" s="12">
        <v>9855</v>
      </c>
      <c r="D14" s="13">
        <v>0.20594926433282598</v>
      </c>
    </row>
    <row r="16" spans="1:9" x14ac:dyDescent="0.25">
      <c r="A16" t="s">
        <v>19</v>
      </c>
      <c r="B16" s="15">
        <f>SUM(B3:B14)</f>
        <v>1490418</v>
      </c>
      <c r="C16" s="15">
        <f>SUM(C3:C14)</f>
        <v>425456</v>
      </c>
      <c r="D16" s="16">
        <f>SUMPRODUCT(C3:C14,D3:D14)/SUM(C3:C14)</f>
        <v>0.16235617784212705</v>
      </c>
    </row>
    <row r="17" spans="1:9" ht="15.75" thickBot="1" x14ac:dyDescent="0.3"/>
    <row r="18" spans="1:9" x14ac:dyDescent="0.25">
      <c r="A18" s="1" t="s">
        <v>20</v>
      </c>
      <c r="B18" s="2" t="s">
        <v>21</v>
      </c>
      <c r="C18" s="2" t="s">
        <v>22</v>
      </c>
      <c r="D18" s="2" t="s">
        <v>23</v>
      </c>
      <c r="E18" s="2" t="s">
        <v>24</v>
      </c>
      <c r="F18" s="2" t="s">
        <v>25</v>
      </c>
      <c r="G18" s="25" t="s">
        <v>63</v>
      </c>
      <c r="H18" s="25" t="s">
        <v>65</v>
      </c>
      <c r="I18" s="25" t="s">
        <v>66</v>
      </c>
    </row>
    <row r="19" spans="1:9" x14ac:dyDescent="0.25">
      <c r="A19" s="3" t="s">
        <v>3</v>
      </c>
      <c r="B19" s="4" t="s">
        <v>4</v>
      </c>
      <c r="C19" s="4">
        <v>34222</v>
      </c>
      <c r="D19" s="4">
        <v>29409</v>
      </c>
      <c r="E19" s="5">
        <v>0.17</v>
      </c>
      <c r="F19" s="4">
        <v>4</v>
      </c>
      <c r="G19" s="17">
        <f>SUM(C19:C22)</f>
        <v>126648</v>
      </c>
      <c r="H19" s="17">
        <f>SUM(D19:D22)</f>
        <v>99813</v>
      </c>
      <c r="I19" s="23">
        <f>SUMPRODUCT(D19:D22,E19:E22)/SUM(D19:D22)</f>
        <v>0.15422129381944238</v>
      </c>
    </row>
    <row r="20" spans="1:9" x14ac:dyDescent="0.25">
      <c r="A20" s="7" t="s">
        <v>3</v>
      </c>
      <c r="B20" s="8" t="s">
        <v>6</v>
      </c>
      <c r="C20" s="8">
        <v>48367</v>
      </c>
      <c r="D20" s="8">
        <v>43544</v>
      </c>
      <c r="E20" s="9">
        <v>0.14000000000000001</v>
      </c>
      <c r="F20" s="8">
        <v>5</v>
      </c>
      <c r="G20" s="17"/>
      <c r="H20" s="17"/>
      <c r="I20" s="23"/>
    </row>
    <row r="21" spans="1:9" x14ac:dyDescent="0.25">
      <c r="A21" s="7" t="s">
        <v>3</v>
      </c>
      <c r="B21" s="8" t="s">
        <v>8</v>
      </c>
      <c r="C21" s="8">
        <v>26860</v>
      </c>
      <c r="D21" s="8">
        <v>26860</v>
      </c>
      <c r="E21" s="9">
        <v>0.16</v>
      </c>
      <c r="F21" s="8">
        <v>5</v>
      </c>
      <c r="G21" s="17"/>
      <c r="H21" s="17"/>
      <c r="I21" s="23"/>
    </row>
    <row r="22" spans="1:9" x14ac:dyDescent="0.25">
      <c r="A22" s="7" t="s">
        <v>3</v>
      </c>
      <c r="B22" s="8" t="s">
        <v>10</v>
      </c>
      <c r="C22" s="8">
        <v>17199</v>
      </c>
      <c r="D22" s="8" t="s">
        <v>55</v>
      </c>
      <c r="E22" s="9" t="s">
        <v>55</v>
      </c>
      <c r="F22" s="8">
        <v>0</v>
      </c>
      <c r="G22" s="17"/>
      <c r="H22" s="17"/>
      <c r="I22" s="23"/>
    </row>
    <row r="23" spans="1:9" x14ac:dyDescent="0.25">
      <c r="A23" s="3" t="s">
        <v>5</v>
      </c>
      <c r="B23" s="4" t="s">
        <v>4</v>
      </c>
      <c r="C23" s="4">
        <v>40289</v>
      </c>
      <c r="D23" s="4">
        <v>2413</v>
      </c>
      <c r="E23" s="5">
        <v>0.2</v>
      </c>
      <c r="F23" s="4">
        <v>1</v>
      </c>
      <c r="G23" s="17">
        <f>SUM(C23:C26)</f>
        <v>59029</v>
      </c>
      <c r="H23" s="17">
        <f>SUM(D23:D26)</f>
        <v>12913</v>
      </c>
      <c r="I23" s="23">
        <f>SUMPRODUCT(D23:D26,E23:E26)/SUM(D23:D26)</f>
        <v>0.14350809261984049</v>
      </c>
    </row>
    <row r="24" spans="1:9" x14ac:dyDescent="0.25">
      <c r="A24" s="3" t="s">
        <v>5</v>
      </c>
      <c r="B24" s="4" t="s">
        <v>6</v>
      </c>
      <c r="C24" s="4">
        <v>2038</v>
      </c>
      <c r="D24" s="4">
        <v>184</v>
      </c>
      <c r="E24" s="5">
        <v>0.16</v>
      </c>
      <c r="F24" s="4">
        <v>1</v>
      </c>
      <c r="G24" s="17"/>
      <c r="H24" s="17"/>
      <c r="I24" s="23"/>
    </row>
    <row r="25" spans="1:9" x14ac:dyDescent="0.25">
      <c r="A25" s="7" t="s">
        <v>5</v>
      </c>
      <c r="B25" s="8" t="s">
        <v>8</v>
      </c>
      <c r="C25" s="8">
        <v>10316</v>
      </c>
      <c r="D25" s="8">
        <v>10316</v>
      </c>
      <c r="E25" s="9">
        <v>0.13</v>
      </c>
      <c r="F25" s="8">
        <v>2</v>
      </c>
      <c r="G25" s="17"/>
      <c r="H25" s="17"/>
      <c r="I25" s="23"/>
    </row>
    <row r="26" spans="1:9" x14ac:dyDescent="0.25">
      <c r="A26" s="7" t="s">
        <v>5</v>
      </c>
      <c r="B26" s="8" t="s">
        <v>10</v>
      </c>
      <c r="C26" s="8">
        <v>6386</v>
      </c>
      <c r="D26" s="8" t="s">
        <v>55</v>
      </c>
      <c r="E26" s="9" t="s">
        <v>55</v>
      </c>
      <c r="F26" s="8">
        <v>0</v>
      </c>
      <c r="G26" s="17"/>
      <c r="H26" s="17"/>
      <c r="I26" s="23"/>
    </row>
    <row r="27" spans="1:9" x14ac:dyDescent="0.25">
      <c r="A27" s="7" t="s">
        <v>7</v>
      </c>
      <c r="B27" s="8" t="s">
        <v>4</v>
      </c>
      <c r="C27" s="8">
        <v>55171</v>
      </c>
      <c r="D27" s="8">
        <v>1617</v>
      </c>
      <c r="E27" s="9">
        <v>0.32</v>
      </c>
      <c r="F27" s="8">
        <v>2</v>
      </c>
      <c r="G27" s="17">
        <f>SUM(C27:C30)</f>
        <v>70204</v>
      </c>
      <c r="H27" s="17">
        <f>SUM(D27:D30)</f>
        <v>1628</v>
      </c>
      <c r="I27" s="23">
        <f>SUMPRODUCT(D27:D30,E27:E30)/SUM(D27:D30)</f>
        <v>0.32060810810810814</v>
      </c>
    </row>
    <row r="28" spans="1:9" x14ac:dyDescent="0.25">
      <c r="A28" s="3" t="s">
        <v>7</v>
      </c>
      <c r="B28" s="4" t="s">
        <v>6</v>
      </c>
      <c r="C28" s="4">
        <v>335</v>
      </c>
      <c r="D28" s="4" t="s">
        <v>55</v>
      </c>
      <c r="E28" s="5" t="s">
        <v>55</v>
      </c>
      <c r="F28" s="4">
        <v>0</v>
      </c>
      <c r="G28" s="17"/>
      <c r="H28" s="17"/>
      <c r="I28" s="23"/>
    </row>
    <row r="29" spans="1:9" x14ac:dyDescent="0.25">
      <c r="A29" s="3" t="s">
        <v>7</v>
      </c>
      <c r="B29" s="4" t="s">
        <v>8</v>
      </c>
      <c r="C29" s="4">
        <v>2779</v>
      </c>
      <c r="D29" s="4">
        <v>11</v>
      </c>
      <c r="E29" s="5">
        <v>0.41</v>
      </c>
      <c r="F29" s="4">
        <v>1</v>
      </c>
      <c r="G29" s="17"/>
      <c r="H29" s="17"/>
      <c r="I29" s="23"/>
    </row>
    <row r="30" spans="1:9" x14ac:dyDescent="0.25">
      <c r="A30" s="3" t="s">
        <v>7</v>
      </c>
      <c r="B30" s="4" t="s">
        <v>10</v>
      </c>
      <c r="C30" s="4">
        <v>11919</v>
      </c>
      <c r="D30" s="4" t="s">
        <v>55</v>
      </c>
      <c r="E30" s="5" t="s">
        <v>55</v>
      </c>
      <c r="F30" s="4">
        <v>0</v>
      </c>
      <c r="G30" s="17"/>
      <c r="H30" s="17"/>
      <c r="I30" s="23"/>
    </row>
    <row r="31" spans="1:9" x14ac:dyDescent="0.25">
      <c r="A31" s="3" t="s">
        <v>9</v>
      </c>
      <c r="B31" s="4" t="s">
        <v>4</v>
      </c>
      <c r="C31" s="4">
        <v>72887</v>
      </c>
      <c r="D31" s="4">
        <v>65828</v>
      </c>
      <c r="E31" s="5">
        <v>0.15</v>
      </c>
      <c r="F31" s="4">
        <v>4</v>
      </c>
      <c r="G31" s="17">
        <f>SUM(C31:C34)</f>
        <v>92416</v>
      </c>
      <c r="H31" s="17">
        <f>SUM(D31:D34)</f>
        <v>70593</v>
      </c>
      <c r="I31" s="23">
        <f>SUMPRODUCT(D31:D34,E31:E34)/SUM(D31:D34)</f>
        <v>0.1513499922088592</v>
      </c>
    </row>
    <row r="32" spans="1:9" x14ac:dyDescent="0.25">
      <c r="A32" s="3" t="s">
        <v>9</v>
      </c>
      <c r="B32" s="4" t="s">
        <v>6</v>
      </c>
      <c r="C32" s="4">
        <v>14</v>
      </c>
      <c r="D32" s="4" t="s">
        <v>55</v>
      </c>
      <c r="E32" s="5" t="s">
        <v>55</v>
      </c>
      <c r="F32" s="4">
        <v>0</v>
      </c>
      <c r="G32" s="17"/>
      <c r="H32" s="17"/>
      <c r="I32" s="23"/>
    </row>
    <row r="33" spans="1:9" x14ac:dyDescent="0.25">
      <c r="A33" s="7" t="s">
        <v>9</v>
      </c>
      <c r="B33" s="8" t="s">
        <v>8</v>
      </c>
      <c r="C33" s="8">
        <v>7550</v>
      </c>
      <c r="D33" s="8">
        <v>4765</v>
      </c>
      <c r="E33" s="9">
        <v>0.17</v>
      </c>
      <c r="F33" s="8">
        <v>2</v>
      </c>
      <c r="G33" s="17"/>
      <c r="H33" s="17"/>
      <c r="I33" s="23"/>
    </row>
    <row r="34" spans="1:9" x14ac:dyDescent="0.25">
      <c r="A34" s="7" t="s">
        <v>9</v>
      </c>
      <c r="B34" s="8" t="s">
        <v>10</v>
      </c>
      <c r="C34" s="8">
        <v>11965</v>
      </c>
      <c r="D34" s="8" t="s">
        <v>55</v>
      </c>
      <c r="E34" s="9" t="s">
        <v>55</v>
      </c>
      <c r="F34" s="8">
        <v>0</v>
      </c>
      <c r="G34" s="17"/>
      <c r="H34" s="17"/>
      <c r="I34" s="23"/>
    </row>
    <row r="35" spans="1:9" x14ac:dyDescent="0.25">
      <c r="A35" s="3" t="s">
        <v>11</v>
      </c>
      <c r="B35" s="4" t="s">
        <v>4</v>
      </c>
      <c r="C35" s="4">
        <v>188538</v>
      </c>
      <c r="D35" s="4">
        <v>12230</v>
      </c>
      <c r="E35" s="5">
        <v>0.17</v>
      </c>
      <c r="F35" s="4">
        <v>3</v>
      </c>
      <c r="G35" s="17">
        <f>SUM(C35:C38)</f>
        <v>243201</v>
      </c>
      <c r="H35" s="17">
        <f>SUM(D35:D38)</f>
        <v>17962</v>
      </c>
      <c r="I35" s="23">
        <f>SUMPRODUCT(D35:D38,E35:E38)/SUM(D35:D38)</f>
        <v>0.16831199198307542</v>
      </c>
    </row>
    <row r="36" spans="1:9" x14ac:dyDescent="0.25">
      <c r="A36" s="3" t="s">
        <v>11</v>
      </c>
      <c r="B36" s="4" t="s">
        <v>6</v>
      </c>
      <c r="C36" s="4">
        <v>5246</v>
      </c>
      <c r="D36" s="4">
        <v>5246</v>
      </c>
      <c r="E36" s="5">
        <v>0.16</v>
      </c>
      <c r="F36" s="4">
        <v>2</v>
      </c>
      <c r="G36" s="17"/>
      <c r="H36" s="17"/>
      <c r="I36" s="23"/>
    </row>
    <row r="37" spans="1:9" x14ac:dyDescent="0.25">
      <c r="A37" s="7" t="s">
        <v>11</v>
      </c>
      <c r="B37" s="8" t="s">
        <v>8</v>
      </c>
      <c r="C37" s="8">
        <v>16379</v>
      </c>
      <c r="D37" s="8">
        <v>36</v>
      </c>
      <c r="E37" s="9">
        <v>0.41</v>
      </c>
      <c r="F37" s="8">
        <v>1</v>
      </c>
      <c r="G37" s="17"/>
      <c r="H37" s="17"/>
      <c r="I37" s="23"/>
    </row>
    <row r="38" spans="1:9" x14ac:dyDescent="0.25">
      <c r="A38" s="7" t="s">
        <v>11</v>
      </c>
      <c r="B38" s="8" t="s">
        <v>10</v>
      </c>
      <c r="C38" s="8">
        <v>33038</v>
      </c>
      <c r="D38" s="8">
        <v>450</v>
      </c>
      <c r="E38" s="9">
        <v>0.2</v>
      </c>
      <c r="F38" s="8">
        <v>1</v>
      </c>
      <c r="G38" s="17"/>
      <c r="H38" s="17"/>
      <c r="I38" s="23"/>
    </row>
    <row r="39" spans="1:9" x14ac:dyDescent="0.25">
      <c r="A39" s="7" t="s">
        <v>12</v>
      </c>
      <c r="B39" s="8" t="s">
        <v>4</v>
      </c>
      <c r="C39" s="8">
        <v>250854</v>
      </c>
      <c r="D39" s="8">
        <v>37815</v>
      </c>
      <c r="E39" s="9">
        <v>0.17</v>
      </c>
      <c r="F39" s="8">
        <v>5</v>
      </c>
      <c r="G39" s="17">
        <f>SUM(C39:C42)</f>
        <v>278893</v>
      </c>
      <c r="H39" s="17">
        <f>SUM(D39:D42)</f>
        <v>37826</v>
      </c>
      <c r="I39" s="23">
        <f>SUMPRODUCT(D39:D42,E39:E42)/SUM(D39:D42)</f>
        <v>0.17006979326389257</v>
      </c>
    </row>
    <row r="40" spans="1:9" x14ac:dyDescent="0.25">
      <c r="A40" s="3" t="s">
        <v>12</v>
      </c>
      <c r="B40" s="4" t="s">
        <v>6</v>
      </c>
      <c r="C40" s="4">
        <v>50</v>
      </c>
      <c r="D40" s="4" t="s">
        <v>55</v>
      </c>
      <c r="E40" s="5" t="s">
        <v>55</v>
      </c>
      <c r="F40" s="4">
        <v>0</v>
      </c>
      <c r="G40" s="17"/>
      <c r="H40" s="17"/>
      <c r="I40" s="23"/>
    </row>
    <row r="41" spans="1:9" x14ac:dyDescent="0.25">
      <c r="A41" s="3" t="s">
        <v>12</v>
      </c>
      <c r="B41" s="4" t="s">
        <v>8</v>
      </c>
      <c r="C41" s="4">
        <v>2172</v>
      </c>
      <c r="D41" s="4">
        <v>11</v>
      </c>
      <c r="E41" s="5">
        <v>0.41</v>
      </c>
      <c r="F41" s="4">
        <v>1</v>
      </c>
      <c r="G41" s="17"/>
      <c r="H41" s="17"/>
      <c r="I41" s="23"/>
    </row>
    <row r="42" spans="1:9" x14ac:dyDescent="0.25">
      <c r="A42" s="3" t="s">
        <v>12</v>
      </c>
      <c r="B42" s="4" t="s">
        <v>10</v>
      </c>
      <c r="C42" s="4">
        <v>25817</v>
      </c>
      <c r="D42" s="4" t="s">
        <v>55</v>
      </c>
      <c r="E42" s="5" t="s">
        <v>55</v>
      </c>
      <c r="F42" s="4">
        <v>0</v>
      </c>
      <c r="G42" s="17"/>
      <c r="H42" s="17"/>
      <c r="I42" s="23"/>
    </row>
    <row r="43" spans="1:9" x14ac:dyDescent="0.25">
      <c r="A43" s="7" t="s">
        <v>13</v>
      </c>
      <c r="B43" s="8" t="s">
        <v>4</v>
      </c>
      <c r="C43" s="8">
        <v>4264</v>
      </c>
      <c r="D43" s="8" t="s">
        <v>55</v>
      </c>
      <c r="E43" s="9" t="s">
        <v>55</v>
      </c>
      <c r="F43" s="8">
        <v>0</v>
      </c>
      <c r="G43" s="17">
        <f>SUM(C43:C46)</f>
        <v>26607</v>
      </c>
      <c r="H43" s="17">
        <f>SUM(D43:D46)</f>
        <v>237</v>
      </c>
      <c r="I43" s="23">
        <f>SUMPRODUCT(D43:D46,E43:E46)/SUM(D43:D46)</f>
        <v>0.40999999999999992</v>
      </c>
    </row>
    <row r="44" spans="1:9" x14ac:dyDescent="0.25">
      <c r="A44" s="7" t="s">
        <v>13</v>
      </c>
      <c r="B44" s="8" t="s">
        <v>6</v>
      </c>
      <c r="C44" s="8">
        <v>259</v>
      </c>
      <c r="D44" s="8" t="s">
        <v>55</v>
      </c>
      <c r="E44" s="9" t="s">
        <v>55</v>
      </c>
      <c r="F44" s="8">
        <v>0</v>
      </c>
      <c r="G44" s="17"/>
      <c r="H44" s="17"/>
      <c r="I44" s="23"/>
    </row>
    <row r="45" spans="1:9" x14ac:dyDescent="0.25">
      <c r="A45" s="3" t="s">
        <v>13</v>
      </c>
      <c r="B45" s="4" t="s">
        <v>8</v>
      </c>
      <c r="C45" s="4">
        <v>683</v>
      </c>
      <c r="D45" s="4">
        <v>237</v>
      </c>
      <c r="E45" s="5">
        <v>0.41</v>
      </c>
      <c r="F45" s="4">
        <v>1</v>
      </c>
      <c r="G45" s="17"/>
      <c r="H45" s="17"/>
      <c r="I45" s="23"/>
    </row>
    <row r="46" spans="1:9" x14ac:dyDescent="0.25">
      <c r="A46" s="7" t="s">
        <v>13</v>
      </c>
      <c r="B46" s="8" t="s">
        <v>10</v>
      </c>
      <c r="C46" s="8">
        <v>21401</v>
      </c>
      <c r="D46" s="8" t="s">
        <v>55</v>
      </c>
      <c r="E46" s="9" t="s">
        <v>55</v>
      </c>
      <c r="F46" s="8">
        <v>0</v>
      </c>
      <c r="G46" s="17"/>
      <c r="H46" s="17"/>
      <c r="I46" s="23"/>
    </row>
    <row r="47" spans="1:9" x14ac:dyDescent="0.25">
      <c r="A47" s="7" t="s">
        <v>14</v>
      </c>
      <c r="B47" s="8" t="s">
        <v>4</v>
      </c>
      <c r="C47" s="8">
        <v>53767</v>
      </c>
      <c r="D47" s="8">
        <v>1372</v>
      </c>
      <c r="E47" s="9">
        <v>0.17</v>
      </c>
      <c r="F47" s="8">
        <v>2</v>
      </c>
      <c r="G47" s="17">
        <f>SUM(C47:C50)</f>
        <v>66067</v>
      </c>
      <c r="H47" s="17">
        <f>SUM(D47:D50)</f>
        <v>1372</v>
      </c>
      <c r="I47" s="23">
        <f>SUMPRODUCT(D47:D50,E47:E50)/SUM(D47:D50)</f>
        <v>0.17</v>
      </c>
    </row>
    <row r="48" spans="1:9" x14ac:dyDescent="0.25">
      <c r="A48" s="7" t="s">
        <v>14</v>
      </c>
      <c r="B48" s="8" t="s">
        <v>6</v>
      </c>
      <c r="C48" s="8">
        <v>1372</v>
      </c>
      <c r="D48" s="8" t="s">
        <v>55</v>
      </c>
      <c r="E48" s="9" t="s">
        <v>55</v>
      </c>
      <c r="F48" s="8">
        <v>0</v>
      </c>
      <c r="G48" s="17"/>
      <c r="H48" s="17"/>
      <c r="I48" s="23"/>
    </row>
    <row r="49" spans="1:9" x14ac:dyDescent="0.25">
      <c r="A49" s="3" t="s">
        <v>14</v>
      </c>
      <c r="B49" s="4" t="s">
        <v>8</v>
      </c>
      <c r="C49" s="4">
        <v>2255</v>
      </c>
      <c r="D49" s="4" t="s">
        <v>55</v>
      </c>
      <c r="E49" s="5" t="s">
        <v>55</v>
      </c>
      <c r="F49" s="4">
        <v>0</v>
      </c>
      <c r="G49" s="17"/>
      <c r="H49" s="17"/>
      <c r="I49" s="23"/>
    </row>
    <row r="50" spans="1:9" x14ac:dyDescent="0.25">
      <c r="A50" s="7" t="s">
        <v>14</v>
      </c>
      <c r="B50" s="8" t="s">
        <v>10</v>
      </c>
      <c r="C50" s="8">
        <v>8673</v>
      </c>
      <c r="D50" s="8" t="s">
        <v>55</v>
      </c>
      <c r="E50" s="9" t="s">
        <v>55</v>
      </c>
      <c r="F50" s="8">
        <v>0</v>
      </c>
      <c r="G50" s="17"/>
      <c r="H50" s="17"/>
      <c r="I50" s="23"/>
    </row>
    <row r="51" spans="1:9" x14ac:dyDescent="0.25">
      <c r="A51" s="7" t="s">
        <v>15</v>
      </c>
      <c r="B51" s="8" t="s">
        <v>4</v>
      </c>
      <c r="C51" s="8">
        <v>36908</v>
      </c>
      <c r="D51" s="8">
        <v>16244</v>
      </c>
      <c r="E51" s="9">
        <v>0.15</v>
      </c>
      <c r="F51" s="8">
        <v>3</v>
      </c>
      <c r="G51" s="17">
        <f>SUM(C51:C54)</f>
        <v>164590</v>
      </c>
      <c r="H51" s="17">
        <f>SUM(D51:D54)</f>
        <v>24949</v>
      </c>
      <c r="I51" s="23">
        <f>SUMPRODUCT(D51:D54,E51:E54)/SUM(D51:D54)</f>
        <v>0.17005932101487031</v>
      </c>
    </row>
    <row r="52" spans="1:9" x14ac:dyDescent="0.25">
      <c r="A52" s="3" t="s">
        <v>15</v>
      </c>
      <c r="B52" s="4" t="s">
        <v>6</v>
      </c>
      <c r="C52" s="4">
        <v>8544</v>
      </c>
      <c r="D52" s="4">
        <v>728</v>
      </c>
      <c r="E52" s="5">
        <v>0.18</v>
      </c>
      <c r="F52" s="4">
        <v>1</v>
      </c>
      <c r="G52" s="17"/>
      <c r="H52" s="17"/>
      <c r="I52" s="23"/>
    </row>
    <row r="53" spans="1:9" x14ac:dyDescent="0.25">
      <c r="A53" s="3" t="s">
        <v>15</v>
      </c>
      <c r="B53" s="4" t="s">
        <v>8</v>
      </c>
      <c r="C53" s="4">
        <v>82417</v>
      </c>
      <c r="D53" s="4">
        <v>7977</v>
      </c>
      <c r="E53" s="5">
        <v>0.21</v>
      </c>
      <c r="F53" s="4">
        <v>3</v>
      </c>
      <c r="G53" s="17"/>
      <c r="H53" s="17"/>
      <c r="I53" s="23"/>
    </row>
    <row r="54" spans="1:9" x14ac:dyDescent="0.25">
      <c r="A54" s="3" t="s">
        <v>15</v>
      </c>
      <c r="B54" s="4" t="s">
        <v>10</v>
      </c>
      <c r="C54" s="4">
        <v>36721</v>
      </c>
      <c r="D54" s="4" t="s">
        <v>55</v>
      </c>
      <c r="E54" s="5" t="s">
        <v>55</v>
      </c>
      <c r="F54" s="4">
        <v>0</v>
      </c>
      <c r="G54" s="17"/>
      <c r="H54" s="17"/>
      <c r="I54" s="23"/>
    </row>
    <row r="55" spans="1:9" x14ac:dyDescent="0.25">
      <c r="A55" s="7" t="s">
        <v>16</v>
      </c>
      <c r="B55" s="8" t="s">
        <v>4</v>
      </c>
      <c r="C55" s="8">
        <v>97900</v>
      </c>
      <c r="D55" s="8">
        <v>84922</v>
      </c>
      <c r="E55" s="9">
        <v>0.16</v>
      </c>
      <c r="F55" s="8">
        <v>3</v>
      </c>
      <c r="G55" s="17">
        <f>SUM(C55:C58)</f>
        <v>204664</v>
      </c>
      <c r="H55" s="17">
        <f>SUM(D55:D58)</f>
        <v>144034</v>
      </c>
      <c r="I55" s="23">
        <f>SUMPRODUCT(D55:D58,E55:E58)/SUM(D55:D58)</f>
        <v>0.16311912465112408</v>
      </c>
    </row>
    <row r="56" spans="1:9" x14ac:dyDescent="0.25">
      <c r="A56" s="3" t="s">
        <v>16</v>
      </c>
      <c r="B56" s="4" t="s">
        <v>6</v>
      </c>
      <c r="C56" s="4">
        <v>34772</v>
      </c>
      <c r="D56" s="4">
        <v>7093</v>
      </c>
      <c r="E56" s="5">
        <v>0.15</v>
      </c>
      <c r="F56" s="4">
        <v>2</v>
      </c>
      <c r="G56" s="17"/>
      <c r="H56" s="17"/>
      <c r="I56" s="23"/>
    </row>
    <row r="57" spans="1:9" x14ac:dyDescent="0.25">
      <c r="A57" s="3" t="s">
        <v>16</v>
      </c>
      <c r="B57" s="4" t="s">
        <v>8</v>
      </c>
      <c r="C57" s="4">
        <v>56622</v>
      </c>
      <c r="D57" s="4">
        <v>52019</v>
      </c>
      <c r="E57" s="5">
        <v>0.17</v>
      </c>
      <c r="F57" s="4">
        <v>3</v>
      </c>
      <c r="G57" s="17"/>
      <c r="H57" s="17"/>
      <c r="I57" s="23"/>
    </row>
    <row r="58" spans="1:9" x14ac:dyDescent="0.25">
      <c r="A58" s="7" t="s">
        <v>16</v>
      </c>
      <c r="B58" s="8" t="s">
        <v>10</v>
      </c>
      <c r="C58" s="8">
        <v>15370</v>
      </c>
      <c r="D58" s="8" t="s">
        <v>55</v>
      </c>
      <c r="E58" s="9" t="s">
        <v>55</v>
      </c>
      <c r="F58" s="8">
        <v>0</v>
      </c>
      <c r="G58" s="17"/>
      <c r="H58" s="17"/>
      <c r="I58" s="23"/>
    </row>
    <row r="59" spans="1:9" x14ac:dyDescent="0.25">
      <c r="A59" s="7" t="s">
        <v>17</v>
      </c>
      <c r="B59" s="8" t="s">
        <v>4</v>
      </c>
      <c r="C59" s="8">
        <v>47701</v>
      </c>
      <c r="D59" s="8">
        <v>1825</v>
      </c>
      <c r="E59" s="9">
        <v>0.21</v>
      </c>
      <c r="F59" s="8">
        <v>1</v>
      </c>
      <c r="G59" s="17">
        <f>SUM(C59:C62)</f>
        <v>70780</v>
      </c>
      <c r="H59" s="17">
        <f>SUM(D59:D62)</f>
        <v>4274</v>
      </c>
      <c r="I59" s="23">
        <f>SUMPRODUCT(D59:D62,E59:E62)/SUM(D59:D62)</f>
        <v>0.25010996724379975</v>
      </c>
    </row>
    <row r="60" spans="1:9" x14ac:dyDescent="0.25">
      <c r="A60" s="3" t="s">
        <v>17</v>
      </c>
      <c r="B60" s="4" t="s">
        <v>6</v>
      </c>
      <c r="C60" s="4">
        <v>5</v>
      </c>
      <c r="D60" s="4" t="s">
        <v>55</v>
      </c>
      <c r="E60" s="5" t="s">
        <v>55</v>
      </c>
      <c r="F60" s="4">
        <v>0</v>
      </c>
      <c r="G60" s="17"/>
      <c r="H60" s="17"/>
      <c r="I60" s="23"/>
    </row>
    <row r="61" spans="1:9" x14ac:dyDescent="0.25">
      <c r="A61" s="7" t="s">
        <v>17</v>
      </c>
      <c r="B61" s="8" t="s">
        <v>8</v>
      </c>
      <c r="C61" s="8">
        <v>10615</v>
      </c>
      <c r="D61" s="8">
        <v>2449</v>
      </c>
      <c r="E61" s="9">
        <v>0.28000000000000003</v>
      </c>
      <c r="F61" s="8">
        <v>1</v>
      </c>
      <c r="G61" s="17"/>
      <c r="H61" s="17"/>
      <c r="I61" s="23"/>
    </row>
    <row r="62" spans="1:9" x14ac:dyDescent="0.25">
      <c r="A62" s="3" t="s">
        <v>17</v>
      </c>
      <c r="B62" s="4" t="s">
        <v>10</v>
      </c>
      <c r="C62" s="4">
        <v>12459</v>
      </c>
      <c r="D62" s="4" t="s">
        <v>55</v>
      </c>
      <c r="E62" s="5" t="s">
        <v>55</v>
      </c>
      <c r="F62" s="4">
        <v>0</v>
      </c>
      <c r="G62" s="17"/>
      <c r="H62" s="17"/>
      <c r="I62" s="23"/>
    </row>
    <row r="63" spans="1:9" x14ac:dyDescent="0.25">
      <c r="A63" s="7" t="s">
        <v>18</v>
      </c>
      <c r="B63" s="8" t="s">
        <v>4</v>
      </c>
      <c r="C63" s="8">
        <v>1598</v>
      </c>
      <c r="D63" s="8" t="s">
        <v>55</v>
      </c>
      <c r="E63" s="9" t="s">
        <v>55</v>
      </c>
      <c r="F63" s="8">
        <v>0</v>
      </c>
      <c r="G63" s="17">
        <f>SUM(C63:C66)</f>
        <v>87319</v>
      </c>
      <c r="H63" s="17">
        <f>SUM(D63:D66)</f>
        <v>9855</v>
      </c>
      <c r="I63" s="23">
        <f>SUMPRODUCT(D63:D66,E63:E66)/SUM(D63:D66)</f>
        <v>0.20594926433282598</v>
      </c>
    </row>
    <row r="64" spans="1:9" x14ac:dyDescent="0.25">
      <c r="A64" s="7" t="s">
        <v>18</v>
      </c>
      <c r="B64" s="8" t="s">
        <v>6</v>
      </c>
      <c r="C64" s="8">
        <v>19920</v>
      </c>
      <c r="D64" s="8">
        <v>998</v>
      </c>
      <c r="E64" s="9">
        <v>0.17</v>
      </c>
      <c r="F64" s="8">
        <v>1</v>
      </c>
      <c r="G64" s="17"/>
      <c r="H64" s="17"/>
      <c r="I64" s="23"/>
    </row>
    <row r="65" spans="1:9" x14ac:dyDescent="0.25">
      <c r="A65" s="3" t="s">
        <v>18</v>
      </c>
      <c r="B65" s="4" t="s">
        <v>8</v>
      </c>
      <c r="C65" s="4">
        <v>50056</v>
      </c>
      <c r="D65" s="4">
        <v>8857</v>
      </c>
      <c r="E65" s="5">
        <v>0.21</v>
      </c>
      <c r="F65" s="4">
        <v>3</v>
      </c>
      <c r="G65" s="17"/>
      <c r="H65" s="17"/>
      <c r="I65" s="23"/>
    </row>
    <row r="66" spans="1:9" ht="15.75" thickBot="1" x14ac:dyDescent="0.3">
      <c r="A66" s="20" t="s">
        <v>18</v>
      </c>
      <c r="B66" s="21" t="s">
        <v>10</v>
      </c>
      <c r="C66" s="21">
        <v>15745</v>
      </c>
      <c r="D66" s="21" t="s">
        <v>55</v>
      </c>
      <c r="E66" s="22" t="s">
        <v>55</v>
      </c>
      <c r="F66" s="21">
        <v>0</v>
      </c>
      <c r="G66" s="17"/>
      <c r="H66" s="17"/>
      <c r="I66" s="23"/>
    </row>
    <row r="67" spans="1:9" x14ac:dyDescent="0.25">
      <c r="G67" s="16"/>
    </row>
    <row r="69" spans="1:9" x14ac:dyDescent="0.25">
      <c r="A69" t="s">
        <v>3</v>
      </c>
    </row>
    <row r="70" spans="1:9" x14ac:dyDescent="0.25">
      <c r="A70" t="s">
        <v>5</v>
      </c>
    </row>
    <row r="71" spans="1:9" x14ac:dyDescent="0.25">
      <c r="A71" t="s">
        <v>7</v>
      </c>
    </row>
    <row r="72" spans="1:9" x14ac:dyDescent="0.25">
      <c r="A72" t="s">
        <v>9</v>
      </c>
    </row>
    <row r="73" spans="1:9" x14ac:dyDescent="0.25">
      <c r="A73" t="s">
        <v>11</v>
      </c>
    </row>
    <row r="74" spans="1:9" x14ac:dyDescent="0.25">
      <c r="A74" t="s">
        <v>12</v>
      </c>
    </row>
    <row r="75" spans="1:9" x14ac:dyDescent="0.25">
      <c r="A75" t="s">
        <v>13</v>
      </c>
    </row>
    <row r="76" spans="1:9" x14ac:dyDescent="0.25">
      <c r="A76" t="s">
        <v>14</v>
      </c>
    </row>
    <row r="77" spans="1:9" x14ac:dyDescent="0.25">
      <c r="A77" t="s">
        <v>15</v>
      </c>
    </row>
    <row r="78" spans="1:9" x14ac:dyDescent="0.25">
      <c r="A78" t="s">
        <v>16</v>
      </c>
    </row>
    <row r="79" spans="1:9" x14ac:dyDescent="0.25">
      <c r="A79" t="s">
        <v>17</v>
      </c>
    </row>
    <row r="80" spans="1:9" x14ac:dyDescent="0.25">
      <c r="A80" t="s">
        <v>18</v>
      </c>
    </row>
  </sheetData>
  <mergeCells count="1">
    <mergeCell ref="A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A3F2-B3A1-4AEE-9646-2B2CDBF5A5C2}">
  <dimension ref="A1:I80"/>
  <sheetViews>
    <sheetView workbookViewId="0">
      <selection activeCell="E15" sqref="E15"/>
    </sheetView>
  </sheetViews>
  <sheetFormatPr defaultColWidth="25.28515625" defaultRowHeight="15" x14ac:dyDescent="0.25"/>
  <sheetData>
    <row r="1" spans="1:9" ht="19.5" thickBot="1" x14ac:dyDescent="0.35">
      <c r="A1" s="49" t="s">
        <v>53</v>
      </c>
      <c r="B1" s="49"/>
      <c r="C1" s="49"/>
      <c r="D1" s="49"/>
      <c r="E1" s="49"/>
      <c r="F1" s="49"/>
      <c r="G1" s="49"/>
      <c r="H1" s="49"/>
      <c r="I1" s="49"/>
    </row>
    <row r="2" spans="1:9" x14ac:dyDescent="0.25">
      <c r="A2" s="1" t="s">
        <v>0</v>
      </c>
      <c r="B2" s="2" t="s">
        <v>62</v>
      </c>
      <c r="C2" s="2" t="s">
        <v>61</v>
      </c>
      <c r="D2" s="2" t="s">
        <v>46</v>
      </c>
      <c r="F2" s="1" t="s">
        <v>2</v>
      </c>
      <c r="G2" s="2" t="s">
        <v>62</v>
      </c>
      <c r="H2" s="2" t="s">
        <v>61</v>
      </c>
      <c r="I2" s="2" t="s">
        <v>46</v>
      </c>
    </row>
    <row r="3" spans="1:9" x14ac:dyDescent="0.25">
      <c r="A3" s="3" t="s">
        <v>3</v>
      </c>
      <c r="B3" s="4">
        <v>117098</v>
      </c>
      <c r="C3" s="4">
        <v>117098</v>
      </c>
      <c r="D3" s="5">
        <v>0.11280713590326051</v>
      </c>
      <c r="F3" s="3" t="s">
        <v>47</v>
      </c>
      <c r="G3" s="4">
        <v>919703</v>
      </c>
      <c r="H3" s="4">
        <v>919703</v>
      </c>
      <c r="I3" s="5">
        <v>0.11188899025011335</v>
      </c>
    </row>
    <row r="4" spans="1:9" x14ac:dyDescent="0.25">
      <c r="A4" s="7" t="s">
        <v>5</v>
      </c>
      <c r="B4" s="8">
        <v>65818</v>
      </c>
      <c r="C4" s="8">
        <v>65818</v>
      </c>
      <c r="D4" s="9">
        <v>0.10999999999999999</v>
      </c>
      <c r="F4" s="7" t="s">
        <v>48</v>
      </c>
      <c r="G4" s="8">
        <v>110989</v>
      </c>
      <c r="H4" s="8">
        <v>110989</v>
      </c>
      <c r="I4" s="9">
        <v>0.11196596059068917</v>
      </c>
    </row>
    <row r="5" spans="1:9" x14ac:dyDescent="0.25">
      <c r="A5" s="3" t="s">
        <v>7</v>
      </c>
      <c r="B5" s="4">
        <v>61795</v>
      </c>
      <c r="C5" s="4">
        <v>61795</v>
      </c>
      <c r="D5" s="5">
        <v>0.11771097985273889</v>
      </c>
      <c r="F5" s="3" t="s">
        <v>49</v>
      </c>
      <c r="G5" s="4">
        <v>211114</v>
      </c>
      <c r="H5" s="4">
        <v>211114</v>
      </c>
      <c r="I5" s="5">
        <v>0.1378942656574173</v>
      </c>
    </row>
    <row r="6" spans="1:9" ht="15.75" thickBot="1" x14ac:dyDescent="0.3">
      <c r="A6" s="7" t="s">
        <v>9</v>
      </c>
      <c r="B6" s="8">
        <v>95440</v>
      </c>
      <c r="C6" s="8">
        <v>95440</v>
      </c>
      <c r="D6" s="9">
        <v>0.1120881181894384</v>
      </c>
      <c r="F6" s="11" t="s">
        <v>50</v>
      </c>
      <c r="G6" s="12">
        <v>207156</v>
      </c>
      <c r="H6" s="12">
        <v>207156</v>
      </c>
      <c r="I6" s="13">
        <v>0.10999999999999999</v>
      </c>
    </row>
    <row r="7" spans="1:9" x14ac:dyDescent="0.25">
      <c r="A7" s="3" t="s">
        <v>11</v>
      </c>
      <c r="B7" s="4">
        <v>240615</v>
      </c>
      <c r="C7" s="4">
        <v>240615</v>
      </c>
      <c r="D7" s="5">
        <v>0.11042673981256365</v>
      </c>
    </row>
    <row r="8" spans="1:9" x14ac:dyDescent="0.25">
      <c r="A8" s="7" t="s">
        <v>12</v>
      </c>
      <c r="B8" s="8">
        <v>301682</v>
      </c>
      <c r="C8" s="8">
        <v>301682</v>
      </c>
      <c r="D8" s="9">
        <v>0.10999999999999999</v>
      </c>
      <c r="F8" t="s">
        <v>19</v>
      </c>
      <c r="G8" s="17">
        <f>SUM(G3:G6)</f>
        <v>1448962</v>
      </c>
      <c r="H8" s="15">
        <f>SUM(H3:H6)</f>
        <v>1448962</v>
      </c>
      <c r="I8" s="16">
        <f>SUMPRODUCT(H3:H6,I3:I6)/SUM(H3:H6)</f>
        <v>0.11541379277027279</v>
      </c>
    </row>
    <row r="9" spans="1:9" x14ac:dyDescent="0.25">
      <c r="A9" s="3" t="s">
        <v>13</v>
      </c>
      <c r="B9" s="4">
        <v>30949</v>
      </c>
      <c r="C9" s="4">
        <v>30949</v>
      </c>
      <c r="D9" s="5">
        <v>0.11147145303563927</v>
      </c>
      <c r="I9" s="16"/>
    </row>
    <row r="10" spans="1:9" x14ac:dyDescent="0.25">
      <c r="A10" s="7" t="s">
        <v>14</v>
      </c>
      <c r="B10" s="8">
        <v>64053</v>
      </c>
      <c r="C10" s="8">
        <v>64053</v>
      </c>
      <c r="D10" s="9">
        <v>0.11</v>
      </c>
      <c r="I10" s="16">
        <f>SUMPRODUCT(D19:D66,E19:E66)/SUM(D19:D66)</f>
        <v>0.11541379277027283</v>
      </c>
    </row>
    <row r="11" spans="1:9" x14ac:dyDescent="0.25">
      <c r="A11" s="3" t="s">
        <v>15</v>
      </c>
      <c r="B11" s="4">
        <v>150557</v>
      </c>
      <c r="C11" s="4">
        <v>150557</v>
      </c>
      <c r="D11" s="5">
        <v>0.1150461951287552</v>
      </c>
      <c r="G11" s="16"/>
    </row>
    <row r="12" spans="1:9" x14ac:dyDescent="0.25">
      <c r="A12" s="7" t="s">
        <v>16</v>
      </c>
      <c r="B12" s="8">
        <v>183767</v>
      </c>
      <c r="C12" s="8">
        <v>183767</v>
      </c>
      <c r="D12" s="9">
        <v>0.11989415945191501</v>
      </c>
    </row>
    <row r="13" spans="1:9" x14ac:dyDescent="0.25">
      <c r="A13" s="3" t="s">
        <v>17</v>
      </c>
      <c r="B13" s="4">
        <v>70746</v>
      </c>
      <c r="C13" s="4">
        <v>70746</v>
      </c>
      <c r="D13" s="5">
        <v>0.11486246572244367</v>
      </c>
    </row>
    <row r="14" spans="1:9" ht="15.75" thickBot="1" x14ac:dyDescent="0.3">
      <c r="A14" s="11" t="s">
        <v>18</v>
      </c>
      <c r="B14" s="12">
        <v>66442</v>
      </c>
      <c r="C14" s="12">
        <v>66442</v>
      </c>
      <c r="D14" s="13">
        <v>0.16673670268805879</v>
      </c>
    </row>
    <row r="16" spans="1:9" x14ac:dyDescent="0.25">
      <c r="A16" t="s">
        <v>19</v>
      </c>
      <c r="B16" s="15">
        <f>SUM(B3:B14)</f>
        <v>1448962</v>
      </c>
      <c r="C16" s="15">
        <f>SUM(C3:C14)</f>
        <v>1448962</v>
      </c>
      <c r="D16" s="16">
        <f>SUMPRODUCT(C3:C14,D3:D14)/SUM(C3:C14)</f>
        <v>0.11541379277027282</v>
      </c>
    </row>
    <row r="17" spans="1:9" ht="15.75" thickBot="1" x14ac:dyDescent="0.3"/>
    <row r="18" spans="1:9" x14ac:dyDescent="0.25">
      <c r="A18" s="1" t="s">
        <v>20</v>
      </c>
      <c r="B18" s="2" t="s">
        <v>21</v>
      </c>
      <c r="C18" s="2" t="s">
        <v>22</v>
      </c>
      <c r="D18" s="2" t="s">
        <v>23</v>
      </c>
      <c r="E18" s="2" t="s">
        <v>24</v>
      </c>
      <c r="F18" s="2" t="s">
        <v>25</v>
      </c>
      <c r="G18" s="25" t="s">
        <v>63</v>
      </c>
      <c r="H18" s="25" t="s">
        <v>65</v>
      </c>
      <c r="I18" s="25" t="s">
        <v>66</v>
      </c>
    </row>
    <row r="19" spans="1:9" x14ac:dyDescent="0.25">
      <c r="A19" s="3" t="s">
        <v>3</v>
      </c>
      <c r="B19" s="4" t="s">
        <v>4</v>
      </c>
      <c r="C19" s="4">
        <v>32871</v>
      </c>
      <c r="D19" s="4">
        <v>32871</v>
      </c>
      <c r="E19" s="5">
        <v>0.12</v>
      </c>
      <c r="F19" s="4">
        <v>2</v>
      </c>
      <c r="G19" s="17">
        <f>SUM(C19:C30)</f>
        <v>919703</v>
      </c>
      <c r="H19" s="17">
        <f>SUM(D19:D30)</f>
        <v>919703</v>
      </c>
      <c r="I19" s="23">
        <f>SUMPRODUCT(D19:D30,E19:E30)/SUM(D19:D30)</f>
        <v>0.11188899025011335</v>
      </c>
    </row>
    <row r="20" spans="1:9" x14ac:dyDescent="0.25">
      <c r="A20" s="3" t="s">
        <v>5</v>
      </c>
      <c r="B20" s="4" t="s">
        <v>4</v>
      </c>
      <c r="C20" s="4">
        <v>48823</v>
      </c>
      <c r="D20" s="4">
        <v>48823</v>
      </c>
      <c r="E20" s="5">
        <v>0.11</v>
      </c>
      <c r="F20" s="4">
        <v>2</v>
      </c>
      <c r="G20" s="17"/>
      <c r="H20" s="17"/>
      <c r="I20" s="23"/>
    </row>
    <row r="21" spans="1:9" x14ac:dyDescent="0.25">
      <c r="A21" s="7" t="s">
        <v>7</v>
      </c>
      <c r="B21" s="8" t="s">
        <v>4</v>
      </c>
      <c r="C21" s="8">
        <v>47650</v>
      </c>
      <c r="D21" s="8">
        <v>47650</v>
      </c>
      <c r="E21" s="9">
        <v>0.12</v>
      </c>
      <c r="F21" s="8">
        <v>3</v>
      </c>
      <c r="G21" s="17"/>
      <c r="H21" s="17"/>
      <c r="I21" s="23"/>
    </row>
    <row r="22" spans="1:9" x14ac:dyDescent="0.25">
      <c r="A22" s="3" t="s">
        <v>9</v>
      </c>
      <c r="B22" s="4" t="s">
        <v>4</v>
      </c>
      <c r="C22" s="4">
        <v>79027</v>
      </c>
      <c r="D22" s="4">
        <v>79027</v>
      </c>
      <c r="E22" s="5">
        <v>0.11</v>
      </c>
      <c r="F22" s="4">
        <v>7</v>
      </c>
      <c r="G22" s="17"/>
      <c r="H22" s="17"/>
      <c r="I22" s="23"/>
    </row>
    <row r="23" spans="1:9" x14ac:dyDescent="0.25">
      <c r="A23" s="3" t="s">
        <v>11</v>
      </c>
      <c r="B23" s="4" t="s">
        <v>4</v>
      </c>
      <c r="C23" s="4">
        <v>193244</v>
      </c>
      <c r="D23" s="4">
        <v>193244</v>
      </c>
      <c r="E23" s="5">
        <v>0.11</v>
      </c>
      <c r="F23" s="4">
        <v>3</v>
      </c>
      <c r="G23" s="17"/>
      <c r="H23" s="17"/>
      <c r="I23" s="23"/>
    </row>
    <row r="24" spans="1:9" x14ac:dyDescent="0.25">
      <c r="A24" s="7" t="s">
        <v>12</v>
      </c>
      <c r="B24" s="8" t="s">
        <v>4</v>
      </c>
      <c r="C24" s="8">
        <v>275723</v>
      </c>
      <c r="D24" s="8">
        <v>275723</v>
      </c>
      <c r="E24" s="9">
        <v>0.11</v>
      </c>
      <c r="F24" s="8">
        <v>6</v>
      </c>
      <c r="G24" s="17"/>
      <c r="H24" s="17"/>
      <c r="I24" s="23"/>
    </row>
    <row r="25" spans="1:9" x14ac:dyDescent="0.25">
      <c r="A25" s="7" t="s">
        <v>13</v>
      </c>
      <c r="B25" s="8" t="s">
        <v>4</v>
      </c>
      <c r="C25" s="8">
        <v>4431</v>
      </c>
      <c r="D25" s="8">
        <v>4431</v>
      </c>
      <c r="E25" s="9">
        <v>0.11</v>
      </c>
      <c r="F25" s="8">
        <v>1</v>
      </c>
      <c r="G25" s="17"/>
      <c r="H25" s="17"/>
      <c r="I25" s="23"/>
    </row>
    <row r="26" spans="1:9" x14ac:dyDescent="0.25">
      <c r="A26" s="7" t="s">
        <v>14</v>
      </c>
      <c r="B26" s="8" t="s">
        <v>4</v>
      </c>
      <c r="C26" s="8">
        <v>51281</v>
      </c>
      <c r="D26" s="8">
        <v>51281</v>
      </c>
      <c r="E26" s="9">
        <v>0.11</v>
      </c>
      <c r="F26" s="8">
        <v>5</v>
      </c>
      <c r="G26" s="17"/>
      <c r="H26" s="17"/>
      <c r="I26" s="23"/>
    </row>
    <row r="27" spans="1:9" x14ac:dyDescent="0.25">
      <c r="A27" s="7" t="s">
        <v>15</v>
      </c>
      <c r="B27" s="8" t="s">
        <v>4</v>
      </c>
      <c r="C27" s="8">
        <v>41626</v>
      </c>
      <c r="D27" s="8">
        <v>41626</v>
      </c>
      <c r="E27" s="9">
        <v>0.11</v>
      </c>
      <c r="F27" s="8">
        <v>4</v>
      </c>
      <c r="G27" s="17"/>
      <c r="H27" s="17"/>
      <c r="I27" s="23"/>
    </row>
    <row r="28" spans="1:9" x14ac:dyDescent="0.25">
      <c r="A28" s="7" t="s">
        <v>16</v>
      </c>
      <c r="B28" s="8" t="s">
        <v>4</v>
      </c>
      <c r="C28" s="8">
        <v>93210</v>
      </c>
      <c r="D28" s="8">
        <v>93210</v>
      </c>
      <c r="E28" s="9">
        <v>0.12</v>
      </c>
      <c r="F28" s="8">
        <v>3</v>
      </c>
      <c r="G28" s="17"/>
      <c r="H28" s="17"/>
      <c r="I28" s="23"/>
    </row>
    <row r="29" spans="1:9" x14ac:dyDescent="0.25">
      <c r="A29" s="7" t="s">
        <v>17</v>
      </c>
      <c r="B29" s="8" t="s">
        <v>4</v>
      </c>
      <c r="C29" s="8">
        <v>50390</v>
      </c>
      <c r="D29" s="8">
        <v>50390</v>
      </c>
      <c r="E29" s="9">
        <v>0.11</v>
      </c>
      <c r="F29" s="8">
        <v>2</v>
      </c>
      <c r="G29" s="17"/>
      <c r="H29" s="17"/>
      <c r="I29" s="23"/>
    </row>
    <row r="30" spans="1:9" x14ac:dyDescent="0.25">
      <c r="A30" s="7" t="s">
        <v>18</v>
      </c>
      <c r="B30" s="8" t="s">
        <v>4</v>
      </c>
      <c r="C30" s="8">
        <v>1427</v>
      </c>
      <c r="D30" s="8">
        <v>1427</v>
      </c>
      <c r="E30" s="9">
        <v>0.11</v>
      </c>
      <c r="F30" s="8">
        <v>1</v>
      </c>
      <c r="G30" s="17"/>
      <c r="H30" s="17"/>
      <c r="I30" s="23"/>
    </row>
    <row r="31" spans="1:9" x14ac:dyDescent="0.25">
      <c r="A31" s="7" t="s">
        <v>3</v>
      </c>
      <c r="B31" s="8" t="s">
        <v>6</v>
      </c>
      <c r="C31" s="8">
        <v>42823</v>
      </c>
      <c r="D31" s="8">
        <v>42823</v>
      </c>
      <c r="E31" s="9">
        <v>0.11</v>
      </c>
      <c r="F31" s="8">
        <v>4</v>
      </c>
      <c r="G31" s="17">
        <f>SUM(C31:C42)</f>
        <v>110989</v>
      </c>
      <c r="H31" s="17">
        <f>SUM(D31:D42)</f>
        <v>110989</v>
      </c>
      <c r="I31" s="23">
        <f>SUMPRODUCT(D31:D42,E31:E42)/SUM(D31:D42)</f>
        <v>0.11196596059068917</v>
      </c>
    </row>
    <row r="32" spans="1:9" x14ac:dyDescent="0.25">
      <c r="A32" s="3" t="s">
        <v>5</v>
      </c>
      <c r="B32" s="4" t="s">
        <v>6</v>
      </c>
      <c r="C32" s="4">
        <v>2573</v>
      </c>
      <c r="D32" s="4">
        <v>2573</v>
      </c>
      <c r="E32" s="5">
        <v>0.11</v>
      </c>
      <c r="F32" s="4">
        <v>1</v>
      </c>
      <c r="G32" s="17"/>
      <c r="H32" s="17"/>
      <c r="I32" s="23"/>
    </row>
    <row r="33" spans="1:9" x14ac:dyDescent="0.25">
      <c r="A33" s="3" t="s">
        <v>7</v>
      </c>
      <c r="B33" s="4" t="s">
        <v>6</v>
      </c>
      <c r="C33" s="4">
        <v>350</v>
      </c>
      <c r="D33" s="4">
        <v>350</v>
      </c>
      <c r="E33" s="5">
        <v>0.11</v>
      </c>
      <c r="F33" s="4">
        <v>1</v>
      </c>
      <c r="G33" s="17"/>
      <c r="H33" s="17"/>
      <c r="I33" s="23"/>
    </row>
    <row r="34" spans="1:9" x14ac:dyDescent="0.25">
      <c r="A34" s="3" t="s">
        <v>9</v>
      </c>
      <c r="B34" s="4" t="s">
        <v>6</v>
      </c>
      <c r="C34" s="4">
        <v>22</v>
      </c>
      <c r="D34" s="4">
        <v>22</v>
      </c>
      <c r="E34" s="5">
        <v>0.11</v>
      </c>
      <c r="F34" s="4">
        <v>1</v>
      </c>
      <c r="G34" s="17"/>
      <c r="H34" s="17"/>
      <c r="I34" s="23"/>
    </row>
    <row r="35" spans="1:9" x14ac:dyDescent="0.25">
      <c r="A35" s="3" t="s">
        <v>11</v>
      </c>
      <c r="B35" s="4" t="s">
        <v>6</v>
      </c>
      <c r="C35" s="4">
        <v>5134</v>
      </c>
      <c r="D35" s="4">
        <v>5134</v>
      </c>
      <c r="E35" s="5">
        <v>0.13</v>
      </c>
      <c r="F35" s="4">
        <v>2</v>
      </c>
      <c r="G35" s="17"/>
      <c r="H35" s="17"/>
      <c r="I35" s="23"/>
    </row>
    <row r="36" spans="1:9" x14ac:dyDescent="0.25">
      <c r="A36" s="3" t="s">
        <v>12</v>
      </c>
      <c r="B36" s="4" t="s">
        <v>6</v>
      </c>
      <c r="C36" s="4">
        <v>35</v>
      </c>
      <c r="D36" s="4">
        <v>35</v>
      </c>
      <c r="E36" s="5">
        <v>0.11</v>
      </c>
      <c r="F36" s="4">
        <v>1</v>
      </c>
      <c r="G36" s="17"/>
      <c r="H36" s="17"/>
      <c r="I36" s="23"/>
    </row>
    <row r="37" spans="1:9" x14ac:dyDescent="0.25">
      <c r="A37" s="7" t="s">
        <v>13</v>
      </c>
      <c r="B37" s="8" t="s">
        <v>6</v>
      </c>
      <c r="C37" s="8">
        <v>270</v>
      </c>
      <c r="D37" s="8">
        <v>270</v>
      </c>
      <c r="E37" s="9">
        <v>0.11</v>
      </c>
      <c r="F37" s="8">
        <v>1</v>
      </c>
      <c r="G37" s="17"/>
      <c r="H37" s="17"/>
      <c r="I37" s="23"/>
    </row>
    <row r="38" spans="1:9" x14ac:dyDescent="0.25">
      <c r="A38" s="7" t="s">
        <v>14</v>
      </c>
      <c r="B38" s="8" t="s">
        <v>6</v>
      </c>
      <c r="C38" s="8">
        <v>1215</v>
      </c>
      <c r="D38" s="8">
        <v>1215</v>
      </c>
      <c r="E38" s="9">
        <v>0.11</v>
      </c>
      <c r="F38" s="8">
        <v>1</v>
      </c>
      <c r="G38" s="17"/>
      <c r="H38" s="17"/>
      <c r="I38" s="23"/>
    </row>
    <row r="39" spans="1:9" x14ac:dyDescent="0.25">
      <c r="A39" s="3" t="s">
        <v>15</v>
      </c>
      <c r="B39" s="4" t="s">
        <v>6</v>
      </c>
      <c r="C39" s="4">
        <v>11552</v>
      </c>
      <c r="D39" s="4">
        <v>11552</v>
      </c>
      <c r="E39" s="5">
        <v>0.12</v>
      </c>
      <c r="F39" s="4">
        <v>1</v>
      </c>
      <c r="G39" s="17"/>
      <c r="H39" s="17"/>
      <c r="I39" s="23"/>
    </row>
    <row r="40" spans="1:9" x14ac:dyDescent="0.25">
      <c r="A40" s="3" t="s">
        <v>16</v>
      </c>
      <c r="B40" s="4" t="s">
        <v>6</v>
      </c>
      <c r="C40" s="4">
        <v>31231</v>
      </c>
      <c r="D40" s="4">
        <v>31231</v>
      </c>
      <c r="E40" s="5">
        <v>0.11</v>
      </c>
      <c r="F40" s="4">
        <v>1</v>
      </c>
      <c r="G40" s="17"/>
      <c r="H40" s="17"/>
      <c r="I40" s="23"/>
    </row>
    <row r="41" spans="1:9" x14ac:dyDescent="0.25">
      <c r="A41" s="3" t="s">
        <v>17</v>
      </c>
      <c r="B41" s="4" t="s">
        <v>6</v>
      </c>
      <c r="C41" s="4">
        <v>8</v>
      </c>
      <c r="D41" s="4">
        <v>8</v>
      </c>
      <c r="E41" s="5">
        <v>0.11</v>
      </c>
      <c r="F41" s="4">
        <v>1</v>
      </c>
      <c r="G41" s="17"/>
      <c r="H41" s="17"/>
      <c r="I41" s="23"/>
    </row>
    <row r="42" spans="1:9" x14ac:dyDescent="0.25">
      <c r="A42" s="7" t="s">
        <v>18</v>
      </c>
      <c r="B42" s="8" t="s">
        <v>6</v>
      </c>
      <c r="C42" s="8">
        <v>15776</v>
      </c>
      <c r="D42" s="8">
        <v>15776</v>
      </c>
      <c r="E42" s="9">
        <v>0.11</v>
      </c>
      <c r="F42" s="8">
        <v>1</v>
      </c>
      <c r="G42" s="17"/>
      <c r="H42" s="17"/>
      <c r="I42" s="23"/>
    </row>
    <row r="43" spans="1:9" x14ac:dyDescent="0.25">
      <c r="A43" s="7" t="s">
        <v>3</v>
      </c>
      <c r="B43" s="8" t="s">
        <v>8</v>
      </c>
      <c r="C43" s="8">
        <v>21179</v>
      </c>
      <c r="D43" s="8">
        <v>21179</v>
      </c>
      <c r="E43" s="9">
        <v>0.11</v>
      </c>
      <c r="F43" s="8">
        <v>4</v>
      </c>
      <c r="G43" s="17">
        <f>SUM(C43:C54)</f>
        <v>211114</v>
      </c>
      <c r="H43" s="17">
        <f>SUM(D43:D54)</f>
        <v>211114</v>
      </c>
      <c r="I43" s="23">
        <f>SUMPRODUCT(D43:D54,E43:E54)/SUM(D43:D54)</f>
        <v>0.1378942656574173</v>
      </c>
    </row>
    <row r="44" spans="1:9" x14ac:dyDescent="0.25">
      <c r="A44" s="7" t="s">
        <v>5</v>
      </c>
      <c r="B44" s="8" t="s">
        <v>8</v>
      </c>
      <c r="C44" s="8">
        <v>8927</v>
      </c>
      <c r="D44" s="8">
        <v>8927</v>
      </c>
      <c r="E44" s="9">
        <v>0.11</v>
      </c>
      <c r="F44" s="8">
        <v>1</v>
      </c>
      <c r="G44" s="17"/>
      <c r="H44" s="17"/>
      <c r="I44" s="23"/>
    </row>
    <row r="45" spans="1:9" x14ac:dyDescent="0.25">
      <c r="A45" s="3" t="s">
        <v>7</v>
      </c>
      <c r="B45" s="4" t="s">
        <v>8</v>
      </c>
      <c r="C45" s="4">
        <v>2162</v>
      </c>
      <c r="D45" s="4">
        <v>2162</v>
      </c>
      <c r="E45" s="5">
        <v>0.11</v>
      </c>
      <c r="F45" s="4">
        <v>2</v>
      </c>
      <c r="G45" s="17"/>
      <c r="H45" s="17"/>
      <c r="I45" s="23"/>
    </row>
    <row r="46" spans="1:9" x14ac:dyDescent="0.25">
      <c r="A46" s="7" t="s">
        <v>9</v>
      </c>
      <c r="B46" s="8" t="s">
        <v>8</v>
      </c>
      <c r="C46" s="8">
        <v>6643</v>
      </c>
      <c r="D46" s="8">
        <v>6643</v>
      </c>
      <c r="E46" s="9">
        <v>0.14000000000000001</v>
      </c>
      <c r="F46" s="8">
        <v>1</v>
      </c>
      <c r="G46" s="17"/>
      <c r="H46" s="17"/>
      <c r="I46" s="23"/>
    </row>
    <row r="47" spans="1:9" x14ac:dyDescent="0.25">
      <c r="A47" s="7" t="s">
        <v>11</v>
      </c>
      <c r="B47" s="8" t="s">
        <v>8</v>
      </c>
      <c r="C47" s="8">
        <v>13133</v>
      </c>
      <c r="D47" s="8">
        <v>13133</v>
      </c>
      <c r="E47" s="9">
        <v>0.11</v>
      </c>
      <c r="F47" s="8">
        <v>2</v>
      </c>
      <c r="G47" s="17"/>
      <c r="H47" s="17"/>
      <c r="I47" s="23"/>
    </row>
    <row r="48" spans="1:9" x14ac:dyDescent="0.25">
      <c r="A48" s="3" t="s">
        <v>12</v>
      </c>
      <c r="B48" s="4" t="s">
        <v>8</v>
      </c>
      <c r="C48" s="4">
        <v>1679</v>
      </c>
      <c r="D48" s="4">
        <v>1679</v>
      </c>
      <c r="E48" s="5">
        <v>0.11</v>
      </c>
      <c r="F48" s="4">
        <v>2</v>
      </c>
      <c r="G48" s="17"/>
      <c r="H48" s="17"/>
      <c r="I48" s="23"/>
    </row>
    <row r="49" spans="1:9" x14ac:dyDescent="0.25">
      <c r="A49" s="3" t="s">
        <v>13</v>
      </c>
      <c r="B49" s="4" t="s">
        <v>8</v>
      </c>
      <c r="C49" s="4">
        <v>506</v>
      </c>
      <c r="D49" s="4">
        <v>506</v>
      </c>
      <c r="E49" s="5">
        <v>0.2</v>
      </c>
      <c r="F49" s="4">
        <v>2</v>
      </c>
      <c r="G49" s="17"/>
      <c r="H49" s="17"/>
      <c r="I49" s="23"/>
    </row>
    <row r="50" spans="1:9" x14ac:dyDescent="0.25">
      <c r="A50" s="3" t="s">
        <v>14</v>
      </c>
      <c r="B50" s="4" t="s">
        <v>8</v>
      </c>
      <c r="C50" s="4">
        <v>1860</v>
      </c>
      <c r="D50" s="4">
        <v>1860</v>
      </c>
      <c r="E50" s="5">
        <v>0.11</v>
      </c>
      <c r="F50" s="4">
        <v>1</v>
      </c>
      <c r="G50" s="17"/>
      <c r="H50" s="17"/>
      <c r="I50" s="23"/>
    </row>
    <row r="51" spans="1:9" x14ac:dyDescent="0.25">
      <c r="A51" s="3" t="s">
        <v>15</v>
      </c>
      <c r="B51" s="4" t="s">
        <v>8</v>
      </c>
      <c r="C51" s="4">
        <v>64422</v>
      </c>
      <c r="D51" s="4">
        <v>64422</v>
      </c>
      <c r="E51" s="5">
        <v>0.12</v>
      </c>
      <c r="F51" s="4">
        <v>6</v>
      </c>
      <c r="G51" s="17"/>
      <c r="H51" s="17"/>
      <c r="I51" s="23"/>
    </row>
    <row r="52" spans="1:9" x14ac:dyDescent="0.25">
      <c r="A52" s="3" t="s">
        <v>16</v>
      </c>
      <c r="B52" s="4" t="s">
        <v>8</v>
      </c>
      <c r="C52" s="4">
        <v>44306</v>
      </c>
      <c r="D52" s="4">
        <v>44306</v>
      </c>
      <c r="E52" s="5">
        <v>0.13</v>
      </c>
      <c r="F52" s="4">
        <v>3</v>
      </c>
      <c r="G52" s="17"/>
      <c r="H52" s="17"/>
      <c r="I52" s="23"/>
    </row>
    <row r="53" spans="1:9" x14ac:dyDescent="0.25">
      <c r="A53" s="7" t="s">
        <v>17</v>
      </c>
      <c r="B53" s="8" t="s">
        <v>8</v>
      </c>
      <c r="C53" s="8">
        <v>8600</v>
      </c>
      <c r="D53" s="8">
        <v>8600</v>
      </c>
      <c r="E53" s="9">
        <v>0.15</v>
      </c>
      <c r="F53" s="8">
        <v>2</v>
      </c>
      <c r="G53" s="17"/>
      <c r="H53" s="17"/>
      <c r="I53" s="23"/>
    </row>
    <row r="54" spans="1:9" x14ac:dyDescent="0.25">
      <c r="A54" s="3" t="s">
        <v>18</v>
      </c>
      <c r="B54" s="4" t="s">
        <v>8</v>
      </c>
      <c r="C54" s="4">
        <v>37697</v>
      </c>
      <c r="D54" s="4">
        <v>37697</v>
      </c>
      <c r="E54" s="5">
        <v>0.21</v>
      </c>
      <c r="F54" s="4">
        <v>5</v>
      </c>
      <c r="G54" s="17"/>
      <c r="H54" s="17"/>
      <c r="I54" s="23"/>
    </row>
    <row r="55" spans="1:9" x14ac:dyDescent="0.25">
      <c r="A55" s="7" t="s">
        <v>3</v>
      </c>
      <c r="B55" s="8" t="s">
        <v>10</v>
      </c>
      <c r="C55" s="8">
        <v>20225</v>
      </c>
      <c r="D55" s="8">
        <v>20225</v>
      </c>
      <c r="E55" s="9">
        <v>0.11</v>
      </c>
      <c r="F55" s="8">
        <v>1</v>
      </c>
      <c r="G55" s="17">
        <f>SUM(C55:C66)</f>
        <v>207156</v>
      </c>
      <c r="H55" s="17">
        <f>SUM(D55:D66)</f>
        <v>207156</v>
      </c>
      <c r="I55" s="23">
        <f>SUMPRODUCT(D55:D66,E55:E66)/SUM(D55:D66)</f>
        <v>0.10999999999999999</v>
      </c>
    </row>
    <row r="56" spans="1:9" x14ac:dyDescent="0.25">
      <c r="A56" s="7" t="s">
        <v>5</v>
      </c>
      <c r="B56" s="8" t="s">
        <v>10</v>
      </c>
      <c r="C56" s="8">
        <v>5495</v>
      </c>
      <c r="D56" s="8">
        <v>5495</v>
      </c>
      <c r="E56" s="9">
        <v>0.11</v>
      </c>
      <c r="F56" s="8">
        <v>1</v>
      </c>
      <c r="G56" s="17"/>
      <c r="H56" s="17"/>
      <c r="I56" s="23"/>
    </row>
    <row r="57" spans="1:9" x14ac:dyDescent="0.25">
      <c r="A57" s="3" t="s">
        <v>7</v>
      </c>
      <c r="B57" s="4" t="s">
        <v>10</v>
      </c>
      <c r="C57" s="4">
        <v>11633</v>
      </c>
      <c r="D57" s="4">
        <v>11633</v>
      </c>
      <c r="E57" s="5">
        <v>0.11</v>
      </c>
      <c r="F57" s="4">
        <v>1</v>
      </c>
      <c r="G57" s="17"/>
      <c r="H57" s="17"/>
      <c r="I57" s="23"/>
    </row>
    <row r="58" spans="1:9" x14ac:dyDescent="0.25">
      <c r="A58" s="7" t="s">
        <v>9</v>
      </c>
      <c r="B58" s="8" t="s">
        <v>10</v>
      </c>
      <c r="C58" s="8">
        <v>9748</v>
      </c>
      <c r="D58" s="8">
        <v>9748</v>
      </c>
      <c r="E58" s="9">
        <v>0.11</v>
      </c>
      <c r="F58" s="8">
        <v>1</v>
      </c>
      <c r="G58" s="17"/>
      <c r="H58" s="17"/>
      <c r="I58" s="23"/>
    </row>
    <row r="59" spans="1:9" x14ac:dyDescent="0.25">
      <c r="A59" s="7" t="s">
        <v>11</v>
      </c>
      <c r="B59" s="8" t="s">
        <v>10</v>
      </c>
      <c r="C59" s="8">
        <v>29104</v>
      </c>
      <c r="D59" s="8">
        <v>29104</v>
      </c>
      <c r="E59" s="9">
        <v>0.11</v>
      </c>
      <c r="F59" s="8">
        <v>2</v>
      </c>
      <c r="G59" s="17"/>
      <c r="H59" s="17"/>
      <c r="I59" s="23"/>
    </row>
    <row r="60" spans="1:9" x14ac:dyDescent="0.25">
      <c r="A60" s="3" t="s">
        <v>12</v>
      </c>
      <c r="B60" s="4" t="s">
        <v>10</v>
      </c>
      <c r="C60" s="4">
        <v>24245</v>
      </c>
      <c r="D60" s="4">
        <v>24245</v>
      </c>
      <c r="E60" s="5">
        <v>0.11</v>
      </c>
      <c r="F60" s="4">
        <v>1</v>
      </c>
      <c r="G60" s="17"/>
      <c r="H60" s="17"/>
      <c r="I60" s="23"/>
    </row>
    <row r="61" spans="1:9" x14ac:dyDescent="0.25">
      <c r="A61" s="7" t="s">
        <v>13</v>
      </c>
      <c r="B61" s="8" t="s">
        <v>10</v>
      </c>
      <c r="C61" s="8">
        <v>25742</v>
      </c>
      <c r="D61" s="8">
        <v>25742</v>
      </c>
      <c r="E61" s="9">
        <v>0.11</v>
      </c>
      <c r="F61" s="8">
        <v>1</v>
      </c>
      <c r="G61" s="17"/>
      <c r="H61" s="17"/>
      <c r="I61" s="23"/>
    </row>
    <row r="62" spans="1:9" x14ac:dyDescent="0.25">
      <c r="A62" s="7" t="s">
        <v>14</v>
      </c>
      <c r="B62" s="8" t="s">
        <v>10</v>
      </c>
      <c r="C62" s="8">
        <v>9697</v>
      </c>
      <c r="D62" s="8">
        <v>9697</v>
      </c>
      <c r="E62" s="9">
        <v>0.11</v>
      </c>
      <c r="F62" s="8">
        <v>1</v>
      </c>
      <c r="G62" s="17"/>
      <c r="H62" s="17"/>
      <c r="I62" s="23"/>
    </row>
    <row r="63" spans="1:9" x14ac:dyDescent="0.25">
      <c r="A63" s="3" t="s">
        <v>15</v>
      </c>
      <c r="B63" s="4" t="s">
        <v>10</v>
      </c>
      <c r="C63" s="4">
        <v>32957</v>
      </c>
      <c r="D63" s="4">
        <v>32957</v>
      </c>
      <c r="E63" s="5">
        <v>0.11</v>
      </c>
      <c r="F63" s="4">
        <v>1</v>
      </c>
      <c r="G63" s="17"/>
      <c r="H63" s="17"/>
      <c r="I63" s="23"/>
    </row>
    <row r="64" spans="1:9" x14ac:dyDescent="0.25">
      <c r="A64" s="7" t="s">
        <v>16</v>
      </c>
      <c r="B64" s="8" t="s">
        <v>10</v>
      </c>
      <c r="C64" s="8">
        <v>15020</v>
      </c>
      <c r="D64" s="8">
        <v>15020</v>
      </c>
      <c r="E64" s="9">
        <v>0.11</v>
      </c>
      <c r="F64" s="8">
        <v>1</v>
      </c>
      <c r="G64" s="17"/>
      <c r="H64" s="17"/>
      <c r="I64" s="23"/>
    </row>
    <row r="65" spans="1:9" x14ac:dyDescent="0.25">
      <c r="A65" s="3" t="s">
        <v>17</v>
      </c>
      <c r="B65" s="4" t="s">
        <v>10</v>
      </c>
      <c r="C65" s="4">
        <v>11748</v>
      </c>
      <c r="D65" s="4">
        <v>11748</v>
      </c>
      <c r="E65" s="5">
        <v>0.11</v>
      </c>
      <c r="F65" s="4">
        <v>1</v>
      </c>
      <c r="G65" s="17"/>
      <c r="H65" s="17"/>
      <c r="I65" s="23"/>
    </row>
    <row r="66" spans="1:9" ht="15.75" thickBot="1" x14ac:dyDescent="0.3">
      <c r="A66" s="20" t="s">
        <v>18</v>
      </c>
      <c r="B66" s="21" t="s">
        <v>10</v>
      </c>
      <c r="C66" s="21">
        <v>11542</v>
      </c>
      <c r="D66" s="21">
        <v>11542</v>
      </c>
      <c r="E66" s="22">
        <v>0.11</v>
      </c>
      <c r="F66" s="21">
        <v>1</v>
      </c>
      <c r="G66" s="17"/>
      <c r="H66" s="17"/>
      <c r="I66" s="23"/>
    </row>
    <row r="67" spans="1:9" x14ac:dyDescent="0.25">
      <c r="G67" s="16"/>
    </row>
    <row r="69" spans="1:9" x14ac:dyDescent="0.25">
      <c r="A69" t="s">
        <v>3</v>
      </c>
    </row>
    <row r="70" spans="1:9" x14ac:dyDescent="0.25">
      <c r="A70" t="s">
        <v>5</v>
      </c>
    </row>
    <row r="71" spans="1:9" x14ac:dyDescent="0.25">
      <c r="A71" t="s">
        <v>7</v>
      </c>
    </row>
    <row r="72" spans="1:9" x14ac:dyDescent="0.25">
      <c r="A72" t="s">
        <v>9</v>
      </c>
    </row>
    <row r="73" spans="1:9" x14ac:dyDescent="0.25">
      <c r="A73" t="s">
        <v>11</v>
      </c>
    </row>
    <row r="74" spans="1:9" x14ac:dyDescent="0.25">
      <c r="A74" t="s">
        <v>12</v>
      </c>
    </row>
    <row r="75" spans="1:9" x14ac:dyDescent="0.25">
      <c r="A75" t="s">
        <v>13</v>
      </c>
    </row>
    <row r="76" spans="1:9" x14ac:dyDescent="0.25">
      <c r="A76" t="s">
        <v>14</v>
      </c>
    </row>
    <row r="77" spans="1:9" x14ac:dyDescent="0.25">
      <c r="A77" t="s">
        <v>15</v>
      </c>
    </row>
    <row r="78" spans="1:9" x14ac:dyDescent="0.25">
      <c r="A78" t="s">
        <v>16</v>
      </c>
    </row>
    <row r="79" spans="1:9" x14ac:dyDescent="0.25">
      <c r="A79" t="s">
        <v>17</v>
      </c>
    </row>
    <row r="80" spans="1:9" x14ac:dyDescent="0.25">
      <c r="A80" t="s">
        <v>18</v>
      </c>
    </row>
  </sheetData>
  <mergeCells count="1">
    <mergeCell ref="A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BA98-EC0C-427B-B8D7-2D70DBFA0FAA}">
  <dimension ref="A1:I80"/>
  <sheetViews>
    <sheetView topLeftCell="F1" workbookViewId="0">
      <selection activeCell="I6" sqref="I6"/>
    </sheetView>
  </sheetViews>
  <sheetFormatPr defaultColWidth="25.28515625" defaultRowHeight="15" x14ac:dyDescent="0.25"/>
  <sheetData>
    <row r="1" spans="1:9" ht="19.5" thickBot="1" x14ac:dyDescent="0.35">
      <c r="A1" s="50">
        <v>44105</v>
      </c>
      <c r="B1" s="49"/>
      <c r="C1" s="49"/>
      <c r="D1" s="49"/>
      <c r="E1" s="49"/>
      <c r="F1" s="49"/>
      <c r="G1" s="49"/>
      <c r="H1" s="49"/>
      <c r="I1" s="49"/>
    </row>
    <row r="2" spans="1:9" x14ac:dyDescent="0.25">
      <c r="A2" s="1" t="s">
        <v>0</v>
      </c>
      <c r="B2" s="2" t="s">
        <v>62</v>
      </c>
      <c r="C2" s="2" t="s">
        <v>61</v>
      </c>
      <c r="D2" s="2" t="s">
        <v>46</v>
      </c>
      <c r="F2" s="1" t="s">
        <v>2</v>
      </c>
      <c r="G2" s="2" t="s">
        <v>62</v>
      </c>
      <c r="H2" s="2" t="s">
        <v>61</v>
      </c>
      <c r="I2" s="2" t="s">
        <v>46</v>
      </c>
    </row>
    <row r="3" spans="1:9" x14ac:dyDescent="0.25">
      <c r="A3" s="3" t="s">
        <v>3</v>
      </c>
      <c r="B3" s="4">
        <v>169156</v>
      </c>
      <c r="C3" s="4">
        <v>137876</v>
      </c>
      <c r="D3" s="5">
        <v>0.13414698714787199</v>
      </c>
      <c r="F3" s="3" t="s">
        <v>47</v>
      </c>
      <c r="G3" s="4">
        <v>1828435</v>
      </c>
      <c r="H3" s="4">
        <v>664461</v>
      </c>
      <c r="I3" s="5">
        <v>0.12510243641086533</v>
      </c>
    </row>
    <row r="4" spans="1:9" x14ac:dyDescent="0.25">
      <c r="A4" s="7" t="s">
        <v>5</v>
      </c>
      <c r="B4" s="8">
        <v>122984</v>
      </c>
      <c r="C4" s="8">
        <v>82829</v>
      </c>
      <c r="D4" s="9">
        <v>0.13018785691001947</v>
      </c>
      <c r="F4" s="7" t="s">
        <v>48</v>
      </c>
      <c r="G4" s="8">
        <v>242241</v>
      </c>
      <c r="H4" s="8">
        <v>78138</v>
      </c>
      <c r="I4" s="9">
        <v>0.1249139983106811</v>
      </c>
    </row>
    <row r="5" spans="1:9" x14ac:dyDescent="0.25">
      <c r="A5" s="3" t="s">
        <v>7</v>
      </c>
      <c r="B5" s="4">
        <v>112357</v>
      </c>
      <c r="C5" s="4">
        <v>101162</v>
      </c>
      <c r="D5" s="5">
        <v>0.11012682627864218</v>
      </c>
      <c r="F5" s="3" t="s">
        <v>49</v>
      </c>
      <c r="G5" s="4">
        <v>128541</v>
      </c>
      <c r="H5" s="4">
        <v>124003</v>
      </c>
      <c r="I5" s="5">
        <v>0.13303887809165907</v>
      </c>
    </row>
    <row r="6" spans="1:9" ht="15.75" thickBot="1" x14ac:dyDescent="0.3">
      <c r="A6" s="7" t="s">
        <v>9</v>
      </c>
      <c r="B6" s="8">
        <v>161806</v>
      </c>
      <c r="C6" s="8">
        <v>148441</v>
      </c>
      <c r="D6" s="9">
        <v>0.11090675756697947</v>
      </c>
      <c r="F6" s="11" t="s">
        <v>50</v>
      </c>
      <c r="G6" s="12">
        <v>195017</v>
      </c>
      <c r="H6" s="12">
        <v>175</v>
      </c>
      <c r="I6" s="13">
        <v>0.16</v>
      </c>
    </row>
    <row r="7" spans="1:9" x14ac:dyDescent="0.25">
      <c r="A7" s="3" t="s">
        <v>11</v>
      </c>
      <c r="B7" s="4">
        <v>491778</v>
      </c>
      <c r="C7" s="4">
        <v>124908</v>
      </c>
      <c r="D7" s="5">
        <v>0.12048787907900214</v>
      </c>
    </row>
    <row r="8" spans="1:9" x14ac:dyDescent="0.25">
      <c r="A8" s="7" t="s">
        <v>12</v>
      </c>
      <c r="B8" s="8">
        <v>556022</v>
      </c>
      <c r="C8" s="8">
        <v>30145</v>
      </c>
      <c r="D8" s="9">
        <v>0.15979034665782055</v>
      </c>
      <c r="F8" t="s">
        <v>19</v>
      </c>
      <c r="G8" s="17">
        <f>SUM(G3:G6)</f>
        <v>2394234</v>
      </c>
      <c r="H8" s="15">
        <f>SUM(H3:H6)</f>
        <v>866777</v>
      </c>
      <c r="I8" s="16">
        <f>SUMPRODUCT(H3:H6,I3:I6)/SUM(H3:H6)</f>
        <v>0.12622789944818563</v>
      </c>
    </row>
    <row r="9" spans="1:9" x14ac:dyDescent="0.25">
      <c r="A9" s="3" t="s">
        <v>13</v>
      </c>
      <c r="B9" s="4">
        <v>24587</v>
      </c>
      <c r="C9" s="4">
        <v>89</v>
      </c>
      <c r="D9" s="5">
        <v>0.34</v>
      </c>
      <c r="I9" s="16"/>
    </row>
    <row r="10" spans="1:9" x14ac:dyDescent="0.25">
      <c r="A10" s="7" t="s">
        <v>14</v>
      </c>
      <c r="B10" s="8">
        <v>115102</v>
      </c>
      <c r="C10" s="8">
        <v>3543</v>
      </c>
      <c r="D10" s="9">
        <v>0.13857465424781257</v>
      </c>
      <c r="I10" s="16">
        <f>SUMPRODUCT(D19:D66,E19:E66)/SUM(D19:D66)</f>
        <v>0.12622789944818563</v>
      </c>
    </row>
    <row r="11" spans="1:9" x14ac:dyDescent="0.25">
      <c r="A11" s="3" t="s">
        <v>15</v>
      </c>
      <c r="B11" s="4">
        <v>188696</v>
      </c>
      <c r="C11" s="4">
        <v>56352</v>
      </c>
      <c r="D11" s="5">
        <v>0.13150127768313458</v>
      </c>
      <c r="G11" s="16"/>
    </row>
    <row r="12" spans="1:9" x14ac:dyDescent="0.25">
      <c r="A12" s="7" t="s">
        <v>16</v>
      </c>
      <c r="B12" s="8">
        <v>262974</v>
      </c>
      <c r="C12" s="8">
        <v>96588</v>
      </c>
      <c r="D12" s="9">
        <v>0.13766523791775379</v>
      </c>
    </row>
    <row r="13" spans="1:9" x14ac:dyDescent="0.25">
      <c r="A13" s="3" t="s">
        <v>17</v>
      </c>
      <c r="B13" s="4">
        <v>119507</v>
      </c>
      <c r="C13" s="4">
        <v>54258</v>
      </c>
      <c r="D13" s="5">
        <v>0.13163588779534816</v>
      </c>
    </row>
    <row r="14" spans="1:9" ht="15.75" thickBot="1" x14ac:dyDescent="0.3">
      <c r="A14" s="11" t="s">
        <v>18</v>
      </c>
      <c r="B14" s="12">
        <v>69265</v>
      </c>
      <c r="C14" s="12">
        <v>30586</v>
      </c>
      <c r="D14" s="13">
        <v>0.14030013731772709</v>
      </c>
    </row>
    <row r="16" spans="1:9" x14ac:dyDescent="0.25">
      <c r="A16" t="s">
        <v>19</v>
      </c>
      <c r="B16" s="15">
        <f>SUM(B3:B14)</f>
        <v>2394234</v>
      </c>
      <c r="C16" s="15">
        <f>SUM(C3:C14)</f>
        <v>866777</v>
      </c>
      <c r="D16" s="16">
        <f>SUMPRODUCT(C3:C14,D3:D14)/SUM(C3:C14)</f>
        <v>0.12622789944818563</v>
      </c>
    </row>
    <row r="17" spans="1:9" ht="15.75" thickBot="1" x14ac:dyDescent="0.3"/>
    <row r="18" spans="1:9" x14ac:dyDescent="0.25">
      <c r="A18" s="1" t="s">
        <v>20</v>
      </c>
      <c r="B18" s="2" t="s">
        <v>21</v>
      </c>
      <c r="C18" s="2" t="s">
        <v>22</v>
      </c>
      <c r="D18" s="2" t="s">
        <v>23</v>
      </c>
      <c r="E18" s="2" t="s">
        <v>24</v>
      </c>
      <c r="F18" s="2" t="s">
        <v>25</v>
      </c>
      <c r="G18" s="25" t="s">
        <v>63</v>
      </c>
      <c r="H18" s="25" t="s">
        <v>65</v>
      </c>
      <c r="I18" s="25" t="s">
        <v>66</v>
      </c>
    </row>
    <row r="19" spans="1:9" x14ac:dyDescent="0.25">
      <c r="A19" s="3" t="s">
        <v>3</v>
      </c>
      <c r="B19" s="4" t="s">
        <v>4</v>
      </c>
      <c r="C19" s="4">
        <v>61258</v>
      </c>
      <c r="D19" s="4">
        <v>61258</v>
      </c>
      <c r="E19" s="5">
        <v>0.15</v>
      </c>
      <c r="F19" s="4">
        <v>2</v>
      </c>
      <c r="G19" s="17">
        <f>SUM(C19:C30)</f>
        <v>1828435</v>
      </c>
      <c r="H19" s="17">
        <f>SUM(D19:D30)</f>
        <v>664461</v>
      </c>
      <c r="I19" s="23">
        <f>SUMPRODUCT(D19:D30,E19:E30)/SUM(D19:D30)</f>
        <v>0.12510243641086533</v>
      </c>
    </row>
    <row r="20" spans="1:9" x14ac:dyDescent="0.25">
      <c r="A20" s="3" t="s">
        <v>5</v>
      </c>
      <c r="B20" s="4" t="s">
        <v>4</v>
      </c>
      <c r="C20" s="4">
        <v>100944</v>
      </c>
      <c r="D20" s="4">
        <v>78265</v>
      </c>
      <c r="E20" s="5">
        <v>0.13</v>
      </c>
      <c r="F20" s="4">
        <v>4</v>
      </c>
      <c r="G20" s="17"/>
      <c r="H20" s="17"/>
      <c r="I20" s="23"/>
    </row>
    <row r="21" spans="1:9" x14ac:dyDescent="0.25">
      <c r="A21" s="7" t="s">
        <v>7</v>
      </c>
      <c r="B21" s="8" t="s">
        <v>4</v>
      </c>
      <c r="C21" s="8">
        <v>99879</v>
      </c>
      <c r="D21" s="8">
        <v>99879</v>
      </c>
      <c r="E21" s="9">
        <v>0.11</v>
      </c>
      <c r="F21" s="8">
        <v>3</v>
      </c>
      <c r="G21" s="17"/>
      <c r="H21" s="17"/>
      <c r="I21" s="23"/>
    </row>
    <row r="22" spans="1:9" x14ac:dyDescent="0.25">
      <c r="A22" s="3" t="s">
        <v>9</v>
      </c>
      <c r="B22" s="4" t="s">
        <v>4</v>
      </c>
      <c r="C22" s="4">
        <v>150631</v>
      </c>
      <c r="D22" s="4">
        <v>145076</v>
      </c>
      <c r="E22" s="5">
        <v>0.11</v>
      </c>
      <c r="F22" s="4">
        <v>3</v>
      </c>
      <c r="G22" s="17"/>
      <c r="H22" s="17"/>
      <c r="I22" s="23"/>
    </row>
    <row r="23" spans="1:9" x14ac:dyDescent="0.25">
      <c r="A23" s="3" t="s">
        <v>11</v>
      </c>
      <c r="B23" s="4" t="s">
        <v>4</v>
      </c>
      <c r="C23" s="4">
        <v>444579</v>
      </c>
      <c r="D23" s="4">
        <v>116940</v>
      </c>
      <c r="E23" s="5">
        <v>0.12</v>
      </c>
      <c r="F23" s="4">
        <v>5</v>
      </c>
      <c r="G23" s="17"/>
      <c r="H23" s="17"/>
      <c r="I23" s="23"/>
    </row>
    <row r="24" spans="1:9" x14ac:dyDescent="0.25">
      <c r="A24" s="7" t="s">
        <v>12</v>
      </c>
      <c r="B24" s="8" t="s">
        <v>4</v>
      </c>
      <c r="C24" s="8">
        <v>531890</v>
      </c>
      <c r="D24" s="8">
        <v>29987</v>
      </c>
      <c r="E24" s="9">
        <v>0.16</v>
      </c>
      <c r="F24" s="8">
        <v>4</v>
      </c>
      <c r="G24" s="17"/>
      <c r="H24" s="17"/>
      <c r="I24" s="23"/>
    </row>
    <row r="25" spans="1:9" x14ac:dyDescent="0.25">
      <c r="A25" s="7" t="s">
        <v>13</v>
      </c>
      <c r="B25" s="8" t="s">
        <v>4</v>
      </c>
      <c r="C25" s="8">
        <v>8281</v>
      </c>
      <c r="D25" s="8" t="s">
        <v>55</v>
      </c>
      <c r="E25" s="9" t="s">
        <v>55</v>
      </c>
      <c r="F25" s="8">
        <v>0</v>
      </c>
      <c r="G25" s="17"/>
      <c r="H25" s="17"/>
      <c r="I25" s="23"/>
    </row>
    <row r="26" spans="1:9" x14ac:dyDescent="0.25">
      <c r="A26" s="7" t="s">
        <v>14</v>
      </c>
      <c r="B26" s="8" t="s">
        <v>4</v>
      </c>
      <c r="C26" s="8">
        <v>102727</v>
      </c>
      <c r="D26" s="8">
        <v>2531</v>
      </c>
      <c r="E26" s="9">
        <v>0.15</v>
      </c>
      <c r="F26" s="8">
        <v>2</v>
      </c>
      <c r="G26" s="17"/>
      <c r="H26" s="17"/>
      <c r="I26" s="23"/>
    </row>
    <row r="27" spans="1:9" x14ac:dyDescent="0.25">
      <c r="A27" s="7" t="s">
        <v>15</v>
      </c>
      <c r="B27" s="8" t="s">
        <v>4</v>
      </c>
      <c r="C27" s="8">
        <v>77261</v>
      </c>
      <c r="D27" s="8">
        <v>13648</v>
      </c>
      <c r="E27" s="9">
        <v>0.13</v>
      </c>
      <c r="F27" s="8">
        <v>3</v>
      </c>
      <c r="G27" s="17"/>
      <c r="H27" s="17"/>
      <c r="I27" s="23"/>
    </row>
    <row r="28" spans="1:9" x14ac:dyDescent="0.25">
      <c r="A28" s="7" t="s">
        <v>16</v>
      </c>
      <c r="B28" s="8" t="s">
        <v>4</v>
      </c>
      <c r="C28" s="8">
        <v>144823</v>
      </c>
      <c r="D28" s="8">
        <v>63887</v>
      </c>
      <c r="E28" s="9">
        <v>0.14000000000000001</v>
      </c>
      <c r="F28" s="8">
        <v>5</v>
      </c>
      <c r="G28" s="17"/>
      <c r="H28" s="17"/>
      <c r="I28" s="23"/>
    </row>
    <row r="29" spans="1:9" x14ac:dyDescent="0.25">
      <c r="A29" s="7" t="s">
        <v>17</v>
      </c>
      <c r="B29" s="8" t="s">
        <v>4</v>
      </c>
      <c r="C29" s="8">
        <v>103488</v>
      </c>
      <c r="D29" s="8">
        <v>52990</v>
      </c>
      <c r="E29" s="9">
        <v>0.13</v>
      </c>
      <c r="F29" s="8">
        <v>2</v>
      </c>
      <c r="G29" s="17"/>
      <c r="H29" s="17"/>
      <c r="I29" s="23"/>
    </row>
    <row r="30" spans="1:9" x14ac:dyDescent="0.25">
      <c r="A30" s="7" t="s">
        <v>18</v>
      </c>
      <c r="B30" s="8" t="s">
        <v>4</v>
      </c>
      <c r="C30" s="8">
        <v>2674</v>
      </c>
      <c r="D30" s="8" t="s">
        <v>55</v>
      </c>
      <c r="E30" s="9" t="s">
        <v>55</v>
      </c>
      <c r="F30" s="8">
        <v>0</v>
      </c>
      <c r="G30" s="17"/>
      <c r="H30" s="17"/>
      <c r="I30" s="23"/>
    </row>
    <row r="31" spans="1:9" x14ac:dyDescent="0.25">
      <c r="A31" s="7" t="s">
        <v>3</v>
      </c>
      <c r="B31" s="8" t="s">
        <v>6</v>
      </c>
      <c r="C31" s="8">
        <v>77200</v>
      </c>
      <c r="D31" s="8">
        <v>65339</v>
      </c>
      <c r="E31" s="9">
        <v>0.12</v>
      </c>
      <c r="F31" s="8">
        <v>5</v>
      </c>
      <c r="G31" s="17">
        <f>SUM(C31:C42)</f>
        <v>242241</v>
      </c>
      <c r="H31" s="17">
        <f>SUM(D31:D42)</f>
        <v>78138</v>
      </c>
      <c r="I31" s="23">
        <f>SUMPRODUCT(D31:D42,E31:E42)/SUM(D31:D42)</f>
        <v>0.1249139983106811</v>
      </c>
    </row>
    <row r="32" spans="1:9" x14ac:dyDescent="0.25">
      <c r="A32" s="3" t="s">
        <v>5</v>
      </c>
      <c r="B32" s="4" t="s">
        <v>6</v>
      </c>
      <c r="C32" s="4">
        <v>10016</v>
      </c>
      <c r="D32" s="4">
        <v>778</v>
      </c>
      <c r="E32" s="5">
        <v>0.15</v>
      </c>
      <c r="F32" s="4">
        <v>1</v>
      </c>
      <c r="G32" s="17"/>
      <c r="H32" s="17"/>
      <c r="I32" s="23"/>
    </row>
    <row r="33" spans="1:9" x14ac:dyDescent="0.25">
      <c r="A33" s="3" t="s">
        <v>7</v>
      </c>
      <c r="B33" s="4" t="s">
        <v>6</v>
      </c>
      <c r="C33" s="4">
        <v>1400</v>
      </c>
      <c r="D33" s="4" t="s">
        <v>55</v>
      </c>
      <c r="E33" s="5" t="s">
        <v>55</v>
      </c>
      <c r="F33" s="4">
        <v>0</v>
      </c>
      <c r="G33" s="17"/>
      <c r="H33" s="17"/>
      <c r="I33" s="23"/>
    </row>
    <row r="34" spans="1:9" x14ac:dyDescent="0.25">
      <c r="A34" s="3" t="s">
        <v>9</v>
      </c>
      <c r="B34" s="4" t="s">
        <v>6</v>
      </c>
      <c r="C34" s="4">
        <v>1130</v>
      </c>
      <c r="D34" s="4" t="s">
        <v>55</v>
      </c>
      <c r="E34" s="5" t="s">
        <v>55</v>
      </c>
      <c r="F34" s="4">
        <v>0</v>
      </c>
      <c r="G34" s="17"/>
      <c r="H34" s="17"/>
      <c r="I34" s="23"/>
    </row>
    <row r="35" spans="1:9" x14ac:dyDescent="0.25">
      <c r="A35" s="3" t="s">
        <v>11</v>
      </c>
      <c r="B35" s="4" t="s">
        <v>6</v>
      </c>
      <c r="C35" s="4">
        <v>12736</v>
      </c>
      <c r="D35" s="4">
        <v>1798</v>
      </c>
      <c r="E35" s="5">
        <v>0.15</v>
      </c>
      <c r="F35" s="4">
        <v>2</v>
      </c>
      <c r="G35" s="17"/>
      <c r="H35" s="17"/>
      <c r="I35" s="23"/>
    </row>
    <row r="36" spans="1:9" x14ac:dyDescent="0.25">
      <c r="A36" s="3" t="s">
        <v>12</v>
      </c>
      <c r="B36" s="4" t="s">
        <v>6</v>
      </c>
      <c r="C36" s="4">
        <v>208</v>
      </c>
      <c r="D36" s="4" t="s">
        <v>55</v>
      </c>
      <c r="E36" s="5" t="s">
        <v>55</v>
      </c>
      <c r="F36" s="4">
        <v>0</v>
      </c>
      <c r="G36" s="17"/>
      <c r="H36" s="17"/>
      <c r="I36" s="23"/>
    </row>
    <row r="37" spans="1:9" x14ac:dyDescent="0.25">
      <c r="A37" s="7" t="s">
        <v>13</v>
      </c>
      <c r="B37" s="8" t="s">
        <v>6</v>
      </c>
      <c r="C37" s="8">
        <v>294</v>
      </c>
      <c r="D37" s="8" t="s">
        <v>55</v>
      </c>
      <c r="E37" s="9" t="s">
        <v>55</v>
      </c>
      <c r="F37" s="8">
        <v>0</v>
      </c>
      <c r="G37" s="17"/>
      <c r="H37" s="17"/>
      <c r="I37" s="23"/>
    </row>
    <row r="38" spans="1:9" x14ac:dyDescent="0.25">
      <c r="A38" s="7" t="s">
        <v>14</v>
      </c>
      <c r="B38" s="8" t="s">
        <v>6</v>
      </c>
      <c r="C38" s="8">
        <v>2520</v>
      </c>
      <c r="D38" s="8" t="s">
        <v>55</v>
      </c>
      <c r="E38" s="9" t="s">
        <v>55</v>
      </c>
      <c r="F38" s="8">
        <v>0</v>
      </c>
      <c r="G38" s="17"/>
      <c r="H38" s="17"/>
      <c r="I38" s="23"/>
    </row>
    <row r="39" spans="1:9" x14ac:dyDescent="0.25">
      <c r="A39" s="3" t="s">
        <v>15</v>
      </c>
      <c r="B39" s="4" t="s">
        <v>6</v>
      </c>
      <c r="C39" s="4">
        <v>37942</v>
      </c>
      <c r="D39" s="4">
        <v>4230</v>
      </c>
      <c r="E39" s="5">
        <v>0.15</v>
      </c>
      <c r="F39" s="4">
        <v>1</v>
      </c>
      <c r="G39" s="17"/>
      <c r="H39" s="17"/>
      <c r="I39" s="23"/>
    </row>
    <row r="40" spans="1:9" x14ac:dyDescent="0.25">
      <c r="A40" s="3" t="s">
        <v>16</v>
      </c>
      <c r="B40" s="4" t="s">
        <v>6</v>
      </c>
      <c r="C40" s="4">
        <v>79106</v>
      </c>
      <c r="D40" s="4">
        <v>5075</v>
      </c>
      <c r="E40" s="5">
        <v>0.15</v>
      </c>
      <c r="F40" s="4">
        <v>1</v>
      </c>
      <c r="G40" s="17"/>
      <c r="H40" s="17"/>
      <c r="I40" s="23"/>
    </row>
    <row r="41" spans="1:9" x14ac:dyDescent="0.25">
      <c r="A41" s="3" t="s">
        <v>17</v>
      </c>
      <c r="B41" s="4" t="s">
        <v>6</v>
      </c>
      <c r="C41" s="4">
        <v>194</v>
      </c>
      <c r="D41" s="4" t="s">
        <v>55</v>
      </c>
      <c r="E41" s="5" t="s">
        <v>55</v>
      </c>
      <c r="F41" s="4">
        <v>0</v>
      </c>
      <c r="G41" s="17"/>
      <c r="H41" s="17"/>
      <c r="I41" s="23"/>
    </row>
    <row r="42" spans="1:9" x14ac:dyDescent="0.25">
      <c r="A42" s="7" t="s">
        <v>18</v>
      </c>
      <c r="B42" s="8" t="s">
        <v>6</v>
      </c>
      <c r="C42" s="8">
        <v>19495</v>
      </c>
      <c r="D42" s="8">
        <v>918</v>
      </c>
      <c r="E42" s="9">
        <v>0.15</v>
      </c>
      <c r="F42" s="8">
        <v>1</v>
      </c>
      <c r="G42" s="17"/>
      <c r="H42" s="17"/>
      <c r="I42" s="23"/>
    </row>
    <row r="43" spans="1:9" x14ac:dyDescent="0.25">
      <c r="A43" s="7" t="s">
        <v>3</v>
      </c>
      <c r="B43" s="8" t="s">
        <v>8</v>
      </c>
      <c r="C43" s="8">
        <v>11279</v>
      </c>
      <c r="D43" s="8">
        <v>11279</v>
      </c>
      <c r="E43" s="9">
        <v>0.13</v>
      </c>
      <c r="F43" s="8">
        <v>4</v>
      </c>
      <c r="G43" s="17">
        <f>SUM(C43:C54)</f>
        <v>128541</v>
      </c>
      <c r="H43" s="17">
        <f>SUM(D43:D54)</f>
        <v>124003</v>
      </c>
      <c r="I43" s="23">
        <f>SUMPRODUCT(D43:D54,E43:E54)/SUM(D43:D54)</f>
        <v>0.13303887809165907</v>
      </c>
    </row>
    <row r="44" spans="1:9" x14ac:dyDescent="0.25">
      <c r="A44" s="7" t="s">
        <v>5</v>
      </c>
      <c r="B44" s="8" t="s">
        <v>8</v>
      </c>
      <c r="C44" s="8">
        <v>3786</v>
      </c>
      <c r="D44" s="8">
        <v>3786</v>
      </c>
      <c r="E44" s="9">
        <v>0.13</v>
      </c>
      <c r="F44" s="8">
        <v>2</v>
      </c>
      <c r="G44" s="17"/>
      <c r="H44" s="17"/>
      <c r="I44" s="23"/>
    </row>
    <row r="45" spans="1:9" x14ac:dyDescent="0.25">
      <c r="A45" s="3" t="s">
        <v>7</v>
      </c>
      <c r="B45" s="4" t="s">
        <v>8</v>
      </c>
      <c r="C45" s="4">
        <v>1283</v>
      </c>
      <c r="D45" s="4">
        <v>1283</v>
      </c>
      <c r="E45" s="5">
        <v>0.12</v>
      </c>
      <c r="F45" s="4">
        <v>2</v>
      </c>
      <c r="G45" s="17"/>
      <c r="H45" s="17"/>
      <c r="I45" s="23"/>
    </row>
    <row r="46" spans="1:9" x14ac:dyDescent="0.25">
      <c r="A46" s="7" t="s">
        <v>9</v>
      </c>
      <c r="B46" s="8" t="s">
        <v>8</v>
      </c>
      <c r="C46" s="8">
        <v>3365</v>
      </c>
      <c r="D46" s="8">
        <v>3365</v>
      </c>
      <c r="E46" s="9">
        <v>0.15</v>
      </c>
      <c r="F46" s="8">
        <v>2</v>
      </c>
      <c r="G46" s="17"/>
      <c r="H46" s="17"/>
      <c r="I46" s="23"/>
    </row>
    <row r="47" spans="1:9" x14ac:dyDescent="0.25">
      <c r="A47" s="7" t="s">
        <v>11</v>
      </c>
      <c r="B47" s="8" t="s">
        <v>8</v>
      </c>
      <c r="C47" s="8">
        <v>5995</v>
      </c>
      <c r="D47" s="8">
        <v>5995</v>
      </c>
      <c r="E47" s="9">
        <v>0.12</v>
      </c>
      <c r="F47" s="8">
        <v>2</v>
      </c>
      <c r="G47" s="17"/>
      <c r="H47" s="17"/>
      <c r="I47" s="23"/>
    </row>
    <row r="48" spans="1:9" x14ac:dyDescent="0.25">
      <c r="A48" s="3" t="s">
        <v>12</v>
      </c>
      <c r="B48" s="4" t="s">
        <v>8</v>
      </c>
      <c r="C48" s="4">
        <v>881</v>
      </c>
      <c r="D48" s="4">
        <v>158</v>
      </c>
      <c r="E48" s="5">
        <v>0.12</v>
      </c>
      <c r="F48" s="4">
        <v>2</v>
      </c>
      <c r="G48" s="17"/>
      <c r="H48" s="17"/>
      <c r="I48" s="23"/>
    </row>
    <row r="49" spans="1:9" x14ac:dyDescent="0.25">
      <c r="A49" s="3" t="s">
        <v>13</v>
      </c>
      <c r="B49" s="4" t="s">
        <v>8</v>
      </c>
      <c r="C49" s="4">
        <v>251</v>
      </c>
      <c r="D49" s="4">
        <v>89</v>
      </c>
      <c r="E49" s="5">
        <v>0.34</v>
      </c>
      <c r="F49" s="4">
        <v>1</v>
      </c>
      <c r="G49" s="17"/>
      <c r="H49" s="17"/>
      <c r="I49" s="23"/>
    </row>
    <row r="50" spans="1:9" x14ac:dyDescent="0.25">
      <c r="A50" s="3" t="s">
        <v>14</v>
      </c>
      <c r="B50" s="4" t="s">
        <v>8</v>
      </c>
      <c r="C50" s="4">
        <v>1012</v>
      </c>
      <c r="D50" s="4">
        <v>1012</v>
      </c>
      <c r="E50" s="5">
        <v>0.11</v>
      </c>
      <c r="F50" s="4">
        <v>1</v>
      </c>
      <c r="G50" s="17"/>
      <c r="H50" s="17"/>
      <c r="I50" s="23"/>
    </row>
    <row r="51" spans="1:9" x14ac:dyDescent="0.25">
      <c r="A51" s="3" t="s">
        <v>15</v>
      </c>
      <c r="B51" s="4" t="s">
        <v>8</v>
      </c>
      <c r="C51" s="4">
        <v>38474</v>
      </c>
      <c r="D51" s="4">
        <v>38474</v>
      </c>
      <c r="E51" s="5">
        <v>0.13</v>
      </c>
      <c r="F51" s="4">
        <v>4</v>
      </c>
      <c r="G51" s="17"/>
      <c r="H51" s="17"/>
      <c r="I51" s="23"/>
    </row>
    <row r="52" spans="1:9" x14ac:dyDescent="0.25">
      <c r="A52" s="3" t="s">
        <v>16</v>
      </c>
      <c r="B52" s="4" t="s">
        <v>8</v>
      </c>
      <c r="C52" s="4">
        <v>27626</v>
      </c>
      <c r="D52" s="4">
        <v>27626</v>
      </c>
      <c r="E52" s="5">
        <v>0.13</v>
      </c>
      <c r="F52" s="4">
        <v>4</v>
      </c>
      <c r="G52" s="17"/>
      <c r="H52" s="17"/>
      <c r="I52" s="23"/>
    </row>
    <row r="53" spans="1:9" x14ac:dyDescent="0.25">
      <c r="A53" s="7" t="s">
        <v>17</v>
      </c>
      <c r="B53" s="8" t="s">
        <v>8</v>
      </c>
      <c r="C53" s="8">
        <v>4921</v>
      </c>
      <c r="D53" s="8">
        <v>1268</v>
      </c>
      <c r="E53" s="9">
        <v>0.2</v>
      </c>
      <c r="F53" s="8">
        <v>1</v>
      </c>
      <c r="G53" s="17"/>
      <c r="H53" s="17"/>
      <c r="I53" s="23"/>
    </row>
    <row r="54" spans="1:9" x14ac:dyDescent="0.25">
      <c r="A54" s="3" t="s">
        <v>18</v>
      </c>
      <c r="B54" s="4" t="s">
        <v>8</v>
      </c>
      <c r="C54" s="4">
        <v>29668</v>
      </c>
      <c r="D54" s="4">
        <v>29668</v>
      </c>
      <c r="E54" s="5">
        <v>0.14000000000000001</v>
      </c>
      <c r="F54" s="4">
        <v>5</v>
      </c>
      <c r="G54" s="17"/>
      <c r="H54" s="17"/>
      <c r="I54" s="23"/>
    </row>
    <row r="55" spans="1:9" x14ac:dyDescent="0.25">
      <c r="A55" s="7" t="s">
        <v>3</v>
      </c>
      <c r="B55" s="8" t="s">
        <v>10</v>
      </c>
      <c r="C55" s="8">
        <v>19419</v>
      </c>
      <c r="D55" s="8" t="s">
        <v>55</v>
      </c>
      <c r="E55" s="9" t="s">
        <v>55</v>
      </c>
      <c r="F55" s="8">
        <v>0</v>
      </c>
      <c r="G55" s="17">
        <f>SUM(C55:C66)</f>
        <v>195017</v>
      </c>
      <c r="H55" s="17">
        <f>SUM(D55:D66)</f>
        <v>175</v>
      </c>
      <c r="I55" s="23">
        <f>SUMPRODUCT(D55:D66,E55:E66)/SUM(D55:D66)</f>
        <v>0.16</v>
      </c>
    </row>
    <row r="56" spans="1:9" x14ac:dyDescent="0.25">
      <c r="A56" s="7" t="s">
        <v>5</v>
      </c>
      <c r="B56" s="8" t="s">
        <v>10</v>
      </c>
      <c r="C56" s="8">
        <v>8238</v>
      </c>
      <c r="D56" s="8" t="s">
        <v>55</v>
      </c>
      <c r="E56" s="9" t="s">
        <v>55</v>
      </c>
      <c r="F56" s="8">
        <v>0</v>
      </c>
      <c r="G56" s="17"/>
      <c r="H56" s="17"/>
      <c r="I56" s="23"/>
    </row>
    <row r="57" spans="1:9" x14ac:dyDescent="0.25">
      <c r="A57" s="3" t="s">
        <v>7</v>
      </c>
      <c r="B57" s="4" t="s">
        <v>10</v>
      </c>
      <c r="C57" s="4">
        <v>9795</v>
      </c>
      <c r="D57" s="4" t="s">
        <v>55</v>
      </c>
      <c r="E57" s="5" t="s">
        <v>55</v>
      </c>
      <c r="F57" s="4">
        <v>0</v>
      </c>
      <c r="G57" s="17"/>
      <c r="H57" s="17"/>
      <c r="I57" s="23"/>
    </row>
    <row r="58" spans="1:9" x14ac:dyDescent="0.25">
      <c r="A58" s="7" t="s">
        <v>9</v>
      </c>
      <c r="B58" s="8" t="s">
        <v>10</v>
      </c>
      <c r="C58" s="8">
        <v>6680</v>
      </c>
      <c r="D58" s="8" t="s">
        <v>55</v>
      </c>
      <c r="E58" s="9" t="s">
        <v>55</v>
      </c>
      <c r="F58" s="8">
        <v>0</v>
      </c>
      <c r="G58" s="17"/>
      <c r="H58" s="17"/>
      <c r="I58" s="23"/>
    </row>
    <row r="59" spans="1:9" x14ac:dyDescent="0.25">
      <c r="A59" s="7" t="s">
        <v>11</v>
      </c>
      <c r="B59" s="8" t="s">
        <v>10</v>
      </c>
      <c r="C59" s="8">
        <v>28468</v>
      </c>
      <c r="D59" s="8">
        <v>175</v>
      </c>
      <c r="E59" s="9">
        <v>0.16</v>
      </c>
      <c r="F59" s="8">
        <v>1</v>
      </c>
      <c r="G59" s="17"/>
      <c r="H59" s="17"/>
      <c r="I59" s="23"/>
    </row>
    <row r="60" spans="1:9" x14ac:dyDescent="0.25">
      <c r="A60" s="3" t="s">
        <v>12</v>
      </c>
      <c r="B60" s="4" t="s">
        <v>10</v>
      </c>
      <c r="C60" s="4">
        <v>23043</v>
      </c>
      <c r="D60" s="4" t="s">
        <v>55</v>
      </c>
      <c r="E60" s="5" t="s">
        <v>55</v>
      </c>
      <c r="F60" s="4">
        <v>0</v>
      </c>
      <c r="G60" s="17"/>
      <c r="H60" s="17"/>
      <c r="I60" s="23"/>
    </row>
    <row r="61" spans="1:9" x14ac:dyDescent="0.25">
      <c r="A61" s="7" t="s">
        <v>13</v>
      </c>
      <c r="B61" s="8" t="s">
        <v>10</v>
      </c>
      <c r="C61" s="8">
        <v>15761</v>
      </c>
      <c r="D61" s="8" t="s">
        <v>55</v>
      </c>
      <c r="E61" s="9" t="s">
        <v>55</v>
      </c>
      <c r="F61" s="8">
        <v>0</v>
      </c>
      <c r="G61" s="17"/>
      <c r="H61" s="17"/>
      <c r="I61" s="23"/>
    </row>
    <row r="62" spans="1:9" x14ac:dyDescent="0.25">
      <c r="A62" s="7" t="s">
        <v>14</v>
      </c>
      <c r="B62" s="8" t="s">
        <v>10</v>
      </c>
      <c r="C62" s="8">
        <v>8843</v>
      </c>
      <c r="D62" s="8" t="s">
        <v>55</v>
      </c>
      <c r="E62" s="9" t="s">
        <v>55</v>
      </c>
      <c r="F62" s="8">
        <v>0</v>
      </c>
      <c r="G62" s="17"/>
      <c r="H62" s="17"/>
      <c r="I62" s="23"/>
    </row>
    <row r="63" spans="1:9" x14ac:dyDescent="0.25">
      <c r="A63" s="3" t="s">
        <v>15</v>
      </c>
      <c r="B63" s="4" t="s">
        <v>10</v>
      </c>
      <c r="C63" s="4">
        <v>35019</v>
      </c>
      <c r="D63" s="4" t="s">
        <v>55</v>
      </c>
      <c r="E63" s="5" t="s">
        <v>55</v>
      </c>
      <c r="F63" s="4">
        <v>0</v>
      </c>
      <c r="G63" s="17"/>
      <c r="H63" s="17"/>
      <c r="I63" s="23"/>
    </row>
    <row r="64" spans="1:9" x14ac:dyDescent="0.25">
      <c r="A64" s="7" t="s">
        <v>16</v>
      </c>
      <c r="B64" s="8" t="s">
        <v>10</v>
      </c>
      <c r="C64" s="8">
        <v>11419</v>
      </c>
      <c r="D64" s="8" t="s">
        <v>55</v>
      </c>
      <c r="E64" s="9" t="s">
        <v>55</v>
      </c>
      <c r="F64" s="8">
        <v>0</v>
      </c>
      <c r="G64" s="17"/>
      <c r="H64" s="17"/>
      <c r="I64" s="23"/>
    </row>
    <row r="65" spans="1:9" x14ac:dyDescent="0.25">
      <c r="A65" s="3" t="s">
        <v>17</v>
      </c>
      <c r="B65" s="4" t="s">
        <v>10</v>
      </c>
      <c r="C65" s="4">
        <v>10904</v>
      </c>
      <c r="D65" s="4" t="s">
        <v>55</v>
      </c>
      <c r="E65" s="5" t="s">
        <v>55</v>
      </c>
      <c r="F65" s="4">
        <v>0</v>
      </c>
      <c r="G65" s="17"/>
      <c r="H65" s="17"/>
      <c r="I65" s="23"/>
    </row>
    <row r="66" spans="1:9" ht="15.75" thickBot="1" x14ac:dyDescent="0.3">
      <c r="A66" s="20" t="s">
        <v>18</v>
      </c>
      <c r="B66" s="21" t="s">
        <v>10</v>
      </c>
      <c r="C66" s="21">
        <v>17428</v>
      </c>
      <c r="D66" s="21" t="s">
        <v>55</v>
      </c>
      <c r="E66" s="22" t="s">
        <v>55</v>
      </c>
      <c r="F66" s="21">
        <v>0</v>
      </c>
      <c r="G66" s="17"/>
      <c r="H66" s="17"/>
      <c r="I66" s="23"/>
    </row>
    <row r="67" spans="1:9" x14ac:dyDescent="0.25">
      <c r="G67" s="16"/>
    </row>
    <row r="69" spans="1:9" x14ac:dyDescent="0.25">
      <c r="A69" t="s">
        <v>3</v>
      </c>
    </row>
    <row r="70" spans="1:9" x14ac:dyDescent="0.25">
      <c r="A70" t="s">
        <v>5</v>
      </c>
    </row>
    <row r="71" spans="1:9" x14ac:dyDescent="0.25">
      <c r="A71" t="s">
        <v>7</v>
      </c>
    </row>
    <row r="72" spans="1:9" x14ac:dyDescent="0.25">
      <c r="A72" t="s">
        <v>9</v>
      </c>
    </row>
    <row r="73" spans="1:9" x14ac:dyDescent="0.25">
      <c r="A73" t="s">
        <v>11</v>
      </c>
    </row>
    <row r="74" spans="1:9" x14ac:dyDescent="0.25">
      <c r="A74" t="s">
        <v>12</v>
      </c>
    </row>
    <row r="75" spans="1:9" x14ac:dyDescent="0.25">
      <c r="A75" t="s">
        <v>13</v>
      </c>
    </row>
    <row r="76" spans="1:9" x14ac:dyDescent="0.25">
      <c r="A76" t="s">
        <v>14</v>
      </c>
    </row>
    <row r="77" spans="1:9" x14ac:dyDescent="0.25">
      <c r="A77" t="s">
        <v>15</v>
      </c>
    </row>
    <row r="78" spans="1:9" x14ac:dyDescent="0.25">
      <c r="A78" t="s">
        <v>16</v>
      </c>
    </row>
    <row r="79" spans="1:9" x14ac:dyDescent="0.25">
      <c r="A79" t="s">
        <v>17</v>
      </c>
    </row>
    <row r="80" spans="1:9" x14ac:dyDescent="0.25">
      <c r="A80" t="s">
        <v>18</v>
      </c>
    </row>
  </sheetData>
  <autoFilter ref="A18:I66" xr:uid="{E55112A6-0C2E-4653-88AE-35DF790A7EC9}">
    <sortState xmlns:xlrd2="http://schemas.microsoft.com/office/spreadsheetml/2017/richdata2" ref="A19:I66">
      <sortCondition ref="B18:B66"/>
    </sortState>
  </autoFilter>
  <mergeCells count="1">
    <mergeCell ref="A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3DDA-DC9C-49F0-9A5A-8093A16C820C}">
  <dimension ref="A1:I80"/>
  <sheetViews>
    <sheetView workbookViewId="0">
      <selection activeCell="F16" sqref="F16"/>
    </sheetView>
  </sheetViews>
  <sheetFormatPr defaultColWidth="25.28515625" defaultRowHeight="15" x14ac:dyDescent="0.25"/>
  <sheetData>
    <row r="1" spans="1:9" ht="19.5" thickBot="1" x14ac:dyDescent="0.35">
      <c r="A1" s="50">
        <v>44136</v>
      </c>
      <c r="B1" s="49"/>
      <c r="C1" s="49"/>
      <c r="D1" s="49"/>
      <c r="E1" s="49"/>
      <c r="F1" s="49"/>
      <c r="G1" s="49"/>
      <c r="H1" s="49"/>
      <c r="I1" s="49"/>
    </row>
    <row r="2" spans="1:9" x14ac:dyDescent="0.25">
      <c r="A2" s="1" t="s">
        <v>0</v>
      </c>
      <c r="B2" s="2" t="s">
        <v>62</v>
      </c>
      <c r="C2" s="2" t="s">
        <v>61</v>
      </c>
      <c r="D2" s="2" t="s">
        <v>46</v>
      </c>
      <c r="F2" s="1" t="s">
        <v>2</v>
      </c>
      <c r="G2" s="2" t="s">
        <v>62</v>
      </c>
      <c r="H2" s="2" t="s">
        <v>61</v>
      </c>
      <c r="I2" s="2" t="s">
        <v>46</v>
      </c>
    </row>
    <row r="3" spans="1:9" x14ac:dyDescent="0.25">
      <c r="A3" s="3" t="s">
        <v>3</v>
      </c>
      <c r="B3" s="4">
        <v>148948</v>
      </c>
      <c r="C3" s="4">
        <v>66871</v>
      </c>
      <c r="D3" s="5">
        <v>0.12787022775194032</v>
      </c>
      <c r="F3" s="3" t="s">
        <v>47</v>
      </c>
      <c r="G3" s="4">
        <v>1442949</v>
      </c>
      <c r="H3" s="4">
        <v>825599</v>
      </c>
      <c r="I3" s="5">
        <v>0.11366590802556691</v>
      </c>
    </row>
    <row r="4" spans="1:9" x14ac:dyDescent="0.25">
      <c r="A4" s="7" t="s">
        <v>5</v>
      </c>
      <c r="B4" s="8">
        <v>97022</v>
      </c>
      <c r="C4" s="8">
        <v>73896</v>
      </c>
      <c r="D4" s="9">
        <v>0.11019730431958429</v>
      </c>
      <c r="F4" s="7" t="s">
        <v>48</v>
      </c>
      <c r="G4" s="8">
        <v>207263</v>
      </c>
      <c r="H4" s="8">
        <v>28241</v>
      </c>
      <c r="I4" s="9">
        <v>0.12335611345207322</v>
      </c>
    </row>
    <row r="5" spans="1:9" x14ac:dyDescent="0.25">
      <c r="A5" s="3" t="s">
        <v>7</v>
      </c>
      <c r="B5" s="4">
        <v>103887</v>
      </c>
      <c r="C5" s="4">
        <v>47707</v>
      </c>
      <c r="D5" s="5">
        <v>0.12014987318422872</v>
      </c>
      <c r="F5" s="3" t="s">
        <v>49</v>
      </c>
      <c r="G5" s="4">
        <v>123125</v>
      </c>
      <c r="H5" s="4">
        <v>13373</v>
      </c>
      <c r="I5" s="5">
        <v>0.2334218200852464</v>
      </c>
    </row>
    <row r="6" spans="1:9" ht="15.75" thickBot="1" x14ac:dyDescent="0.3">
      <c r="A6" s="7" t="s">
        <v>9</v>
      </c>
      <c r="B6" s="8">
        <v>120024</v>
      </c>
      <c r="C6" s="8">
        <v>4750</v>
      </c>
      <c r="D6" s="9">
        <v>0.16214526315789474</v>
      </c>
      <c r="F6" s="11" t="s">
        <v>50</v>
      </c>
      <c r="G6" s="12">
        <v>217886</v>
      </c>
      <c r="H6" s="12">
        <v>175</v>
      </c>
      <c r="I6" s="13">
        <v>0.36</v>
      </c>
    </row>
    <row r="7" spans="1:9" x14ac:dyDescent="0.25">
      <c r="A7" s="3" t="s">
        <v>11</v>
      </c>
      <c r="B7" s="4">
        <v>350593</v>
      </c>
      <c r="C7" s="4">
        <v>300819</v>
      </c>
      <c r="D7" s="5">
        <v>0.11026949760487205</v>
      </c>
    </row>
    <row r="8" spans="1:9" x14ac:dyDescent="0.25">
      <c r="A8" s="7" t="s">
        <v>12</v>
      </c>
      <c r="B8" s="8">
        <v>457694</v>
      </c>
      <c r="C8" s="8">
        <v>317947</v>
      </c>
      <c r="D8" s="9">
        <v>0.11000345969611289</v>
      </c>
      <c r="F8" t="s">
        <v>19</v>
      </c>
      <c r="G8" s="17">
        <f>SUM(G3:G6)</f>
        <v>1991223</v>
      </c>
      <c r="H8" s="15">
        <f>SUM(H3:H6)</f>
        <v>867388</v>
      </c>
      <c r="I8" s="16">
        <f>SUMPRODUCT(H3:H6,I3:I6)/SUM(H3:H6)</f>
        <v>0.11587745046046291</v>
      </c>
    </row>
    <row r="9" spans="1:9" x14ac:dyDescent="0.25">
      <c r="A9" s="3" t="s">
        <v>13</v>
      </c>
      <c r="B9" s="4">
        <v>28503</v>
      </c>
      <c r="C9" s="4">
        <v>58</v>
      </c>
      <c r="D9" s="5">
        <v>0.33</v>
      </c>
      <c r="I9" s="16"/>
    </row>
    <row r="10" spans="1:9" x14ac:dyDescent="0.25">
      <c r="A10" s="7" t="s">
        <v>14</v>
      </c>
      <c r="B10" s="8">
        <v>97708</v>
      </c>
      <c r="C10" s="8">
        <v>2069</v>
      </c>
      <c r="D10" s="9">
        <v>0.14000000000000001</v>
      </c>
      <c r="I10" s="16">
        <f>SUMPRODUCT(D19:D66,E19:E66)/SUM(D19:D66)</f>
        <v>0.1158774504604629</v>
      </c>
    </row>
    <row r="11" spans="1:9" x14ac:dyDescent="0.25">
      <c r="A11" s="3" t="s">
        <v>15</v>
      </c>
      <c r="B11" s="4">
        <v>174997</v>
      </c>
      <c r="C11" s="4">
        <v>10085</v>
      </c>
      <c r="D11" s="5">
        <v>0.14879623202776401</v>
      </c>
      <c r="G11" s="16"/>
    </row>
    <row r="12" spans="1:9" x14ac:dyDescent="0.25">
      <c r="A12" s="7" t="s">
        <v>16</v>
      </c>
      <c r="B12" s="8">
        <v>242172</v>
      </c>
      <c r="C12" s="8">
        <v>29714</v>
      </c>
      <c r="D12" s="9">
        <v>0.16144780238271522</v>
      </c>
    </row>
    <row r="13" spans="1:9" x14ac:dyDescent="0.25">
      <c r="A13" s="3" t="s">
        <v>17</v>
      </c>
      <c r="B13" s="4">
        <v>108328</v>
      </c>
      <c r="C13" s="4">
        <v>4258</v>
      </c>
      <c r="D13" s="5">
        <v>0.18297792390793796</v>
      </c>
    </row>
    <row r="14" spans="1:9" ht="15.75" thickBot="1" x14ac:dyDescent="0.3">
      <c r="A14" s="11" t="s">
        <v>18</v>
      </c>
      <c r="B14" s="12">
        <v>61347</v>
      </c>
      <c r="C14" s="12">
        <v>9214</v>
      </c>
      <c r="D14" s="13">
        <v>0.19344041675710874</v>
      </c>
    </row>
    <row r="16" spans="1:9" x14ac:dyDescent="0.25">
      <c r="A16" t="s">
        <v>19</v>
      </c>
      <c r="B16" s="15">
        <f>SUM(B3:B14)</f>
        <v>1991223</v>
      </c>
      <c r="C16" s="15">
        <f>SUM(C3:C14)</f>
        <v>867388</v>
      </c>
      <c r="D16" s="16">
        <f>SUMPRODUCT(C3:C14,D3:D14)/SUM(C3:C14)</f>
        <v>0.11587745046046291</v>
      </c>
    </row>
    <row r="17" spans="1:9" ht="15.75" thickBot="1" x14ac:dyDescent="0.3"/>
    <row r="18" spans="1:9" x14ac:dyDescent="0.25">
      <c r="A18" s="1" t="s">
        <v>20</v>
      </c>
      <c r="B18" s="2" t="s">
        <v>21</v>
      </c>
      <c r="C18" s="2" t="s">
        <v>22</v>
      </c>
      <c r="D18" s="2" t="s">
        <v>23</v>
      </c>
      <c r="E18" s="2" t="s">
        <v>24</v>
      </c>
      <c r="F18" s="2" t="s">
        <v>25</v>
      </c>
      <c r="G18" s="25" t="s">
        <v>63</v>
      </c>
      <c r="H18" s="25" t="s">
        <v>65</v>
      </c>
      <c r="I18" s="25" t="s">
        <v>66</v>
      </c>
    </row>
    <row r="19" spans="1:9" x14ac:dyDescent="0.25">
      <c r="A19" s="3" t="s">
        <v>3</v>
      </c>
      <c r="B19" s="4" t="s">
        <v>4</v>
      </c>
      <c r="C19" s="4">
        <v>52538</v>
      </c>
      <c r="D19" s="4">
        <v>51210</v>
      </c>
      <c r="E19" s="5">
        <v>0.13</v>
      </c>
      <c r="F19" s="4">
        <v>4</v>
      </c>
      <c r="G19" s="17">
        <f>SUM(C19:C30)</f>
        <v>1442949</v>
      </c>
      <c r="H19" s="17">
        <f>SUM(D19:D30)</f>
        <v>825599</v>
      </c>
      <c r="I19" s="23">
        <f>SUMPRODUCT(D19:D30,E19:E30)/SUM(D19:D30)</f>
        <v>0.11366590802556691</v>
      </c>
    </row>
    <row r="20" spans="1:9" x14ac:dyDescent="0.25">
      <c r="A20" s="3" t="s">
        <v>5</v>
      </c>
      <c r="B20" s="4" t="s">
        <v>4</v>
      </c>
      <c r="C20" s="4">
        <v>73357</v>
      </c>
      <c r="D20" s="4">
        <v>73357</v>
      </c>
      <c r="E20" s="5">
        <v>0.11</v>
      </c>
      <c r="F20" s="4">
        <v>2</v>
      </c>
      <c r="G20" s="17"/>
      <c r="H20" s="17"/>
      <c r="I20" s="23"/>
    </row>
    <row r="21" spans="1:9" x14ac:dyDescent="0.25">
      <c r="A21" s="7" t="s">
        <v>7</v>
      </c>
      <c r="B21" s="8" t="s">
        <v>4</v>
      </c>
      <c r="C21" s="8">
        <v>90271</v>
      </c>
      <c r="D21" s="8">
        <v>47564</v>
      </c>
      <c r="E21" s="9">
        <v>0.12</v>
      </c>
      <c r="F21" s="8">
        <v>3</v>
      </c>
      <c r="G21" s="17"/>
      <c r="H21" s="17"/>
      <c r="I21" s="23"/>
    </row>
    <row r="22" spans="1:9" x14ac:dyDescent="0.25">
      <c r="A22" s="7" t="s">
        <v>9</v>
      </c>
      <c r="B22" s="8" t="s">
        <v>4</v>
      </c>
      <c r="C22" s="8">
        <v>107127</v>
      </c>
      <c r="D22" s="8">
        <v>3731</v>
      </c>
      <c r="E22" s="9">
        <v>0.16</v>
      </c>
      <c r="F22" s="8">
        <v>2</v>
      </c>
      <c r="G22" s="17"/>
      <c r="H22" s="17"/>
      <c r="I22" s="23"/>
    </row>
    <row r="23" spans="1:9" x14ac:dyDescent="0.25">
      <c r="A23" s="3" t="s">
        <v>11</v>
      </c>
      <c r="B23" s="4" t="s">
        <v>4</v>
      </c>
      <c r="C23" s="4">
        <v>299088</v>
      </c>
      <c r="D23" s="4">
        <v>299088</v>
      </c>
      <c r="E23" s="5">
        <v>0.11</v>
      </c>
      <c r="F23" s="4">
        <v>5</v>
      </c>
      <c r="G23" s="17"/>
      <c r="H23" s="17"/>
      <c r="I23" s="23"/>
    </row>
    <row r="24" spans="1:9" x14ac:dyDescent="0.25">
      <c r="A24" s="3" t="s">
        <v>12</v>
      </c>
      <c r="B24" s="4" t="s">
        <v>4</v>
      </c>
      <c r="C24" s="4">
        <v>432604</v>
      </c>
      <c r="D24" s="4">
        <v>317942</v>
      </c>
      <c r="E24" s="5">
        <v>0.11</v>
      </c>
      <c r="F24" s="4">
        <v>5</v>
      </c>
      <c r="G24" s="17"/>
      <c r="H24" s="17"/>
      <c r="I24" s="23"/>
    </row>
    <row r="25" spans="1:9" x14ac:dyDescent="0.25">
      <c r="A25" s="7" t="s">
        <v>13</v>
      </c>
      <c r="B25" s="8" t="s">
        <v>4</v>
      </c>
      <c r="C25" s="8">
        <v>7646</v>
      </c>
      <c r="D25" s="8" t="s">
        <v>55</v>
      </c>
      <c r="E25" s="9" t="s">
        <v>55</v>
      </c>
      <c r="F25" s="8">
        <v>0</v>
      </c>
      <c r="G25" s="17"/>
      <c r="H25" s="17"/>
      <c r="I25" s="23"/>
    </row>
    <row r="26" spans="1:9" x14ac:dyDescent="0.25">
      <c r="A26" s="7" t="s">
        <v>14</v>
      </c>
      <c r="B26" s="8" t="s">
        <v>4</v>
      </c>
      <c r="C26" s="8">
        <v>85254</v>
      </c>
      <c r="D26" s="8">
        <v>2069</v>
      </c>
      <c r="E26" s="9">
        <v>0.14000000000000001</v>
      </c>
      <c r="F26" s="8">
        <v>2</v>
      </c>
      <c r="G26" s="17"/>
      <c r="H26" s="17"/>
      <c r="I26" s="23"/>
    </row>
    <row r="27" spans="1:9" x14ac:dyDescent="0.25">
      <c r="A27" s="3" t="s">
        <v>15</v>
      </c>
      <c r="B27" s="4" t="s">
        <v>4</v>
      </c>
      <c r="C27" s="4">
        <v>71354</v>
      </c>
      <c r="D27" s="4">
        <v>3711</v>
      </c>
      <c r="E27" s="5">
        <v>0.14000000000000001</v>
      </c>
      <c r="F27" s="4">
        <v>2</v>
      </c>
      <c r="G27" s="17"/>
      <c r="H27" s="17"/>
      <c r="I27" s="23"/>
    </row>
    <row r="28" spans="1:9" x14ac:dyDescent="0.25">
      <c r="A28" s="7" t="s">
        <v>16</v>
      </c>
      <c r="B28" s="8" t="s">
        <v>4</v>
      </c>
      <c r="C28" s="8">
        <v>131659</v>
      </c>
      <c r="D28" s="8">
        <v>23937</v>
      </c>
      <c r="E28" s="9">
        <v>0.15</v>
      </c>
      <c r="F28" s="8">
        <v>2</v>
      </c>
      <c r="G28" s="17"/>
      <c r="H28" s="17"/>
      <c r="I28" s="23"/>
    </row>
    <row r="29" spans="1:9" x14ac:dyDescent="0.25">
      <c r="A29" s="7" t="s">
        <v>17</v>
      </c>
      <c r="B29" s="8" t="s">
        <v>4</v>
      </c>
      <c r="C29" s="8">
        <v>90148</v>
      </c>
      <c r="D29" s="8">
        <v>2990</v>
      </c>
      <c r="E29" s="9">
        <v>0.18</v>
      </c>
      <c r="F29" s="8">
        <v>1</v>
      </c>
      <c r="G29" s="17"/>
      <c r="H29" s="17"/>
      <c r="I29" s="23"/>
    </row>
    <row r="30" spans="1:9" x14ac:dyDescent="0.25">
      <c r="A30" s="3" t="s">
        <v>18</v>
      </c>
      <c r="B30" s="4" t="s">
        <v>4</v>
      </c>
      <c r="C30" s="4">
        <v>1903</v>
      </c>
      <c r="D30" s="4" t="s">
        <v>55</v>
      </c>
      <c r="E30" s="5" t="s">
        <v>55</v>
      </c>
      <c r="F30" s="4">
        <v>0</v>
      </c>
      <c r="G30" s="17"/>
      <c r="H30" s="17"/>
      <c r="I30" s="23"/>
    </row>
    <row r="31" spans="1:9" x14ac:dyDescent="0.25">
      <c r="A31" s="3" t="s">
        <v>3</v>
      </c>
      <c r="B31" s="4" t="s">
        <v>6</v>
      </c>
      <c r="C31" s="4">
        <v>61521</v>
      </c>
      <c r="D31" s="4">
        <v>15188</v>
      </c>
      <c r="E31" s="5">
        <v>0.12</v>
      </c>
      <c r="F31" s="4">
        <v>3</v>
      </c>
      <c r="G31" s="17">
        <f>SUM(C31:C42)</f>
        <v>207263</v>
      </c>
      <c r="H31" s="17">
        <f>SUM(D31:D42)</f>
        <v>28241</v>
      </c>
      <c r="I31" s="23">
        <f>SUMPRODUCT(D31:D42,E31:E42)/SUM(D31:D42)</f>
        <v>0.12335611345207322</v>
      </c>
    </row>
    <row r="32" spans="1:9" x14ac:dyDescent="0.25">
      <c r="A32" s="7" t="s">
        <v>5</v>
      </c>
      <c r="B32" s="8" t="s">
        <v>6</v>
      </c>
      <c r="C32" s="8">
        <v>7693</v>
      </c>
      <c r="D32" s="8">
        <v>463</v>
      </c>
      <c r="E32" s="9">
        <v>0.13</v>
      </c>
      <c r="F32" s="8">
        <v>1</v>
      </c>
      <c r="G32" s="17"/>
      <c r="H32" s="17"/>
      <c r="I32" s="23"/>
    </row>
    <row r="33" spans="1:9" x14ac:dyDescent="0.25">
      <c r="A33" s="7" t="s">
        <v>7</v>
      </c>
      <c r="B33" s="8" t="s">
        <v>6</v>
      </c>
      <c r="C33" s="8">
        <v>2684</v>
      </c>
      <c r="D33" s="8" t="s">
        <v>55</v>
      </c>
      <c r="E33" s="9" t="s">
        <v>55</v>
      </c>
      <c r="F33" s="8">
        <v>0</v>
      </c>
      <c r="G33" s="17"/>
      <c r="H33" s="17"/>
      <c r="I33" s="23"/>
    </row>
    <row r="34" spans="1:9" x14ac:dyDescent="0.25">
      <c r="A34" s="3" t="s">
        <v>9</v>
      </c>
      <c r="B34" s="4" t="s">
        <v>6</v>
      </c>
      <c r="C34" s="4">
        <v>1067</v>
      </c>
      <c r="D34" s="4" t="s">
        <v>55</v>
      </c>
      <c r="E34" s="5" t="s">
        <v>55</v>
      </c>
      <c r="F34" s="4">
        <v>0</v>
      </c>
      <c r="G34" s="17"/>
      <c r="H34" s="17"/>
      <c r="I34" s="23"/>
    </row>
    <row r="35" spans="1:9" x14ac:dyDescent="0.25">
      <c r="A35" s="3" t="s">
        <v>11</v>
      </c>
      <c r="B35" s="4" t="s">
        <v>6</v>
      </c>
      <c r="C35" s="4">
        <v>12256</v>
      </c>
      <c r="D35" s="4">
        <v>1432</v>
      </c>
      <c r="E35" s="5">
        <v>0.13</v>
      </c>
      <c r="F35" s="4">
        <v>1</v>
      </c>
      <c r="G35" s="17"/>
      <c r="H35" s="17"/>
      <c r="I35" s="23"/>
    </row>
    <row r="36" spans="1:9" x14ac:dyDescent="0.25">
      <c r="A36" s="3" t="s">
        <v>12</v>
      </c>
      <c r="B36" s="4" t="s">
        <v>6</v>
      </c>
      <c r="C36" s="4">
        <v>305</v>
      </c>
      <c r="D36" s="4" t="s">
        <v>55</v>
      </c>
      <c r="E36" s="5" t="s">
        <v>55</v>
      </c>
      <c r="F36" s="4">
        <v>0</v>
      </c>
      <c r="G36" s="17"/>
      <c r="H36" s="17"/>
      <c r="I36" s="23"/>
    </row>
    <row r="37" spans="1:9" x14ac:dyDescent="0.25">
      <c r="A37" s="7" t="s">
        <v>13</v>
      </c>
      <c r="B37" s="8" t="s">
        <v>6</v>
      </c>
      <c r="C37" s="8">
        <v>198</v>
      </c>
      <c r="D37" s="8" t="s">
        <v>55</v>
      </c>
      <c r="E37" s="9" t="s">
        <v>55</v>
      </c>
      <c r="F37" s="8">
        <v>0</v>
      </c>
      <c r="G37" s="17"/>
      <c r="H37" s="17"/>
      <c r="I37" s="23"/>
    </row>
    <row r="38" spans="1:9" x14ac:dyDescent="0.25">
      <c r="A38" s="3" t="s">
        <v>14</v>
      </c>
      <c r="B38" s="4" t="s">
        <v>6</v>
      </c>
      <c r="C38" s="4">
        <v>1237</v>
      </c>
      <c r="D38" s="4" t="s">
        <v>55</v>
      </c>
      <c r="E38" s="5" t="s">
        <v>55</v>
      </c>
      <c r="F38" s="4">
        <v>0</v>
      </c>
      <c r="G38" s="17"/>
      <c r="H38" s="17"/>
      <c r="I38" s="23"/>
    </row>
    <row r="39" spans="1:9" x14ac:dyDescent="0.25">
      <c r="A39" s="3" t="s">
        <v>15</v>
      </c>
      <c r="B39" s="4" t="s">
        <v>6</v>
      </c>
      <c r="C39" s="4">
        <v>30126</v>
      </c>
      <c r="D39" s="4">
        <v>3325</v>
      </c>
      <c r="E39" s="5">
        <v>0.13</v>
      </c>
      <c r="F39" s="4">
        <v>1</v>
      </c>
      <c r="G39" s="17"/>
      <c r="H39" s="17"/>
      <c r="I39" s="23"/>
    </row>
    <row r="40" spans="1:9" x14ac:dyDescent="0.25">
      <c r="A40" s="7" t="s">
        <v>16</v>
      </c>
      <c r="B40" s="8" t="s">
        <v>6</v>
      </c>
      <c r="C40" s="8">
        <v>71876</v>
      </c>
      <c r="D40" s="8">
        <v>4258</v>
      </c>
      <c r="E40" s="9">
        <v>0.13</v>
      </c>
      <c r="F40" s="8">
        <v>1</v>
      </c>
      <c r="G40" s="17"/>
      <c r="H40" s="17"/>
      <c r="I40" s="23"/>
    </row>
    <row r="41" spans="1:9" x14ac:dyDescent="0.25">
      <c r="A41" s="3" t="s">
        <v>17</v>
      </c>
      <c r="B41" s="4" t="s">
        <v>6</v>
      </c>
      <c r="C41" s="4">
        <v>505</v>
      </c>
      <c r="D41" s="4" t="s">
        <v>55</v>
      </c>
      <c r="E41" s="5" t="s">
        <v>55</v>
      </c>
      <c r="F41" s="4">
        <v>0</v>
      </c>
      <c r="G41" s="17"/>
      <c r="H41" s="17"/>
      <c r="I41" s="23"/>
    </row>
    <row r="42" spans="1:9" x14ac:dyDescent="0.25">
      <c r="A42" s="7" t="s">
        <v>18</v>
      </c>
      <c r="B42" s="8" t="s">
        <v>6</v>
      </c>
      <c r="C42" s="8">
        <v>17795</v>
      </c>
      <c r="D42" s="8">
        <v>3575</v>
      </c>
      <c r="E42" s="9">
        <v>0.12</v>
      </c>
      <c r="F42" s="8">
        <v>2</v>
      </c>
      <c r="G42" s="17"/>
      <c r="H42" s="17"/>
      <c r="I42" s="23"/>
    </row>
    <row r="43" spans="1:9" x14ac:dyDescent="0.25">
      <c r="A43" s="7" t="s">
        <v>3</v>
      </c>
      <c r="B43" s="8" t="s">
        <v>8</v>
      </c>
      <c r="C43" s="8">
        <v>12401</v>
      </c>
      <c r="D43" s="8">
        <v>473</v>
      </c>
      <c r="E43" s="9">
        <v>0.15</v>
      </c>
      <c r="F43" s="8">
        <v>3</v>
      </c>
      <c r="G43" s="17">
        <f>SUM(C43:C54)</f>
        <v>123125</v>
      </c>
      <c r="H43" s="17">
        <f>SUM(D43:D54)</f>
        <v>13373</v>
      </c>
      <c r="I43" s="23">
        <f>SUMPRODUCT(D43:D54,E43:E54)/SUM(D43:D54)</f>
        <v>0.2334218200852464</v>
      </c>
    </row>
    <row r="44" spans="1:9" x14ac:dyDescent="0.25">
      <c r="A44" s="7" t="s">
        <v>5</v>
      </c>
      <c r="B44" s="8" t="s">
        <v>8</v>
      </c>
      <c r="C44" s="8">
        <v>4489</v>
      </c>
      <c r="D44" s="8">
        <v>76</v>
      </c>
      <c r="E44" s="9">
        <v>0.18</v>
      </c>
      <c r="F44" s="8">
        <v>1</v>
      </c>
      <c r="G44" s="17"/>
      <c r="H44" s="17"/>
      <c r="I44" s="23"/>
    </row>
    <row r="45" spans="1:9" x14ac:dyDescent="0.25">
      <c r="A45" s="7" t="s">
        <v>7</v>
      </c>
      <c r="B45" s="8" t="s">
        <v>8</v>
      </c>
      <c r="C45" s="8">
        <v>971</v>
      </c>
      <c r="D45" s="8">
        <v>143</v>
      </c>
      <c r="E45" s="9">
        <v>0.17</v>
      </c>
      <c r="F45" s="8">
        <v>2</v>
      </c>
      <c r="G45" s="17"/>
      <c r="H45" s="17"/>
      <c r="I45" s="23"/>
    </row>
    <row r="46" spans="1:9" x14ac:dyDescent="0.25">
      <c r="A46" s="3" t="s">
        <v>9</v>
      </c>
      <c r="B46" s="4" t="s">
        <v>8</v>
      </c>
      <c r="C46" s="4">
        <v>4035</v>
      </c>
      <c r="D46" s="4">
        <v>1019</v>
      </c>
      <c r="E46" s="5">
        <v>0.17</v>
      </c>
      <c r="F46" s="4">
        <v>2</v>
      </c>
      <c r="G46" s="17"/>
      <c r="H46" s="17"/>
      <c r="I46" s="23"/>
    </row>
    <row r="47" spans="1:9" x14ac:dyDescent="0.25">
      <c r="A47" s="7" t="s">
        <v>11</v>
      </c>
      <c r="B47" s="8" t="s">
        <v>8</v>
      </c>
      <c r="C47" s="8">
        <v>6468</v>
      </c>
      <c r="D47" s="8">
        <v>124</v>
      </c>
      <c r="E47" s="9">
        <v>0.18</v>
      </c>
      <c r="F47" s="8">
        <v>2</v>
      </c>
      <c r="G47" s="17"/>
      <c r="H47" s="17"/>
      <c r="I47" s="23"/>
    </row>
    <row r="48" spans="1:9" x14ac:dyDescent="0.25">
      <c r="A48" s="3" t="s">
        <v>12</v>
      </c>
      <c r="B48" s="4" t="s">
        <v>8</v>
      </c>
      <c r="C48" s="4">
        <v>623</v>
      </c>
      <c r="D48" s="4">
        <v>5</v>
      </c>
      <c r="E48" s="5">
        <v>0.33</v>
      </c>
      <c r="F48" s="4">
        <v>1</v>
      </c>
      <c r="G48" s="17"/>
      <c r="H48" s="17"/>
      <c r="I48" s="23"/>
    </row>
    <row r="49" spans="1:9" x14ac:dyDescent="0.25">
      <c r="A49" s="3" t="s">
        <v>13</v>
      </c>
      <c r="B49" s="4" t="s">
        <v>8</v>
      </c>
      <c r="C49" s="4">
        <v>586</v>
      </c>
      <c r="D49" s="4">
        <v>58</v>
      </c>
      <c r="E49" s="5">
        <v>0.33</v>
      </c>
      <c r="F49" s="4">
        <v>1</v>
      </c>
      <c r="G49" s="17"/>
      <c r="H49" s="17"/>
      <c r="I49" s="23"/>
    </row>
    <row r="50" spans="1:9" x14ac:dyDescent="0.25">
      <c r="A50" s="3" t="s">
        <v>14</v>
      </c>
      <c r="B50" s="4" t="s">
        <v>8</v>
      </c>
      <c r="C50" s="4">
        <v>1014</v>
      </c>
      <c r="D50" s="4" t="s">
        <v>55</v>
      </c>
      <c r="E50" s="5" t="s">
        <v>55</v>
      </c>
      <c r="F50" s="4">
        <v>0</v>
      </c>
      <c r="G50" s="17"/>
      <c r="H50" s="17"/>
      <c r="I50" s="23"/>
    </row>
    <row r="51" spans="1:9" x14ac:dyDescent="0.25">
      <c r="A51" s="7" t="s">
        <v>15</v>
      </c>
      <c r="B51" s="8" t="s">
        <v>8</v>
      </c>
      <c r="C51" s="8">
        <v>38752</v>
      </c>
      <c r="D51" s="8">
        <v>3049</v>
      </c>
      <c r="E51" s="9">
        <v>0.18</v>
      </c>
      <c r="F51" s="8">
        <v>5</v>
      </c>
      <c r="G51" s="17"/>
      <c r="H51" s="17"/>
      <c r="I51" s="23"/>
    </row>
    <row r="52" spans="1:9" x14ac:dyDescent="0.25">
      <c r="A52" s="3" t="s">
        <v>16</v>
      </c>
      <c r="B52" s="4" t="s">
        <v>8</v>
      </c>
      <c r="C52" s="4">
        <v>25591</v>
      </c>
      <c r="D52" s="4">
        <v>1519</v>
      </c>
      <c r="E52" s="5">
        <v>0.43</v>
      </c>
      <c r="F52" s="4">
        <v>5</v>
      </c>
      <c r="G52" s="17"/>
      <c r="H52" s="17"/>
      <c r="I52" s="23"/>
    </row>
    <row r="53" spans="1:9" x14ac:dyDescent="0.25">
      <c r="A53" s="7" t="s">
        <v>17</v>
      </c>
      <c r="B53" s="8" t="s">
        <v>8</v>
      </c>
      <c r="C53" s="8">
        <v>4895</v>
      </c>
      <c r="D53" s="8">
        <v>1268</v>
      </c>
      <c r="E53" s="9">
        <v>0.19</v>
      </c>
      <c r="F53" s="8">
        <v>1</v>
      </c>
      <c r="G53" s="17"/>
      <c r="H53" s="17"/>
      <c r="I53" s="23"/>
    </row>
    <row r="54" spans="1:9" x14ac:dyDescent="0.25">
      <c r="A54" s="3" t="s">
        <v>18</v>
      </c>
      <c r="B54" s="4" t="s">
        <v>8</v>
      </c>
      <c r="C54" s="4">
        <v>23300</v>
      </c>
      <c r="D54" s="4">
        <v>5639</v>
      </c>
      <c r="E54" s="5">
        <v>0.24</v>
      </c>
      <c r="F54" s="4">
        <v>6</v>
      </c>
      <c r="G54" s="17"/>
      <c r="H54" s="17"/>
      <c r="I54" s="23"/>
    </row>
    <row r="55" spans="1:9" x14ac:dyDescent="0.25">
      <c r="A55" s="3" t="s">
        <v>3</v>
      </c>
      <c r="B55" s="4" t="s">
        <v>10</v>
      </c>
      <c r="C55" s="4">
        <v>22488</v>
      </c>
      <c r="D55" s="4" t="s">
        <v>55</v>
      </c>
      <c r="E55" s="5" t="s">
        <v>55</v>
      </c>
      <c r="F55" s="4">
        <v>0</v>
      </c>
      <c r="G55" s="17">
        <f>SUM(C55:C66)</f>
        <v>217886</v>
      </c>
      <c r="H55" s="17">
        <f>SUM(D55:D66)</f>
        <v>175</v>
      </c>
      <c r="I55" s="23">
        <f>SUMPRODUCT(D55:D66,E55:E66)/SUM(D55:D66)</f>
        <v>0.36</v>
      </c>
    </row>
    <row r="56" spans="1:9" x14ac:dyDescent="0.25">
      <c r="A56" s="7" t="s">
        <v>5</v>
      </c>
      <c r="B56" s="8" t="s">
        <v>10</v>
      </c>
      <c r="C56" s="8">
        <v>11483</v>
      </c>
      <c r="D56" s="8" t="s">
        <v>55</v>
      </c>
      <c r="E56" s="9" t="s">
        <v>55</v>
      </c>
      <c r="F56" s="8">
        <v>0</v>
      </c>
      <c r="G56" s="17"/>
      <c r="H56" s="17"/>
      <c r="I56" s="23"/>
    </row>
    <row r="57" spans="1:9" x14ac:dyDescent="0.25">
      <c r="A57" s="7" t="s">
        <v>7</v>
      </c>
      <c r="B57" s="8" t="s">
        <v>10</v>
      </c>
      <c r="C57" s="8">
        <v>9961</v>
      </c>
      <c r="D57" s="8" t="s">
        <v>55</v>
      </c>
      <c r="E57" s="9" t="s">
        <v>55</v>
      </c>
      <c r="F57" s="8">
        <v>0</v>
      </c>
      <c r="G57" s="17"/>
      <c r="H57" s="17"/>
      <c r="I57" s="23"/>
    </row>
    <row r="58" spans="1:9" x14ac:dyDescent="0.25">
      <c r="A58" s="3" t="s">
        <v>9</v>
      </c>
      <c r="B58" s="4" t="s">
        <v>10</v>
      </c>
      <c r="C58" s="4">
        <v>7795</v>
      </c>
      <c r="D58" s="4" t="s">
        <v>55</v>
      </c>
      <c r="E58" s="5" t="s">
        <v>55</v>
      </c>
      <c r="F58" s="4">
        <v>0</v>
      </c>
      <c r="G58" s="17"/>
      <c r="H58" s="17"/>
      <c r="I58" s="23"/>
    </row>
    <row r="59" spans="1:9" x14ac:dyDescent="0.25">
      <c r="A59" s="7" t="s">
        <v>11</v>
      </c>
      <c r="B59" s="8" t="s">
        <v>10</v>
      </c>
      <c r="C59" s="8">
        <v>32781</v>
      </c>
      <c r="D59" s="8">
        <v>175</v>
      </c>
      <c r="E59" s="9">
        <v>0.36</v>
      </c>
      <c r="F59" s="8">
        <v>1</v>
      </c>
      <c r="G59" s="17"/>
      <c r="H59" s="17"/>
      <c r="I59" s="23"/>
    </row>
    <row r="60" spans="1:9" x14ac:dyDescent="0.25">
      <c r="A60" s="7" t="s">
        <v>12</v>
      </c>
      <c r="B60" s="8" t="s">
        <v>10</v>
      </c>
      <c r="C60" s="8">
        <v>24162</v>
      </c>
      <c r="D60" s="8" t="s">
        <v>55</v>
      </c>
      <c r="E60" s="9" t="s">
        <v>55</v>
      </c>
      <c r="F60" s="8">
        <v>0</v>
      </c>
      <c r="G60" s="17"/>
      <c r="H60" s="17"/>
      <c r="I60" s="23"/>
    </row>
    <row r="61" spans="1:9" x14ac:dyDescent="0.25">
      <c r="A61" s="7" t="s">
        <v>13</v>
      </c>
      <c r="B61" s="8" t="s">
        <v>10</v>
      </c>
      <c r="C61" s="8">
        <v>20073</v>
      </c>
      <c r="D61" s="8" t="s">
        <v>55</v>
      </c>
      <c r="E61" s="9" t="s">
        <v>55</v>
      </c>
      <c r="F61" s="8">
        <v>0</v>
      </c>
      <c r="G61" s="17"/>
      <c r="H61" s="17"/>
      <c r="I61" s="23"/>
    </row>
    <row r="62" spans="1:9" x14ac:dyDescent="0.25">
      <c r="A62" s="3" t="s">
        <v>14</v>
      </c>
      <c r="B62" s="4" t="s">
        <v>10</v>
      </c>
      <c r="C62" s="4">
        <v>10203</v>
      </c>
      <c r="D62" s="4" t="s">
        <v>55</v>
      </c>
      <c r="E62" s="5" t="s">
        <v>55</v>
      </c>
      <c r="F62" s="4">
        <v>0</v>
      </c>
      <c r="G62" s="17"/>
      <c r="H62" s="17"/>
      <c r="I62" s="23"/>
    </row>
    <row r="63" spans="1:9" x14ac:dyDescent="0.25">
      <c r="A63" s="3" t="s">
        <v>15</v>
      </c>
      <c r="B63" s="4" t="s">
        <v>10</v>
      </c>
      <c r="C63" s="4">
        <v>34765</v>
      </c>
      <c r="D63" s="4" t="s">
        <v>55</v>
      </c>
      <c r="E63" s="5" t="s">
        <v>55</v>
      </c>
      <c r="F63" s="4">
        <v>0</v>
      </c>
      <c r="G63" s="17"/>
      <c r="H63" s="17"/>
      <c r="I63" s="23"/>
    </row>
    <row r="64" spans="1:9" x14ac:dyDescent="0.25">
      <c r="A64" s="7" t="s">
        <v>16</v>
      </c>
      <c r="B64" s="8" t="s">
        <v>10</v>
      </c>
      <c r="C64" s="8">
        <v>13046</v>
      </c>
      <c r="D64" s="8" t="s">
        <v>55</v>
      </c>
      <c r="E64" s="9" t="s">
        <v>55</v>
      </c>
      <c r="F64" s="8">
        <v>0</v>
      </c>
      <c r="G64" s="17"/>
      <c r="H64" s="17"/>
      <c r="I64" s="23"/>
    </row>
    <row r="65" spans="1:9" x14ac:dyDescent="0.25">
      <c r="A65" s="7" t="s">
        <v>17</v>
      </c>
      <c r="B65" s="8" t="s">
        <v>10</v>
      </c>
      <c r="C65" s="8">
        <v>12780</v>
      </c>
      <c r="D65" s="8" t="s">
        <v>55</v>
      </c>
      <c r="E65" s="9" t="s">
        <v>55</v>
      </c>
      <c r="F65" s="8">
        <v>0</v>
      </c>
      <c r="G65" s="17"/>
      <c r="H65" s="17"/>
      <c r="I65" s="23"/>
    </row>
    <row r="66" spans="1:9" ht="15.75" thickBot="1" x14ac:dyDescent="0.3">
      <c r="A66" s="20" t="s">
        <v>18</v>
      </c>
      <c r="B66" s="21" t="s">
        <v>10</v>
      </c>
      <c r="C66" s="21">
        <v>18349</v>
      </c>
      <c r="D66" s="21" t="s">
        <v>55</v>
      </c>
      <c r="E66" s="22" t="s">
        <v>55</v>
      </c>
      <c r="F66" s="21">
        <v>0</v>
      </c>
      <c r="G66" s="17"/>
      <c r="H66" s="17"/>
      <c r="I66" s="23"/>
    </row>
    <row r="67" spans="1:9" x14ac:dyDescent="0.25">
      <c r="G67" s="16"/>
    </row>
    <row r="69" spans="1:9" x14ac:dyDescent="0.25">
      <c r="A69" t="s">
        <v>3</v>
      </c>
    </row>
    <row r="70" spans="1:9" x14ac:dyDescent="0.25">
      <c r="A70" t="s">
        <v>5</v>
      </c>
    </row>
    <row r="71" spans="1:9" x14ac:dyDescent="0.25">
      <c r="A71" t="s">
        <v>7</v>
      </c>
    </row>
    <row r="72" spans="1:9" x14ac:dyDescent="0.25">
      <c r="A72" t="s">
        <v>9</v>
      </c>
    </row>
    <row r="73" spans="1:9" x14ac:dyDescent="0.25">
      <c r="A73" t="s">
        <v>11</v>
      </c>
    </row>
    <row r="74" spans="1:9" x14ac:dyDescent="0.25">
      <c r="A74" t="s">
        <v>12</v>
      </c>
    </row>
    <row r="75" spans="1:9" x14ac:dyDescent="0.25">
      <c r="A75" t="s">
        <v>13</v>
      </c>
    </row>
    <row r="76" spans="1:9" x14ac:dyDescent="0.25">
      <c r="A76" t="s">
        <v>14</v>
      </c>
    </row>
    <row r="77" spans="1:9" x14ac:dyDescent="0.25">
      <c r="A77" t="s">
        <v>15</v>
      </c>
    </row>
    <row r="78" spans="1:9" x14ac:dyDescent="0.25">
      <c r="A78" t="s">
        <v>16</v>
      </c>
    </row>
    <row r="79" spans="1:9" x14ac:dyDescent="0.25">
      <c r="A79" t="s">
        <v>17</v>
      </c>
    </row>
    <row r="80" spans="1:9" x14ac:dyDescent="0.25">
      <c r="A80" t="s">
        <v>18</v>
      </c>
    </row>
  </sheetData>
  <autoFilter ref="A18:I66" xr:uid="{E55112A6-0C2E-4653-88AE-35DF790A7EC9}">
    <sortState xmlns:xlrd2="http://schemas.microsoft.com/office/spreadsheetml/2017/richdata2" ref="A19:I66">
      <sortCondition ref="B18:B66"/>
    </sortState>
  </autoFilter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D236D-ED98-412B-926D-81A02B415911}">
  <dimension ref="A1:P66"/>
  <sheetViews>
    <sheetView topLeftCell="H1" workbookViewId="0">
      <selection activeCell="M7" sqref="M7:O7"/>
    </sheetView>
  </sheetViews>
  <sheetFormatPr defaultColWidth="11.42578125" defaultRowHeight="15" x14ac:dyDescent="0.25"/>
  <cols>
    <col min="7" max="7" width="31.5703125" bestFit="1" customWidth="1"/>
    <col min="8" max="8" width="12.42578125" bestFit="1" customWidth="1"/>
    <col min="11" max="11" width="11.7109375" bestFit="1" customWidth="1"/>
    <col min="16" max="16" width="31.5703125" bestFit="1" customWidth="1"/>
  </cols>
  <sheetData>
    <row r="1" spans="1:16" ht="19.5" thickBot="1" x14ac:dyDescent="0.35">
      <c r="A1" s="49" t="s">
        <v>28</v>
      </c>
      <c r="B1" s="49"/>
      <c r="C1" s="49"/>
      <c r="D1" s="49"/>
      <c r="E1" s="49"/>
      <c r="F1" s="49"/>
      <c r="G1" s="49"/>
      <c r="I1" s="49" t="s">
        <v>29</v>
      </c>
      <c r="J1" s="49"/>
      <c r="K1" s="49"/>
      <c r="L1" s="49"/>
      <c r="M1" s="49"/>
      <c r="N1" s="49"/>
      <c r="O1" s="49"/>
    </row>
    <row r="2" spans="1:16" x14ac:dyDescent="0.25">
      <c r="A2" s="1" t="s">
        <v>0</v>
      </c>
      <c r="B2" s="2" t="s">
        <v>1</v>
      </c>
      <c r="C2" s="2" t="s">
        <v>46</v>
      </c>
      <c r="E2" s="1" t="s">
        <v>2</v>
      </c>
      <c r="F2" s="2" t="s">
        <v>1</v>
      </c>
      <c r="G2" s="2" t="s">
        <v>46</v>
      </c>
      <c r="J2" s="1" t="s">
        <v>0</v>
      </c>
      <c r="K2" s="2" t="s">
        <v>1</v>
      </c>
      <c r="L2" s="2" t="s">
        <v>46</v>
      </c>
      <c r="N2" s="1" t="s">
        <v>2</v>
      </c>
      <c r="O2" s="2" t="s">
        <v>1</v>
      </c>
      <c r="P2" s="2" t="s">
        <v>46</v>
      </c>
    </row>
    <row r="3" spans="1:16" x14ac:dyDescent="0.25">
      <c r="A3" s="3" t="s">
        <v>37</v>
      </c>
      <c r="B3" s="4">
        <v>194385</v>
      </c>
      <c r="C3" s="5">
        <v>0.30699863672608529</v>
      </c>
      <c r="E3" s="3" t="s">
        <v>47</v>
      </c>
      <c r="F3" s="4">
        <v>2039387</v>
      </c>
      <c r="G3" s="5">
        <v>0.31052234813696489</v>
      </c>
      <c r="J3" s="3" t="s">
        <v>37</v>
      </c>
      <c r="K3" s="4">
        <v>21968</v>
      </c>
      <c r="L3" s="6">
        <v>0.65279919777341366</v>
      </c>
      <c r="N3" s="3" t="s">
        <v>47</v>
      </c>
      <c r="O3" s="4">
        <v>747623</v>
      </c>
      <c r="P3" s="6">
        <v>0.62690642640775474</v>
      </c>
    </row>
    <row r="4" spans="1:16" x14ac:dyDescent="0.25">
      <c r="A4" s="7" t="s">
        <v>42</v>
      </c>
      <c r="B4" s="8">
        <v>147289</v>
      </c>
      <c r="C4" s="9">
        <v>0.331353936818092</v>
      </c>
      <c r="E4" s="7" t="s">
        <v>48</v>
      </c>
      <c r="F4" s="8">
        <v>250810</v>
      </c>
      <c r="G4" s="9">
        <v>0.25899972090427009</v>
      </c>
      <c r="J4" s="7" t="s">
        <v>42</v>
      </c>
      <c r="K4" s="8">
        <v>75166</v>
      </c>
      <c r="L4" s="10">
        <v>0.76368446105147891</v>
      </c>
      <c r="N4" s="7" t="s">
        <v>48</v>
      </c>
      <c r="O4" s="8">
        <v>45954</v>
      </c>
      <c r="P4" s="10">
        <v>0.35744689790392598</v>
      </c>
    </row>
    <row r="5" spans="1:16" x14ac:dyDescent="0.25">
      <c r="A5" s="3" t="s">
        <v>44</v>
      </c>
      <c r="B5" s="4">
        <v>138914</v>
      </c>
      <c r="C5" s="5">
        <v>0.33947485494622542</v>
      </c>
      <c r="E5" s="3" t="s">
        <v>49</v>
      </c>
      <c r="F5" s="4">
        <v>195592</v>
      </c>
      <c r="G5" s="5">
        <v>0.30080913329787773</v>
      </c>
      <c r="J5" s="3" t="s">
        <v>44</v>
      </c>
      <c r="K5" s="4">
        <v>67814</v>
      </c>
      <c r="L5" s="6">
        <v>0.57594434340666212</v>
      </c>
      <c r="N5" s="3" t="s">
        <v>49</v>
      </c>
      <c r="O5" s="4">
        <v>68074</v>
      </c>
      <c r="P5" s="6">
        <v>1.0549186019866288</v>
      </c>
    </row>
    <row r="6" spans="1:16" ht="15.75" thickBot="1" x14ac:dyDescent="0.3">
      <c r="A6" s="7" t="s">
        <v>40</v>
      </c>
      <c r="B6" s="8">
        <v>157178</v>
      </c>
      <c r="C6" s="9">
        <v>0.32611803178561893</v>
      </c>
      <c r="E6" s="11" t="s">
        <v>50</v>
      </c>
      <c r="F6" s="12">
        <v>248077</v>
      </c>
      <c r="G6" s="13">
        <v>0.24912406228711229</v>
      </c>
      <c r="J6" s="7" t="s">
        <v>40</v>
      </c>
      <c r="K6" s="8">
        <v>77565</v>
      </c>
      <c r="L6" s="10">
        <v>0.4633365379177744</v>
      </c>
      <c r="N6" s="11" t="s">
        <v>50</v>
      </c>
      <c r="O6" s="12">
        <v>167741</v>
      </c>
      <c r="P6" s="14">
        <v>0.53116886962608023</v>
      </c>
    </row>
    <row r="7" spans="1:16" x14ac:dyDescent="0.25">
      <c r="A7" s="3" t="s">
        <v>35</v>
      </c>
      <c r="B7" s="4">
        <v>597340</v>
      </c>
      <c r="C7" s="5">
        <v>0.30735539223892566</v>
      </c>
      <c r="J7" s="3" t="s">
        <v>35</v>
      </c>
      <c r="K7" s="4">
        <v>303839</v>
      </c>
      <c r="L7" s="6">
        <v>0.5393129585076305</v>
      </c>
    </row>
    <row r="8" spans="1:16" x14ac:dyDescent="0.25">
      <c r="A8" s="7" t="s">
        <v>34</v>
      </c>
      <c r="B8" s="8">
        <v>592337</v>
      </c>
      <c r="C8" s="9">
        <v>0.29754825378120892</v>
      </c>
      <c r="G8" s="18">
        <f>SUMPRODUCT(F3:F6,G3:G6)/SUM(F3:F6)</f>
        <v>0.29952922710915564</v>
      </c>
      <c r="H8" s="18"/>
      <c r="J8" s="7" t="s">
        <v>34</v>
      </c>
      <c r="K8" s="8">
        <v>279509</v>
      </c>
      <c r="L8" s="10">
        <v>0.65624487436163759</v>
      </c>
      <c r="P8" s="18">
        <f>SUMPRODUCT(O3:O6,P3:P6)/SUM(O3:O6)</f>
        <v>0.62758123654361786</v>
      </c>
    </row>
    <row r="9" spans="1:16" x14ac:dyDescent="0.25">
      <c r="A9" s="3" t="s">
        <v>45</v>
      </c>
      <c r="B9" s="4">
        <v>33221</v>
      </c>
      <c r="C9" s="5">
        <v>0.24776075374010428</v>
      </c>
      <c r="J9" s="3" t="s">
        <v>45</v>
      </c>
      <c r="K9" s="4">
        <v>678</v>
      </c>
      <c r="L9" s="6">
        <v>0.43471888123292701</v>
      </c>
    </row>
    <row r="10" spans="1:16" x14ac:dyDescent="0.25">
      <c r="A10" s="7" t="s">
        <v>43</v>
      </c>
      <c r="B10" s="8">
        <v>140491</v>
      </c>
      <c r="C10" s="9">
        <v>0.27740488714579564</v>
      </c>
      <c r="J10" s="7" t="s">
        <v>43</v>
      </c>
      <c r="K10" s="8">
        <v>57541</v>
      </c>
      <c r="L10" s="10">
        <v>0.45386628139231389</v>
      </c>
    </row>
    <row r="11" spans="1:16" x14ac:dyDescent="0.25">
      <c r="A11" s="3" t="s">
        <v>38</v>
      </c>
      <c r="B11" s="4">
        <v>210170</v>
      </c>
      <c r="C11" s="5">
        <v>0.2929895322833892</v>
      </c>
      <c r="J11" s="3" t="s">
        <v>38</v>
      </c>
      <c r="K11" s="4">
        <v>32471</v>
      </c>
      <c r="L11" s="6">
        <v>0.71891659414755804</v>
      </c>
    </row>
    <row r="12" spans="1:16" x14ac:dyDescent="0.25">
      <c r="A12" s="7" t="s">
        <v>36</v>
      </c>
      <c r="B12" s="8">
        <v>302044</v>
      </c>
      <c r="C12" s="9">
        <v>0.27033061408271813</v>
      </c>
      <c r="J12" s="7" t="s">
        <v>36</v>
      </c>
      <c r="K12" s="8">
        <v>14476</v>
      </c>
      <c r="L12" s="10">
        <v>0.68204359543146076</v>
      </c>
    </row>
    <row r="13" spans="1:16" x14ac:dyDescent="0.25">
      <c r="A13" s="3" t="s">
        <v>41</v>
      </c>
      <c r="B13" s="4">
        <v>139645</v>
      </c>
      <c r="C13" s="5">
        <v>0.27240373805005508</v>
      </c>
      <c r="J13" s="3" t="s">
        <v>41</v>
      </c>
      <c r="K13" s="4">
        <v>20140</v>
      </c>
      <c r="L13" s="6">
        <v>0.72</v>
      </c>
    </row>
    <row r="14" spans="1:16" ht="15.75" thickBot="1" x14ac:dyDescent="0.3">
      <c r="A14" s="11" t="s">
        <v>39</v>
      </c>
      <c r="B14" s="12">
        <v>80852</v>
      </c>
      <c r="C14" s="13">
        <v>0.29261156186612591</v>
      </c>
      <c r="J14" s="11" t="s">
        <v>39</v>
      </c>
      <c r="K14" s="12">
        <v>78225</v>
      </c>
      <c r="L14" s="14">
        <v>0.64</v>
      </c>
    </row>
    <row r="16" spans="1:16" x14ac:dyDescent="0.25">
      <c r="A16" t="s">
        <v>19</v>
      </c>
      <c r="B16" s="15">
        <v>2733866</v>
      </c>
      <c r="E16" t="s">
        <v>19</v>
      </c>
      <c r="F16" s="15">
        <v>2733866</v>
      </c>
      <c r="J16" t="s">
        <v>19</v>
      </c>
      <c r="K16" s="15">
        <v>1029392</v>
      </c>
      <c r="N16" t="s">
        <v>19</v>
      </c>
      <c r="O16" s="15">
        <v>1029392</v>
      </c>
    </row>
    <row r="17" spans="1:15" ht="15.75" thickBot="1" x14ac:dyDescent="0.3"/>
    <row r="18" spans="1:15" x14ac:dyDescent="0.25">
      <c r="A18" s="1" t="s">
        <v>20</v>
      </c>
      <c r="B18" s="2" t="s">
        <v>21</v>
      </c>
      <c r="C18" s="2" t="s">
        <v>22</v>
      </c>
      <c r="D18" s="2" t="s">
        <v>23</v>
      </c>
      <c r="E18" s="2" t="s">
        <v>24</v>
      </c>
      <c r="F18" s="2" t="s">
        <v>25</v>
      </c>
      <c r="J18" s="1" t="s">
        <v>20</v>
      </c>
      <c r="K18" s="2" t="s">
        <v>21</v>
      </c>
      <c r="L18" s="2" t="s">
        <v>22</v>
      </c>
      <c r="M18" s="2" t="s">
        <v>23</v>
      </c>
      <c r="N18" s="2" t="s">
        <v>24</v>
      </c>
      <c r="O18" s="2" t="s">
        <v>25</v>
      </c>
    </row>
    <row r="19" spans="1:15" x14ac:dyDescent="0.25">
      <c r="A19" s="3" t="s">
        <v>5</v>
      </c>
      <c r="B19" s="4" t="s">
        <v>4</v>
      </c>
      <c r="C19" s="4">
        <v>110450</v>
      </c>
      <c r="D19" s="4">
        <v>110450</v>
      </c>
      <c r="E19" s="5">
        <v>0.35</v>
      </c>
      <c r="F19" s="4">
        <v>2</v>
      </c>
      <c r="J19" s="3" t="s">
        <v>3</v>
      </c>
      <c r="K19" s="4" t="s">
        <v>4</v>
      </c>
      <c r="L19" s="4">
        <v>59529</v>
      </c>
      <c r="M19" s="4">
        <v>59529</v>
      </c>
      <c r="N19" s="5">
        <v>0.78</v>
      </c>
      <c r="O19" s="4">
        <v>8</v>
      </c>
    </row>
    <row r="20" spans="1:15" x14ac:dyDescent="0.25">
      <c r="A20" s="7" t="s">
        <v>17</v>
      </c>
      <c r="B20" s="8" t="s">
        <v>6</v>
      </c>
      <c r="C20" s="8">
        <v>1554</v>
      </c>
      <c r="D20" s="8">
        <v>1554</v>
      </c>
      <c r="E20" s="9">
        <v>0.22</v>
      </c>
      <c r="F20" s="8">
        <v>1</v>
      </c>
      <c r="J20" s="7" t="s">
        <v>14</v>
      </c>
      <c r="K20" s="8" t="s">
        <v>8</v>
      </c>
      <c r="L20" s="8">
        <v>2165</v>
      </c>
      <c r="M20" s="8">
        <v>2165</v>
      </c>
      <c r="N20" s="9">
        <v>1.56</v>
      </c>
      <c r="O20" s="8">
        <v>2</v>
      </c>
    </row>
    <row r="21" spans="1:15" x14ac:dyDescent="0.25">
      <c r="A21" s="3" t="s">
        <v>15</v>
      </c>
      <c r="B21" s="4" t="s">
        <v>4</v>
      </c>
      <c r="C21" s="4">
        <v>64387</v>
      </c>
      <c r="D21" s="4">
        <v>64387</v>
      </c>
      <c r="E21" s="5">
        <v>0.34</v>
      </c>
      <c r="F21" s="4">
        <v>4</v>
      </c>
      <c r="J21" s="3" t="s">
        <v>17</v>
      </c>
      <c r="K21" s="4" t="s">
        <v>4</v>
      </c>
      <c r="L21" s="4">
        <v>66894</v>
      </c>
      <c r="M21" s="4">
        <v>66894</v>
      </c>
      <c r="N21" s="5">
        <v>0.7</v>
      </c>
      <c r="O21" s="4">
        <v>5</v>
      </c>
    </row>
    <row r="22" spans="1:15" x14ac:dyDescent="0.25">
      <c r="A22" s="7" t="s">
        <v>9</v>
      </c>
      <c r="B22" s="8" t="s">
        <v>10</v>
      </c>
      <c r="C22" s="8">
        <v>8554</v>
      </c>
      <c r="D22" s="8">
        <v>8554</v>
      </c>
      <c r="E22" s="9">
        <v>0.23</v>
      </c>
      <c r="F22" s="8">
        <v>1</v>
      </c>
      <c r="J22" s="7" t="s">
        <v>5</v>
      </c>
      <c r="K22" s="8" t="s">
        <v>8</v>
      </c>
      <c r="L22" s="8">
        <v>8868</v>
      </c>
      <c r="M22" s="8">
        <v>8868</v>
      </c>
      <c r="N22" s="9">
        <v>0.78</v>
      </c>
      <c r="O22" s="8">
        <v>3</v>
      </c>
    </row>
    <row r="23" spans="1:15" x14ac:dyDescent="0.25">
      <c r="A23" s="3" t="s">
        <v>14</v>
      </c>
      <c r="B23" s="4" t="s">
        <v>6</v>
      </c>
      <c r="C23" s="4">
        <v>3065</v>
      </c>
      <c r="D23" s="4">
        <v>3065</v>
      </c>
      <c r="E23" s="5">
        <v>0.22</v>
      </c>
      <c r="F23" s="4">
        <v>1</v>
      </c>
      <c r="J23" s="3" t="s">
        <v>9</v>
      </c>
      <c r="K23" s="4" t="s">
        <v>10</v>
      </c>
      <c r="L23" s="4">
        <v>10368</v>
      </c>
      <c r="M23" s="4">
        <v>10368</v>
      </c>
      <c r="N23" s="5">
        <v>0.33</v>
      </c>
      <c r="O23" s="4">
        <v>1</v>
      </c>
    </row>
    <row r="24" spans="1:15" x14ac:dyDescent="0.25">
      <c r="A24" s="7" t="s">
        <v>3</v>
      </c>
      <c r="B24" s="8" t="s">
        <v>8</v>
      </c>
      <c r="C24" s="8">
        <v>18906</v>
      </c>
      <c r="D24" s="8">
        <v>18906</v>
      </c>
      <c r="E24" s="9">
        <v>0.32</v>
      </c>
      <c r="F24" s="8">
        <v>3</v>
      </c>
      <c r="J24" s="7" t="s">
        <v>3</v>
      </c>
      <c r="K24" s="8" t="s">
        <v>8</v>
      </c>
      <c r="L24" s="8">
        <v>19591</v>
      </c>
      <c r="M24" s="8">
        <v>19591</v>
      </c>
      <c r="N24" s="9">
        <v>1.3</v>
      </c>
      <c r="O24" s="8">
        <v>3</v>
      </c>
    </row>
    <row r="25" spans="1:15" x14ac:dyDescent="0.25">
      <c r="A25" s="3" t="s">
        <v>13</v>
      </c>
      <c r="B25" s="4" t="s">
        <v>4</v>
      </c>
      <c r="C25" s="4">
        <v>8096</v>
      </c>
      <c r="D25" s="4">
        <v>8096</v>
      </c>
      <c r="E25" s="5">
        <v>0.3</v>
      </c>
      <c r="F25" s="4">
        <v>1</v>
      </c>
      <c r="J25" s="3" t="s">
        <v>16</v>
      </c>
      <c r="K25" s="4" t="s">
        <v>6</v>
      </c>
      <c r="L25" s="4">
        <v>77803</v>
      </c>
      <c r="M25" s="4">
        <v>77803</v>
      </c>
      <c r="N25" s="5">
        <v>0.31</v>
      </c>
      <c r="O25" s="4">
        <v>10</v>
      </c>
    </row>
    <row r="26" spans="1:15" x14ac:dyDescent="0.25">
      <c r="A26" s="7" t="s">
        <v>9</v>
      </c>
      <c r="B26" s="8" t="s">
        <v>6</v>
      </c>
      <c r="C26" s="8">
        <v>1679</v>
      </c>
      <c r="D26" s="8">
        <v>1679</v>
      </c>
      <c r="E26" s="9">
        <v>0.22</v>
      </c>
      <c r="F26" s="8">
        <v>1</v>
      </c>
      <c r="J26" s="7" t="s">
        <v>12</v>
      </c>
      <c r="K26" s="8" t="s">
        <v>6</v>
      </c>
      <c r="L26" s="8">
        <v>700</v>
      </c>
      <c r="M26" s="8">
        <v>700</v>
      </c>
      <c r="N26" s="9">
        <v>0.54</v>
      </c>
      <c r="O26" s="8">
        <v>2</v>
      </c>
    </row>
    <row r="27" spans="1:15" x14ac:dyDescent="0.25">
      <c r="A27" s="3" t="s">
        <v>9</v>
      </c>
      <c r="B27" s="4" t="s">
        <v>8</v>
      </c>
      <c r="C27" s="4">
        <v>5592</v>
      </c>
      <c r="D27" s="4">
        <v>5592</v>
      </c>
      <c r="E27" s="5">
        <v>0.28000000000000003</v>
      </c>
      <c r="F27" s="4">
        <v>1</v>
      </c>
      <c r="J27" s="3" t="s">
        <v>16</v>
      </c>
      <c r="K27" s="4" t="s">
        <v>8</v>
      </c>
      <c r="L27" s="4">
        <v>38110</v>
      </c>
      <c r="M27" s="4">
        <v>38110</v>
      </c>
      <c r="N27" s="5">
        <v>1.38</v>
      </c>
      <c r="O27" s="4">
        <v>4</v>
      </c>
    </row>
    <row r="28" spans="1:15" x14ac:dyDescent="0.25">
      <c r="A28" s="7" t="s">
        <v>7</v>
      </c>
      <c r="B28" s="8" t="s">
        <v>4</v>
      </c>
      <c r="C28" s="8">
        <v>124343</v>
      </c>
      <c r="D28" s="8">
        <v>124343</v>
      </c>
      <c r="E28" s="9">
        <v>0.35</v>
      </c>
      <c r="F28" s="8">
        <v>5</v>
      </c>
      <c r="J28" s="7" t="s">
        <v>13</v>
      </c>
      <c r="K28" s="8" t="s">
        <v>10</v>
      </c>
      <c r="L28" s="8">
        <v>19015</v>
      </c>
      <c r="M28" s="8">
        <v>19015</v>
      </c>
      <c r="N28" s="9">
        <v>0.33</v>
      </c>
      <c r="O28" s="8">
        <v>1</v>
      </c>
    </row>
    <row r="29" spans="1:15" x14ac:dyDescent="0.25">
      <c r="A29" s="3" t="s">
        <v>11</v>
      </c>
      <c r="B29" s="4" t="s">
        <v>10</v>
      </c>
      <c r="C29" s="4">
        <v>36054</v>
      </c>
      <c r="D29" s="4">
        <v>36054</v>
      </c>
      <c r="E29" s="5">
        <v>0.24</v>
      </c>
      <c r="F29" s="4">
        <v>2</v>
      </c>
      <c r="J29" s="3" t="s">
        <v>14</v>
      </c>
      <c r="K29" s="4" t="s">
        <v>10</v>
      </c>
      <c r="L29" s="4">
        <v>15392</v>
      </c>
      <c r="M29" s="4">
        <v>15392</v>
      </c>
      <c r="N29" s="5">
        <v>0.33</v>
      </c>
      <c r="O29" s="4">
        <v>1</v>
      </c>
    </row>
    <row r="30" spans="1:15" x14ac:dyDescent="0.25">
      <c r="A30" s="7" t="s">
        <v>18</v>
      </c>
      <c r="B30" s="8" t="s">
        <v>4</v>
      </c>
      <c r="C30" s="8">
        <v>5171</v>
      </c>
      <c r="D30" s="8">
        <v>5171</v>
      </c>
      <c r="E30" s="9">
        <v>0.35</v>
      </c>
      <c r="F30" s="8">
        <v>1</v>
      </c>
      <c r="J30" s="7" t="s">
        <v>15</v>
      </c>
      <c r="K30" s="8" t="s">
        <v>8</v>
      </c>
      <c r="L30" s="8">
        <v>61314</v>
      </c>
      <c r="M30" s="8">
        <v>61314</v>
      </c>
      <c r="N30" s="9">
        <v>1.01</v>
      </c>
      <c r="O30" s="8">
        <v>6</v>
      </c>
    </row>
    <row r="31" spans="1:15" x14ac:dyDescent="0.25">
      <c r="A31" s="3" t="s">
        <v>13</v>
      </c>
      <c r="B31" s="4" t="s">
        <v>10</v>
      </c>
      <c r="C31" s="4">
        <v>24032</v>
      </c>
      <c r="D31" s="4">
        <v>24032</v>
      </c>
      <c r="E31" s="5">
        <v>0.22</v>
      </c>
      <c r="F31" s="4">
        <v>1</v>
      </c>
      <c r="J31" s="3" t="s">
        <v>7</v>
      </c>
      <c r="K31" s="4" t="s">
        <v>10</v>
      </c>
      <c r="L31" s="4">
        <v>10366</v>
      </c>
      <c r="M31" s="4">
        <v>10366</v>
      </c>
      <c r="N31" s="5">
        <v>0.35</v>
      </c>
      <c r="O31" s="4">
        <v>2</v>
      </c>
    </row>
    <row r="32" spans="1:15" x14ac:dyDescent="0.25">
      <c r="A32" s="7" t="s">
        <v>3</v>
      </c>
      <c r="B32" s="8" t="s">
        <v>6</v>
      </c>
      <c r="C32" s="8">
        <v>72329</v>
      </c>
      <c r="D32" s="8">
        <v>72329</v>
      </c>
      <c r="E32" s="9">
        <v>0.27</v>
      </c>
      <c r="F32" s="8">
        <v>5</v>
      </c>
      <c r="J32" s="7" t="s">
        <v>13</v>
      </c>
      <c r="K32" s="8" t="s">
        <v>4</v>
      </c>
      <c r="L32" s="8">
        <v>4312</v>
      </c>
      <c r="M32" s="8">
        <v>4312</v>
      </c>
      <c r="N32" s="9">
        <v>0.77</v>
      </c>
      <c r="O32" s="8">
        <v>2</v>
      </c>
    </row>
    <row r="33" spans="1:15" x14ac:dyDescent="0.25">
      <c r="A33" s="3" t="s">
        <v>16</v>
      </c>
      <c r="B33" s="4" t="s">
        <v>10</v>
      </c>
      <c r="C33" s="4">
        <v>18339</v>
      </c>
      <c r="D33" s="4">
        <v>18339</v>
      </c>
      <c r="E33" s="5">
        <v>0.24</v>
      </c>
      <c r="F33" s="4">
        <v>2</v>
      </c>
      <c r="J33" s="3" t="s">
        <v>9</v>
      </c>
      <c r="K33" s="4" t="s">
        <v>6</v>
      </c>
      <c r="L33" s="4">
        <v>482</v>
      </c>
      <c r="M33" s="4">
        <v>482</v>
      </c>
      <c r="N33" s="5">
        <v>0.32</v>
      </c>
      <c r="O33" s="4">
        <v>2</v>
      </c>
    </row>
    <row r="34" spans="1:15" x14ac:dyDescent="0.25">
      <c r="A34" s="7" t="s">
        <v>14</v>
      </c>
      <c r="B34" s="8" t="s">
        <v>10</v>
      </c>
      <c r="C34" s="8">
        <v>15090</v>
      </c>
      <c r="D34" s="8">
        <v>15090</v>
      </c>
      <c r="E34" s="9">
        <v>0.22</v>
      </c>
      <c r="F34" s="8">
        <v>1</v>
      </c>
      <c r="J34" s="7" t="s">
        <v>16</v>
      </c>
      <c r="K34" s="8" t="s">
        <v>4</v>
      </c>
      <c r="L34" s="8">
        <v>142346</v>
      </c>
      <c r="M34" s="8">
        <v>142346</v>
      </c>
      <c r="N34" s="9">
        <v>0.73</v>
      </c>
      <c r="O34" s="8">
        <v>7</v>
      </c>
    </row>
    <row r="35" spans="1:15" x14ac:dyDescent="0.25">
      <c r="A35" s="3" t="s">
        <v>7</v>
      </c>
      <c r="B35" s="4" t="s">
        <v>6</v>
      </c>
      <c r="C35" s="4">
        <v>1918</v>
      </c>
      <c r="D35" s="4">
        <v>1918</v>
      </c>
      <c r="E35" s="5">
        <v>0.22</v>
      </c>
      <c r="F35" s="4">
        <v>1</v>
      </c>
      <c r="J35" s="3" t="s">
        <v>15</v>
      </c>
      <c r="K35" s="4" t="s">
        <v>4</v>
      </c>
      <c r="L35" s="4">
        <v>34380</v>
      </c>
      <c r="M35" s="4">
        <v>34380</v>
      </c>
      <c r="N35" s="5">
        <v>0.61</v>
      </c>
      <c r="O35" s="4">
        <v>8</v>
      </c>
    </row>
    <row r="36" spans="1:15" x14ac:dyDescent="0.25">
      <c r="A36" s="7" t="s">
        <v>5</v>
      </c>
      <c r="B36" s="8" t="s">
        <v>10</v>
      </c>
      <c r="C36" s="8">
        <v>12546</v>
      </c>
      <c r="D36" s="8">
        <v>12546</v>
      </c>
      <c r="E36" s="9">
        <v>0.24</v>
      </c>
      <c r="F36" s="8">
        <v>1</v>
      </c>
      <c r="J36" s="7" t="s">
        <v>3</v>
      </c>
      <c r="K36" s="8" t="s">
        <v>6</v>
      </c>
      <c r="L36" s="8">
        <v>69936</v>
      </c>
      <c r="M36" s="8">
        <v>69936</v>
      </c>
      <c r="N36" s="9">
        <v>0.39</v>
      </c>
      <c r="O36" s="8">
        <v>8</v>
      </c>
    </row>
    <row r="37" spans="1:15" x14ac:dyDescent="0.25">
      <c r="A37" s="3" t="s">
        <v>17</v>
      </c>
      <c r="B37" s="4" t="s">
        <v>8</v>
      </c>
      <c r="C37" s="4">
        <v>7032</v>
      </c>
      <c r="D37" s="4">
        <v>7032</v>
      </c>
      <c r="E37" s="5">
        <v>0.28000000000000003</v>
      </c>
      <c r="F37" s="4">
        <v>1</v>
      </c>
      <c r="J37" s="3" t="s">
        <v>13</v>
      </c>
      <c r="K37" s="4" t="s">
        <v>8</v>
      </c>
      <c r="L37" s="4">
        <v>522</v>
      </c>
      <c r="M37" s="4">
        <v>522</v>
      </c>
      <c r="N37" s="5">
        <v>1.51</v>
      </c>
      <c r="O37" s="4">
        <v>2</v>
      </c>
    </row>
    <row r="38" spans="1:15" x14ac:dyDescent="0.25">
      <c r="A38" s="7" t="s">
        <v>11</v>
      </c>
      <c r="B38" s="8" t="s">
        <v>8</v>
      </c>
      <c r="C38" s="8">
        <v>11103</v>
      </c>
      <c r="D38" s="8">
        <v>11103</v>
      </c>
      <c r="E38" s="9">
        <v>0.28000000000000003</v>
      </c>
      <c r="F38" s="8">
        <v>2</v>
      </c>
      <c r="J38" s="7" t="s">
        <v>7</v>
      </c>
      <c r="K38" s="8" t="s">
        <v>8</v>
      </c>
      <c r="L38" s="8">
        <v>2098</v>
      </c>
      <c r="M38" s="8">
        <v>2098</v>
      </c>
      <c r="N38" s="9">
        <v>1.29</v>
      </c>
      <c r="O38" s="8">
        <v>2</v>
      </c>
    </row>
    <row r="39" spans="1:15" x14ac:dyDescent="0.25">
      <c r="A39" s="3" t="s">
        <v>18</v>
      </c>
      <c r="B39" s="4" t="s">
        <v>8</v>
      </c>
      <c r="C39" s="4">
        <v>40833</v>
      </c>
      <c r="D39" s="4">
        <v>40833</v>
      </c>
      <c r="E39" s="5">
        <v>0.28000000000000003</v>
      </c>
      <c r="F39" s="4">
        <v>2</v>
      </c>
      <c r="J39" s="3" t="s">
        <v>15</v>
      </c>
      <c r="K39" s="4" t="s">
        <v>6</v>
      </c>
      <c r="L39" s="4">
        <v>40756</v>
      </c>
      <c r="M39" s="4">
        <v>40756</v>
      </c>
      <c r="N39" s="5">
        <v>0.31</v>
      </c>
      <c r="O39" s="4">
        <v>7</v>
      </c>
    </row>
    <row r="40" spans="1:15" x14ac:dyDescent="0.25">
      <c r="A40" s="7" t="s">
        <v>5</v>
      </c>
      <c r="B40" s="8" t="s">
        <v>6</v>
      </c>
      <c r="C40" s="8">
        <v>16487</v>
      </c>
      <c r="D40" s="8">
        <v>16487</v>
      </c>
      <c r="E40" s="9">
        <v>0.28000000000000003</v>
      </c>
      <c r="F40" s="8">
        <v>2</v>
      </c>
      <c r="J40" s="7" t="s">
        <v>17</v>
      </c>
      <c r="K40" s="8" t="s">
        <v>6</v>
      </c>
      <c r="L40" s="8">
        <v>1073</v>
      </c>
      <c r="M40" s="8">
        <v>1073</v>
      </c>
      <c r="N40" s="9">
        <v>0.83</v>
      </c>
      <c r="O40" s="8">
        <v>2</v>
      </c>
    </row>
    <row r="41" spans="1:15" x14ac:dyDescent="0.25">
      <c r="A41" s="3" t="s">
        <v>13</v>
      </c>
      <c r="B41" s="4" t="s">
        <v>8</v>
      </c>
      <c r="C41" s="4">
        <v>372</v>
      </c>
      <c r="D41" s="4">
        <v>372</v>
      </c>
      <c r="E41" s="5">
        <v>0.96</v>
      </c>
      <c r="F41" s="4">
        <v>2</v>
      </c>
      <c r="J41" s="3" t="s">
        <v>12</v>
      </c>
      <c r="K41" s="4" t="s">
        <v>8</v>
      </c>
      <c r="L41" s="4">
        <v>1905</v>
      </c>
      <c r="M41" s="4">
        <v>1905</v>
      </c>
      <c r="N41" s="5">
        <v>1.2</v>
      </c>
      <c r="O41" s="4">
        <v>3</v>
      </c>
    </row>
    <row r="42" spans="1:15" x14ac:dyDescent="0.25">
      <c r="A42" s="7" t="s">
        <v>13</v>
      </c>
      <c r="B42" s="8" t="s">
        <v>6</v>
      </c>
      <c r="C42" s="8">
        <v>721</v>
      </c>
      <c r="D42" s="8">
        <v>721</v>
      </c>
      <c r="E42" s="9">
        <v>0.22</v>
      </c>
      <c r="F42" s="8">
        <v>1</v>
      </c>
      <c r="J42" s="7" t="s">
        <v>11</v>
      </c>
      <c r="K42" s="8" t="s">
        <v>4</v>
      </c>
      <c r="L42" s="8">
        <v>244520</v>
      </c>
      <c r="M42" s="8">
        <v>244520</v>
      </c>
      <c r="N42" s="9">
        <v>0.52</v>
      </c>
      <c r="O42" s="8">
        <v>10</v>
      </c>
    </row>
    <row r="43" spans="1:15" x14ac:dyDescent="0.25">
      <c r="A43" s="3" t="s">
        <v>16</v>
      </c>
      <c r="B43" s="4" t="s">
        <v>8</v>
      </c>
      <c r="C43" s="4">
        <v>39228</v>
      </c>
      <c r="D43" s="4">
        <v>39228</v>
      </c>
      <c r="E43" s="5">
        <v>0.32</v>
      </c>
      <c r="F43" s="4">
        <v>2</v>
      </c>
      <c r="J43" s="3" t="s">
        <v>12</v>
      </c>
      <c r="K43" s="4" t="s">
        <v>10</v>
      </c>
      <c r="L43" s="4">
        <v>24329</v>
      </c>
      <c r="M43" s="4">
        <v>24329</v>
      </c>
      <c r="N43" s="5">
        <v>0.33</v>
      </c>
      <c r="O43" s="4">
        <v>1</v>
      </c>
    </row>
    <row r="44" spans="1:15" x14ac:dyDescent="0.25">
      <c r="A44" s="7" t="s">
        <v>12</v>
      </c>
      <c r="B44" s="8" t="s">
        <v>10</v>
      </c>
      <c r="C44" s="8">
        <v>24136</v>
      </c>
      <c r="D44" s="8">
        <v>24136</v>
      </c>
      <c r="E44" s="9">
        <v>0.24</v>
      </c>
      <c r="F44" s="8">
        <v>1</v>
      </c>
      <c r="J44" s="7" t="s">
        <v>18</v>
      </c>
      <c r="K44" s="8" t="s">
        <v>10</v>
      </c>
      <c r="L44" s="8">
        <v>17694</v>
      </c>
      <c r="M44" s="8">
        <v>17694</v>
      </c>
      <c r="N44" s="9">
        <v>0.34</v>
      </c>
      <c r="O44" s="8">
        <v>2</v>
      </c>
    </row>
    <row r="45" spans="1:15" x14ac:dyDescent="0.25">
      <c r="A45" s="3" t="s">
        <v>18</v>
      </c>
      <c r="B45" s="4" t="s">
        <v>10</v>
      </c>
      <c r="C45" s="4">
        <v>23403</v>
      </c>
      <c r="D45" s="4">
        <v>23403</v>
      </c>
      <c r="E45" s="5">
        <v>0.33</v>
      </c>
      <c r="F45" s="4">
        <v>2</v>
      </c>
      <c r="J45" s="3" t="s">
        <v>5</v>
      </c>
      <c r="K45" s="4" t="s">
        <v>4</v>
      </c>
      <c r="L45" s="4">
        <v>52420</v>
      </c>
      <c r="M45" s="4">
        <v>52420</v>
      </c>
      <c r="N45" s="5">
        <v>0.76</v>
      </c>
      <c r="O45" s="4">
        <v>6</v>
      </c>
    </row>
    <row r="46" spans="1:15" x14ac:dyDescent="0.25">
      <c r="A46" s="7" t="s">
        <v>18</v>
      </c>
      <c r="B46" s="8" t="s">
        <v>6</v>
      </c>
      <c r="C46" s="8">
        <v>11445</v>
      </c>
      <c r="D46" s="8">
        <v>11445</v>
      </c>
      <c r="E46" s="9">
        <v>0.24</v>
      </c>
      <c r="F46" s="8">
        <v>3</v>
      </c>
      <c r="J46" s="7" t="s">
        <v>11</v>
      </c>
      <c r="K46" s="8" t="s">
        <v>8</v>
      </c>
      <c r="L46" s="8">
        <v>13081</v>
      </c>
      <c r="M46" s="8">
        <v>13081</v>
      </c>
      <c r="N46" s="9">
        <v>0.55000000000000004</v>
      </c>
      <c r="O46" s="8">
        <v>3</v>
      </c>
    </row>
    <row r="47" spans="1:15" x14ac:dyDescent="0.25">
      <c r="A47" s="3" t="s">
        <v>12</v>
      </c>
      <c r="B47" s="4" t="s">
        <v>6</v>
      </c>
      <c r="C47" s="4">
        <v>659</v>
      </c>
      <c r="D47" s="4">
        <v>659</v>
      </c>
      <c r="E47" s="5">
        <v>0.22</v>
      </c>
      <c r="F47" s="4">
        <v>1</v>
      </c>
      <c r="J47" s="3" t="s">
        <v>9</v>
      </c>
      <c r="K47" s="4" t="s">
        <v>4</v>
      </c>
      <c r="L47" s="4">
        <v>70497</v>
      </c>
      <c r="M47" s="4">
        <v>70497</v>
      </c>
      <c r="N47" s="5">
        <v>0.47</v>
      </c>
      <c r="O47" s="4">
        <v>6</v>
      </c>
    </row>
    <row r="48" spans="1:15" x14ac:dyDescent="0.25">
      <c r="A48" s="7" t="s">
        <v>7</v>
      </c>
      <c r="B48" s="8" t="s">
        <v>8</v>
      </c>
      <c r="C48" s="8">
        <v>1645</v>
      </c>
      <c r="D48" s="8">
        <v>1645</v>
      </c>
      <c r="E48" s="9">
        <v>0.3</v>
      </c>
      <c r="F48" s="8">
        <v>1</v>
      </c>
      <c r="J48" s="7" t="s">
        <v>18</v>
      </c>
      <c r="K48" s="8" t="s">
        <v>8</v>
      </c>
      <c r="L48" s="8">
        <v>37619</v>
      </c>
      <c r="M48" s="8">
        <v>37619</v>
      </c>
      <c r="N48" s="9">
        <v>0.89</v>
      </c>
      <c r="O48" s="8">
        <v>7</v>
      </c>
    </row>
    <row r="49" spans="1:15" x14ac:dyDescent="0.25">
      <c r="A49" s="3" t="s">
        <v>5</v>
      </c>
      <c r="B49" s="4" t="s">
        <v>8</v>
      </c>
      <c r="C49" s="4">
        <v>7806</v>
      </c>
      <c r="D49" s="4">
        <v>7806</v>
      </c>
      <c r="E49" s="5">
        <v>0.28000000000000003</v>
      </c>
      <c r="F49" s="4">
        <v>1</v>
      </c>
      <c r="J49" s="3" t="s">
        <v>7</v>
      </c>
      <c r="K49" s="4" t="s">
        <v>6</v>
      </c>
      <c r="L49" s="4">
        <v>1222</v>
      </c>
      <c r="M49" s="4">
        <v>1222</v>
      </c>
      <c r="N49" s="5">
        <v>0.28999999999999998</v>
      </c>
      <c r="O49" s="4">
        <v>3</v>
      </c>
    </row>
    <row r="50" spans="1:15" x14ac:dyDescent="0.25">
      <c r="A50" s="7" t="s">
        <v>15</v>
      </c>
      <c r="B50" s="8" t="s">
        <v>10</v>
      </c>
      <c r="C50" s="8">
        <v>39133</v>
      </c>
      <c r="D50" s="8">
        <v>39133</v>
      </c>
      <c r="E50" s="9">
        <v>0.24</v>
      </c>
      <c r="F50" s="8">
        <v>2</v>
      </c>
      <c r="J50" s="7" t="s">
        <v>7</v>
      </c>
      <c r="K50" s="8" t="s">
        <v>4</v>
      </c>
      <c r="L50" s="8">
        <v>66592</v>
      </c>
      <c r="M50" s="8">
        <v>66592</v>
      </c>
      <c r="N50" s="9">
        <v>0.59</v>
      </c>
      <c r="O50" s="8">
        <v>6</v>
      </c>
    </row>
    <row r="51" spans="1:15" x14ac:dyDescent="0.25">
      <c r="A51" s="3" t="s">
        <v>11</v>
      </c>
      <c r="B51" s="4" t="s">
        <v>6</v>
      </c>
      <c r="C51" s="4">
        <v>18650</v>
      </c>
      <c r="D51" s="4">
        <v>18650</v>
      </c>
      <c r="E51" s="5">
        <v>0.26</v>
      </c>
      <c r="F51" s="4">
        <v>2</v>
      </c>
      <c r="J51" s="3" t="s">
        <v>18</v>
      </c>
      <c r="K51" s="4" t="s">
        <v>4</v>
      </c>
      <c r="L51" s="4">
        <v>4952</v>
      </c>
      <c r="M51" s="4">
        <v>4952</v>
      </c>
      <c r="N51" s="5">
        <v>0.38</v>
      </c>
      <c r="O51" s="4">
        <v>2</v>
      </c>
    </row>
    <row r="52" spans="1:15" x14ac:dyDescent="0.25">
      <c r="A52" s="7" t="s">
        <v>3</v>
      </c>
      <c r="B52" s="8" t="s">
        <v>4</v>
      </c>
      <c r="C52" s="8">
        <v>78803</v>
      </c>
      <c r="D52" s="8">
        <v>78803</v>
      </c>
      <c r="E52" s="9">
        <v>0.35</v>
      </c>
      <c r="F52" s="8">
        <v>1</v>
      </c>
      <c r="J52" s="7" t="s">
        <v>5</v>
      </c>
      <c r="K52" s="8" t="s">
        <v>6</v>
      </c>
      <c r="L52" s="8">
        <v>10549</v>
      </c>
      <c r="M52" s="8">
        <v>10549</v>
      </c>
      <c r="N52" s="9">
        <v>0.37</v>
      </c>
      <c r="O52" s="8">
        <v>4</v>
      </c>
    </row>
    <row r="53" spans="1:15" x14ac:dyDescent="0.25">
      <c r="A53" s="3" t="s">
        <v>15</v>
      </c>
      <c r="B53" s="4" t="s">
        <v>8</v>
      </c>
      <c r="C53" s="4">
        <v>60417</v>
      </c>
      <c r="D53" s="4">
        <v>60417</v>
      </c>
      <c r="E53" s="5">
        <v>0.3</v>
      </c>
      <c r="F53" s="4">
        <v>1</v>
      </c>
      <c r="J53" s="3" t="s">
        <v>15</v>
      </c>
      <c r="K53" s="4" t="s">
        <v>10</v>
      </c>
      <c r="L53" s="4">
        <v>32471</v>
      </c>
      <c r="M53" s="4">
        <v>32471</v>
      </c>
      <c r="N53" s="5">
        <v>0.81</v>
      </c>
      <c r="O53" s="4">
        <v>2</v>
      </c>
    </row>
    <row r="54" spans="1:15" x14ac:dyDescent="0.25">
      <c r="A54" s="7" t="s">
        <v>16</v>
      </c>
      <c r="B54" s="8" t="s">
        <v>6</v>
      </c>
      <c r="C54" s="8">
        <v>76070</v>
      </c>
      <c r="D54" s="8">
        <v>76070</v>
      </c>
      <c r="E54" s="9">
        <v>0.24</v>
      </c>
      <c r="F54" s="8">
        <v>3</v>
      </c>
      <c r="J54" s="7" t="s">
        <v>11</v>
      </c>
      <c r="K54" s="8" t="s">
        <v>6</v>
      </c>
      <c r="L54" s="8">
        <v>12298</v>
      </c>
      <c r="M54" s="8">
        <v>12298</v>
      </c>
      <c r="N54" s="9">
        <v>0.25</v>
      </c>
      <c r="O54" s="8">
        <v>2</v>
      </c>
    </row>
    <row r="55" spans="1:15" x14ac:dyDescent="0.25">
      <c r="A55" s="3" t="s">
        <v>16</v>
      </c>
      <c r="B55" s="4" t="s">
        <v>4</v>
      </c>
      <c r="C55" s="4">
        <v>168407</v>
      </c>
      <c r="D55" s="4">
        <v>168407</v>
      </c>
      <c r="E55" s="5">
        <v>0.27</v>
      </c>
      <c r="F55" s="4">
        <v>2</v>
      </c>
      <c r="J55" s="3" t="s">
        <v>13</v>
      </c>
      <c r="K55" s="4" t="s">
        <v>6</v>
      </c>
      <c r="L55" s="4">
        <v>678</v>
      </c>
      <c r="M55" s="4">
        <v>678</v>
      </c>
      <c r="N55" s="5">
        <v>0.42</v>
      </c>
      <c r="O55" s="4">
        <v>3</v>
      </c>
    </row>
    <row r="56" spans="1:15" x14ac:dyDescent="0.25">
      <c r="A56" s="7" t="s">
        <v>17</v>
      </c>
      <c r="B56" s="8" t="s">
        <v>10</v>
      </c>
      <c r="C56" s="8">
        <v>11435</v>
      </c>
      <c r="D56" s="8">
        <v>11435</v>
      </c>
      <c r="E56" s="9">
        <v>0.3</v>
      </c>
      <c r="F56" s="8">
        <v>1</v>
      </c>
      <c r="J56" s="7" t="s">
        <v>5</v>
      </c>
      <c r="K56" s="8" t="s">
        <v>10</v>
      </c>
      <c r="L56" s="8">
        <v>12197</v>
      </c>
      <c r="M56" s="8">
        <v>12197</v>
      </c>
      <c r="N56" s="9">
        <v>1.1100000000000001</v>
      </c>
      <c r="O56" s="8">
        <v>2</v>
      </c>
    </row>
    <row r="57" spans="1:15" x14ac:dyDescent="0.25">
      <c r="A57" s="3" t="s">
        <v>14</v>
      </c>
      <c r="B57" s="4" t="s">
        <v>4</v>
      </c>
      <c r="C57" s="4">
        <v>120912</v>
      </c>
      <c r="D57" s="4">
        <v>120912</v>
      </c>
      <c r="E57" s="5">
        <v>0.28999999999999998</v>
      </c>
      <c r="F57" s="4">
        <v>2</v>
      </c>
      <c r="J57" s="3" t="s">
        <v>17</v>
      </c>
      <c r="K57" s="4" t="s">
        <v>8</v>
      </c>
      <c r="L57" s="4">
        <v>8401</v>
      </c>
      <c r="M57" s="4">
        <v>8401</v>
      </c>
      <c r="N57" s="5">
        <v>1.36</v>
      </c>
      <c r="O57" s="4">
        <v>2</v>
      </c>
    </row>
    <row r="58" spans="1:15" x14ac:dyDescent="0.25">
      <c r="A58" s="7" t="s">
        <v>17</v>
      </c>
      <c r="B58" s="8" t="s">
        <v>4</v>
      </c>
      <c r="C58" s="8">
        <v>119624</v>
      </c>
      <c r="D58" s="8">
        <v>119624</v>
      </c>
      <c r="E58" s="9">
        <v>0.27</v>
      </c>
      <c r="F58" s="8">
        <v>1</v>
      </c>
      <c r="J58" s="7" t="s">
        <v>17</v>
      </c>
      <c r="K58" s="8" t="s">
        <v>10</v>
      </c>
      <c r="L58" s="8">
        <v>10666</v>
      </c>
      <c r="M58" s="8">
        <v>10666</v>
      </c>
      <c r="N58" s="9">
        <v>0.33</v>
      </c>
      <c r="O58" s="8">
        <v>1</v>
      </c>
    </row>
    <row r="59" spans="1:15" x14ac:dyDescent="0.25">
      <c r="A59" s="3" t="s">
        <v>9</v>
      </c>
      <c r="B59" s="4" t="s">
        <v>4</v>
      </c>
      <c r="C59" s="4">
        <v>141353</v>
      </c>
      <c r="D59" s="4">
        <v>141353</v>
      </c>
      <c r="E59" s="5">
        <v>0.34</v>
      </c>
      <c r="F59" s="4">
        <v>3</v>
      </c>
      <c r="J59" s="3" t="s">
        <v>3</v>
      </c>
      <c r="K59" s="4" t="s">
        <v>10</v>
      </c>
      <c r="L59" s="4">
        <v>21968</v>
      </c>
      <c r="M59" s="4">
        <v>21968</v>
      </c>
      <c r="N59" s="5">
        <v>0.56999999999999995</v>
      </c>
      <c r="O59" s="4">
        <v>2</v>
      </c>
    </row>
    <row r="60" spans="1:15" x14ac:dyDescent="0.25">
      <c r="A60" s="7" t="s">
        <v>3</v>
      </c>
      <c r="B60" s="8" t="s">
        <v>10</v>
      </c>
      <c r="C60" s="8">
        <v>24347</v>
      </c>
      <c r="D60" s="8">
        <v>24347</v>
      </c>
      <c r="E60" s="9">
        <v>0.25</v>
      </c>
      <c r="F60" s="8">
        <v>2</v>
      </c>
      <c r="J60" s="7" t="s">
        <v>11</v>
      </c>
      <c r="K60" s="8" t="s">
        <v>10</v>
      </c>
      <c r="L60" s="8">
        <v>33940</v>
      </c>
      <c r="M60" s="8">
        <v>33940</v>
      </c>
      <c r="N60" s="9">
        <v>0.75</v>
      </c>
      <c r="O60" s="8">
        <v>3</v>
      </c>
    </row>
    <row r="61" spans="1:15" x14ac:dyDescent="0.25">
      <c r="A61" s="3" t="s">
        <v>12</v>
      </c>
      <c r="B61" s="4" t="s">
        <v>8</v>
      </c>
      <c r="C61" s="4">
        <v>1234</v>
      </c>
      <c r="D61" s="4">
        <v>1234</v>
      </c>
      <c r="E61" s="5">
        <v>0.31</v>
      </c>
      <c r="F61" s="4">
        <v>2</v>
      </c>
      <c r="J61" s="3" t="s">
        <v>16</v>
      </c>
      <c r="K61" s="4" t="s">
        <v>10</v>
      </c>
      <c r="L61" s="4">
        <v>14476</v>
      </c>
      <c r="M61" s="4">
        <v>14476</v>
      </c>
      <c r="N61" s="5">
        <v>0.33</v>
      </c>
      <c r="O61" s="4">
        <v>1</v>
      </c>
    </row>
    <row r="62" spans="1:15" x14ac:dyDescent="0.25">
      <c r="A62" s="7" t="s">
        <v>11</v>
      </c>
      <c r="B62" s="8" t="s">
        <v>4</v>
      </c>
      <c r="C62" s="8">
        <v>531533</v>
      </c>
      <c r="D62" s="8">
        <v>531533</v>
      </c>
      <c r="E62" s="9">
        <v>0.31</v>
      </c>
      <c r="F62" s="8">
        <v>3</v>
      </c>
      <c r="J62" s="7" t="s">
        <v>18</v>
      </c>
      <c r="K62" s="8" t="s">
        <v>6</v>
      </c>
      <c r="L62" s="8">
        <v>17960</v>
      </c>
      <c r="M62" s="8">
        <v>17960</v>
      </c>
      <c r="N62" s="9">
        <v>0.51</v>
      </c>
      <c r="O62" s="8">
        <v>2</v>
      </c>
    </row>
    <row r="63" spans="1:15" x14ac:dyDescent="0.25">
      <c r="A63" s="3" t="s">
        <v>12</v>
      </c>
      <c r="B63" s="4" t="s">
        <v>4</v>
      </c>
      <c r="C63" s="4">
        <v>566308</v>
      </c>
      <c r="D63" s="4">
        <v>566308</v>
      </c>
      <c r="E63" s="5">
        <v>0.3</v>
      </c>
      <c r="F63" s="4">
        <v>3</v>
      </c>
      <c r="J63" s="3" t="s">
        <v>14</v>
      </c>
      <c r="K63" s="4" t="s">
        <v>6</v>
      </c>
      <c r="L63" s="4">
        <v>2174</v>
      </c>
      <c r="M63" s="4">
        <v>2174</v>
      </c>
      <c r="N63" s="5">
        <v>0.97</v>
      </c>
      <c r="O63" s="4">
        <v>3</v>
      </c>
    </row>
    <row r="64" spans="1:15" x14ac:dyDescent="0.25">
      <c r="A64" s="7" t="s">
        <v>14</v>
      </c>
      <c r="B64" s="8" t="s">
        <v>8</v>
      </c>
      <c r="C64" s="8">
        <v>1424</v>
      </c>
      <c r="D64" s="8">
        <v>1424</v>
      </c>
      <c r="E64" s="9">
        <v>0.3</v>
      </c>
      <c r="F64" s="8">
        <v>1</v>
      </c>
      <c r="J64" s="7" t="s">
        <v>12</v>
      </c>
      <c r="K64" s="8" t="s">
        <v>4</v>
      </c>
      <c r="L64" s="8">
        <v>253275</v>
      </c>
      <c r="M64" s="8">
        <v>253275</v>
      </c>
      <c r="N64" s="9">
        <v>0.68</v>
      </c>
      <c r="O64" s="8">
        <v>9</v>
      </c>
    </row>
    <row r="65" spans="1:15" x14ac:dyDescent="0.25">
      <c r="A65" s="3" t="s">
        <v>15</v>
      </c>
      <c r="B65" s="4" t="s">
        <v>6</v>
      </c>
      <c r="C65" s="4">
        <v>46233</v>
      </c>
      <c r="D65" s="4">
        <v>46233</v>
      </c>
      <c r="E65" s="5">
        <v>0.27</v>
      </c>
      <c r="F65" s="4">
        <v>3</v>
      </c>
      <c r="J65" s="3" t="s">
        <v>9</v>
      </c>
      <c r="K65" s="4" t="s">
        <v>8</v>
      </c>
      <c r="L65" s="4">
        <v>7068</v>
      </c>
      <c r="M65" s="4">
        <v>7068</v>
      </c>
      <c r="N65" s="5">
        <v>0.59</v>
      </c>
      <c r="O65" s="4">
        <v>3</v>
      </c>
    </row>
    <row r="66" spans="1:15" ht="15.75" thickBot="1" x14ac:dyDescent="0.3">
      <c r="A66" s="11" t="s">
        <v>7</v>
      </c>
      <c r="B66" s="12" t="s">
        <v>10</v>
      </c>
      <c r="C66" s="12">
        <v>11008</v>
      </c>
      <c r="D66" s="12">
        <v>11008</v>
      </c>
      <c r="E66" s="13">
        <v>0.24</v>
      </c>
      <c r="F66" s="12">
        <v>1</v>
      </c>
      <c r="J66" s="11" t="s">
        <v>14</v>
      </c>
      <c r="K66" s="12" t="s">
        <v>4</v>
      </c>
      <c r="L66" s="12">
        <v>55367</v>
      </c>
      <c r="M66" s="12">
        <v>55367</v>
      </c>
      <c r="N66" s="13">
        <v>0.42</v>
      </c>
      <c r="O66" s="12">
        <v>5</v>
      </c>
    </row>
  </sheetData>
  <mergeCells count="2">
    <mergeCell ref="A1:G1"/>
    <mergeCell ref="I1:O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ECFBD-1C0D-4559-AF07-577787930465}">
  <dimension ref="A1:I80"/>
  <sheetViews>
    <sheetView tabSelected="1" workbookViewId="0">
      <selection activeCell="E12" sqref="E12"/>
    </sheetView>
  </sheetViews>
  <sheetFormatPr defaultColWidth="25.28515625" defaultRowHeight="15" x14ac:dyDescent="0.25"/>
  <sheetData>
    <row r="1" spans="1:9" ht="19.5" thickBot="1" x14ac:dyDescent="0.35">
      <c r="A1" s="50">
        <v>44166</v>
      </c>
      <c r="B1" s="49"/>
      <c r="C1" s="49"/>
      <c r="D1" s="49"/>
      <c r="E1" s="49"/>
      <c r="F1" s="49"/>
      <c r="G1" s="49"/>
      <c r="H1" s="49"/>
      <c r="I1" s="49"/>
    </row>
    <row r="2" spans="1:9" x14ac:dyDescent="0.25">
      <c r="A2" s="1" t="s">
        <v>0</v>
      </c>
      <c r="B2" s="2" t="s">
        <v>62</v>
      </c>
      <c r="C2" s="2" t="s">
        <v>61</v>
      </c>
      <c r="D2" s="2" t="s">
        <v>46</v>
      </c>
      <c r="F2" s="1" t="s">
        <v>2</v>
      </c>
      <c r="G2" s="2" t="s">
        <v>62</v>
      </c>
      <c r="H2" s="2" t="s">
        <v>61</v>
      </c>
      <c r="I2" s="2" t="s">
        <v>46</v>
      </c>
    </row>
    <row r="3" spans="1:9" x14ac:dyDescent="0.25">
      <c r="A3" s="3" t="s">
        <v>3</v>
      </c>
      <c r="B3" s="4">
        <f>SUMIF(A19:A66,A3,C19:C66)</f>
        <v>178646</v>
      </c>
      <c r="C3" s="4">
        <f>SUMIF(A19:A66,A3,D19:D66)</f>
        <v>148663</v>
      </c>
      <c r="D3" s="38">
        <f>SUMIF(A19:A66,A3,I19:I66)/C3</f>
        <v>0.15336714582646654</v>
      </c>
      <c r="F3" s="3" t="s">
        <v>4</v>
      </c>
      <c r="G3" s="4">
        <f>SUMIF(B19:B66,F3,C19:C66)</f>
        <v>2017489</v>
      </c>
      <c r="H3" s="4">
        <f>SUMIF(B19:B66,F3,D19:D66)</f>
        <v>2017489</v>
      </c>
      <c r="I3" s="38">
        <f>SUMIF(B19:B66,F3,I19:I66)/H3</f>
        <v>0.1786336629344695</v>
      </c>
    </row>
    <row r="4" spans="1:9" x14ac:dyDescent="0.25">
      <c r="A4" s="7" t="s">
        <v>5</v>
      </c>
      <c r="B4" s="8">
        <f t="shared" ref="B4:B14" si="0">SUMIF(A20:A67,A4,C20:C67)</f>
        <v>135480</v>
      </c>
      <c r="C4" s="8">
        <f t="shared" ref="C4:C14" si="1">SUMIF(A20:A67,A4,D20:D67)</f>
        <v>113212</v>
      </c>
      <c r="D4" s="39">
        <f t="shared" ref="D4:D14" si="2">SUMIF(A20:A67,A4,I20:I67)/C4</f>
        <v>0.19731070911210827</v>
      </c>
      <c r="F4" s="7" t="s">
        <v>6</v>
      </c>
      <c r="G4" s="8">
        <f t="shared" ref="G4:G6" si="3">SUMIF(B20:B67,F4,C20:C67)</f>
        <v>289613</v>
      </c>
      <c r="H4" s="8">
        <f t="shared" ref="H4:H6" si="4">SUMIF(B20:B67,F4,D20:D67)</f>
        <v>95020</v>
      </c>
      <c r="I4" s="39">
        <f t="shared" ref="I4:I6" si="5">SUMIF(B20:B67,F4,I20:I67)/H4</f>
        <v>0.12275457798358241</v>
      </c>
    </row>
    <row r="5" spans="1:9" x14ac:dyDescent="0.25">
      <c r="A5" s="3" t="s">
        <v>7</v>
      </c>
      <c r="B5" s="4">
        <f t="shared" si="0"/>
        <v>144288</v>
      </c>
      <c r="C5" s="4">
        <f t="shared" si="1"/>
        <v>138947</v>
      </c>
      <c r="D5" s="38">
        <f t="shared" si="2"/>
        <v>0.20616350119110166</v>
      </c>
      <c r="F5" s="3" t="s">
        <v>8</v>
      </c>
      <c r="G5" s="4">
        <f t="shared" si="3"/>
        <v>61463</v>
      </c>
      <c r="H5" s="4">
        <f t="shared" si="4"/>
        <v>61463</v>
      </c>
      <c r="I5" s="38">
        <f t="shared" si="5"/>
        <v>0.12426419146478368</v>
      </c>
    </row>
    <row r="6" spans="1:9" ht="15.75" thickBot="1" x14ac:dyDescent="0.3">
      <c r="A6" s="7" t="s">
        <v>9</v>
      </c>
      <c r="B6" s="8">
        <f t="shared" si="0"/>
        <v>193828</v>
      </c>
      <c r="C6" s="8">
        <f t="shared" si="1"/>
        <v>181006</v>
      </c>
      <c r="D6" s="39">
        <f t="shared" si="2"/>
        <v>0.19909406318022607</v>
      </c>
      <c r="F6" s="11" t="s">
        <v>10</v>
      </c>
      <c r="G6" s="12">
        <f t="shared" si="3"/>
        <v>235991</v>
      </c>
      <c r="H6" s="12">
        <f t="shared" si="4"/>
        <v>11070</v>
      </c>
      <c r="I6" s="40">
        <f t="shared" si="5"/>
        <v>0.28308943089430894</v>
      </c>
    </row>
    <row r="7" spans="1:9" x14ac:dyDescent="0.25">
      <c r="A7" s="3" t="s">
        <v>11</v>
      </c>
      <c r="B7" s="4">
        <f t="shared" si="0"/>
        <v>489948</v>
      </c>
      <c r="C7" s="4">
        <f t="shared" si="1"/>
        <v>439733</v>
      </c>
      <c r="D7" s="38">
        <f t="shared" si="2"/>
        <v>0.19913179133701589</v>
      </c>
    </row>
    <row r="8" spans="1:9" x14ac:dyDescent="0.25">
      <c r="A8" s="7" t="s">
        <v>12</v>
      </c>
      <c r="B8" s="8">
        <f t="shared" si="0"/>
        <v>581367</v>
      </c>
      <c r="C8" s="8">
        <f t="shared" si="1"/>
        <v>554891</v>
      </c>
      <c r="D8" s="39">
        <f t="shared" si="2"/>
        <v>0.18994631378054427</v>
      </c>
      <c r="F8" t="s">
        <v>19</v>
      </c>
      <c r="G8" s="17">
        <f>SUM(G3:G6)</f>
        <v>2604556</v>
      </c>
      <c r="H8" s="15">
        <f>SUM(H3:H6)</f>
        <v>2185042</v>
      </c>
      <c r="I8" s="16">
        <f>SUMPRODUCT(H3:H6,I3:I6)/SUM(H3:H6)</f>
        <v>0.17520351553883173</v>
      </c>
    </row>
    <row r="9" spans="1:9" x14ac:dyDescent="0.25">
      <c r="A9" s="3" t="s">
        <v>13</v>
      </c>
      <c r="B9" s="4">
        <f t="shared" si="0"/>
        <v>37571</v>
      </c>
      <c r="C9" s="4">
        <f t="shared" si="1"/>
        <v>15139</v>
      </c>
      <c r="D9" s="38">
        <f t="shared" si="2"/>
        <v>0.17898936521566813</v>
      </c>
      <c r="I9" s="16"/>
    </row>
    <row r="10" spans="1:9" x14ac:dyDescent="0.25">
      <c r="A10" s="7" t="s">
        <v>14</v>
      </c>
      <c r="B10" s="8">
        <f t="shared" si="0"/>
        <v>127993</v>
      </c>
      <c r="C10" s="8">
        <f t="shared" si="1"/>
        <v>114166</v>
      </c>
      <c r="D10" s="39">
        <f t="shared" si="2"/>
        <v>0.12972986703571993</v>
      </c>
      <c r="I10" s="16">
        <f>SUMPRODUCT(D19:D66,E19:E66)/SUM(D19:D66)</f>
        <v>0.17520351553883173</v>
      </c>
    </row>
    <row r="11" spans="1:9" x14ac:dyDescent="0.25">
      <c r="A11" s="3" t="s">
        <v>15</v>
      </c>
      <c r="B11" s="4">
        <f t="shared" si="0"/>
        <v>221833</v>
      </c>
      <c r="C11" s="4">
        <f t="shared" si="1"/>
        <v>136684</v>
      </c>
      <c r="D11" s="38">
        <f t="shared" si="2"/>
        <v>0.12801725147054518</v>
      </c>
      <c r="G11" s="16"/>
    </row>
    <row r="12" spans="1:9" x14ac:dyDescent="0.25">
      <c r="A12" s="7" t="s">
        <v>16</v>
      </c>
      <c r="B12" s="8">
        <f t="shared" si="0"/>
        <v>287104</v>
      </c>
      <c r="C12" s="8">
        <f t="shared" si="1"/>
        <v>181869</v>
      </c>
      <c r="D12" s="39">
        <f t="shared" si="2"/>
        <v>0.12936333294844091</v>
      </c>
    </row>
    <row r="13" spans="1:9" x14ac:dyDescent="0.25">
      <c r="A13" s="3" t="s">
        <v>17</v>
      </c>
      <c r="B13" s="4">
        <f t="shared" si="0"/>
        <v>153711</v>
      </c>
      <c r="C13" s="4">
        <f t="shared" si="1"/>
        <v>140871</v>
      </c>
      <c r="D13" s="38">
        <f t="shared" si="2"/>
        <v>0.13</v>
      </c>
    </row>
    <row r="14" spans="1:9" ht="15.75" thickBot="1" x14ac:dyDescent="0.3">
      <c r="A14" s="11" t="s">
        <v>18</v>
      </c>
      <c r="B14" s="12">
        <f t="shared" si="0"/>
        <v>52787</v>
      </c>
      <c r="C14" s="12">
        <f t="shared" si="1"/>
        <v>19861</v>
      </c>
      <c r="D14" s="40">
        <f t="shared" si="2"/>
        <v>0.16026181964654349</v>
      </c>
    </row>
    <row r="16" spans="1:9" x14ac:dyDescent="0.25">
      <c r="A16" t="s">
        <v>19</v>
      </c>
      <c r="B16" s="15">
        <f>SUM(B3:B14)</f>
        <v>2604556</v>
      </c>
      <c r="C16" s="15">
        <f>SUM(C3:C14)</f>
        <v>2185042</v>
      </c>
      <c r="D16" s="16">
        <f>SUMPRODUCT(C3:C14,D3:D14)/SUM(C3:C14)</f>
        <v>0.17520351553883171</v>
      </c>
    </row>
    <row r="17" spans="1:9" ht="15.75" thickBot="1" x14ac:dyDescent="0.3"/>
    <row r="18" spans="1:9" x14ac:dyDescent="0.25">
      <c r="A18" s="1" t="s">
        <v>20</v>
      </c>
      <c r="B18" s="2" t="s">
        <v>21</v>
      </c>
      <c r="C18" s="2" t="s">
        <v>22</v>
      </c>
      <c r="D18" s="2" t="s">
        <v>23</v>
      </c>
      <c r="E18" s="2" t="s">
        <v>24</v>
      </c>
      <c r="F18" s="2" t="s">
        <v>114</v>
      </c>
      <c r="G18" s="51" t="s">
        <v>115</v>
      </c>
      <c r="H18" s="51" t="s">
        <v>25</v>
      </c>
      <c r="I18" s="51" t="s">
        <v>116</v>
      </c>
    </row>
    <row r="19" spans="1:9" x14ac:dyDescent="0.25">
      <c r="A19" s="3" t="s">
        <v>3</v>
      </c>
      <c r="B19" s="4" t="s">
        <v>4</v>
      </c>
      <c r="C19" s="4">
        <v>71635</v>
      </c>
      <c r="D19" s="4">
        <v>71635</v>
      </c>
      <c r="E19" s="5">
        <v>0.19</v>
      </c>
      <c r="F19" s="4" t="s">
        <v>55</v>
      </c>
      <c r="G19" s="17" t="s">
        <v>55</v>
      </c>
      <c r="H19" s="17">
        <v>3</v>
      </c>
      <c r="I19" s="16">
        <f>IFERROR(D19*E19,0)</f>
        <v>13610.65</v>
      </c>
    </row>
    <row r="20" spans="1:9" x14ac:dyDescent="0.25">
      <c r="A20" s="3" t="s">
        <v>3</v>
      </c>
      <c r="B20" s="4" t="s">
        <v>6</v>
      </c>
      <c r="C20" s="4">
        <v>78302</v>
      </c>
      <c r="D20" s="4">
        <v>71629</v>
      </c>
      <c r="E20" s="5">
        <v>0.12</v>
      </c>
      <c r="F20" s="4" t="s">
        <v>55</v>
      </c>
      <c r="G20" s="17" t="s">
        <v>55</v>
      </c>
      <c r="H20" s="17">
        <v>8</v>
      </c>
      <c r="I20" s="16">
        <f t="shared" ref="I20:I66" si="6">IFERROR(D20*E20,0)</f>
        <v>8595.48</v>
      </c>
    </row>
    <row r="21" spans="1:9" x14ac:dyDescent="0.25">
      <c r="A21" s="3" t="s">
        <v>3</v>
      </c>
      <c r="B21" s="4" t="s">
        <v>8</v>
      </c>
      <c r="C21" s="4">
        <v>5399</v>
      </c>
      <c r="D21" s="4">
        <v>5399</v>
      </c>
      <c r="E21" s="5">
        <v>0.11</v>
      </c>
      <c r="F21" s="4" t="s">
        <v>55</v>
      </c>
      <c r="G21" s="17" t="s">
        <v>55</v>
      </c>
      <c r="H21" s="17">
        <v>3</v>
      </c>
      <c r="I21" s="16">
        <f t="shared" si="6"/>
        <v>593.89</v>
      </c>
    </row>
    <row r="22" spans="1:9" x14ac:dyDescent="0.25">
      <c r="A22" s="3" t="s">
        <v>3</v>
      </c>
      <c r="B22" s="4" t="s">
        <v>10</v>
      </c>
      <c r="C22" s="4">
        <v>23310</v>
      </c>
      <c r="D22" s="4" t="s">
        <v>55</v>
      </c>
      <c r="E22" s="5" t="s">
        <v>55</v>
      </c>
      <c r="F22" s="4" t="s">
        <v>55</v>
      </c>
      <c r="G22" s="17" t="s">
        <v>55</v>
      </c>
      <c r="H22" s="17">
        <v>0</v>
      </c>
      <c r="I22" s="16">
        <f t="shared" si="6"/>
        <v>0</v>
      </c>
    </row>
    <row r="23" spans="1:9" x14ac:dyDescent="0.25">
      <c r="A23" s="3" t="s">
        <v>5</v>
      </c>
      <c r="B23" s="4" t="s">
        <v>4</v>
      </c>
      <c r="C23" s="4">
        <v>109821</v>
      </c>
      <c r="D23" s="4">
        <v>109821</v>
      </c>
      <c r="E23" s="5">
        <v>0.2</v>
      </c>
      <c r="F23" s="4" t="s">
        <v>55</v>
      </c>
      <c r="G23" s="17" t="s">
        <v>55</v>
      </c>
      <c r="H23" s="17">
        <v>3</v>
      </c>
      <c r="I23" s="16">
        <f t="shared" si="6"/>
        <v>21964.2</v>
      </c>
    </row>
    <row r="24" spans="1:9" x14ac:dyDescent="0.25">
      <c r="A24" s="3" t="s">
        <v>5</v>
      </c>
      <c r="B24" s="4" t="s">
        <v>6</v>
      </c>
      <c r="C24" s="4">
        <v>13942</v>
      </c>
      <c r="D24" s="4">
        <v>1732</v>
      </c>
      <c r="E24" s="5">
        <v>0.12</v>
      </c>
      <c r="F24" s="4" t="s">
        <v>55</v>
      </c>
      <c r="G24" s="17" t="s">
        <v>55</v>
      </c>
      <c r="H24" s="17">
        <v>2</v>
      </c>
      <c r="I24" s="16">
        <f t="shared" si="6"/>
        <v>207.84</v>
      </c>
    </row>
    <row r="25" spans="1:9" x14ac:dyDescent="0.25">
      <c r="A25" s="7" t="s">
        <v>5</v>
      </c>
      <c r="B25" s="8" t="s">
        <v>8</v>
      </c>
      <c r="C25" s="8">
        <v>1659</v>
      </c>
      <c r="D25" s="8">
        <v>1659</v>
      </c>
      <c r="E25" s="9">
        <v>0.1</v>
      </c>
      <c r="F25" s="8" t="s">
        <v>55</v>
      </c>
      <c r="G25" s="17" t="s">
        <v>55</v>
      </c>
      <c r="H25" s="17">
        <v>1</v>
      </c>
      <c r="I25" s="16">
        <f t="shared" si="6"/>
        <v>165.9</v>
      </c>
    </row>
    <row r="26" spans="1:9" x14ac:dyDescent="0.25">
      <c r="A26" s="7" t="s">
        <v>5</v>
      </c>
      <c r="B26" s="8" t="s">
        <v>10</v>
      </c>
      <c r="C26" s="8">
        <v>10058</v>
      </c>
      <c r="D26" s="8" t="s">
        <v>55</v>
      </c>
      <c r="E26" s="9" t="s">
        <v>55</v>
      </c>
      <c r="F26" s="8" t="s">
        <v>55</v>
      </c>
      <c r="G26" s="17" t="s">
        <v>55</v>
      </c>
      <c r="H26" s="17">
        <v>0</v>
      </c>
      <c r="I26" s="16">
        <f t="shared" si="6"/>
        <v>0</v>
      </c>
    </row>
    <row r="27" spans="1:9" x14ac:dyDescent="0.25">
      <c r="A27" s="7" t="s">
        <v>7</v>
      </c>
      <c r="B27" s="8" t="s">
        <v>4</v>
      </c>
      <c r="C27" s="8">
        <v>129115</v>
      </c>
      <c r="D27" s="8">
        <v>129115</v>
      </c>
      <c r="E27" s="9">
        <v>0.2</v>
      </c>
      <c r="F27" s="8" t="s">
        <v>55</v>
      </c>
      <c r="G27" s="17" t="s">
        <v>55</v>
      </c>
      <c r="H27" s="17">
        <v>3</v>
      </c>
      <c r="I27" s="16">
        <f t="shared" si="6"/>
        <v>25823</v>
      </c>
    </row>
    <row r="28" spans="1:9" x14ac:dyDescent="0.25">
      <c r="A28" s="3" t="s">
        <v>7</v>
      </c>
      <c r="B28" s="4" t="s">
        <v>6</v>
      </c>
      <c r="C28" s="4">
        <v>3353</v>
      </c>
      <c r="D28" s="4" t="s">
        <v>55</v>
      </c>
      <c r="E28" s="5" t="s">
        <v>55</v>
      </c>
      <c r="F28" s="4" t="s">
        <v>55</v>
      </c>
      <c r="G28" s="17" t="s">
        <v>55</v>
      </c>
      <c r="H28" s="17">
        <v>0</v>
      </c>
      <c r="I28" s="16">
        <f t="shared" si="6"/>
        <v>0</v>
      </c>
    </row>
    <row r="29" spans="1:9" x14ac:dyDescent="0.25">
      <c r="A29" s="7" t="s">
        <v>7</v>
      </c>
      <c r="B29" s="8" t="s">
        <v>8</v>
      </c>
      <c r="C29" s="8">
        <v>634</v>
      </c>
      <c r="D29" s="8">
        <v>634</v>
      </c>
      <c r="E29" s="9">
        <v>0.1</v>
      </c>
      <c r="F29" s="8" t="s">
        <v>55</v>
      </c>
      <c r="G29" s="17" t="s">
        <v>55</v>
      </c>
      <c r="H29" s="17">
        <v>2</v>
      </c>
      <c r="I29" s="16">
        <f t="shared" si="6"/>
        <v>63.400000000000006</v>
      </c>
    </row>
    <row r="30" spans="1:9" x14ac:dyDescent="0.25">
      <c r="A30" s="3" t="s">
        <v>7</v>
      </c>
      <c r="B30" s="4" t="s">
        <v>10</v>
      </c>
      <c r="C30" s="4">
        <v>11186</v>
      </c>
      <c r="D30" s="4">
        <v>9198</v>
      </c>
      <c r="E30" s="5">
        <v>0.3</v>
      </c>
      <c r="F30" s="4" t="s">
        <v>55</v>
      </c>
      <c r="G30" s="17" t="s">
        <v>55</v>
      </c>
      <c r="H30" s="17">
        <v>1</v>
      </c>
      <c r="I30" s="16">
        <f t="shared" si="6"/>
        <v>2759.4</v>
      </c>
    </row>
    <row r="31" spans="1:9" x14ac:dyDescent="0.25">
      <c r="A31" s="3" t="s">
        <v>9</v>
      </c>
      <c r="B31" s="4" t="s">
        <v>4</v>
      </c>
      <c r="C31" s="4">
        <v>179184</v>
      </c>
      <c r="D31" s="4">
        <v>179184</v>
      </c>
      <c r="E31" s="5">
        <v>0.2</v>
      </c>
      <c r="F31" s="4" t="s">
        <v>55</v>
      </c>
      <c r="G31" s="17" t="s">
        <v>55</v>
      </c>
      <c r="H31" s="17">
        <v>4</v>
      </c>
      <c r="I31" s="16">
        <f t="shared" si="6"/>
        <v>35836.800000000003</v>
      </c>
    </row>
    <row r="32" spans="1:9" x14ac:dyDescent="0.25">
      <c r="A32" s="3" t="s">
        <v>9</v>
      </c>
      <c r="B32" s="4" t="s">
        <v>6</v>
      </c>
      <c r="C32" s="4">
        <v>3153</v>
      </c>
      <c r="D32" s="4" t="s">
        <v>55</v>
      </c>
      <c r="E32" s="5" t="s">
        <v>55</v>
      </c>
      <c r="F32" s="4" t="s">
        <v>55</v>
      </c>
      <c r="G32" s="17" t="s">
        <v>55</v>
      </c>
      <c r="H32" s="17">
        <v>0</v>
      </c>
      <c r="I32" s="16">
        <f t="shared" si="6"/>
        <v>0</v>
      </c>
    </row>
    <row r="33" spans="1:9" x14ac:dyDescent="0.25">
      <c r="A33" s="7" t="s">
        <v>9</v>
      </c>
      <c r="B33" s="8" t="s">
        <v>8</v>
      </c>
      <c r="C33" s="8">
        <v>1822</v>
      </c>
      <c r="D33" s="8">
        <v>1822</v>
      </c>
      <c r="E33" s="9">
        <v>0.11</v>
      </c>
      <c r="F33" s="8" t="s">
        <v>55</v>
      </c>
      <c r="G33" s="17" t="s">
        <v>55</v>
      </c>
      <c r="H33" s="17">
        <v>2</v>
      </c>
      <c r="I33" s="16">
        <f t="shared" si="6"/>
        <v>200.42</v>
      </c>
    </row>
    <row r="34" spans="1:9" x14ac:dyDescent="0.25">
      <c r="A34" s="7" t="s">
        <v>9</v>
      </c>
      <c r="B34" s="8" t="s">
        <v>10</v>
      </c>
      <c r="C34" s="8">
        <v>9669</v>
      </c>
      <c r="D34" s="8" t="s">
        <v>55</v>
      </c>
      <c r="E34" s="9" t="s">
        <v>55</v>
      </c>
      <c r="F34" s="8" t="s">
        <v>55</v>
      </c>
      <c r="G34" s="17" t="s">
        <v>55</v>
      </c>
      <c r="H34" s="17">
        <v>0</v>
      </c>
      <c r="I34" s="16">
        <f t="shared" si="6"/>
        <v>0</v>
      </c>
    </row>
    <row r="35" spans="1:9" x14ac:dyDescent="0.25">
      <c r="A35" s="3" t="s">
        <v>11</v>
      </c>
      <c r="B35" s="4" t="s">
        <v>4</v>
      </c>
      <c r="C35" s="4">
        <v>433709</v>
      </c>
      <c r="D35" s="4">
        <v>433709</v>
      </c>
      <c r="E35" s="5">
        <v>0.2</v>
      </c>
      <c r="F35" s="4" t="s">
        <v>55</v>
      </c>
      <c r="G35" s="17" t="s">
        <v>55</v>
      </c>
      <c r="H35" s="17">
        <v>5</v>
      </c>
      <c r="I35" s="16">
        <f t="shared" si="6"/>
        <v>86741.8</v>
      </c>
    </row>
    <row r="36" spans="1:9" x14ac:dyDescent="0.25">
      <c r="A36" s="7" t="s">
        <v>11</v>
      </c>
      <c r="B36" s="8" t="s">
        <v>6</v>
      </c>
      <c r="C36" s="8">
        <v>16950</v>
      </c>
      <c r="D36" s="8">
        <v>1953</v>
      </c>
      <c r="E36" s="9">
        <v>0.12</v>
      </c>
      <c r="F36" s="8" t="s">
        <v>55</v>
      </c>
      <c r="G36" s="17" t="s">
        <v>55</v>
      </c>
      <c r="H36" s="17">
        <v>2</v>
      </c>
      <c r="I36" s="16">
        <f t="shared" si="6"/>
        <v>234.35999999999999</v>
      </c>
    </row>
    <row r="37" spans="1:9" x14ac:dyDescent="0.25">
      <c r="A37" s="7" t="s">
        <v>11</v>
      </c>
      <c r="B37" s="8" t="s">
        <v>8</v>
      </c>
      <c r="C37" s="8">
        <v>2506</v>
      </c>
      <c r="D37" s="8">
        <v>2506</v>
      </c>
      <c r="E37" s="9">
        <v>0.11</v>
      </c>
      <c r="F37" s="8" t="s">
        <v>55</v>
      </c>
      <c r="G37" s="17" t="s">
        <v>55</v>
      </c>
      <c r="H37" s="17">
        <v>2</v>
      </c>
      <c r="I37" s="16">
        <f t="shared" si="6"/>
        <v>275.66000000000003</v>
      </c>
    </row>
    <row r="38" spans="1:9" x14ac:dyDescent="0.25">
      <c r="A38" s="3" t="s">
        <v>11</v>
      </c>
      <c r="B38" s="4" t="s">
        <v>10</v>
      </c>
      <c r="C38" s="4">
        <v>36783</v>
      </c>
      <c r="D38" s="4">
        <v>1565</v>
      </c>
      <c r="E38" s="5">
        <v>0.2</v>
      </c>
      <c r="F38" s="4" t="s">
        <v>55</v>
      </c>
      <c r="G38" s="17" t="s">
        <v>55</v>
      </c>
      <c r="H38" s="17">
        <v>1</v>
      </c>
      <c r="I38" s="16">
        <f t="shared" si="6"/>
        <v>313</v>
      </c>
    </row>
    <row r="39" spans="1:9" x14ac:dyDescent="0.25">
      <c r="A39" s="3" t="s">
        <v>12</v>
      </c>
      <c r="B39" s="4" t="s">
        <v>4</v>
      </c>
      <c r="C39" s="4">
        <v>554560</v>
      </c>
      <c r="D39" s="4">
        <v>554560</v>
      </c>
      <c r="E39" s="5">
        <v>0.19</v>
      </c>
      <c r="F39" s="4" t="s">
        <v>55</v>
      </c>
      <c r="G39" s="17" t="s">
        <v>55</v>
      </c>
      <c r="H39" s="17">
        <v>9</v>
      </c>
      <c r="I39" s="16">
        <f t="shared" si="6"/>
        <v>105366.39999999999</v>
      </c>
    </row>
    <row r="40" spans="1:9" x14ac:dyDescent="0.25">
      <c r="A40" s="7" t="s">
        <v>12</v>
      </c>
      <c r="B40" s="8" t="s">
        <v>6</v>
      </c>
      <c r="C40" s="8">
        <v>563</v>
      </c>
      <c r="D40" s="8" t="s">
        <v>55</v>
      </c>
      <c r="E40" s="9" t="s">
        <v>55</v>
      </c>
      <c r="F40" s="8" t="s">
        <v>55</v>
      </c>
      <c r="G40" s="17" t="s">
        <v>55</v>
      </c>
      <c r="H40" s="17">
        <v>0</v>
      </c>
      <c r="I40" s="16">
        <f t="shared" si="6"/>
        <v>0</v>
      </c>
    </row>
    <row r="41" spans="1:9" x14ac:dyDescent="0.25">
      <c r="A41" s="7" t="s">
        <v>12</v>
      </c>
      <c r="B41" s="8" t="s">
        <v>8</v>
      </c>
      <c r="C41" s="8">
        <v>331</v>
      </c>
      <c r="D41" s="8">
        <v>331</v>
      </c>
      <c r="E41" s="9">
        <v>0.1</v>
      </c>
      <c r="F41" s="8" t="s">
        <v>55</v>
      </c>
      <c r="G41" s="17" t="s">
        <v>55</v>
      </c>
      <c r="H41" s="17">
        <v>1</v>
      </c>
      <c r="I41" s="16">
        <f t="shared" si="6"/>
        <v>33.1</v>
      </c>
    </row>
    <row r="42" spans="1:9" x14ac:dyDescent="0.25">
      <c r="A42" s="7" t="s">
        <v>12</v>
      </c>
      <c r="B42" s="8" t="s">
        <v>10</v>
      </c>
      <c r="C42" s="8">
        <v>25913</v>
      </c>
      <c r="D42" s="8" t="s">
        <v>55</v>
      </c>
      <c r="E42" s="9" t="s">
        <v>55</v>
      </c>
      <c r="F42" s="8" t="s">
        <v>55</v>
      </c>
      <c r="G42" s="17" t="s">
        <v>55</v>
      </c>
      <c r="H42" s="17">
        <v>0</v>
      </c>
      <c r="I42" s="16">
        <f t="shared" si="6"/>
        <v>0</v>
      </c>
    </row>
    <row r="43" spans="1:9" x14ac:dyDescent="0.25">
      <c r="A43" s="7" t="s">
        <v>13</v>
      </c>
      <c r="B43" s="8" t="s">
        <v>4</v>
      </c>
      <c r="C43" s="8">
        <v>14884</v>
      </c>
      <c r="D43" s="8">
        <v>14884</v>
      </c>
      <c r="E43" s="9">
        <v>0.18</v>
      </c>
      <c r="F43" s="8" t="s">
        <v>55</v>
      </c>
      <c r="G43" s="17" t="s">
        <v>55</v>
      </c>
      <c r="H43" s="17">
        <v>2</v>
      </c>
      <c r="I43" s="16">
        <f t="shared" si="6"/>
        <v>2679.12</v>
      </c>
    </row>
    <row r="44" spans="1:9" x14ac:dyDescent="0.25">
      <c r="A44" s="7" t="s">
        <v>13</v>
      </c>
      <c r="B44" s="8" t="s">
        <v>6</v>
      </c>
      <c r="C44" s="8">
        <v>323</v>
      </c>
      <c r="D44" s="8" t="s">
        <v>55</v>
      </c>
      <c r="E44" s="9" t="s">
        <v>55</v>
      </c>
      <c r="F44" s="8" t="s">
        <v>55</v>
      </c>
      <c r="G44" s="17" t="s">
        <v>55</v>
      </c>
      <c r="H44" s="17">
        <v>0</v>
      </c>
      <c r="I44" s="16">
        <f t="shared" si="6"/>
        <v>0</v>
      </c>
    </row>
    <row r="45" spans="1:9" x14ac:dyDescent="0.25">
      <c r="A45" s="7" t="s">
        <v>13</v>
      </c>
      <c r="B45" s="8" t="s">
        <v>8</v>
      </c>
      <c r="C45" s="8">
        <v>255</v>
      </c>
      <c r="D45" s="8">
        <v>255</v>
      </c>
      <c r="E45" s="9">
        <v>0.12</v>
      </c>
      <c r="F45" s="8" t="s">
        <v>55</v>
      </c>
      <c r="G45" s="17" t="s">
        <v>55</v>
      </c>
      <c r="H45" s="17">
        <v>2</v>
      </c>
      <c r="I45" s="16">
        <f t="shared" si="6"/>
        <v>30.599999999999998</v>
      </c>
    </row>
    <row r="46" spans="1:9" x14ac:dyDescent="0.25">
      <c r="A46" s="7" t="s">
        <v>13</v>
      </c>
      <c r="B46" s="8" t="s">
        <v>10</v>
      </c>
      <c r="C46" s="8">
        <v>22109</v>
      </c>
      <c r="D46" s="8" t="s">
        <v>55</v>
      </c>
      <c r="E46" s="9" t="s">
        <v>55</v>
      </c>
      <c r="F46" s="8" t="s">
        <v>55</v>
      </c>
      <c r="G46" s="17" t="s">
        <v>55</v>
      </c>
      <c r="H46" s="17">
        <v>0</v>
      </c>
      <c r="I46" s="16">
        <f t="shared" si="6"/>
        <v>0</v>
      </c>
    </row>
    <row r="47" spans="1:9" x14ac:dyDescent="0.25">
      <c r="A47" s="7" t="s">
        <v>14</v>
      </c>
      <c r="B47" s="8" t="s">
        <v>4</v>
      </c>
      <c r="C47" s="8">
        <v>113138</v>
      </c>
      <c r="D47" s="8">
        <v>113138</v>
      </c>
      <c r="E47" s="9">
        <v>0.13</v>
      </c>
      <c r="F47" s="8" t="s">
        <v>55</v>
      </c>
      <c r="G47" s="17" t="s">
        <v>55</v>
      </c>
      <c r="H47" s="17">
        <v>4</v>
      </c>
      <c r="I47" s="16">
        <f t="shared" si="6"/>
        <v>14707.94</v>
      </c>
    </row>
    <row r="48" spans="1:9" x14ac:dyDescent="0.25">
      <c r="A48" s="3" t="s">
        <v>14</v>
      </c>
      <c r="B48" s="4" t="s">
        <v>6</v>
      </c>
      <c r="C48" s="4">
        <v>3586</v>
      </c>
      <c r="D48" s="4">
        <v>457</v>
      </c>
      <c r="E48" s="5">
        <v>0.1</v>
      </c>
      <c r="F48" s="4" t="s">
        <v>55</v>
      </c>
      <c r="G48" s="17" t="s">
        <v>55</v>
      </c>
      <c r="H48" s="17">
        <v>1</v>
      </c>
      <c r="I48" s="16">
        <f t="shared" si="6"/>
        <v>45.7</v>
      </c>
    </row>
    <row r="49" spans="1:9" x14ac:dyDescent="0.25">
      <c r="A49" s="7" t="s">
        <v>14</v>
      </c>
      <c r="B49" s="8" t="s">
        <v>8</v>
      </c>
      <c r="C49" s="8">
        <v>571</v>
      </c>
      <c r="D49" s="8">
        <v>571</v>
      </c>
      <c r="E49" s="9">
        <v>0.1</v>
      </c>
      <c r="F49" s="8" t="s">
        <v>55</v>
      </c>
      <c r="G49" s="17" t="s">
        <v>55</v>
      </c>
      <c r="H49" s="17">
        <v>1</v>
      </c>
      <c r="I49" s="16">
        <f t="shared" si="6"/>
        <v>57.1</v>
      </c>
    </row>
    <row r="50" spans="1:9" x14ac:dyDescent="0.25">
      <c r="A50" s="3" t="s">
        <v>14</v>
      </c>
      <c r="B50" s="4" t="s">
        <v>10</v>
      </c>
      <c r="C50" s="4">
        <v>10698</v>
      </c>
      <c r="D50" s="4" t="s">
        <v>55</v>
      </c>
      <c r="E50" s="5" t="s">
        <v>55</v>
      </c>
      <c r="F50" s="4" t="s">
        <v>55</v>
      </c>
      <c r="G50" s="17" t="s">
        <v>55</v>
      </c>
      <c r="H50" s="17">
        <v>0</v>
      </c>
      <c r="I50" s="16">
        <f t="shared" si="6"/>
        <v>0</v>
      </c>
    </row>
    <row r="51" spans="1:9" x14ac:dyDescent="0.25">
      <c r="A51" s="7" t="s">
        <v>15</v>
      </c>
      <c r="B51" s="8" t="s">
        <v>4</v>
      </c>
      <c r="C51" s="8">
        <v>111375</v>
      </c>
      <c r="D51" s="8">
        <v>111375</v>
      </c>
      <c r="E51" s="9">
        <v>0.13</v>
      </c>
      <c r="F51" s="8" t="s">
        <v>55</v>
      </c>
      <c r="G51" s="17" t="s">
        <v>55</v>
      </c>
      <c r="H51" s="17">
        <v>2</v>
      </c>
      <c r="I51" s="16">
        <f t="shared" si="6"/>
        <v>14478.75</v>
      </c>
    </row>
    <row r="52" spans="1:9" x14ac:dyDescent="0.25">
      <c r="A52" s="7" t="s">
        <v>15</v>
      </c>
      <c r="B52" s="8" t="s">
        <v>6</v>
      </c>
      <c r="C52" s="8">
        <v>54190</v>
      </c>
      <c r="D52" s="8">
        <v>7839</v>
      </c>
      <c r="E52" s="9">
        <v>0.14000000000000001</v>
      </c>
      <c r="F52" s="8" t="s">
        <v>55</v>
      </c>
      <c r="G52" s="17" t="s">
        <v>55</v>
      </c>
      <c r="H52" s="17">
        <v>3</v>
      </c>
      <c r="I52" s="16">
        <f t="shared" si="6"/>
        <v>1097.46</v>
      </c>
    </row>
    <row r="53" spans="1:9" x14ac:dyDescent="0.25">
      <c r="A53" s="7" t="s">
        <v>15</v>
      </c>
      <c r="B53" s="8" t="s">
        <v>8</v>
      </c>
      <c r="C53" s="8">
        <v>17470</v>
      </c>
      <c r="D53" s="8">
        <v>17470</v>
      </c>
      <c r="E53" s="9">
        <v>0.11</v>
      </c>
      <c r="F53" s="8" t="s">
        <v>55</v>
      </c>
      <c r="G53" s="17" t="s">
        <v>55</v>
      </c>
      <c r="H53" s="17">
        <v>5</v>
      </c>
      <c r="I53" s="16">
        <f t="shared" si="6"/>
        <v>1921.7</v>
      </c>
    </row>
    <row r="54" spans="1:9" x14ac:dyDescent="0.25">
      <c r="A54" s="7" t="s">
        <v>15</v>
      </c>
      <c r="B54" s="8" t="s">
        <v>10</v>
      </c>
      <c r="C54" s="8">
        <v>38798</v>
      </c>
      <c r="D54" s="8" t="s">
        <v>55</v>
      </c>
      <c r="E54" s="9" t="s">
        <v>55</v>
      </c>
      <c r="F54" s="8" t="s">
        <v>55</v>
      </c>
      <c r="G54" s="17" t="s">
        <v>55</v>
      </c>
      <c r="H54" s="17">
        <v>0</v>
      </c>
      <c r="I54" s="16">
        <f t="shared" si="6"/>
        <v>0</v>
      </c>
    </row>
    <row r="55" spans="1:9" x14ac:dyDescent="0.25">
      <c r="A55" s="7" t="s">
        <v>16</v>
      </c>
      <c r="B55" s="8" t="s">
        <v>4</v>
      </c>
      <c r="C55" s="8">
        <v>159564</v>
      </c>
      <c r="D55" s="8">
        <v>159564</v>
      </c>
      <c r="E55" s="9">
        <v>0.13</v>
      </c>
      <c r="F55" s="8" t="s">
        <v>55</v>
      </c>
      <c r="G55" s="17" t="s">
        <v>55</v>
      </c>
      <c r="H55" s="17">
        <v>4</v>
      </c>
      <c r="I55" s="16">
        <f t="shared" si="6"/>
        <v>20743.32</v>
      </c>
    </row>
    <row r="56" spans="1:9" x14ac:dyDescent="0.25">
      <c r="A56" s="7" t="s">
        <v>16</v>
      </c>
      <c r="B56" s="8" t="s">
        <v>6</v>
      </c>
      <c r="C56" s="8">
        <v>98814</v>
      </c>
      <c r="D56" s="8">
        <v>8270</v>
      </c>
      <c r="E56" s="9">
        <v>0.13</v>
      </c>
      <c r="F56" s="8" t="s">
        <v>55</v>
      </c>
      <c r="G56" s="17" t="s">
        <v>55</v>
      </c>
      <c r="H56" s="17">
        <v>3</v>
      </c>
      <c r="I56" s="16">
        <f t="shared" si="6"/>
        <v>1075.1000000000001</v>
      </c>
    </row>
    <row r="57" spans="1:9" x14ac:dyDescent="0.25">
      <c r="A57" s="3" t="s">
        <v>16</v>
      </c>
      <c r="B57" s="4" t="s">
        <v>8</v>
      </c>
      <c r="C57" s="4">
        <v>13728</v>
      </c>
      <c r="D57" s="4">
        <v>13728</v>
      </c>
      <c r="E57" s="5">
        <v>0.12</v>
      </c>
      <c r="F57" s="4" t="s">
        <v>55</v>
      </c>
      <c r="G57" s="17" t="s">
        <v>55</v>
      </c>
      <c r="H57" s="17">
        <v>5</v>
      </c>
      <c r="I57" s="16">
        <f t="shared" si="6"/>
        <v>1647.36</v>
      </c>
    </row>
    <row r="58" spans="1:9" x14ac:dyDescent="0.25">
      <c r="A58" s="3" t="s">
        <v>16</v>
      </c>
      <c r="B58" s="4" t="s">
        <v>10</v>
      </c>
      <c r="C58" s="4">
        <v>14998</v>
      </c>
      <c r="D58" s="4">
        <v>307</v>
      </c>
      <c r="E58" s="5">
        <v>0.2</v>
      </c>
      <c r="F58" s="4" t="s">
        <v>55</v>
      </c>
      <c r="G58" s="17" t="s">
        <v>55</v>
      </c>
      <c r="H58" s="17">
        <v>1</v>
      </c>
      <c r="I58" s="16">
        <f t="shared" si="6"/>
        <v>61.400000000000006</v>
      </c>
    </row>
    <row r="59" spans="1:9" x14ac:dyDescent="0.25">
      <c r="A59" s="3" t="s">
        <v>17</v>
      </c>
      <c r="B59" s="4" t="s">
        <v>4</v>
      </c>
      <c r="C59" s="4">
        <v>138019</v>
      </c>
      <c r="D59" s="4">
        <v>138019</v>
      </c>
      <c r="E59" s="5">
        <v>0.13</v>
      </c>
      <c r="F59" s="4" t="s">
        <v>55</v>
      </c>
      <c r="G59" s="17" t="s">
        <v>55</v>
      </c>
      <c r="H59" s="17">
        <v>3</v>
      </c>
      <c r="I59" s="16">
        <f t="shared" si="6"/>
        <v>17942.47</v>
      </c>
    </row>
    <row r="60" spans="1:9" x14ac:dyDescent="0.25">
      <c r="A60" s="7" t="s">
        <v>17</v>
      </c>
      <c r="B60" s="8" t="s">
        <v>6</v>
      </c>
      <c r="C60" s="8">
        <v>1126</v>
      </c>
      <c r="D60" s="8" t="s">
        <v>55</v>
      </c>
      <c r="E60" s="9" t="s">
        <v>55</v>
      </c>
      <c r="F60" s="8" t="s">
        <v>55</v>
      </c>
      <c r="G60" s="17" t="s">
        <v>55</v>
      </c>
      <c r="H60" s="17">
        <v>0</v>
      </c>
      <c r="I60" s="16">
        <f t="shared" si="6"/>
        <v>0</v>
      </c>
    </row>
    <row r="61" spans="1:9" x14ac:dyDescent="0.25">
      <c r="A61" s="3" t="s">
        <v>17</v>
      </c>
      <c r="B61" s="4" t="s">
        <v>8</v>
      </c>
      <c r="C61" s="4">
        <v>2852</v>
      </c>
      <c r="D61" s="4">
        <v>2852</v>
      </c>
      <c r="E61" s="5">
        <v>0.13</v>
      </c>
      <c r="F61" s="4" t="s">
        <v>55</v>
      </c>
      <c r="G61" s="17" t="s">
        <v>55</v>
      </c>
      <c r="H61" s="17">
        <v>3</v>
      </c>
      <c r="I61" s="16">
        <f t="shared" si="6"/>
        <v>370.76</v>
      </c>
    </row>
    <row r="62" spans="1:9" x14ac:dyDescent="0.25">
      <c r="A62" s="3" t="s">
        <v>17</v>
      </c>
      <c r="B62" s="4" t="s">
        <v>10</v>
      </c>
      <c r="C62" s="4">
        <v>11714</v>
      </c>
      <c r="D62" s="4" t="s">
        <v>55</v>
      </c>
      <c r="E62" s="5" t="s">
        <v>55</v>
      </c>
      <c r="F62" s="4" t="s">
        <v>55</v>
      </c>
      <c r="G62" s="17" t="s">
        <v>55</v>
      </c>
      <c r="H62" s="17">
        <v>0</v>
      </c>
      <c r="I62" s="16">
        <f t="shared" si="6"/>
        <v>0</v>
      </c>
    </row>
    <row r="63" spans="1:9" x14ac:dyDescent="0.25">
      <c r="A63" s="3" t="s">
        <v>18</v>
      </c>
      <c r="B63" s="4" t="s">
        <v>4</v>
      </c>
      <c r="C63" s="4">
        <v>2485</v>
      </c>
      <c r="D63" s="4">
        <v>2485</v>
      </c>
      <c r="E63" s="5">
        <v>0.2</v>
      </c>
      <c r="F63" s="4" t="s">
        <v>55</v>
      </c>
      <c r="G63" s="17" t="s">
        <v>55</v>
      </c>
      <c r="H63" s="17">
        <v>1</v>
      </c>
      <c r="I63" s="16">
        <f t="shared" si="6"/>
        <v>497</v>
      </c>
    </row>
    <row r="64" spans="1:9" x14ac:dyDescent="0.25">
      <c r="A64" s="3" t="s">
        <v>18</v>
      </c>
      <c r="B64" s="4" t="s">
        <v>6</v>
      </c>
      <c r="C64" s="4">
        <v>15311</v>
      </c>
      <c r="D64" s="4">
        <v>3140</v>
      </c>
      <c r="E64" s="5">
        <v>0.13</v>
      </c>
      <c r="F64" s="4" t="s">
        <v>55</v>
      </c>
      <c r="G64" s="17" t="s">
        <v>55</v>
      </c>
      <c r="H64" s="17">
        <v>3</v>
      </c>
      <c r="I64" s="16">
        <f t="shared" si="6"/>
        <v>408.2</v>
      </c>
    </row>
    <row r="65" spans="1:9" x14ac:dyDescent="0.25">
      <c r="A65" s="3" t="s">
        <v>18</v>
      </c>
      <c r="B65" s="4" t="s">
        <v>8</v>
      </c>
      <c r="C65" s="4">
        <v>14236</v>
      </c>
      <c r="D65" s="4">
        <v>14236</v>
      </c>
      <c r="E65" s="5">
        <v>0.16</v>
      </c>
      <c r="F65" s="4" t="s">
        <v>55</v>
      </c>
      <c r="G65" s="17" t="s">
        <v>55</v>
      </c>
      <c r="H65" s="17">
        <v>6</v>
      </c>
      <c r="I65" s="16">
        <f t="shared" si="6"/>
        <v>2277.7600000000002</v>
      </c>
    </row>
    <row r="66" spans="1:9" ht="15.75" thickBot="1" x14ac:dyDescent="0.3">
      <c r="A66" s="20" t="s">
        <v>18</v>
      </c>
      <c r="B66" s="21" t="s">
        <v>10</v>
      </c>
      <c r="C66" s="21">
        <v>20755</v>
      </c>
      <c r="D66" s="21" t="s">
        <v>55</v>
      </c>
      <c r="E66" s="22" t="s">
        <v>55</v>
      </c>
      <c r="F66" s="21" t="s">
        <v>55</v>
      </c>
      <c r="G66" s="17" t="s">
        <v>55</v>
      </c>
      <c r="H66" s="17">
        <v>0</v>
      </c>
      <c r="I66" s="16">
        <f t="shared" si="6"/>
        <v>0</v>
      </c>
    </row>
    <row r="67" spans="1:9" x14ac:dyDescent="0.25">
      <c r="G67" s="17"/>
      <c r="H67" s="17"/>
      <c r="I67" s="16"/>
    </row>
    <row r="68" spans="1:9" x14ac:dyDescent="0.25">
      <c r="G68" s="17"/>
      <c r="H68" s="17"/>
      <c r="I68" s="16"/>
    </row>
    <row r="69" spans="1:9" x14ac:dyDescent="0.25">
      <c r="A69" t="s">
        <v>3</v>
      </c>
      <c r="G69" s="17"/>
      <c r="H69" s="17"/>
      <c r="I69" s="16"/>
    </row>
    <row r="70" spans="1:9" x14ac:dyDescent="0.25">
      <c r="A70" t="s">
        <v>5</v>
      </c>
      <c r="G70" s="17"/>
      <c r="H70" s="17"/>
      <c r="I70" s="16"/>
    </row>
    <row r="71" spans="1:9" x14ac:dyDescent="0.25">
      <c r="A71" t="s">
        <v>7</v>
      </c>
    </row>
    <row r="72" spans="1:9" x14ac:dyDescent="0.25">
      <c r="A72" t="s">
        <v>9</v>
      </c>
    </row>
    <row r="73" spans="1:9" x14ac:dyDescent="0.25">
      <c r="A73" t="s">
        <v>11</v>
      </c>
    </row>
    <row r="74" spans="1:9" x14ac:dyDescent="0.25">
      <c r="A74" t="s">
        <v>12</v>
      </c>
    </row>
    <row r="75" spans="1:9" x14ac:dyDescent="0.25">
      <c r="A75" t="s">
        <v>13</v>
      </c>
    </row>
    <row r="76" spans="1:9" x14ac:dyDescent="0.25">
      <c r="A76" t="s">
        <v>14</v>
      </c>
    </row>
    <row r="77" spans="1:9" x14ac:dyDescent="0.25">
      <c r="A77" t="s">
        <v>15</v>
      </c>
    </row>
    <row r="78" spans="1:9" x14ac:dyDescent="0.25">
      <c r="A78" t="s">
        <v>16</v>
      </c>
    </row>
    <row r="79" spans="1:9" x14ac:dyDescent="0.25">
      <c r="A79" t="s">
        <v>17</v>
      </c>
    </row>
    <row r="80" spans="1:9" x14ac:dyDescent="0.25">
      <c r="A80" t="s">
        <v>18</v>
      </c>
    </row>
  </sheetData>
  <autoFilter ref="A18:I66" xr:uid="{E55112A6-0C2E-4653-88AE-35DF790A7EC9}">
    <sortState xmlns:xlrd2="http://schemas.microsoft.com/office/spreadsheetml/2017/richdata2" ref="A19:I66">
      <sortCondition ref="A18:A66"/>
    </sortState>
  </autoFilter>
  <mergeCells count="1">
    <mergeCell ref="A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47F6-2DEB-41A2-A54B-A30371CB6299}">
  <dimension ref="A1:I80"/>
  <sheetViews>
    <sheetView workbookViewId="0">
      <selection activeCell="G13" sqref="G13"/>
    </sheetView>
  </sheetViews>
  <sheetFormatPr defaultColWidth="25.28515625" defaultRowHeight="15" x14ac:dyDescent="0.25"/>
  <sheetData>
    <row r="1" spans="1:9" ht="19.5" thickBot="1" x14ac:dyDescent="0.35">
      <c r="A1" s="50">
        <v>44197</v>
      </c>
      <c r="B1" s="49"/>
      <c r="C1" s="49"/>
      <c r="D1" s="49"/>
      <c r="E1" s="49"/>
      <c r="F1" s="49"/>
      <c r="G1" s="49"/>
      <c r="H1" s="49"/>
      <c r="I1" s="49"/>
    </row>
    <row r="2" spans="1:9" x14ac:dyDescent="0.25">
      <c r="A2" s="1" t="s">
        <v>0</v>
      </c>
      <c r="B2" s="2" t="s">
        <v>62</v>
      </c>
      <c r="C2" s="2" t="s">
        <v>61</v>
      </c>
      <c r="D2" s="2" t="s">
        <v>46</v>
      </c>
      <c r="F2" s="1" t="s">
        <v>2</v>
      </c>
      <c r="G2" s="2" t="s">
        <v>62</v>
      </c>
      <c r="H2" s="2" t="s">
        <v>61</v>
      </c>
      <c r="I2" s="2" t="s">
        <v>46</v>
      </c>
    </row>
    <row r="3" spans="1:9" x14ac:dyDescent="0.25">
      <c r="A3" s="3" t="s">
        <v>3</v>
      </c>
      <c r="B3" s="4">
        <f>SUMIF($A$19:$A$66,A3,$C$19:$C$66)</f>
        <v>168241</v>
      </c>
      <c r="C3" s="4">
        <f>SUMIF($A$19:$A$66,A3,$D$19:$D$66)</f>
        <v>168241</v>
      </c>
      <c r="D3" s="38">
        <f>SUMIF($A$19:$A$66,A3,$I$19:$I$66)/C3</f>
        <v>0.30606998294113796</v>
      </c>
      <c r="F3" s="3" t="s">
        <v>4</v>
      </c>
      <c r="G3" s="4">
        <f>SUMIF($B$19:$B$66,F3,$C$19:$C$66)</f>
        <v>1749434</v>
      </c>
      <c r="H3" s="4">
        <f>SUMIF($B$19:$B$66,F3,$D$19:$D$66)</f>
        <v>1749433</v>
      </c>
      <c r="I3" s="38">
        <f>SUMIF($B$19:$B$66,F3,$I$19:$I$66)/H3</f>
        <v>0.33594872738767362</v>
      </c>
    </row>
    <row r="4" spans="1:9" x14ac:dyDescent="0.25">
      <c r="A4" s="7" t="s">
        <v>5</v>
      </c>
      <c r="B4" s="8">
        <f t="shared" ref="B4:B14" si="0">SUMIF($A$19:$A$66,A4,$C$19:$C$66)</f>
        <v>136654</v>
      </c>
      <c r="C4" s="8">
        <f t="shared" ref="C4:C14" si="1">SUMIF($A$19:$A$66,A4,$D$19:$D$66)</f>
        <v>136654</v>
      </c>
      <c r="D4" s="39">
        <f t="shared" ref="D4:D14" si="2">SUMIF($A$19:$A$66,A4,$I$19:$I$66)/C4</f>
        <v>0.26383157463374651</v>
      </c>
      <c r="F4" s="7" t="s">
        <v>6</v>
      </c>
      <c r="G4" s="8">
        <f t="shared" ref="G4:G6" si="3">SUMIF($B$19:$B$66,F4,$C$19:$C$66)</f>
        <v>316785</v>
      </c>
      <c r="H4" s="8">
        <f t="shared" ref="H4:H6" si="4">SUMIF($B$19:$B$66,F4,$D$19:$D$66)</f>
        <v>316785</v>
      </c>
      <c r="I4" s="39">
        <f t="shared" ref="I4:I6" si="5">SUMIF($B$19:$B$66,F4,$I$19:$I$66)/H4</f>
        <v>0.30911176349890307</v>
      </c>
    </row>
    <row r="5" spans="1:9" x14ac:dyDescent="0.25">
      <c r="A5" s="3" t="s">
        <v>7</v>
      </c>
      <c r="B5" s="4">
        <f t="shared" si="0"/>
        <v>108061</v>
      </c>
      <c r="C5" s="4">
        <f t="shared" si="1"/>
        <v>108061</v>
      </c>
      <c r="D5" s="38">
        <f t="shared" si="2"/>
        <v>0.35151358954664497</v>
      </c>
      <c r="F5" s="3" t="s">
        <v>8</v>
      </c>
      <c r="G5" s="4">
        <f t="shared" si="3"/>
        <v>83714</v>
      </c>
      <c r="H5" s="4">
        <f t="shared" si="4"/>
        <v>83714</v>
      </c>
      <c r="I5" s="38">
        <f t="shared" si="5"/>
        <v>0.31060312492534103</v>
      </c>
    </row>
    <row r="6" spans="1:9" ht="15.75" thickBot="1" x14ac:dyDescent="0.3">
      <c r="A6" s="7" t="s">
        <v>9</v>
      </c>
      <c r="B6" s="8">
        <f t="shared" si="0"/>
        <v>168819</v>
      </c>
      <c r="C6" s="8">
        <f t="shared" si="1"/>
        <v>168819</v>
      </c>
      <c r="D6" s="39">
        <f t="shared" si="2"/>
        <v>0.31412986689886802</v>
      </c>
      <c r="F6" s="11" t="s">
        <v>10</v>
      </c>
      <c r="G6" s="12">
        <f t="shared" si="3"/>
        <v>236553</v>
      </c>
      <c r="H6" s="12">
        <f t="shared" si="4"/>
        <v>236553</v>
      </c>
      <c r="I6" s="40">
        <f t="shared" si="5"/>
        <v>0.24473449924541227</v>
      </c>
    </row>
    <row r="7" spans="1:9" x14ac:dyDescent="0.25">
      <c r="A7" s="3" t="s">
        <v>11</v>
      </c>
      <c r="B7" s="4">
        <f t="shared" si="0"/>
        <v>444440</v>
      </c>
      <c r="C7" s="4">
        <f t="shared" si="1"/>
        <v>444440</v>
      </c>
      <c r="D7" s="38">
        <f t="shared" si="2"/>
        <v>0.40333021330213298</v>
      </c>
    </row>
    <row r="8" spans="1:9" x14ac:dyDescent="0.25">
      <c r="A8" s="7" t="s">
        <v>12</v>
      </c>
      <c r="B8" s="8">
        <f t="shared" si="0"/>
        <v>490689</v>
      </c>
      <c r="C8" s="8">
        <f t="shared" si="1"/>
        <v>490688</v>
      </c>
      <c r="D8" s="39">
        <f t="shared" si="2"/>
        <v>0.35296858696361028</v>
      </c>
      <c r="F8" t="s">
        <v>19</v>
      </c>
      <c r="G8" s="17">
        <f>SUM(G3:G6)</f>
        <v>2386486</v>
      </c>
      <c r="H8" s="15">
        <f>SUM(H3:H6)</f>
        <v>2386485</v>
      </c>
      <c r="I8" s="16">
        <f>SUMPRODUCT(H3:H6,I3:I6)/SUM(H3:H6)</f>
        <v>0.32245594252635151</v>
      </c>
    </row>
    <row r="9" spans="1:9" x14ac:dyDescent="0.25">
      <c r="A9" s="3" t="s">
        <v>13</v>
      </c>
      <c r="B9" s="4">
        <f t="shared" si="0"/>
        <v>34735</v>
      </c>
      <c r="C9" s="4">
        <f t="shared" si="1"/>
        <v>34735</v>
      </c>
      <c r="D9" s="38">
        <f t="shared" si="2"/>
        <v>0.23769454440765797</v>
      </c>
      <c r="I9" s="16"/>
    </row>
    <row r="10" spans="1:9" x14ac:dyDescent="0.25">
      <c r="A10" s="7" t="s">
        <v>14</v>
      </c>
      <c r="B10" s="8">
        <f t="shared" si="0"/>
        <v>105136</v>
      </c>
      <c r="C10" s="8">
        <f t="shared" si="1"/>
        <v>105136</v>
      </c>
      <c r="D10" s="39">
        <f t="shared" si="2"/>
        <v>0.25811881753157812</v>
      </c>
      <c r="I10" s="16">
        <f>SUMPRODUCT(D19:D66,E19:E66)/SUM(D19:D66)</f>
        <v>0.32245594252635151</v>
      </c>
    </row>
    <row r="11" spans="1:9" x14ac:dyDescent="0.25">
      <c r="A11" s="3" t="s">
        <v>15</v>
      </c>
      <c r="B11" s="4">
        <f t="shared" si="0"/>
        <v>230585</v>
      </c>
      <c r="C11" s="4">
        <f t="shared" si="1"/>
        <v>230585</v>
      </c>
      <c r="D11" s="38">
        <f t="shared" si="2"/>
        <v>0.26381230348895202</v>
      </c>
      <c r="G11" s="16"/>
    </row>
    <row r="12" spans="1:9" x14ac:dyDescent="0.25">
      <c r="A12" s="7" t="s">
        <v>16</v>
      </c>
      <c r="B12" s="8">
        <f t="shared" si="0"/>
        <v>312595</v>
      </c>
      <c r="C12" s="8">
        <f t="shared" si="1"/>
        <v>312595</v>
      </c>
      <c r="D12" s="39">
        <f t="shared" si="2"/>
        <v>0.27827885922679502</v>
      </c>
    </row>
    <row r="13" spans="1:9" x14ac:dyDescent="0.25">
      <c r="A13" s="3" t="s">
        <v>17</v>
      </c>
      <c r="B13" s="4">
        <f t="shared" si="0"/>
        <v>128038</v>
      </c>
      <c r="C13" s="4">
        <f t="shared" si="1"/>
        <v>128038</v>
      </c>
      <c r="D13" s="38">
        <f t="shared" si="2"/>
        <v>0.30171113263249971</v>
      </c>
    </row>
    <row r="14" spans="1:9" ht="15.75" thickBot="1" x14ac:dyDescent="0.3">
      <c r="A14" s="11" t="s">
        <v>18</v>
      </c>
      <c r="B14" s="12">
        <f t="shared" si="0"/>
        <v>58493</v>
      </c>
      <c r="C14" s="12">
        <f t="shared" si="1"/>
        <v>58493</v>
      </c>
      <c r="D14" s="40">
        <f t="shared" si="2"/>
        <v>0.28508454003043099</v>
      </c>
    </row>
    <row r="16" spans="1:9" x14ac:dyDescent="0.25">
      <c r="A16" t="s">
        <v>19</v>
      </c>
      <c r="B16" s="15">
        <f>SUM(B3:B14)</f>
        <v>2386486</v>
      </c>
      <c r="C16" s="15">
        <f>SUM(C3:C14)</f>
        <v>2386485</v>
      </c>
      <c r="D16" s="16">
        <f>SUMPRODUCT(C3:C14,D3:D14)/SUM(C3:C14)</f>
        <v>0.3224559425263514</v>
      </c>
    </row>
    <row r="17" spans="1:9" ht="15.75" thickBot="1" x14ac:dyDescent="0.3"/>
    <row r="18" spans="1:9" x14ac:dyDescent="0.25">
      <c r="A18" s="1" t="s">
        <v>20</v>
      </c>
      <c r="B18" s="2" t="s">
        <v>21</v>
      </c>
      <c r="C18" s="2" t="s">
        <v>22</v>
      </c>
      <c r="D18" s="2" t="s">
        <v>23</v>
      </c>
      <c r="E18" s="2" t="s">
        <v>24</v>
      </c>
      <c r="F18" s="2" t="s">
        <v>114</v>
      </c>
      <c r="G18" s="2" t="s">
        <v>115</v>
      </c>
      <c r="H18" s="41" t="s">
        <v>25</v>
      </c>
      <c r="I18" s="41" t="s">
        <v>116</v>
      </c>
    </row>
    <row r="19" spans="1:9" x14ac:dyDescent="0.25">
      <c r="A19" s="3" t="s">
        <v>3</v>
      </c>
      <c r="B19" s="4" t="s">
        <v>4</v>
      </c>
      <c r="C19" s="4">
        <v>53907</v>
      </c>
      <c r="D19" s="4">
        <v>53907</v>
      </c>
      <c r="E19" s="5">
        <v>0.26</v>
      </c>
      <c r="F19" s="4" t="s">
        <v>55</v>
      </c>
      <c r="G19" s="5" t="s">
        <v>55</v>
      </c>
      <c r="H19" s="44">
        <v>3</v>
      </c>
      <c r="I19" s="44">
        <f t="shared" ref="I19:I66" si="6">IFERROR(D19*E19,0)</f>
        <v>14015.82</v>
      </c>
    </row>
    <row r="20" spans="1:9" x14ac:dyDescent="0.25">
      <c r="A20" s="3" t="s">
        <v>3</v>
      </c>
      <c r="B20" s="4" t="s">
        <v>6</v>
      </c>
      <c r="C20" s="4">
        <v>84865</v>
      </c>
      <c r="D20" s="4">
        <v>84865</v>
      </c>
      <c r="E20" s="5">
        <v>0.35</v>
      </c>
      <c r="F20" s="4" t="s">
        <v>55</v>
      </c>
      <c r="G20" s="5" t="s">
        <v>55</v>
      </c>
      <c r="H20" s="44">
        <v>8</v>
      </c>
      <c r="I20" s="44">
        <f t="shared" si="6"/>
        <v>29702.749999999996</v>
      </c>
    </row>
    <row r="21" spans="1:9" x14ac:dyDescent="0.25">
      <c r="A21" s="3" t="s">
        <v>3</v>
      </c>
      <c r="B21" s="4" t="s">
        <v>8</v>
      </c>
      <c r="C21" s="4">
        <v>6795</v>
      </c>
      <c r="D21" s="4">
        <v>6795</v>
      </c>
      <c r="E21" s="5">
        <v>0.31</v>
      </c>
      <c r="F21" s="4" t="s">
        <v>55</v>
      </c>
      <c r="G21" s="5" t="s">
        <v>55</v>
      </c>
      <c r="H21" s="44">
        <v>3</v>
      </c>
      <c r="I21" s="44">
        <f t="shared" si="6"/>
        <v>2106.4499999999998</v>
      </c>
    </row>
    <row r="22" spans="1:9" x14ac:dyDescent="0.25">
      <c r="A22" s="3" t="s">
        <v>3</v>
      </c>
      <c r="B22" s="4" t="s">
        <v>10</v>
      </c>
      <c r="C22" s="4">
        <v>22674</v>
      </c>
      <c r="D22" s="4">
        <v>22674</v>
      </c>
      <c r="E22" s="5">
        <v>0.25</v>
      </c>
      <c r="F22" s="4" t="s">
        <v>55</v>
      </c>
      <c r="G22" s="5" t="s">
        <v>55</v>
      </c>
      <c r="H22" s="44">
        <v>0</v>
      </c>
      <c r="I22" s="44">
        <f t="shared" si="6"/>
        <v>5668.5</v>
      </c>
    </row>
    <row r="23" spans="1:9" x14ac:dyDescent="0.25">
      <c r="A23" s="7" t="s">
        <v>5</v>
      </c>
      <c r="B23" s="8" t="s">
        <v>4</v>
      </c>
      <c r="C23" s="8">
        <v>106791</v>
      </c>
      <c r="D23" s="8">
        <v>106791</v>
      </c>
      <c r="E23" s="9">
        <v>0.26</v>
      </c>
      <c r="F23" s="8" t="s">
        <v>55</v>
      </c>
      <c r="G23" s="45" t="s">
        <v>55</v>
      </c>
      <c r="H23" s="47">
        <v>3</v>
      </c>
      <c r="I23" s="42">
        <f t="shared" si="6"/>
        <v>27765.66</v>
      </c>
    </row>
    <row r="24" spans="1:9" x14ac:dyDescent="0.25">
      <c r="A24" s="7" t="s">
        <v>5</v>
      </c>
      <c r="B24" s="8" t="s">
        <v>6</v>
      </c>
      <c r="C24" s="8">
        <v>16106</v>
      </c>
      <c r="D24" s="8">
        <v>16106</v>
      </c>
      <c r="E24" s="9">
        <v>0.28999999999999998</v>
      </c>
      <c r="F24" s="8" t="s">
        <v>55</v>
      </c>
      <c r="G24" s="45" t="s">
        <v>55</v>
      </c>
      <c r="H24" s="47">
        <v>2</v>
      </c>
      <c r="I24" s="42">
        <f t="shared" si="6"/>
        <v>4670.74</v>
      </c>
    </row>
    <row r="25" spans="1:9" x14ac:dyDescent="0.25">
      <c r="A25" s="7" t="s">
        <v>5</v>
      </c>
      <c r="B25" s="8" t="s">
        <v>8</v>
      </c>
      <c r="C25" s="8">
        <v>2021</v>
      </c>
      <c r="D25" s="8">
        <v>2021</v>
      </c>
      <c r="E25" s="9">
        <v>0.28000000000000003</v>
      </c>
      <c r="F25" s="8" t="s">
        <v>55</v>
      </c>
      <c r="G25" s="45" t="s">
        <v>55</v>
      </c>
      <c r="H25" s="47">
        <v>1</v>
      </c>
      <c r="I25" s="42">
        <f t="shared" si="6"/>
        <v>565.88000000000011</v>
      </c>
    </row>
    <row r="26" spans="1:9" x14ac:dyDescent="0.25">
      <c r="A26" s="7" t="s">
        <v>5</v>
      </c>
      <c r="B26" s="8" t="s">
        <v>10</v>
      </c>
      <c r="C26" s="8">
        <v>11736</v>
      </c>
      <c r="D26" s="8">
        <v>11736</v>
      </c>
      <c r="E26" s="9">
        <v>0.26</v>
      </c>
      <c r="F26" s="8" t="s">
        <v>55</v>
      </c>
      <c r="G26" s="45" t="s">
        <v>55</v>
      </c>
      <c r="H26" s="47">
        <v>0</v>
      </c>
      <c r="I26" s="42">
        <f t="shared" si="6"/>
        <v>3051.36</v>
      </c>
    </row>
    <row r="27" spans="1:9" x14ac:dyDescent="0.25">
      <c r="A27" s="3" t="s">
        <v>7</v>
      </c>
      <c r="B27" s="4" t="s">
        <v>4</v>
      </c>
      <c r="C27" s="4">
        <v>92776</v>
      </c>
      <c r="D27" s="4">
        <v>92776</v>
      </c>
      <c r="E27" s="5">
        <v>0.37</v>
      </c>
      <c r="F27" s="4" t="s">
        <v>55</v>
      </c>
      <c r="G27" s="5" t="s">
        <v>55</v>
      </c>
      <c r="H27" s="44">
        <v>3</v>
      </c>
      <c r="I27" s="44">
        <f t="shared" si="6"/>
        <v>34327.120000000003</v>
      </c>
    </row>
    <row r="28" spans="1:9" x14ac:dyDescent="0.25">
      <c r="A28" s="3" t="s">
        <v>7</v>
      </c>
      <c r="B28" s="4" t="s">
        <v>6</v>
      </c>
      <c r="C28" s="4">
        <v>3523</v>
      </c>
      <c r="D28" s="4">
        <v>3523</v>
      </c>
      <c r="E28" s="5">
        <v>0.26</v>
      </c>
      <c r="F28" s="4" t="s">
        <v>55</v>
      </c>
      <c r="G28" s="5" t="s">
        <v>55</v>
      </c>
      <c r="H28" s="44">
        <v>0</v>
      </c>
      <c r="I28" s="44">
        <f t="shared" si="6"/>
        <v>915.98</v>
      </c>
    </row>
    <row r="29" spans="1:9" x14ac:dyDescent="0.25">
      <c r="A29" s="3" t="s">
        <v>7</v>
      </c>
      <c r="B29" s="4" t="s">
        <v>8</v>
      </c>
      <c r="C29" s="4">
        <v>731</v>
      </c>
      <c r="D29" s="4">
        <v>731</v>
      </c>
      <c r="E29" s="5">
        <v>0.28000000000000003</v>
      </c>
      <c r="F29" s="4" t="s">
        <v>55</v>
      </c>
      <c r="G29" s="5" t="s">
        <v>55</v>
      </c>
      <c r="H29" s="44">
        <v>2</v>
      </c>
      <c r="I29" s="44">
        <f t="shared" si="6"/>
        <v>204.68</v>
      </c>
    </row>
    <row r="30" spans="1:9" x14ac:dyDescent="0.25">
      <c r="A30" s="3" t="s">
        <v>7</v>
      </c>
      <c r="B30" s="4" t="s">
        <v>10</v>
      </c>
      <c r="C30" s="4">
        <v>11031</v>
      </c>
      <c r="D30" s="4">
        <v>11031</v>
      </c>
      <c r="E30" s="5">
        <v>0.23</v>
      </c>
      <c r="F30" s="4" t="s">
        <v>55</v>
      </c>
      <c r="G30" s="5" t="s">
        <v>55</v>
      </c>
      <c r="H30" s="44">
        <v>1</v>
      </c>
      <c r="I30" s="44">
        <f t="shared" si="6"/>
        <v>2537.13</v>
      </c>
    </row>
    <row r="31" spans="1:9" x14ac:dyDescent="0.25">
      <c r="A31" s="7" t="s">
        <v>9</v>
      </c>
      <c r="B31" s="8" t="s">
        <v>4</v>
      </c>
      <c r="C31" s="8">
        <v>152755</v>
      </c>
      <c r="D31" s="8">
        <v>152755</v>
      </c>
      <c r="E31" s="9">
        <v>0.32</v>
      </c>
      <c r="F31" s="8" t="s">
        <v>55</v>
      </c>
      <c r="G31" s="45" t="s">
        <v>55</v>
      </c>
      <c r="H31" s="47">
        <v>4</v>
      </c>
      <c r="I31" s="42">
        <f t="shared" si="6"/>
        <v>48881.599999999999</v>
      </c>
    </row>
    <row r="32" spans="1:9" x14ac:dyDescent="0.25">
      <c r="A32" s="7" t="s">
        <v>9</v>
      </c>
      <c r="B32" s="8" t="s">
        <v>6</v>
      </c>
      <c r="C32" s="8">
        <v>3764</v>
      </c>
      <c r="D32" s="8">
        <v>3764</v>
      </c>
      <c r="E32" s="9">
        <v>0.26</v>
      </c>
      <c r="F32" s="8" t="s">
        <v>55</v>
      </c>
      <c r="G32" s="45" t="s">
        <v>55</v>
      </c>
      <c r="H32" s="47">
        <v>0</v>
      </c>
      <c r="I32" s="42">
        <f t="shared" si="6"/>
        <v>978.64</v>
      </c>
    </row>
    <row r="33" spans="1:9" x14ac:dyDescent="0.25">
      <c r="A33" s="7" t="s">
        <v>9</v>
      </c>
      <c r="B33" s="8" t="s">
        <v>8</v>
      </c>
      <c r="C33" s="8">
        <v>2279</v>
      </c>
      <c r="D33" s="8">
        <v>2279</v>
      </c>
      <c r="E33" s="9">
        <v>0.38</v>
      </c>
      <c r="F33" s="8" t="s">
        <v>55</v>
      </c>
      <c r="G33" s="45" t="s">
        <v>55</v>
      </c>
      <c r="H33" s="47">
        <v>2</v>
      </c>
      <c r="I33" s="42">
        <f t="shared" si="6"/>
        <v>866.02</v>
      </c>
    </row>
    <row r="34" spans="1:9" x14ac:dyDescent="0.25">
      <c r="A34" s="7" t="s">
        <v>9</v>
      </c>
      <c r="B34" s="8" t="s">
        <v>10</v>
      </c>
      <c r="C34" s="8">
        <v>10021</v>
      </c>
      <c r="D34" s="8">
        <v>10021</v>
      </c>
      <c r="E34" s="9">
        <v>0.23</v>
      </c>
      <c r="F34" s="8" t="s">
        <v>55</v>
      </c>
      <c r="G34" s="45" t="s">
        <v>55</v>
      </c>
      <c r="H34" s="47">
        <v>0</v>
      </c>
      <c r="I34" s="42">
        <f t="shared" si="6"/>
        <v>2304.83</v>
      </c>
    </row>
    <row r="35" spans="1:9" x14ac:dyDescent="0.25">
      <c r="A35" s="3" t="s">
        <v>11</v>
      </c>
      <c r="B35" s="4" t="s">
        <v>4</v>
      </c>
      <c r="C35" s="4">
        <v>386054</v>
      </c>
      <c r="D35" s="4">
        <v>386054</v>
      </c>
      <c r="E35" s="5">
        <v>0.42</v>
      </c>
      <c r="F35" s="4" t="s">
        <v>55</v>
      </c>
      <c r="G35" s="5" t="s">
        <v>55</v>
      </c>
      <c r="H35" s="44">
        <v>5</v>
      </c>
      <c r="I35" s="44">
        <f t="shared" si="6"/>
        <v>162142.68</v>
      </c>
    </row>
    <row r="36" spans="1:9" x14ac:dyDescent="0.25">
      <c r="A36" s="3" t="s">
        <v>11</v>
      </c>
      <c r="B36" s="4" t="s">
        <v>6</v>
      </c>
      <c r="C36" s="4">
        <v>19133</v>
      </c>
      <c r="D36" s="4">
        <v>19133</v>
      </c>
      <c r="E36" s="5">
        <v>0.32</v>
      </c>
      <c r="F36" s="4" t="s">
        <v>55</v>
      </c>
      <c r="G36" s="5" t="s">
        <v>55</v>
      </c>
      <c r="H36" s="44">
        <v>2</v>
      </c>
      <c r="I36" s="44">
        <f t="shared" si="6"/>
        <v>6122.56</v>
      </c>
    </row>
    <row r="37" spans="1:9" x14ac:dyDescent="0.25">
      <c r="A37" s="3" t="s">
        <v>11</v>
      </c>
      <c r="B37" s="4" t="s">
        <v>8</v>
      </c>
      <c r="C37" s="4">
        <v>3175</v>
      </c>
      <c r="D37" s="4">
        <v>3175</v>
      </c>
      <c r="E37" s="5">
        <v>0.28000000000000003</v>
      </c>
      <c r="F37" s="4" t="s">
        <v>55</v>
      </c>
      <c r="G37" s="5" t="s">
        <v>55</v>
      </c>
      <c r="H37" s="44">
        <v>2</v>
      </c>
      <c r="I37" s="44">
        <f t="shared" si="6"/>
        <v>889.00000000000011</v>
      </c>
    </row>
    <row r="38" spans="1:9" x14ac:dyDescent="0.25">
      <c r="A38" s="3" t="s">
        <v>11</v>
      </c>
      <c r="B38" s="4" t="s">
        <v>10</v>
      </c>
      <c r="C38" s="4">
        <v>36078</v>
      </c>
      <c r="D38" s="4">
        <v>36078</v>
      </c>
      <c r="E38" s="5">
        <v>0.28000000000000003</v>
      </c>
      <c r="F38" s="4" t="s">
        <v>55</v>
      </c>
      <c r="G38" s="5" t="s">
        <v>55</v>
      </c>
      <c r="H38" s="44">
        <v>1</v>
      </c>
      <c r="I38" s="44">
        <f t="shared" si="6"/>
        <v>10101.84</v>
      </c>
    </row>
    <row r="39" spans="1:9" x14ac:dyDescent="0.25">
      <c r="A39" s="7" t="s">
        <v>12</v>
      </c>
      <c r="B39" s="8" t="s">
        <v>4</v>
      </c>
      <c r="C39" s="8">
        <v>462899</v>
      </c>
      <c r="D39" s="8">
        <v>462898</v>
      </c>
      <c r="E39" s="9">
        <v>0.36</v>
      </c>
      <c r="F39" s="8" t="s">
        <v>55</v>
      </c>
      <c r="G39" s="45" t="s">
        <v>55</v>
      </c>
      <c r="H39" s="47">
        <v>9</v>
      </c>
      <c r="I39" s="42">
        <f t="shared" si="6"/>
        <v>166643.28</v>
      </c>
    </row>
    <row r="40" spans="1:9" x14ac:dyDescent="0.25">
      <c r="A40" s="7" t="s">
        <v>12</v>
      </c>
      <c r="B40" s="8" t="s">
        <v>6</v>
      </c>
      <c r="C40" s="8">
        <v>564</v>
      </c>
      <c r="D40" s="8">
        <v>564</v>
      </c>
      <c r="E40" s="9">
        <v>0.26</v>
      </c>
      <c r="F40" s="8" t="s">
        <v>55</v>
      </c>
      <c r="G40" s="45" t="s">
        <v>55</v>
      </c>
      <c r="H40" s="47">
        <v>0</v>
      </c>
      <c r="I40" s="42">
        <f t="shared" si="6"/>
        <v>146.64000000000001</v>
      </c>
    </row>
    <row r="41" spans="1:9" x14ac:dyDescent="0.25">
      <c r="A41" s="7" t="s">
        <v>12</v>
      </c>
      <c r="B41" s="8" t="s">
        <v>8</v>
      </c>
      <c r="C41" s="8">
        <v>355</v>
      </c>
      <c r="D41" s="8">
        <v>355</v>
      </c>
      <c r="E41" s="9">
        <v>0.64</v>
      </c>
      <c r="F41" s="8" t="s">
        <v>55</v>
      </c>
      <c r="G41" s="45" t="s">
        <v>55</v>
      </c>
      <c r="H41" s="47">
        <v>1</v>
      </c>
      <c r="I41" s="42">
        <f t="shared" si="6"/>
        <v>227.20000000000002</v>
      </c>
    </row>
    <row r="42" spans="1:9" x14ac:dyDescent="0.25">
      <c r="A42" s="7" t="s">
        <v>12</v>
      </c>
      <c r="B42" s="8" t="s">
        <v>10</v>
      </c>
      <c r="C42" s="8">
        <v>26871</v>
      </c>
      <c r="D42" s="8">
        <v>26871</v>
      </c>
      <c r="E42" s="9">
        <v>0.23</v>
      </c>
      <c r="F42" s="8" t="s">
        <v>55</v>
      </c>
      <c r="G42" s="45" t="s">
        <v>55</v>
      </c>
      <c r="H42" s="47">
        <v>0</v>
      </c>
      <c r="I42" s="42">
        <f t="shared" si="6"/>
        <v>6180.33</v>
      </c>
    </row>
    <row r="43" spans="1:9" x14ac:dyDescent="0.25">
      <c r="A43" s="3" t="s">
        <v>13</v>
      </c>
      <c r="B43" s="4" t="s">
        <v>4</v>
      </c>
      <c r="C43" s="4">
        <v>12237</v>
      </c>
      <c r="D43" s="4">
        <v>12237</v>
      </c>
      <c r="E43" s="5">
        <v>0.25</v>
      </c>
      <c r="F43" s="4" t="s">
        <v>55</v>
      </c>
      <c r="G43" s="5" t="s">
        <v>55</v>
      </c>
      <c r="H43" s="44">
        <v>2</v>
      </c>
      <c r="I43" s="44">
        <f t="shared" si="6"/>
        <v>3059.25</v>
      </c>
    </row>
    <row r="44" spans="1:9" x14ac:dyDescent="0.25">
      <c r="A44" s="3" t="s">
        <v>13</v>
      </c>
      <c r="B44" s="4" t="s">
        <v>6</v>
      </c>
      <c r="C44" s="4">
        <v>143</v>
      </c>
      <c r="D44" s="4">
        <v>143</v>
      </c>
      <c r="E44" s="5">
        <v>0.26</v>
      </c>
      <c r="F44" s="4" t="s">
        <v>55</v>
      </c>
      <c r="G44" s="5" t="s">
        <v>55</v>
      </c>
      <c r="H44" s="44">
        <v>0</v>
      </c>
      <c r="I44" s="44">
        <f t="shared" si="6"/>
        <v>37.18</v>
      </c>
    </row>
    <row r="45" spans="1:9" x14ac:dyDescent="0.25">
      <c r="A45" s="3" t="s">
        <v>13</v>
      </c>
      <c r="B45" s="4" t="s">
        <v>8</v>
      </c>
      <c r="C45" s="4">
        <v>304</v>
      </c>
      <c r="D45" s="4">
        <v>304</v>
      </c>
      <c r="E45" s="5">
        <v>0.28999999999999998</v>
      </c>
      <c r="F45" s="4" t="s">
        <v>55</v>
      </c>
      <c r="G45" s="5" t="s">
        <v>55</v>
      </c>
      <c r="H45" s="44">
        <v>2</v>
      </c>
      <c r="I45" s="44">
        <f t="shared" si="6"/>
        <v>88.16</v>
      </c>
    </row>
    <row r="46" spans="1:9" x14ac:dyDescent="0.25">
      <c r="A46" s="3" t="s">
        <v>13</v>
      </c>
      <c r="B46" s="4" t="s">
        <v>10</v>
      </c>
      <c r="C46" s="4">
        <v>22051</v>
      </c>
      <c r="D46" s="4">
        <v>22051</v>
      </c>
      <c r="E46" s="5">
        <v>0.23</v>
      </c>
      <c r="F46" s="4" t="s">
        <v>55</v>
      </c>
      <c r="G46" s="5" t="s">
        <v>55</v>
      </c>
      <c r="H46" s="44">
        <v>0</v>
      </c>
      <c r="I46" s="44">
        <f t="shared" si="6"/>
        <v>5071.7300000000005</v>
      </c>
    </row>
    <row r="47" spans="1:9" x14ac:dyDescent="0.25">
      <c r="A47" s="7" t="s">
        <v>14</v>
      </c>
      <c r="B47" s="8" t="s">
        <v>4</v>
      </c>
      <c r="C47" s="8">
        <v>90132</v>
      </c>
      <c r="D47" s="8">
        <v>90132</v>
      </c>
      <c r="E47" s="9">
        <v>0.26</v>
      </c>
      <c r="F47" s="8" t="s">
        <v>55</v>
      </c>
      <c r="G47" s="45" t="s">
        <v>55</v>
      </c>
      <c r="H47" s="47">
        <v>4</v>
      </c>
      <c r="I47" s="42">
        <f t="shared" si="6"/>
        <v>23434.32</v>
      </c>
    </row>
    <row r="48" spans="1:9" x14ac:dyDescent="0.25">
      <c r="A48" s="7" t="s">
        <v>14</v>
      </c>
      <c r="B48" s="8" t="s">
        <v>6</v>
      </c>
      <c r="C48" s="8">
        <v>3669</v>
      </c>
      <c r="D48" s="8">
        <v>3669</v>
      </c>
      <c r="E48" s="9">
        <v>0.28999999999999998</v>
      </c>
      <c r="F48" s="8" t="s">
        <v>55</v>
      </c>
      <c r="G48" s="45" t="s">
        <v>55</v>
      </c>
      <c r="H48" s="47">
        <v>1</v>
      </c>
      <c r="I48" s="42">
        <f t="shared" si="6"/>
        <v>1064.01</v>
      </c>
    </row>
    <row r="49" spans="1:9" x14ac:dyDescent="0.25">
      <c r="A49" s="7" t="s">
        <v>14</v>
      </c>
      <c r="B49" s="8" t="s">
        <v>8</v>
      </c>
      <c r="C49" s="8">
        <v>644</v>
      </c>
      <c r="D49" s="8">
        <v>644</v>
      </c>
      <c r="E49" s="9">
        <v>0.28000000000000003</v>
      </c>
      <c r="F49" s="8" t="s">
        <v>55</v>
      </c>
      <c r="G49" s="45" t="s">
        <v>55</v>
      </c>
      <c r="H49" s="47">
        <v>1</v>
      </c>
      <c r="I49" s="42">
        <f t="shared" si="6"/>
        <v>180.32000000000002</v>
      </c>
    </row>
    <row r="50" spans="1:9" x14ac:dyDescent="0.25">
      <c r="A50" s="7" t="s">
        <v>14</v>
      </c>
      <c r="B50" s="8" t="s">
        <v>10</v>
      </c>
      <c r="C50" s="8">
        <v>10691</v>
      </c>
      <c r="D50" s="8">
        <v>10691</v>
      </c>
      <c r="E50" s="9">
        <v>0.23</v>
      </c>
      <c r="F50" s="8" t="s">
        <v>55</v>
      </c>
      <c r="G50" s="45" t="s">
        <v>55</v>
      </c>
      <c r="H50" s="47">
        <v>0</v>
      </c>
      <c r="I50" s="42">
        <f t="shared" si="6"/>
        <v>2458.9300000000003</v>
      </c>
    </row>
    <row r="51" spans="1:9" x14ac:dyDescent="0.25">
      <c r="A51" s="3" t="s">
        <v>15</v>
      </c>
      <c r="B51" s="4" t="s">
        <v>4</v>
      </c>
      <c r="C51" s="4">
        <v>102770</v>
      </c>
      <c r="D51" s="4">
        <v>102770</v>
      </c>
      <c r="E51" s="5">
        <v>0.26</v>
      </c>
      <c r="F51" s="4" t="s">
        <v>55</v>
      </c>
      <c r="G51" s="5" t="s">
        <v>55</v>
      </c>
      <c r="H51" s="44">
        <v>2</v>
      </c>
      <c r="I51" s="44">
        <f t="shared" si="6"/>
        <v>26720.2</v>
      </c>
    </row>
    <row r="52" spans="1:9" x14ac:dyDescent="0.25">
      <c r="A52" s="3" t="s">
        <v>15</v>
      </c>
      <c r="B52" s="4" t="s">
        <v>6</v>
      </c>
      <c r="C52" s="4">
        <v>63903</v>
      </c>
      <c r="D52" s="4">
        <v>63903</v>
      </c>
      <c r="E52" s="5">
        <v>0.27</v>
      </c>
      <c r="F52" s="4" t="s">
        <v>55</v>
      </c>
      <c r="G52" s="5" t="s">
        <v>55</v>
      </c>
      <c r="H52" s="44">
        <v>3</v>
      </c>
      <c r="I52" s="44">
        <f t="shared" si="6"/>
        <v>17253.810000000001</v>
      </c>
    </row>
    <row r="53" spans="1:9" x14ac:dyDescent="0.25">
      <c r="A53" s="3" t="s">
        <v>15</v>
      </c>
      <c r="B53" s="4" t="s">
        <v>8</v>
      </c>
      <c r="C53" s="4">
        <v>23971</v>
      </c>
      <c r="D53" s="4">
        <v>23971</v>
      </c>
      <c r="E53" s="5">
        <v>0.32</v>
      </c>
      <c r="F53" s="4" t="s">
        <v>55</v>
      </c>
      <c r="G53" s="5" t="s">
        <v>55</v>
      </c>
      <c r="H53" s="44">
        <v>5</v>
      </c>
      <c r="I53" s="44">
        <f t="shared" si="6"/>
        <v>7670.72</v>
      </c>
    </row>
    <row r="54" spans="1:9" x14ac:dyDescent="0.25">
      <c r="A54" s="3" t="s">
        <v>15</v>
      </c>
      <c r="B54" s="4" t="s">
        <v>10</v>
      </c>
      <c r="C54" s="4">
        <v>39941</v>
      </c>
      <c r="D54" s="4">
        <v>39941</v>
      </c>
      <c r="E54" s="5">
        <v>0.23</v>
      </c>
      <c r="F54" s="4" t="s">
        <v>55</v>
      </c>
      <c r="G54" s="5" t="s">
        <v>55</v>
      </c>
      <c r="H54" s="44">
        <v>0</v>
      </c>
      <c r="I54" s="44">
        <f t="shared" si="6"/>
        <v>9186.43</v>
      </c>
    </row>
    <row r="55" spans="1:9" x14ac:dyDescent="0.25">
      <c r="A55" s="7" t="s">
        <v>16</v>
      </c>
      <c r="B55" s="8" t="s">
        <v>4</v>
      </c>
      <c r="C55" s="8">
        <v>173335</v>
      </c>
      <c r="D55" s="8">
        <v>173335</v>
      </c>
      <c r="E55" s="9">
        <v>0.26</v>
      </c>
      <c r="F55" s="8" t="s">
        <v>55</v>
      </c>
      <c r="G55" s="45" t="s">
        <v>55</v>
      </c>
      <c r="H55" s="47">
        <v>4</v>
      </c>
      <c r="I55" s="42">
        <f t="shared" si="6"/>
        <v>45067.1</v>
      </c>
    </row>
    <row r="56" spans="1:9" x14ac:dyDescent="0.25">
      <c r="A56" s="7" t="s">
        <v>16</v>
      </c>
      <c r="B56" s="8" t="s">
        <v>6</v>
      </c>
      <c r="C56" s="8">
        <v>104932</v>
      </c>
      <c r="D56" s="8">
        <v>104932</v>
      </c>
      <c r="E56" s="9">
        <v>0.31</v>
      </c>
      <c r="F56" s="8" t="s">
        <v>55</v>
      </c>
      <c r="G56" s="45" t="s">
        <v>55</v>
      </c>
      <c r="H56" s="47">
        <v>3</v>
      </c>
      <c r="I56" s="42">
        <f t="shared" si="6"/>
        <v>32528.92</v>
      </c>
    </row>
    <row r="57" spans="1:9" x14ac:dyDescent="0.25">
      <c r="A57" s="7" t="s">
        <v>16</v>
      </c>
      <c r="B57" s="8" t="s">
        <v>8</v>
      </c>
      <c r="C57" s="8">
        <v>20264</v>
      </c>
      <c r="D57" s="8">
        <v>20264</v>
      </c>
      <c r="E57" s="9">
        <v>0.28999999999999998</v>
      </c>
      <c r="F57" s="8" t="s">
        <v>55</v>
      </c>
      <c r="G57" s="45" t="s">
        <v>55</v>
      </c>
      <c r="H57" s="47">
        <v>5</v>
      </c>
      <c r="I57" s="42">
        <f t="shared" si="6"/>
        <v>5876.5599999999995</v>
      </c>
    </row>
    <row r="58" spans="1:9" x14ac:dyDescent="0.25">
      <c r="A58" s="7" t="s">
        <v>16</v>
      </c>
      <c r="B58" s="8" t="s">
        <v>10</v>
      </c>
      <c r="C58" s="8">
        <v>14064</v>
      </c>
      <c r="D58" s="8">
        <v>14064</v>
      </c>
      <c r="E58" s="9">
        <v>0.25</v>
      </c>
      <c r="F58" s="8" t="s">
        <v>55</v>
      </c>
      <c r="G58" s="45" t="s">
        <v>55</v>
      </c>
      <c r="H58" s="47">
        <v>1</v>
      </c>
      <c r="I58" s="42">
        <f t="shared" si="6"/>
        <v>3516</v>
      </c>
    </row>
    <row r="59" spans="1:9" x14ac:dyDescent="0.25">
      <c r="A59" s="3" t="s">
        <v>17</v>
      </c>
      <c r="B59" s="4" t="s">
        <v>4</v>
      </c>
      <c r="C59" s="4">
        <v>111971</v>
      </c>
      <c r="D59" s="4">
        <v>111971</v>
      </c>
      <c r="E59" s="5">
        <v>0.31</v>
      </c>
      <c r="F59" s="4" t="s">
        <v>55</v>
      </c>
      <c r="G59" s="5" t="s">
        <v>55</v>
      </c>
      <c r="H59" s="44">
        <v>3</v>
      </c>
      <c r="I59" s="44">
        <f t="shared" si="6"/>
        <v>34711.01</v>
      </c>
    </row>
    <row r="60" spans="1:9" x14ac:dyDescent="0.25">
      <c r="A60" s="3" t="s">
        <v>17</v>
      </c>
      <c r="B60" s="4" t="s">
        <v>6</v>
      </c>
      <c r="C60" s="4">
        <v>1525</v>
      </c>
      <c r="D60" s="4">
        <v>1525</v>
      </c>
      <c r="E60" s="5">
        <v>0.26</v>
      </c>
      <c r="F60" s="4" t="s">
        <v>55</v>
      </c>
      <c r="G60" s="5" t="s">
        <v>55</v>
      </c>
      <c r="H60" s="44">
        <v>0</v>
      </c>
      <c r="I60" s="44">
        <f t="shared" si="6"/>
        <v>396.5</v>
      </c>
    </row>
    <row r="61" spans="1:9" x14ac:dyDescent="0.25">
      <c r="A61" s="3" t="s">
        <v>17</v>
      </c>
      <c r="B61" s="4" t="s">
        <v>8</v>
      </c>
      <c r="C61" s="4">
        <v>2972</v>
      </c>
      <c r="D61" s="4">
        <v>2972</v>
      </c>
      <c r="E61" s="5">
        <v>0.28999999999999998</v>
      </c>
      <c r="F61" s="4" t="s">
        <v>55</v>
      </c>
      <c r="G61" s="5" t="s">
        <v>55</v>
      </c>
      <c r="H61" s="44">
        <v>3</v>
      </c>
      <c r="I61" s="44">
        <f t="shared" si="6"/>
        <v>861.88</v>
      </c>
    </row>
    <row r="62" spans="1:9" x14ac:dyDescent="0.25">
      <c r="A62" s="3" t="s">
        <v>17</v>
      </c>
      <c r="B62" s="4" t="s">
        <v>10</v>
      </c>
      <c r="C62" s="4">
        <v>11570</v>
      </c>
      <c r="D62" s="4">
        <v>11570</v>
      </c>
      <c r="E62" s="5">
        <v>0.23</v>
      </c>
      <c r="F62" s="4" t="s">
        <v>55</v>
      </c>
      <c r="G62" s="5" t="s">
        <v>55</v>
      </c>
      <c r="H62" s="44">
        <v>0</v>
      </c>
      <c r="I62" s="44">
        <f t="shared" si="6"/>
        <v>2661.1</v>
      </c>
    </row>
    <row r="63" spans="1:9" x14ac:dyDescent="0.25">
      <c r="A63" s="7" t="s">
        <v>18</v>
      </c>
      <c r="B63" s="8" t="s">
        <v>4</v>
      </c>
      <c r="C63" s="8">
        <v>3807</v>
      </c>
      <c r="D63" s="8">
        <v>3807</v>
      </c>
      <c r="E63" s="9">
        <v>0.25</v>
      </c>
      <c r="F63" s="8" t="s">
        <v>55</v>
      </c>
      <c r="G63" s="45" t="s">
        <v>55</v>
      </c>
      <c r="H63" s="47">
        <v>1</v>
      </c>
      <c r="I63" s="42">
        <f t="shared" si="6"/>
        <v>951.75</v>
      </c>
    </row>
    <row r="64" spans="1:9" x14ac:dyDescent="0.25">
      <c r="A64" s="7" t="s">
        <v>18</v>
      </c>
      <c r="B64" s="8" t="s">
        <v>6</v>
      </c>
      <c r="C64" s="8">
        <v>14658</v>
      </c>
      <c r="D64" s="8">
        <v>14658</v>
      </c>
      <c r="E64" s="9">
        <v>0.28000000000000003</v>
      </c>
      <c r="F64" s="8" t="s">
        <v>55</v>
      </c>
      <c r="G64" s="45" t="s">
        <v>55</v>
      </c>
      <c r="H64" s="47">
        <v>3</v>
      </c>
      <c r="I64" s="42">
        <f t="shared" si="6"/>
        <v>4104.2400000000007</v>
      </c>
    </row>
    <row r="65" spans="1:9" x14ac:dyDescent="0.25">
      <c r="A65" s="7" t="s">
        <v>18</v>
      </c>
      <c r="B65" s="8" t="s">
        <v>8</v>
      </c>
      <c r="C65" s="8">
        <v>20203</v>
      </c>
      <c r="D65" s="8">
        <v>20203</v>
      </c>
      <c r="E65" s="9">
        <v>0.32</v>
      </c>
      <c r="F65" s="8" t="s">
        <v>55</v>
      </c>
      <c r="G65" s="45" t="s">
        <v>55</v>
      </c>
      <c r="H65" s="47">
        <v>6</v>
      </c>
      <c r="I65" s="42">
        <f t="shared" si="6"/>
        <v>6464.96</v>
      </c>
    </row>
    <row r="66" spans="1:9" ht="15.75" thickBot="1" x14ac:dyDescent="0.3">
      <c r="A66" s="11" t="s">
        <v>18</v>
      </c>
      <c r="B66" s="12" t="s">
        <v>10</v>
      </c>
      <c r="C66" s="12">
        <v>19825</v>
      </c>
      <c r="D66" s="12">
        <v>19825</v>
      </c>
      <c r="E66" s="13">
        <v>0.26</v>
      </c>
      <c r="F66" s="12" t="s">
        <v>55</v>
      </c>
      <c r="G66" s="46" t="s">
        <v>55</v>
      </c>
      <c r="H66" s="48">
        <v>0</v>
      </c>
      <c r="I66" s="43">
        <f t="shared" si="6"/>
        <v>5154.5</v>
      </c>
    </row>
    <row r="67" spans="1:9" x14ac:dyDescent="0.25">
      <c r="G67" s="17"/>
      <c r="H67" s="17"/>
      <c r="I67" s="23"/>
    </row>
    <row r="68" spans="1:9" x14ac:dyDescent="0.25">
      <c r="G68" s="17"/>
      <c r="H68" s="17"/>
      <c r="I68" s="23"/>
    </row>
    <row r="69" spans="1:9" x14ac:dyDescent="0.25">
      <c r="A69" t="s">
        <v>3</v>
      </c>
      <c r="G69" s="17"/>
      <c r="H69" s="17"/>
      <c r="I69" s="23"/>
    </row>
    <row r="70" spans="1:9" x14ac:dyDescent="0.25">
      <c r="A70" t="s">
        <v>5</v>
      </c>
      <c r="G70" s="17"/>
      <c r="H70" s="17"/>
      <c r="I70" s="23"/>
    </row>
    <row r="71" spans="1:9" x14ac:dyDescent="0.25">
      <c r="A71" t="s">
        <v>7</v>
      </c>
    </row>
    <row r="72" spans="1:9" x14ac:dyDescent="0.25">
      <c r="A72" t="s">
        <v>9</v>
      </c>
    </row>
    <row r="73" spans="1:9" x14ac:dyDescent="0.25">
      <c r="A73" t="s">
        <v>11</v>
      </c>
    </row>
    <row r="74" spans="1:9" x14ac:dyDescent="0.25">
      <c r="A74" t="s">
        <v>12</v>
      </c>
    </row>
    <row r="75" spans="1:9" x14ac:dyDescent="0.25">
      <c r="A75" t="s">
        <v>13</v>
      </c>
    </row>
    <row r="76" spans="1:9" x14ac:dyDescent="0.25">
      <c r="A76" t="s">
        <v>14</v>
      </c>
    </row>
    <row r="77" spans="1:9" x14ac:dyDescent="0.25">
      <c r="A77" t="s">
        <v>15</v>
      </c>
    </row>
    <row r="78" spans="1:9" x14ac:dyDescent="0.25">
      <c r="A78" t="s">
        <v>16</v>
      </c>
    </row>
    <row r="79" spans="1:9" x14ac:dyDescent="0.25">
      <c r="A79" t="s">
        <v>17</v>
      </c>
    </row>
    <row r="80" spans="1:9" x14ac:dyDescent="0.25">
      <c r="A80" t="s">
        <v>18</v>
      </c>
    </row>
  </sheetData>
  <autoFilter ref="A18:I66" xr:uid="{E55112A6-0C2E-4653-88AE-35DF790A7EC9}">
    <sortState xmlns:xlrd2="http://schemas.microsoft.com/office/spreadsheetml/2017/richdata2" ref="A19:I66">
      <sortCondition ref="A18:A66"/>
    </sortState>
  </autoFilter>
  <mergeCells count="1">
    <mergeCell ref="A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2AF3-1F11-435F-8CF7-F2FCB3A35968}">
  <dimension ref="A1:AV34"/>
  <sheetViews>
    <sheetView workbookViewId="0">
      <selection activeCell="D5" sqref="D5"/>
    </sheetView>
  </sheetViews>
  <sheetFormatPr defaultRowHeight="15" x14ac:dyDescent="0.25"/>
  <cols>
    <col min="1" max="1" width="11.85546875" bestFit="1" customWidth="1"/>
    <col min="2" max="10" width="11.7109375" customWidth="1"/>
    <col min="13" max="13" width="9" bestFit="1" customWidth="1"/>
    <col min="14" max="14" width="5.85546875" bestFit="1" customWidth="1"/>
    <col min="15" max="16" width="24.28515625" bestFit="1" customWidth="1"/>
    <col min="17" max="17" width="8.28515625" bestFit="1" customWidth="1"/>
    <col min="18" max="18" width="7.28515625" bestFit="1" customWidth="1"/>
    <col min="19" max="19" width="5.85546875" bestFit="1" customWidth="1"/>
    <col min="20" max="21" width="24.28515625" bestFit="1" customWidth="1"/>
    <col min="22" max="22" width="8.28515625" bestFit="1" customWidth="1"/>
    <col min="31" max="31" width="13.140625" bestFit="1" customWidth="1"/>
    <col min="32" max="32" width="15.42578125" bestFit="1" customWidth="1"/>
    <col min="33" max="35" width="12.5703125" bestFit="1" customWidth="1"/>
    <col min="36" max="36" width="10.5703125" bestFit="1" customWidth="1"/>
    <col min="37" max="39" width="7" bestFit="1" customWidth="1"/>
    <col min="40" max="40" width="6.140625" bestFit="1" customWidth="1"/>
    <col min="46" max="46" width="10.7109375" bestFit="1" customWidth="1"/>
    <col min="47" max="47" width="12.5703125" bestFit="1" customWidth="1"/>
    <col min="48" max="48" width="8.42578125" bestFit="1" customWidth="1"/>
    <col min="50" max="50" width="10.7109375" bestFit="1" customWidth="1"/>
  </cols>
  <sheetData>
    <row r="1" spans="1:48" ht="15.75" thickBot="1" x14ac:dyDescent="0.3">
      <c r="A1" s="1"/>
      <c r="B1" s="2" t="s">
        <v>47</v>
      </c>
      <c r="C1" s="2" t="s">
        <v>48</v>
      </c>
      <c r="D1" s="2" t="s">
        <v>49</v>
      </c>
      <c r="E1" s="2" t="s">
        <v>50</v>
      </c>
      <c r="F1" s="24" t="s">
        <v>59</v>
      </c>
      <c r="G1" s="2" t="s">
        <v>47</v>
      </c>
      <c r="H1" s="2" t="s">
        <v>48</v>
      </c>
      <c r="I1" s="2" t="s">
        <v>49</v>
      </c>
      <c r="J1" s="2" t="s">
        <v>50</v>
      </c>
      <c r="N1" s="25" t="s">
        <v>47</v>
      </c>
      <c r="O1" s="25" t="s">
        <v>69</v>
      </c>
      <c r="P1" s="25" t="s">
        <v>70</v>
      </c>
      <c r="Q1" s="25" t="s">
        <v>68</v>
      </c>
      <c r="R1" s="25" t="s">
        <v>59</v>
      </c>
      <c r="S1" s="25" t="s">
        <v>47</v>
      </c>
      <c r="T1" s="25" t="s">
        <v>69</v>
      </c>
      <c r="U1" s="25" t="s">
        <v>70</v>
      </c>
      <c r="V1" s="25" t="s">
        <v>68</v>
      </c>
      <c r="Y1" s="25" t="s">
        <v>47</v>
      </c>
      <c r="Z1" s="25" t="s">
        <v>68</v>
      </c>
      <c r="AA1" s="25" t="s">
        <v>59</v>
      </c>
      <c r="AB1" s="25" t="s">
        <v>47</v>
      </c>
      <c r="AC1" s="25" t="s">
        <v>68</v>
      </c>
      <c r="AF1" s="25" t="s">
        <v>47</v>
      </c>
      <c r="AG1" s="25" t="s">
        <v>48</v>
      </c>
      <c r="AH1" s="25" t="s">
        <v>49</v>
      </c>
      <c r="AI1" s="25" t="s">
        <v>94</v>
      </c>
      <c r="AJ1" s="25" t="s">
        <v>59</v>
      </c>
      <c r="AK1" s="25" t="s">
        <v>47</v>
      </c>
      <c r="AL1" s="25" t="s">
        <v>48</v>
      </c>
      <c r="AM1" s="25" t="s">
        <v>49</v>
      </c>
      <c r="AN1" s="25" t="s">
        <v>94</v>
      </c>
      <c r="AS1" t="s">
        <v>112</v>
      </c>
      <c r="AT1" t="s">
        <v>110</v>
      </c>
      <c r="AU1" t="s">
        <v>108</v>
      </c>
      <c r="AV1" t="s">
        <v>109</v>
      </c>
    </row>
    <row r="2" spans="1:48" ht="45.75" thickBot="1" x14ac:dyDescent="0.3">
      <c r="A2" s="27" t="s">
        <v>82</v>
      </c>
      <c r="B2" s="4">
        <v>2039.3869999999999</v>
      </c>
      <c r="C2" s="8">
        <v>250.81</v>
      </c>
      <c r="D2" s="4">
        <v>195.59200000000001</v>
      </c>
      <c r="E2" s="12">
        <v>248.077</v>
      </c>
      <c r="F2">
        <v>0</v>
      </c>
      <c r="G2" s="37">
        <v>0.31052234813696489</v>
      </c>
      <c r="H2" s="37">
        <v>0.25899972090427009</v>
      </c>
      <c r="I2" s="37">
        <v>0.30080913329787773</v>
      </c>
      <c r="J2" s="37">
        <v>0.24912406228711229</v>
      </c>
      <c r="M2" s="28" t="s">
        <v>78</v>
      </c>
      <c r="N2" s="29">
        <v>263.88900000000001</v>
      </c>
      <c r="O2" s="30">
        <v>0</v>
      </c>
      <c r="P2" s="30">
        <v>0</v>
      </c>
      <c r="Q2" s="30">
        <v>0</v>
      </c>
      <c r="R2" s="30">
        <v>0</v>
      </c>
      <c r="S2" s="33">
        <v>0.31</v>
      </c>
      <c r="T2" s="34"/>
      <c r="U2" s="34"/>
      <c r="V2" s="34"/>
      <c r="X2" s="28" t="s">
        <v>71</v>
      </c>
      <c r="Y2" s="29">
        <v>39.979999999999997</v>
      </c>
      <c r="Z2" s="30">
        <v>0</v>
      </c>
      <c r="AA2" s="30"/>
      <c r="AB2" s="33">
        <v>0.87</v>
      </c>
      <c r="AC2" s="34"/>
      <c r="AE2" s="28" t="s">
        <v>95</v>
      </c>
      <c r="AF2" s="35">
        <v>0</v>
      </c>
      <c r="AG2" s="35">
        <v>2.5990000000000002</v>
      </c>
      <c r="AH2" s="35">
        <v>1.1839999999999999</v>
      </c>
      <c r="AI2" s="35">
        <v>1.5840000000000001</v>
      </c>
      <c r="AJ2">
        <v>0.6</v>
      </c>
      <c r="AL2">
        <v>1.02</v>
      </c>
      <c r="AM2">
        <v>1.08</v>
      </c>
      <c r="AN2">
        <v>1.03</v>
      </c>
      <c r="AT2" s="36">
        <v>43735</v>
      </c>
      <c r="AU2">
        <v>0.35</v>
      </c>
      <c r="AV2">
        <v>0.42</v>
      </c>
    </row>
    <row r="3" spans="1:48" ht="45" x14ac:dyDescent="0.25">
      <c r="A3" s="27" t="s">
        <v>83</v>
      </c>
      <c r="B3">
        <v>747.62300000000005</v>
      </c>
      <c r="C3">
        <v>45.954000000000001</v>
      </c>
      <c r="D3">
        <v>68.073999999999998</v>
      </c>
      <c r="E3">
        <v>167.74100000000001</v>
      </c>
      <c r="F3">
        <v>0</v>
      </c>
      <c r="G3" s="37">
        <v>0.62690642640775474</v>
      </c>
      <c r="H3" s="37">
        <v>0.35744689790392598</v>
      </c>
      <c r="I3" s="37">
        <v>1.0549186019866288</v>
      </c>
      <c r="J3" s="37">
        <v>0.53116886962608023</v>
      </c>
      <c r="M3" s="28" t="s">
        <v>79</v>
      </c>
      <c r="N3" s="31">
        <v>194.04900000000001</v>
      </c>
      <c r="O3" s="30">
        <v>0</v>
      </c>
      <c r="P3" s="30">
        <v>0</v>
      </c>
      <c r="Q3" s="30">
        <v>0</v>
      </c>
      <c r="R3" s="30">
        <v>0</v>
      </c>
      <c r="S3" s="33">
        <v>0.91</v>
      </c>
      <c r="T3" s="34"/>
      <c r="U3" s="34"/>
      <c r="V3" s="34"/>
      <c r="X3" s="28" t="s">
        <v>72</v>
      </c>
      <c r="Y3" s="31">
        <v>141.976</v>
      </c>
      <c r="Z3" s="30">
        <v>0</v>
      </c>
      <c r="AA3" s="30"/>
      <c r="AB3" s="33">
        <v>1.33</v>
      </c>
      <c r="AC3" s="34"/>
      <c r="AE3" s="28" t="s">
        <v>96</v>
      </c>
      <c r="AF3" s="35">
        <v>0</v>
      </c>
      <c r="AG3" s="35">
        <v>2.4689999999999999</v>
      </c>
      <c r="AH3" s="35">
        <v>1.1439999999999999</v>
      </c>
      <c r="AI3" s="35">
        <v>1.482</v>
      </c>
      <c r="AJ3">
        <f>(2939-2469)/1000</f>
        <v>0.47</v>
      </c>
      <c r="AL3">
        <v>1.1200000000000001</v>
      </c>
      <c r="AM3">
        <v>1.1599999999999999</v>
      </c>
      <c r="AN3">
        <v>1.1299999999999999</v>
      </c>
      <c r="AT3" s="36">
        <v>43742</v>
      </c>
      <c r="AU3">
        <v>0.33</v>
      </c>
      <c r="AV3">
        <v>0.42</v>
      </c>
    </row>
    <row r="4" spans="1:48" ht="30" x14ac:dyDescent="0.25">
      <c r="A4" s="27" t="s">
        <v>84</v>
      </c>
      <c r="B4">
        <v>1017.849</v>
      </c>
      <c r="C4">
        <v>290.79300000000001</v>
      </c>
      <c r="D4">
        <v>240.34899999999999</v>
      </c>
      <c r="E4">
        <v>236.74</v>
      </c>
      <c r="F4">
        <v>0</v>
      </c>
      <c r="G4" s="37">
        <v>0.53491331228895445</v>
      </c>
      <c r="H4" s="37">
        <v>0.32100593893250529</v>
      </c>
      <c r="I4" s="37">
        <v>0.67970409695900547</v>
      </c>
      <c r="J4" s="37">
        <v>0.31153091999662075</v>
      </c>
      <c r="M4" s="28" t="s">
        <v>75</v>
      </c>
      <c r="N4" s="31">
        <v>166.779</v>
      </c>
      <c r="O4" s="30">
        <v>0</v>
      </c>
      <c r="P4" s="30">
        <v>0</v>
      </c>
      <c r="Q4" s="30">
        <v>0</v>
      </c>
      <c r="R4" s="30">
        <v>0</v>
      </c>
      <c r="S4" s="33">
        <v>0.34</v>
      </c>
      <c r="T4" s="34"/>
      <c r="U4" s="34"/>
      <c r="V4" s="34"/>
      <c r="X4" s="28" t="s">
        <v>73</v>
      </c>
      <c r="Y4" s="31">
        <v>77.111999999999995</v>
      </c>
      <c r="Z4" s="30">
        <v>0</v>
      </c>
      <c r="AA4" s="30"/>
      <c r="AB4" s="33">
        <v>1.38</v>
      </c>
      <c r="AC4" s="34"/>
      <c r="AE4" s="28" t="s">
        <v>97</v>
      </c>
      <c r="AF4" s="35">
        <v>74.573999999999998</v>
      </c>
      <c r="AG4" s="35">
        <v>389.12</v>
      </c>
      <c r="AH4" s="35">
        <v>2215.8319999999999</v>
      </c>
      <c r="AI4" s="35">
        <v>439</v>
      </c>
      <c r="AJ4">
        <f>(1135065-AI4)/1000</f>
        <v>1134.626</v>
      </c>
      <c r="AK4">
        <v>1.62</v>
      </c>
      <c r="AL4">
        <v>1.27</v>
      </c>
      <c r="AM4">
        <v>1.51</v>
      </c>
      <c r="AN4">
        <v>1.25</v>
      </c>
      <c r="AT4" s="36">
        <v>43749</v>
      </c>
      <c r="AU4">
        <v>0.33800000000000002</v>
      </c>
      <c r="AV4">
        <v>0.42</v>
      </c>
    </row>
    <row r="5" spans="1:48" ht="30" x14ac:dyDescent="0.25">
      <c r="A5" s="27" t="s">
        <v>85</v>
      </c>
      <c r="B5">
        <v>855.678</v>
      </c>
      <c r="C5">
        <v>238.78899999999999</v>
      </c>
      <c r="D5">
        <v>255.375</v>
      </c>
      <c r="E5">
        <v>194.38</v>
      </c>
      <c r="F5">
        <v>0</v>
      </c>
      <c r="G5" s="37">
        <v>0.52635854842592655</v>
      </c>
      <c r="H5" s="37">
        <v>0.33115101616908654</v>
      </c>
      <c r="I5" s="37">
        <v>0.62433237395986296</v>
      </c>
      <c r="J5" s="37">
        <v>0.31957089206708511</v>
      </c>
      <c r="M5" s="28" t="s">
        <v>76</v>
      </c>
      <c r="N5" s="31">
        <v>274.48200000000003</v>
      </c>
      <c r="O5" s="30">
        <v>0</v>
      </c>
      <c r="P5" s="30">
        <v>0</v>
      </c>
      <c r="Q5" s="30">
        <v>0</v>
      </c>
      <c r="R5" s="30">
        <v>0</v>
      </c>
      <c r="S5" s="33">
        <v>0.36</v>
      </c>
      <c r="T5" s="34"/>
      <c r="U5" s="34"/>
      <c r="V5" s="34"/>
      <c r="X5" s="28" t="s">
        <v>74</v>
      </c>
      <c r="Y5" s="31">
        <v>54.619</v>
      </c>
      <c r="Z5" s="30">
        <v>0</v>
      </c>
      <c r="AA5" s="30"/>
      <c r="AB5" s="33">
        <v>1.21</v>
      </c>
      <c r="AC5" s="34"/>
      <c r="AE5" s="28" t="s">
        <v>98</v>
      </c>
      <c r="AF5" s="35">
        <v>98</v>
      </c>
      <c r="AG5" s="35">
        <v>321.76400000000001</v>
      </c>
      <c r="AH5" s="35">
        <v>339.41399999999999</v>
      </c>
      <c r="AI5" s="35">
        <v>31</v>
      </c>
      <c r="AJ5">
        <v>1886.174</v>
      </c>
      <c r="AK5">
        <v>1.27</v>
      </c>
      <c r="AL5">
        <v>0.81</v>
      </c>
      <c r="AM5">
        <v>1.1100000000000001</v>
      </c>
      <c r="AN5">
        <v>0.85</v>
      </c>
      <c r="AT5" s="36">
        <v>43756</v>
      </c>
      <c r="AU5">
        <v>0.3</v>
      </c>
      <c r="AV5">
        <v>0.4</v>
      </c>
    </row>
    <row r="6" spans="1:48" ht="45" x14ac:dyDescent="0.25">
      <c r="A6" s="27" t="s">
        <v>86</v>
      </c>
      <c r="B6">
        <v>776.09299999999996</v>
      </c>
      <c r="C6">
        <v>146.072</v>
      </c>
      <c r="D6">
        <v>274.07499999999999</v>
      </c>
      <c r="E6">
        <v>216.18799999999999</v>
      </c>
      <c r="F6">
        <v>0</v>
      </c>
      <c r="G6" s="37">
        <v>0.31319238802566191</v>
      </c>
      <c r="H6" s="37">
        <v>0.27775692809025682</v>
      </c>
      <c r="I6" s="37">
        <v>0.40060917632035026</v>
      </c>
      <c r="J6" s="37">
        <v>0.2374447702925232</v>
      </c>
      <c r="M6" s="28" t="s">
        <v>80</v>
      </c>
      <c r="N6" s="32">
        <v>0</v>
      </c>
      <c r="O6" s="31">
        <v>102.029</v>
      </c>
      <c r="P6" s="31">
        <v>125.092</v>
      </c>
      <c r="Q6" s="31">
        <v>69.227000000000004</v>
      </c>
      <c r="R6" s="30">
        <v>0</v>
      </c>
      <c r="S6" s="33">
        <v>1.01</v>
      </c>
      <c r="T6" s="33">
        <v>1.01</v>
      </c>
      <c r="U6" s="33">
        <v>0.2</v>
      </c>
      <c r="V6" s="33">
        <v>1.1100000000000001</v>
      </c>
      <c r="X6" s="28" t="s">
        <v>75</v>
      </c>
      <c r="Y6" s="32">
        <v>31.966999999999999</v>
      </c>
      <c r="Z6" s="31">
        <v>0</v>
      </c>
      <c r="AA6" s="30"/>
      <c r="AB6" s="33">
        <v>1.29</v>
      </c>
      <c r="AC6" s="33"/>
      <c r="AE6" s="28" t="s">
        <v>99</v>
      </c>
      <c r="AF6" s="35">
        <v>107.59</v>
      </c>
      <c r="AG6" s="35">
        <v>216.93700000000001</v>
      </c>
      <c r="AH6" s="35">
        <v>336.24700000000001</v>
      </c>
      <c r="AI6" s="35">
        <v>1060.941</v>
      </c>
      <c r="AJ6">
        <v>0</v>
      </c>
      <c r="AK6">
        <v>0.56000000000000005</v>
      </c>
      <c r="AL6">
        <v>0.55000000000000004</v>
      </c>
      <c r="AM6">
        <v>0.8</v>
      </c>
      <c r="AN6">
        <v>0.4</v>
      </c>
      <c r="AT6" s="36">
        <v>43763</v>
      </c>
      <c r="AU6">
        <v>0.29499999999999998</v>
      </c>
      <c r="AV6">
        <v>0.38500000000000001</v>
      </c>
    </row>
    <row r="7" spans="1:48" ht="60" x14ac:dyDescent="0.25">
      <c r="A7" s="27" t="s">
        <v>93</v>
      </c>
      <c r="B7">
        <v>750.21400000000006</v>
      </c>
      <c r="C7">
        <v>107.05200000000001</v>
      </c>
      <c r="D7">
        <v>247.345</v>
      </c>
      <c r="E7">
        <v>259.10500000000002</v>
      </c>
      <c r="F7">
        <v>0</v>
      </c>
      <c r="G7" s="37">
        <v>0.31334039354104287</v>
      </c>
      <c r="H7" s="37">
        <v>0.28145826327392298</v>
      </c>
      <c r="I7" s="37">
        <v>0.42410568234652007</v>
      </c>
      <c r="J7" s="37">
        <v>0.24079500588564476</v>
      </c>
      <c r="M7" s="28" t="s">
        <v>81</v>
      </c>
      <c r="N7" s="32">
        <v>0</v>
      </c>
      <c r="O7" s="31">
        <v>147.80600000000001</v>
      </c>
      <c r="P7" s="31">
        <v>143.96100000000001</v>
      </c>
      <c r="Q7" s="31">
        <v>64.486000000000004</v>
      </c>
      <c r="R7" s="30">
        <v>0</v>
      </c>
      <c r="S7" s="33">
        <v>1.21</v>
      </c>
      <c r="T7" s="33">
        <v>1.21</v>
      </c>
      <c r="U7" s="33">
        <v>0.17</v>
      </c>
      <c r="V7" s="33">
        <v>1.5</v>
      </c>
      <c r="X7" s="28" t="s">
        <v>76</v>
      </c>
      <c r="Y7" s="32">
        <v>72.977000000000004</v>
      </c>
      <c r="Z7" s="31">
        <v>0</v>
      </c>
      <c r="AA7" s="30"/>
      <c r="AB7" s="33">
        <v>0.22</v>
      </c>
      <c r="AC7" s="33"/>
      <c r="AE7" s="28" t="s">
        <v>100</v>
      </c>
      <c r="AF7" s="35">
        <v>80.739999999999995</v>
      </c>
      <c r="AG7" s="35">
        <v>220.643</v>
      </c>
      <c r="AH7" s="35">
        <v>548.327</v>
      </c>
      <c r="AI7" s="35">
        <v>810</v>
      </c>
      <c r="AJ7">
        <v>1529.4580000000001</v>
      </c>
      <c r="AK7">
        <v>0.56999999999999995</v>
      </c>
      <c r="AL7">
        <v>0.55000000000000004</v>
      </c>
      <c r="AM7">
        <v>0.8</v>
      </c>
      <c r="AN7">
        <v>0.36</v>
      </c>
      <c r="AT7" s="36">
        <v>43770</v>
      </c>
      <c r="AU7">
        <v>0.26</v>
      </c>
      <c r="AV7">
        <v>0.36</v>
      </c>
    </row>
    <row r="8" spans="1:48" ht="30" x14ac:dyDescent="0.25">
      <c r="A8" s="27" t="s">
        <v>87</v>
      </c>
      <c r="B8">
        <v>1223.663</v>
      </c>
      <c r="C8">
        <v>72.986000000000004</v>
      </c>
      <c r="D8">
        <v>198.179</v>
      </c>
      <c r="E8">
        <v>220.905</v>
      </c>
      <c r="F8">
        <v>0</v>
      </c>
      <c r="G8" s="37">
        <v>0.22986716113831995</v>
      </c>
      <c r="H8" s="37">
        <v>0.24381621132819992</v>
      </c>
      <c r="I8" s="37">
        <v>0.19537014517178916</v>
      </c>
      <c r="J8" s="37">
        <v>0.1417996876485367</v>
      </c>
      <c r="X8" s="28" t="s">
        <v>77</v>
      </c>
      <c r="Y8" s="32">
        <v>114.28700000000001</v>
      </c>
      <c r="Z8">
        <v>58.749000000000002</v>
      </c>
      <c r="AB8" s="33">
        <v>0.23</v>
      </c>
      <c r="AC8">
        <v>0.47</v>
      </c>
      <c r="AE8" s="28" t="s">
        <v>101</v>
      </c>
      <c r="AF8" s="35">
        <v>175</v>
      </c>
      <c r="AG8" s="35">
        <v>567.06200000000001</v>
      </c>
      <c r="AH8" s="35">
        <v>1686.6790000000001</v>
      </c>
      <c r="AI8" s="35">
        <v>2052.5340000000001</v>
      </c>
      <c r="AJ8">
        <v>17.446999999999999</v>
      </c>
      <c r="AK8">
        <v>0.62</v>
      </c>
      <c r="AL8">
        <v>0.65</v>
      </c>
      <c r="AM8">
        <v>0.95</v>
      </c>
      <c r="AN8">
        <v>0.46</v>
      </c>
      <c r="AT8" s="36">
        <v>43777</v>
      </c>
      <c r="AU8">
        <v>0.26</v>
      </c>
      <c r="AV8">
        <v>0.36499999999999999</v>
      </c>
    </row>
    <row r="9" spans="1:48" ht="30" x14ac:dyDescent="0.25">
      <c r="A9" s="27" t="s">
        <v>88</v>
      </c>
      <c r="B9">
        <v>582.91899999999998</v>
      </c>
      <c r="C9">
        <v>67.349000000000004</v>
      </c>
      <c r="D9">
        <v>120.095</v>
      </c>
      <c r="E9">
        <v>49.012999999999998</v>
      </c>
      <c r="F9">
        <v>1209.4749999999999</v>
      </c>
      <c r="G9" s="37">
        <v>0.15091844664524576</v>
      </c>
      <c r="H9" s="37">
        <v>0.16540423762787865</v>
      </c>
      <c r="I9" s="37">
        <v>0.11660518755984844</v>
      </c>
      <c r="J9" s="37">
        <v>0.10714483912431397</v>
      </c>
      <c r="X9" s="28"/>
      <c r="AE9" s="28" t="s">
        <v>102</v>
      </c>
      <c r="AF9" s="35">
        <v>200.792</v>
      </c>
      <c r="AG9" s="35">
        <v>1236.123</v>
      </c>
      <c r="AH9" s="35">
        <v>3022.4119999999998</v>
      </c>
      <c r="AI9" s="35">
        <v>3159.7570000000001</v>
      </c>
      <c r="AJ9">
        <v>0</v>
      </c>
      <c r="AK9">
        <v>0.81</v>
      </c>
      <c r="AL9">
        <v>0.62</v>
      </c>
      <c r="AM9">
        <v>0.97</v>
      </c>
      <c r="AN9">
        <v>0.67</v>
      </c>
      <c r="AT9" s="36">
        <v>43784</v>
      </c>
      <c r="AU9">
        <v>0.26800000000000002</v>
      </c>
      <c r="AV9">
        <v>0.36</v>
      </c>
    </row>
    <row r="10" spans="1:48" ht="30" x14ac:dyDescent="0.25">
      <c r="A10" s="27" t="s">
        <v>89</v>
      </c>
      <c r="B10">
        <v>596.18100000000004</v>
      </c>
      <c r="C10">
        <v>68.709999999999994</v>
      </c>
      <c r="D10">
        <v>67.486999999999995</v>
      </c>
      <c r="E10">
        <v>24.132000000000001</v>
      </c>
      <c r="F10">
        <v>1329.1189999999999</v>
      </c>
      <c r="G10" s="37">
        <v>0.15049615804596256</v>
      </c>
      <c r="H10" s="37">
        <v>0.20857473439091836</v>
      </c>
      <c r="I10" s="37">
        <v>0.13108317157378457</v>
      </c>
      <c r="J10" s="37">
        <v>0.10000000000000003</v>
      </c>
      <c r="Y10" s="32">
        <v>1000</v>
      </c>
      <c r="AE10" s="28" t="s">
        <v>103</v>
      </c>
      <c r="AF10" s="35">
        <v>133.92500000000001</v>
      </c>
      <c r="AG10" s="35">
        <v>771.29899999999998</v>
      </c>
      <c r="AH10" s="35">
        <v>2395.92</v>
      </c>
      <c r="AI10" s="35">
        <v>0</v>
      </c>
      <c r="AJ10">
        <v>0</v>
      </c>
      <c r="AK10">
        <v>0.71</v>
      </c>
      <c r="AL10">
        <v>0.53</v>
      </c>
      <c r="AM10">
        <v>1.03</v>
      </c>
      <c r="AT10" s="36">
        <v>43791</v>
      </c>
      <c r="AU10">
        <v>0.27300000000000002</v>
      </c>
      <c r="AV10">
        <v>0.35</v>
      </c>
    </row>
    <row r="11" spans="1:48" ht="30" x14ac:dyDescent="0.25">
      <c r="A11" s="27" t="s">
        <v>90</v>
      </c>
      <c r="B11">
        <v>302.63400000000001</v>
      </c>
      <c r="C11">
        <v>26.507999999999999</v>
      </c>
      <c r="D11">
        <v>64.655000000000001</v>
      </c>
      <c r="E11">
        <v>4</v>
      </c>
      <c r="F11">
        <v>2345.6370000000002</v>
      </c>
      <c r="G11" s="37">
        <v>0.20212884209969795</v>
      </c>
      <c r="H11" s="37">
        <v>0.20497472461143804</v>
      </c>
      <c r="I11" s="37">
        <v>0.30237738767303379</v>
      </c>
      <c r="J11" s="37">
        <v>0.1</v>
      </c>
      <c r="AE11" s="28" t="s">
        <v>104</v>
      </c>
      <c r="AF11" s="35">
        <v>0</v>
      </c>
      <c r="AG11" s="35">
        <v>2.4220000000000002</v>
      </c>
      <c r="AH11" s="35">
        <v>2.0019999999999998</v>
      </c>
      <c r="AI11" s="35">
        <v>0.5</v>
      </c>
      <c r="AJ11">
        <v>3.6219999999999999</v>
      </c>
      <c r="AL11">
        <v>0.2</v>
      </c>
      <c r="AM11">
        <v>0.31</v>
      </c>
      <c r="AN11">
        <v>0.2</v>
      </c>
      <c r="AT11" s="36">
        <v>43798</v>
      </c>
      <c r="AU11">
        <v>0.25</v>
      </c>
      <c r="AV11">
        <v>0.32500000000000001</v>
      </c>
    </row>
    <row r="12" spans="1:48" ht="30" x14ac:dyDescent="0.25">
      <c r="A12" s="27" t="s">
        <v>92</v>
      </c>
      <c r="B12">
        <v>1822.7929999999999</v>
      </c>
      <c r="C12">
        <v>270.85199999999998</v>
      </c>
      <c r="D12">
        <v>75.144000000000005</v>
      </c>
      <c r="E12">
        <v>234.17099999999999</v>
      </c>
      <c r="F12">
        <v>0</v>
      </c>
      <c r="G12" s="37">
        <v>0.25109231273106708</v>
      </c>
      <c r="H12" s="37">
        <v>0.1611755866672574</v>
      </c>
      <c r="I12" s="37">
        <v>0.15723331204088153</v>
      </c>
      <c r="J12" s="37">
        <v>0.10108937485854355</v>
      </c>
      <c r="AE12" s="28" t="s">
        <v>105</v>
      </c>
      <c r="AF12" s="35">
        <v>10</v>
      </c>
      <c r="AG12" s="35">
        <v>3.4990000000000001</v>
      </c>
      <c r="AH12" s="35">
        <v>4.3739999999999997</v>
      </c>
      <c r="AI12" s="35">
        <v>9.8989999999999991</v>
      </c>
      <c r="AJ12">
        <v>35.063000000000002</v>
      </c>
      <c r="AK12">
        <v>0.25</v>
      </c>
      <c r="AL12">
        <v>0.21</v>
      </c>
      <c r="AM12">
        <v>0.34</v>
      </c>
      <c r="AN12">
        <v>0.21</v>
      </c>
      <c r="AT12" s="36">
        <v>43805</v>
      </c>
      <c r="AU12">
        <v>0.23499999999999999</v>
      </c>
      <c r="AV12">
        <v>0.3</v>
      </c>
    </row>
    <row r="13" spans="1:48" ht="30" x14ac:dyDescent="0.25">
      <c r="A13" s="27" t="s">
        <v>91</v>
      </c>
      <c r="B13">
        <v>2560.547</v>
      </c>
      <c r="C13">
        <v>277.66699999999997</v>
      </c>
      <c r="D13">
        <v>114.032</v>
      </c>
      <c r="E13">
        <v>224.75700000000001</v>
      </c>
      <c r="F13">
        <v>0</v>
      </c>
      <c r="G13" s="37">
        <v>0.19728351012498505</v>
      </c>
      <c r="H13" s="37">
        <v>0.16821336348935956</v>
      </c>
      <c r="I13" s="37">
        <v>0.18551660937280764</v>
      </c>
      <c r="J13" s="37">
        <v>0.16779290522653356</v>
      </c>
      <c r="AE13" s="28" t="s">
        <v>106</v>
      </c>
      <c r="AF13" s="35">
        <v>126.84699999999999</v>
      </c>
      <c r="AG13" s="35">
        <v>409.71199999999999</v>
      </c>
      <c r="AH13" s="35">
        <v>278.07900000000001</v>
      </c>
      <c r="AI13" s="35">
        <v>0</v>
      </c>
      <c r="AJ13">
        <v>0</v>
      </c>
      <c r="AK13">
        <v>0.71</v>
      </c>
      <c r="AL13">
        <v>0.63</v>
      </c>
      <c r="AM13">
        <v>1.02</v>
      </c>
      <c r="AT13" s="36">
        <v>43812</v>
      </c>
      <c r="AU13">
        <v>0.22</v>
      </c>
      <c r="AV13">
        <v>0.3</v>
      </c>
    </row>
    <row r="14" spans="1:48" ht="30" x14ac:dyDescent="0.25">
      <c r="A14" s="26">
        <v>43891</v>
      </c>
      <c r="B14">
        <v>2560.547</v>
      </c>
      <c r="C14">
        <v>277.66699999999997</v>
      </c>
      <c r="D14">
        <v>114.032</v>
      </c>
      <c r="E14">
        <v>224.75700000000001</v>
      </c>
      <c r="F14">
        <v>0</v>
      </c>
      <c r="G14" s="37">
        <v>0.19728351012498505</v>
      </c>
      <c r="H14" s="37">
        <v>0.16821336348935956</v>
      </c>
      <c r="I14" s="37">
        <v>0.18551660937280764</v>
      </c>
      <c r="J14" s="37">
        <v>0.16779290522653356</v>
      </c>
      <c r="AE14" s="28" t="s">
        <v>107</v>
      </c>
      <c r="AF14" s="35">
        <v>74.787000000000006</v>
      </c>
      <c r="AG14" s="35">
        <v>429.46199999999999</v>
      </c>
      <c r="AH14" s="35">
        <v>300.51299999999998</v>
      </c>
      <c r="AI14" s="35">
        <v>0</v>
      </c>
      <c r="AJ14">
        <v>0</v>
      </c>
      <c r="AK14">
        <v>0.31</v>
      </c>
      <c r="AL14">
        <v>0.35</v>
      </c>
      <c r="AM14">
        <v>0.85</v>
      </c>
      <c r="AT14" s="36">
        <v>43819</v>
      </c>
      <c r="AU14">
        <v>0.18</v>
      </c>
      <c r="AV14">
        <v>0.3</v>
      </c>
    </row>
    <row r="15" spans="1:48" x14ac:dyDescent="0.25">
      <c r="A15" s="26">
        <v>43922</v>
      </c>
      <c r="AT15" s="36">
        <v>43826</v>
      </c>
      <c r="AU15">
        <v>0.18</v>
      </c>
      <c r="AV15">
        <v>0.3</v>
      </c>
    </row>
    <row r="16" spans="1:48" x14ac:dyDescent="0.25">
      <c r="A16" s="26">
        <v>43952</v>
      </c>
      <c r="AT16" s="36">
        <v>43833</v>
      </c>
      <c r="AU16">
        <v>0.48499999999999999</v>
      </c>
      <c r="AV16">
        <v>0.57999999999999996</v>
      </c>
    </row>
    <row r="17" spans="1:48" x14ac:dyDescent="0.25">
      <c r="A17" s="26">
        <v>43983</v>
      </c>
      <c r="AT17" s="36">
        <v>43840</v>
      </c>
      <c r="AU17">
        <v>0.47</v>
      </c>
      <c r="AV17">
        <v>0.56999999999999995</v>
      </c>
    </row>
    <row r="18" spans="1:48" x14ac:dyDescent="0.25">
      <c r="A18" s="26">
        <v>44013</v>
      </c>
      <c r="AT18" s="36">
        <v>43847</v>
      </c>
      <c r="AU18">
        <v>0.35</v>
      </c>
      <c r="AV18">
        <v>0.40500000000000003</v>
      </c>
    </row>
    <row r="19" spans="1:48" x14ac:dyDescent="0.25">
      <c r="A19" s="26">
        <v>44044</v>
      </c>
      <c r="AT19" s="36">
        <v>43854</v>
      </c>
      <c r="AU19">
        <v>0.248</v>
      </c>
      <c r="AV19">
        <v>0.40500000000000003</v>
      </c>
    </row>
    <row r="20" spans="1:48" x14ac:dyDescent="0.25">
      <c r="A20" s="26">
        <v>44075</v>
      </c>
      <c r="AT20" s="36">
        <v>43861</v>
      </c>
      <c r="AU20">
        <v>0.3</v>
      </c>
      <c r="AV20">
        <v>0.33500000000000002</v>
      </c>
    </row>
    <row r="21" spans="1:48" x14ac:dyDescent="0.25">
      <c r="A21" s="26">
        <v>44105</v>
      </c>
      <c r="AT21" s="36">
        <v>43868</v>
      </c>
      <c r="AU21">
        <v>0.28499999999999998</v>
      </c>
      <c r="AV21">
        <v>0.30499999999999999</v>
      </c>
    </row>
    <row r="22" spans="1:48" x14ac:dyDescent="0.25">
      <c r="A22" s="26">
        <v>44136</v>
      </c>
      <c r="AT22" s="36">
        <v>43875</v>
      </c>
      <c r="AU22">
        <v>0.28499999999999998</v>
      </c>
      <c r="AV22">
        <v>0.30499999999999999</v>
      </c>
    </row>
    <row r="23" spans="1:48" x14ac:dyDescent="0.25">
      <c r="A23" s="7"/>
      <c r="AT23" s="36">
        <v>43882</v>
      </c>
      <c r="AU23">
        <v>0.27300000000000002</v>
      </c>
      <c r="AV23">
        <v>0.30499999999999999</v>
      </c>
    </row>
    <row r="24" spans="1:48" x14ac:dyDescent="0.25">
      <c r="AT24" s="36">
        <v>43889</v>
      </c>
      <c r="AU24">
        <v>0.215</v>
      </c>
      <c r="AV24">
        <v>0.25</v>
      </c>
    </row>
    <row r="25" spans="1:48" x14ac:dyDescent="0.25">
      <c r="AT25" s="36">
        <v>43896</v>
      </c>
      <c r="AU25">
        <v>0.21</v>
      </c>
      <c r="AV25">
        <v>0.25</v>
      </c>
    </row>
    <row r="26" spans="1:48" x14ac:dyDescent="0.25">
      <c r="AT26" s="36">
        <v>43903</v>
      </c>
      <c r="AU26">
        <v>0.22</v>
      </c>
      <c r="AV26">
        <v>0.25</v>
      </c>
    </row>
    <row r="27" spans="1:48" x14ac:dyDescent="0.25">
      <c r="AT27" s="36">
        <v>43910</v>
      </c>
      <c r="AU27">
        <v>0.2</v>
      </c>
      <c r="AV27">
        <v>0.215</v>
      </c>
    </row>
    <row r="28" spans="1:48" x14ac:dyDescent="0.25">
      <c r="AT28" s="36">
        <v>43917</v>
      </c>
      <c r="AU28">
        <v>0.16800000000000001</v>
      </c>
      <c r="AV28">
        <v>0.19</v>
      </c>
    </row>
    <row r="29" spans="1:48" x14ac:dyDescent="0.25">
      <c r="AT29" s="36">
        <v>43924</v>
      </c>
      <c r="AU29">
        <v>0.15</v>
      </c>
      <c r="AV29">
        <v>0.16500000000000001</v>
      </c>
    </row>
    <row r="30" spans="1:48" x14ac:dyDescent="0.25">
      <c r="AT30" s="36">
        <v>43938</v>
      </c>
      <c r="AU30">
        <v>0.15</v>
      </c>
      <c r="AV30">
        <v>0.16800000000000001</v>
      </c>
    </row>
    <row r="31" spans="1:48" x14ac:dyDescent="0.25">
      <c r="AT31" s="36">
        <v>43945</v>
      </c>
      <c r="AU31">
        <v>0.14299999999999999</v>
      </c>
      <c r="AV31">
        <v>0.16800000000000001</v>
      </c>
    </row>
    <row r="32" spans="1:48" x14ac:dyDescent="0.25">
      <c r="AT32" s="36">
        <v>43952</v>
      </c>
      <c r="AU32">
        <v>0.16</v>
      </c>
      <c r="AV32">
        <v>0.17499999999999999</v>
      </c>
    </row>
    <row r="33" spans="46:48" x14ac:dyDescent="0.25">
      <c r="AT33" s="36">
        <v>43966</v>
      </c>
      <c r="AU33">
        <v>0.22500000000000001</v>
      </c>
      <c r="AV33">
        <v>0.23499999999999999</v>
      </c>
    </row>
    <row r="34" spans="46:48" x14ac:dyDescent="0.25">
      <c r="AT34" s="36">
        <v>43973</v>
      </c>
      <c r="AU34">
        <v>0.22</v>
      </c>
      <c r="AV34">
        <v>0.24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102AB-E69E-4466-8970-EC369DAF2C08}">
  <dimension ref="A1:O73"/>
  <sheetViews>
    <sheetView zoomScale="70" zoomScaleNormal="70" workbookViewId="0">
      <selection activeCell="N3" activeCellId="1" sqref="F3:G6 N3:O6"/>
    </sheetView>
  </sheetViews>
  <sheetFormatPr defaultColWidth="25.28515625" defaultRowHeight="15" x14ac:dyDescent="0.25"/>
  <sheetData>
    <row r="1" spans="1:15" ht="19.5" thickBot="1" x14ac:dyDescent="0.35">
      <c r="A1" s="49" t="s">
        <v>26</v>
      </c>
      <c r="B1" s="49"/>
      <c r="C1" s="49"/>
      <c r="D1" s="49"/>
      <c r="E1" s="49"/>
      <c r="F1" s="49"/>
      <c r="G1" s="49"/>
      <c r="I1" s="49" t="s">
        <v>27</v>
      </c>
      <c r="J1" s="49"/>
      <c r="K1" s="49"/>
      <c r="L1" s="49"/>
      <c r="M1" s="49"/>
      <c r="N1" s="49"/>
      <c r="O1" s="49"/>
    </row>
    <row r="2" spans="1:15" x14ac:dyDescent="0.25">
      <c r="A2" s="1" t="s">
        <v>0</v>
      </c>
      <c r="B2" s="2" t="s">
        <v>1</v>
      </c>
      <c r="C2" s="2" t="s">
        <v>46</v>
      </c>
      <c r="E2" s="1" t="s">
        <v>2</v>
      </c>
      <c r="F2" s="2" t="s">
        <v>1</v>
      </c>
      <c r="G2" s="2" t="s">
        <v>46</v>
      </c>
      <c r="I2" s="1" t="s">
        <v>0</v>
      </c>
      <c r="J2" s="2" t="s">
        <v>1</v>
      </c>
      <c r="K2" s="2" t="s">
        <v>46</v>
      </c>
      <c r="M2" s="1" t="s">
        <v>2</v>
      </c>
      <c r="N2" s="2" t="s">
        <v>1</v>
      </c>
      <c r="O2" s="2" t="s">
        <v>46</v>
      </c>
    </row>
    <row r="3" spans="1:15" x14ac:dyDescent="0.25">
      <c r="A3" s="3" t="s">
        <v>37</v>
      </c>
      <c r="B3" s="4">
        <v>210059</v>
      </c>
      <c r="C3" s="5">
        <v>0.51381954593709378</v>
      </c>
      <c r="D3" s="17"/>
      <c r="E3" s="3" t="s">
        <v>47</v>
      </c>
      <c r="F3" s="4">
        <v>1017849</v>
      </c>
      <c r="G3" s="5">
        <v>0.53491331228895445</v>
      </c>
      <c r="I3" s="3" t="s">
        <v>37</v>
      </c>
      <c r="J3" s="4">
        <v>169426</v>
      </c>
      <c r="K3" s="6">
        <v>0.48079220426616931</v>
      </c>
      <c r="M3" s="3" t="s">
        <v>47</v>
      </c>
      <c r="N3" s="4">
        <v>855678</v>
      </c>
      <c r="O3" s="6">
        <v>0.52635854842592655</v>
      </c>
    </row>
    <row r="4" spans="1:15" x14ac:dyDescent="0.25">
      <c r="A4" s="7" t="s">
        <v>42</v>
      </c>
      <c r="B4" s="8">
        <v>84734</v>
      </c>
      <c r="C4" s="9">
        <v>0.49437557532985577</v>
      </c>
      <c r="D4" s="17"/>
      <c r="E4" s="7" t="s">
        <v>48</v>
      </c>
      <c r="F4" s="8">
        <v>290793</v>
      </c>
      <c r="G4" s="9">
        <v>0.32100593893250529</v>
      </c>
      <c r="I4" s="7" t="s">
        <v>42</v>
      </c>
      <c r="J4" s="8">
        <v>66724</v>
      </c>
      <c r="K4" s="10">
        <v>0.51583148492296627</v>
      </c>
      <c r="M4" s="7" t="s">
        <v>48</v>
      </c>
      <c r="N4" s="8">
        <v>238789</v>
      </c>
      <c r="O4" s="10">
        <v>0.33115101616908654</v>
      </c>
    </row>
    <row r="5" spans="1:15" x14ac:dyDescent="0.25">
      <c r="A5" s="3" t="s">
        <v>44</v>
      </c>
      <c r="B5" s="4">
        <v>65427</v>
      </c>
      <c r="C5" s="5">
        <v>0.47424748192642185</v>
      </c>
      <c r="D5" s="17"/>
      <c r="E5" s="3" t="s">
        <v>49</v>
      </c>
      <c r="F5" s="4">
        <v>240349</v>
      </c>
      <c r="G5" s="5">
        <v>0.67970409695900547</v>
      </c>
      <c r="I5" s="3" t="s">
        <v>44</v>
      </c>
      <c r="J5" s="4">
        <v>58467</v>
      </c>
      <c r="K5" s="6">
        <v>0.48131749533925122</v>
      </c>
      <c r="M5" s="3" t="s">
        <v>49</v>
      </c>
      <c r="N5" s="4">
        <v>255375</v>
      </c>
      <c r="O5" s="6">
        <v>0.62433237395986296</v>
      </c>
    </row>
    <row r="6" spans="1:15" ht="15.75" thickBot="1" x14ac:dyDescent="0.3">
      <c r="A6" s="7" t="s">
        <v>40</v>
      </c>
      <c r="B6" s="8">
        <v>84690</v>
      </c>
      <c r="C6" s="9">
        <v>0.52555449285629929</v>
      </c>
      <c r="D6" s="17"/>
      <c r="E6" s="11" t="s">
        <v>50</v>
      </c>
      <c r="F6" s="12">
        <v>236740</v>
      </c>
      <c r="G6" s="13">
        <v>0.31153091999662075</v>
      </c>
      <c r="I6" s="7" t="s">
        <v>40</v>
      </c>
      <c r="J6" s="8">
        <v>74446</v>
      </c>
      <c r="K6" s="10">
        <v>0.48078553582462452</v>
      </c>
      <c r="M6" s="11" t="s">
        <v>50</v>
      </c>
      <c r="N6" s="12">
        <v>194380</v>
      </c>
      <c r="O6" s="14">
        <v>0.31957089206708511</v>
      </c>
    </row>
    <row r="7" spans="1:15" x14ac:dyDescent="0.25">
      <c r="A7" s="3" t="s">
        <v>35</v>
      </c>
      <c r="B7" s="4">
        <v>285712</v>
      </c>
      <c r="C7" s="5">
        <v>0.47222556280450234</v>
      </c>
      <c r="D7" s="17"/>
      <c r="I7" s="3" t="s">
        <v>35</v>
      </c>
      <c r="J7" s="4">
        <v>253029</v>
      </c>
      <c r="K7" s="6">
        <v>0.4653814384912402</v>
      </c>
    </row>
    <row r="8" spans="1:15" x14ac:dyDescent="0.25">
      <c r="A8" s="7" t="s">
        <v>34</v>
      </c>
      <c r="B8" s="8">
        <v>264491</v>
      </c>
      <c r="C8" s="9">
        <v>0.43539432343633622</v>
      </c>
      <c r="D8" s="17"/>
      <c r="G8" s="18">
        <f>SUMPRODUCT(F3:F6,G3:G6)/SUM(F3:F6)</f>
        <v>0.48995357643452453</v>
      </c>
      <c r="I8" s="7" t="s">
        <v>34</v>
      </c>
      <c r="J8" s="8">
        <v>273648</v>
      </c>
      <c r="K8" s="10">
        <v>0.49434982166871305</v>
      </c>
      <c r="O8" s="18">
        <f>SUMPRODUCT(N3:N6,O3:O6)/SUM(N3:N6)</f>
        <v>0.48634569381863485</v>
      </c>
    </row>
    <row r="9" spans="1:15" x14ac:dyDescent="0.25">
      <c r="A9" s="3" t="s">
        <v>45</v>
      </c>
      <c r="B9" s="4">
        <v>24699</v>
      </c>
      <c r="C9" s="5">
        <v>0.34896554516377176</v>
      </c>
      <c r="D9" s="17"/>
      <c r="I9" s="3" t="s">
        <v>45</v>
      </c>
      <c r="J9" s="4">
        <v>22674</v>
      </c>
      <c r="K9" s="6">
        <v>0.36247728676016583</v>
      </c>
    </row>
    <row r="10" spans="1:15" x14ac:dyDescent="0.25">
      <c r="A10" s="7" t="s">
        <v>43</v>
      </c>
      <c r="B10" s="8">
        <v>63870</v>
      </c>
      <c r="C10" s="9">
        <v>0.43300203538437454</v>
      </c>
      <c r="D10" s="17"/>
      <c r="G10" s="18">
        <f>SUMPRODUCT(C19:C66,E19:E66)/SUM(C19:C66)</f>
        <v>0.48995357643452447</v>
      </c>
      <c r="I10" s="7" t="s">
        <v>43</v>
      </c>
      <c r="J10" s="8">
        <v>59552</v>
      </c>
      <c r="K10" s="10">
        <v>0.37903932697474474</v>
      </c>
      <c r="O10" s="18">
        <f>SUMPRODUCT(K19:K66,M19:M66)/SUM(K19:K66)</f>
        <v>0.48634569381863485</v>
      </c>
    </row>
    <row r="11" spans="1:15" x14ac:dyDescent="0.25">
      <c r="A11" s="3" t="s">
        <v>38</v>
      </c>
      <c r="B11" s="4">
        <v>193892</v>
      </c>
      <c r="C11" s="5">
        <v>0.47864347162337795</v>
      </c>
      <c r="D11" s="17"/>
      <c r="I11" s="3" t="s">
        <v>38</v>
      </c>
      <c r="J11" s="4">
        <v>166253</v>
      </c>
      <c r="K11" s="6">
        <v>0.50926545686393632</v>
      </c>
    </row>
    <row r="12" spans="1:15" x14ac:dyDescent="0.25">
      <c r="A12" s="7" t="s">
        <v>36</v>
      </c>
      <c r="B12" s="8">
        <v>322196</v>
      </c>
      <c r="C12" s="9">
        <v>0.5343788253113011</v>
      </c>
      <c r="D12" s="17"/>
      <c r="I12" s="7" t="s">
        <v>36</v>
      </c>
      <c r="J12" s="8">
        <v>232206</v>
      </c>
      <c r="K12" s="10">
        <v>0.49943489832304072</v>
      </c>
    </row>
    <row r="13" spans="1:15" x14ac:dyDescent="0.25">
      <c r="A13" s="3" t="s">
        <v>41</v>
      </c>
      <c r="B13" s="4">
        <v>84404</v>
      </c>
      <c r="C13" s="5">
        <v>0.52923439647410075</v>
      </c>
      <c r="D13" s="17"/>
      <c r="I13" s="3" t="s">
        <v>41</v>
      </c>
      <c r="J13" s="4">
        <v>73004</v>
      </c>
      <c r="K13" s="6">
        <v>0.52363048600076711</v>
      </c>
    </row>
    <row r="14" spans="1:15" ht="15.75" thickBot="1" x14ac:dyDescent="0.3">
      <c r="A14" s="11" t="s">
        <v>39</v>
      </c>
      <c r="B14" s="12">
        <v>101557</v>
      </c>
      <c r="C14" s="13">
        <v>0.52740785962562897</v>
      </c>
      <c r="D14" s="17"/>
      <c r="I14" s="11" t="s">
        <v>39</v>
      </c>
      <c r="J14" s="12">
        <v>94793</v>
      </c>
      <c r="K14" s="14">
        <v>0.51190404354751928</v>
      </c>
    </row>
    <row r="15" spans="1:15" x14ac:dyDescent="0.25">
      <c r="D15" s="17"/>
    </row>
    <row r="16" spans="1:15" x14ac:dyDescent="0.25">
      <c r="A16" t="s">
        <v>19</v>
      </c>
      <c r="B16" s="15">
        <f>SUM(B3:B14)</f>
        <v>1785731</v>
      </c>
      <c r="D16" s="17"/>
      <c r="E16" t="s">
        <v>19</v>
      </c>
      <c r="F16" s="15">
        <f>SUM(F3:F6)</f>
        <v>1785731</v>
      </c>
      <c r="I16" t="s">
        <v>19</v>
      </c>
      <c r="J16" s="15">
        <f>SUM(J3:J14)</f>
        <v>1544222</v>
      </c>
      <c r="M16" t="s">
        <v>19</v>
      </c>
      <c r="N16" s="15">
        <f>SUM(N3:N14)</f>
        <v>1544222</v>
      </c>
      <c r="O16" s="17"/>
    </row>
    <row r="17" spans="1:15" ht="15.75" thickBot="1" x14ac:dyDescent="0.3"/>
    <row r="18" spans="1:15" x14ac:dyDescent="0.25">
      <c r="A18" s="1" t="s">
        <v>20</v>
      </c>
      <c r="B18" s="2" t="s">
        <v>21</v>
      </c>
      <c r="C18" s="2" t="s">
        <v>22</v>
      </c>
      <c r="D18" s="2" t="s">
        <v>23</v>
      </c>
      <c r="E18" s="2" t="s">
        <v>24</v>
      </c>
      <c r="F18" s="2" t="s">
        <v>25</v>
      </c>
      <c r="I18" s="1" t="s">
        <v>20</v>
      </c>
      <c r="J18" s="2" t="s">
        <v>21</v>
      </c>
      <c r="K18" s="2" t="s">
        <v>22</v>
      </c>
      <c r="L18" s="2" t="s">
        <v>23</v>
      </c>
      <c r="M18" s="2" t="s">
        <v>24</v>
      </c>
      <c r="N18" s="2" t="s">
        <v>25</v>
      </c>
    </row>
    <row r="19" spans="1:15" x14ac:dyDescent="0.25">
      <c r="A19" s="3" t="s">
        <v>3</v>
      </c>
      <c r="B19" s="4" t="s">
        <v>4</v>
      </c>
      <c r="C19" s="4">
        <v>68217</v>
      </c>
      <c r="D19" s="4">
        <v>68217</v>
      </c>
      <c r="E19" s="5">
        <v>0.63</v>
      </c>
      <c r="F19" s="4">
        <v>4</v>
      </c>
      <c r="G19" s="16">
        <f>SUMPRODUCT(C19:C30,E19:E30)/SUM(C19:C30)</f>
        <v>0.53491331228895445</v>
      </c>
      <c r="I19" s="3" t="s">
        <v>3</v>
      </c>
      <c r="J19" s="4" t="s">
        <v>4</v>
      </c>
      <c r="K19" s="4">
        <v>39104</v>
      </c>
      <c r="L19" s="4">
        <v>39104</v>
      </c>
      <c r="M19" s="5">
        <v>0.63</v>
      </c>
      <c r="N19" s="4">
        <v>2</v>
      </c>
      <c r="O19" s="16">
        <f>SUMPRODUCT(K19:K30,M19:M30)/SUM(K19:K30)</f>
        <v>0.52635854842592655</v>
      </c>
    </row>
    <row r="20" spans="1:15" x14ac:dyDescent="0.25">
      <c r="A20" s="7" t="s">
        <v>5</v>
      </c>
      <c r="B20" s="8" t="s">
        <v>4</v>
      </c>
      <c r="C20" s="8">
        <v>55614</v>
      </c>
      <c r="D20" s="8">
        <v>55614</v>
      </c>
      <c r="E20" s="9">
        <v>0.53</v>
      </c>
      <c r="F20" s="8">
        <v>4</v>
      </c>
      <c r="G20" s="16"/>
      <c r="I20" s="3" t="s">
        <v>5</v>
      </c>
      <c r="J20" s="4" t="s">
        <v>4</v>
      </c>
      <c r="K20" s="4">
        <v>44539</v>
      </c>
      <c r="L20" s="4">
        <v>44539</v>
      </c>
      <c r="M20" s="5">
        <v>0.56000000000000005</v>
      </c>
      <c r="N20" s="4">
        <v>3</v>
      </c>
      <c r="O20" s="16"/>
    </row>
    <row r="21" spans="1:15" x14ac:dyDescent="0.25">
      <c r="A21" s="3" t="s">
        <v>7</v>
      </c>
      <c r="B21" s="4" t="s">
        <v>4</v>
      </c>
      <c r="C21" s="4">
        <v>51365</v>
      </c>
      <c r="D21" s="4">
        <v>51365</v>
      </c>
      <c r="E21" s="5">
        <v>0.51</v>
      </c>
      <c r="F21" s="4">
        <v>2</v>
      </c>
      <c r="G21" s="16"/>
      <c r="I21" s="3" t="s">
        <v>7</v>
      </c>
      <c r="J21" s="4" t="s">
        <v>4</v>
      </c>
      <c r="K21" s="4">
        <v>45956</v>
      </c>
      <c r="L21" s="4">
        <v>45956</v>
      </c>
      <c r="M21" s="5">
        <v>0.52</v>
      </c>
      <c r="N21" s="4">
        <v>2</v>
      </c>
      <c r="O21" s="16"/>
    </row>
    <row r="22" spans="1:15" x14ac:dyDescent="0.25">
      <c r="A22" s="3" t="s">
        <v>9</v>
      </c>
      <c r="B22" s="4" t="s">
        <v>4</v>
      </c>
      <c r="C22" s="4">
        <v>69169</v>
      </c>
      <c r="D22" s="4">
        <v>69169</v>
      </c>
      <c r="E22" s="5">
        <v>0.56999999999999995</v>
      </c>
      <c r="F22" s="4">
        <v>3</v>
      </c>
      <c r="I22" s="7" t="s">
        <v>9</v>
      </c>
      <c r="J22" s="8" t="s">
        <v>4</v>
      </c>
      <c r="K22" s="8">
        <v>59029</v>
      </c>
      <c r="L22" s="8">
        <v>59029</v>
      </c>
      <c r="M22" s="9">
        <v>0.52</v>
      </c>
      <c r="N22" s="8">
        <v>2</v>
      </c>
    </row>
    <row r="23" spans="1:15" x14ac:dyDescent="0.25">
      <c r="A23" s="3" t="s">
        <v>11</v>
      </c>
      <c r="B23" s="4" t="s">
        <v>4</v>
      </c>
      <c r="C23" s="4">
        <v>221831</v>
      </c>
      <c r="D23" s="4">
        <v>221831</v>
      </c>
      <c r="E23" s="5">
        <v>0.51</v>
      </c>
      <c r="F23" s="4">
        <v>5</v>
      </c>
      <c r="I23" s="7" t="s">
        <v>11</v>
      </c>
      <c r="J23" s="8" t="s">
        <v>4</v>
      </c>
      <c r="K23" s="8">
        <v>200170</v>
      </c>
      <c r="L23" s="8">
        <v>200170</v>
      </c>
      <c r="M23" s="9">
        <v>0.49</v>
      </c>
      <c r="N23" s="8">
        <v>4</v>
      </c>
    </row>
    <row r="24" spans="1:15" x14ac:dyDescent="0.25">
      <c r="A24" s="7" t="s">
        <v>12</v>
      </c>
      <c r="B24" s="8" t="s">
        <v>4</v>
      </c>
      <c r="C24" s="8">
        <v>235398</v>
      </c>
      <c r="D24" s="8">
        <v>235398</v>
      </c>
      <c r="E24" s="9">
        <v>0.45</v>
      </c>
      <c r="F24" s="8">
        <v>7</v>
      </c>
      <c r="I24" s="3" t="s">
        <v>12</v>
      </c>
      <c r="J24" s="4" t="s">
        <v>4</v>
      </c>
      <c r="K24" s="4">
        <v>247397</v>
      </c>
      <c r="L24" s="4">
        <v>247397</v>
      </c>
      <c r="M24" s="5">
        <v>0.51</v>
      </c>
      <c r="N24" s="4">
        <v>7</v>
      </c>
    </row>
    <row r="25" spans="1:15" x14ac:dyDescent="0.25">
      <c r="A25" s="7" t="s">
        <v>13</v>
      </c>
      <c r="B25" s="8" t="s">
        <v>4</v>
      </c>
      <c r="C25" s="8">
        <v>4598</v>
      </c>
      <c r="D25" s="8">
        <v>4598</v>
      </c>
      <c r="E25" s="9">
        <v>0.5</v>
      </c>
      <c r="F25" s="8">
        <v>1</v>
      </c>
      <c r="I25" s="3" t="s">
        <v>13</v>
      </c>
      <c r="J25" s="4" t="s">
        <v>4</v>
      </c>
      <c r="K25" s="4">
        <v>3909</v>
      </c>
      <c r="L25" s="4">
        <v>3909</v>
      </c>
      <c r="M25" s="5">
        <v>0.5</v>
      </c>
      <c r="N25" s="4">
        <v>1</v>
      </c>
    </row>
    <row r="26" spans="1:15" x14ac:dyDescent="0.25">
      <c r="A26" s="7" t="s">
        <v>14</v>
      </c>
      <c r="B26" s="8" t="s">
        <v>4</v>
      </c>
      <c r="C26" s="8">
        <v>44766</v>
      </c>
      <c r="D26" s="8">
        <v>44766</v>
      </c>
      <c r="E26" s="9">
        <v>0.46</v>
      </c>
      <c r="F26" s="8">
        <v>3</v>
      </c>
      <c r="I26" s="3" t="s">
        <v>14</v>
      </c>
      <c r="J26" s="4" t="s">
        <v>4</v>
      </c>
      <c r="K26" s="4">
        <v>46442</v>
      </c>
      <c r="L26" s="4">
        <v>46442</v>
      </c>
      <c r="M26" s="5">
        <v>0.37</v>
      </c>
      <c r="N26" s="4">
        <v>3</v>
      </c>
    </row>
    <row r="27" spans="1:15" x14ac:dyDescent="0.25">
      <c r="A27" s="7" t="s">
        <v>15</v>
      </c>
      <c r="B27" s="8" t="s">
        <v>4</v>
      </c>
      <c r="C27" s="8">
        <v>36711</v>
      </c>
      <c r="D27" s="8">
        <v>36711</v>
      </c>
      <c r="E27" s="9">
        <v>0.43</v>
      </c>
      <c r="F27" s="8">
        <v>4</v>
      </c>
      <c r="G27" s="16"/>
      <c r="I27" s="3" t="s">
        <v>15</v>
      </c>
      <c r="J27" s="4" t="s">
        <v>4</v>
      </c>
      <c r="K27" s="4">
        <v>24622</v>
      </c>
      <c r="L27" s="4">
        <v>24622</v>
      </c>
      <c r="M27" s="5">
        <v>0.55000000000000004</v>
      </c>
      <c r="N27" s="4">
        <v>3</v>
      </c>
      <c r="O27" s="16"/>
    </row>
    <row r="28" spans="1:15" x14ac:dyDescent="0.25">
      <c r="A28" s="7" t="s">
        <v>16</v>
      </c>
      <c r="B28" s="8" t="s">
        <v>4</v>
      </c>
      <c r="C28" s="8">
        <v>161929</v>
      </c>
      <c r="D28" s="8">
        <v>161929</v>
      </c>
      <c r="E28" s="9">
        <v>0.69</v>
      </c>
      <c r="F28" s="8">
        <v>5</v>
      </c>
      <c r="I28" s="7" t="s">
        <v>16</v>
      </c>
      <c r="J28" s="8" t="s">
        <v>4</v>
      </c>
      <c r="K28" s="8">
        <v>91054</v>
      </c>
      <c r="L28" s="8">
        <v>91054</v>
      </c>
      <c r="M28" s="9">
        <v>0.67</v>
      </c>
      <c r="N28" s="8">
        <v>5</v>
      </c>
    </row>
    <row r="29" spans="1:15" x14ac:dyDescent="0.25">
      <c r="A29" s="7" t="s">
        <v>17</v>
      </c>
      <c r="B29" s="8" t="s">
        <v>4</v>
      </c>
      <c r="C29" s="8">
        <v>62269</v>
      </c>
      <c r="D29" s="8">
        <v>62269</v>
      </c>
      <c r="E29" s="9">
        <v>0.54</v>
      </c>
      <c r="F29" s="8">
        <v>2</v>
      </c>
      <c r="G29" s="16"/>
      <c r="I29" s="7" t="s">
        <v>17</v>
      </c>
      <c r="J29" s="8" t="s">
        <v>4</v>
      </c>
      <c r="K29" s="8">
        <v>50961</v>
      </c>
      <c r="L29" s="8">
        <v>50961</v>
      </c>
      <c r="M29" s="9">
        <v>0.53</v>
      </c>
      <c r="N29" s="8">
        <v>2</v>
      </c>
      <c r="O29" s="16"/>
    </row>
    <row r="30" spans="1:15" x14ac:dyDescent="0.25">
      <c r="A30" s="7" t="s">
        <v>18</v>
      </c>
      <c r="B30" s="8" t="s">
        <v>4</v>
      </c>
      <c r="C30" s="8">
        <v>5982</v>
      </c>
      <c r="D30" s="8">
        <v>5982</v>
      </c>
      <c r="E30" s="9">
        <v>0.55000000000000004</v>
      </c>
      <c r="F30" s="8">
        <v>3</v>
      </c>
      <c r="I30" s="3" t="s">
        <v>18</v>
      </c>
      <c r="J30" s="4" t="s">
        <v>4</v>
      </c>
      <c r="K30" s="4">
        <v>2495</v>
      </c>
      <c r="L30" s="4">
        <v>2495</v>
      </c>
      <c r="M30" s="5">
        <v>0.51</v>
      </c>
      <c r="N30" s="4">
        <v>3</v>
      </c>
    </row>
    <row r="31" spans="1:15" x14ac:dyDescent="0.25">
      <c r="A31" s="3" t="s">
        <v>3</v>
      </c>
      <c r="B31" s="4" t="s">
        <v>6</v>
      </c>
      <c r="C31" s="4">
        <v>95025</v>
      </c>
      <c r="D31" s="4">
        <v>95025</v>
      </c>
      <c r="E31" s="5">
        <v>0.35</v>
      </c>
      <c r="F31" s="4">
        <v>9</v>
      </c>
      <c r="G31" s="16">
        <f>SUMPRODUCT(C31:C42,E31:E42)/SUM(C31:C42)</f>
        <v>0.32100593893250529</v>
      </c>
      <c r="I31" s="3" t="s">
        <v>3</v>
      </c>
      <c r="J31" s="4" t="s">
        <v>6</v>
      </c>
      <c r="K31" s="4">
        <v>88207</v>
      </c>
      <c r="L31" s="4">
        <v>88207</v>
      </c>
      <c r="M31" s="5">
        <v>0.34</v>
      </c>
      <c r="N31" s="4">
        <v>5</v>
      </c>
      <c r="O31" s="16">
        <f>SUMPRODUCT(K31:K42,M31:M42)/SUM(K31:K42)</f>
        <v>0.33115101616908654</v>
      </c>
    </row>
    <row r="32" spans="1:15" x14ac:dyDescent="0.25">
      <c r="A32" s="7" t="s">
        <v>5</v>
      </c>
      <c r="B32" s="8" t="s">
        <v>6</v>
      </c>
      <c r="C32" s="8">
        <v>10384</v>
      </c>
      <c r="D32" s="8">
        <v>10384</v>
      </c>
      <c r="E32" s="9">
        <v>0.31</v>
      </c>
      <c r="F32" s="8">
        <v>2</v>
      </c>
      <c r="I32" s="7" t="s">
        <v>5</v>
      </c>
      <c r="J32" s="8" t="s">
        <v>6</v>
      </c>
      <c r="K32" s="8">
        <v>5915</v>
      </c>
      <c r="L32" s="8">
        <v>5915</v>
      </c>
      <c r="M32" s="9">
        <v>0.3</v>
      </c>
      <c r="N32" s="8">
        <v>2</v>
      </c>
    </row>
    <row r="33" spans="1:15" x14ac:dyDescent="0.25">
      <c r="A33" s="3" t="s">
        <v>7</v>
      </c>
      <c r="B33" s="4" t="s">
        <v>6</v>
      </c>
      <c r="C33" s="4">
        <v>660</v>
      </c>
      <c r="D33" s="4">
        <v>660</v>
      </c>
      <c r="E33" s="5">
        <v>0.3</v>
      </c>
      <c r="F33" s="4">
        <v>2</v>
      </c>
      <c r="I33" s="7" t="s">
        <v>7</v>
      </c>
      <c r="J33" s="8" t="s">
        <v>6</v>
      </c>
      <c r="K33" s="8">
        <v>561</v>
      </c>
      <c r="L33" s="8">
        <v>561</v>
      </c>
      <c r="M33" s="9">
        <v>0.3</v>
      </c>
      <c r="N33" s="8">
        <v>2</v>
      </c>
    </row>
    <row r="34" spans="1:15" x14ac:dyDescent="0.25">
      <c r="A34" s="3" t="s">
        <v>9</v>
      </c>
      <c r="B34" s="4" t="s">
        <v>6</v>
      </c>
      <c r="C34" s="4">
        <v>625</v>
      </c>
      <c r="D34" s="4">
        <v>625</v>
      </c>
      <c r="E34" s="5">
        <v>0.3</v>
      </c>
      <c r="F34" s="4">
        <v>2</v>
      </c>
      <c r="I34" s="7" t="s">
        <v>9</v>
      </c>
      <c r="J34" s="8" t="s">
        <v>6</v>
      </c>
      <c r="K34" s="8">
        <v>411</v>
      </c>
      <c r="L34" s="8">
        <v>411</v>
      </c>
      <c r="M34" s="9">
        <v>0.3</v>
      </c>
      <c r="N34" s="8">
        <v>2</v>
      </c>
    </row>
    <row r="35" spans="1:15" x14ac:dyDescent="0.25">
      <c r="A35" s="7" t="s">
        <v>11</v>
      </c>
      <c r="B35" s="8" t="s">
        <v>6</v>
      </c>
      <c r="C35" s="8">
        <v>12821</v>
      </c>
      <c r="D35" s="8">
        <v>12821</v>
      </c>
      <c r="E35" s="9">
        <v>0.3</v>
      </c>
      <c r="F35" s="8">
        <v>2</v>
      </c>
      <c r="I35" s="3" t="s">
        <v>11</v>
      </c>
      <c r="J35" s="4" t="s">
        <v>6</v>
      </c>
      <c r="K35" s="4">
        <v>5971</v>
      </c>
      <c r="L35" s="4">
        <v>5971</v>
      </c>
      <c r="M35" s="5">
        <v>0.3</v>
      </c>
      <c r="N35" s="4">
        <v>1</v>
      </c>
    </row>
    <row r="36" spans="1:15" x14ac:dyDescent="0.25">
      <c r="A36" s="3" t="s">
        <v>12</v>
      </c>
      <c r="B36" s="4" t="s">
        <v>6</v>
      </c>
      <c r="C36" s="4">
        <v>439</v>
      </c>
      <c r="D36" s="4">
        <v>439</v>
      </c>
      <c r="E36" s="5">
        <v>0.32</v>
      </c>
      <c r="F36" s="4">
        <v>2</v>
      </c>
      <c r="G36" s="16"/>
      <c r="I36" s="3" t="s">
        <v>12</v>
      </c>
      <c r="J36" s="4" t="s">
        <v>6</v>
      </c>
      <c r="K36" s="4">
        <v>429</v>
      </c>
      <c r="L36" s="4">
        <v>429</v>
      </c>
      <c r="M36" s="5">
        <v>0.31</v>
      </c>
      <c r="N36" s="4">
        <v>2</v>
      </c>
      <c r="O36" s="16"/>
    </row>
    <row r="37" spans="1:15" x14ac:dyDescent="0.25">
      <c r="A37" s="3" t="s">
        <v>13</v>
      </c>
      <c r="B37" s="4" t="s">
        <v>6</v>
      </c>
      <c r="C37" s="4">
        <v>663</v>
      </c>
      <c r="D37" s="4">
        <v>663</v>
      </c>
      <c r="E37" s="5">
        <v>0.3</v>
      </c>
      <c r="F37" s="4">
        <v>2</v>
      </c>
      <c r="G37" s="16"/>
      <c r="I37" s="3" t="s">
        <v>13</v>
      </c>
      <c r="J37" s="4" t="s">
        <v>6</v>
      </c>
      <c r="K37" s="4">
        <v>383</v>
      </c>
      <c r="L37" s="4">
        <v>383</v>
      </c>
      <c r="M37" s="5">
        <v>0.31</v>
      </c>
      <c r="N37" s="4">
        <v>2</v>
      </c>
      <c r="O37" s="16"/>
    </row>
    <row r="38" spans="1:15" x14ac:dyDescent="0.25">
      <c r="A38" s="3" t="s">
        <v>14</v>
      </c>
      <c r="B38" s="4" t="s">
        <v>6</v>
      </c>
      <c r="C38" s="4">
        <v>1168</v>
      </c>
      <c r="D38" s="4">
        <v>1168</v>
      </c>
      <c r="E38" s="5">
        <v>0.33</v>
      </c>
      <c r="F38" s="4">
        <v>2</v>
      </c>
      <c r="I38" s="3" t="s">
        <v>14</v>
      </c>
      <c r="J38" s="4" t="s">
        <v>6</v>
      </c>
      <c r="K38" s="4">
        <v>980</v>
      </c>
      <c r="L38" s="4">
        <v>980</v>
      </c>
      <c r="M38" s="5">
        <v>0.33</v>
      </c>
      <c r="N38" s="4">
        <v>2</v>
      </c>
    </row>
    <row r="39" spans="1:15" x14ac:dyDescent="0.25">
      <c r="A39" s="3" t="s">
        <v>15</v>
      </c>
      <c r="B39" s="4" t="s">
        <v>6</v>
      </c>
      <c r="C39" s="4">
        <v>45806</v>
      </c>
      <c r="D39" s="4">
        <v>45806</v>
      </c>
      <c r="E39" s="5">
        <v>0.31</v>
      </c>
      <c r="F39" s="4">
        <v>4</v>
      </c>
      <c r="I39" s="3" t="s">
        <v>15</v>
      </c>
      <c r="J39" s="4" t="s">
        <v>6</v>
      </c>
      <c r="K39" s="4">
        <v>33804</v>
      </c>
      <c r="L39" s="4">
        <v>33804</v>
      </c>
      <c r="M39" s="5">
        <v>0.31</v>
      </c>
      <c r="N39" s="4">
        <v>4</v>
      </c>
    </row>
    <row r="40" spans="1:15" x14ac:dyDescent="0.25">
      <c r="A40" s="7" t="s">
        <v>16</v>
      </c>
      <c r="B40" s="8" t="s">
        <v>6</v>
      </c>
      <c r="C40" s="8">
        <v>94675</v>
      </c>
      <c r="D40" s="8">
        <v>94675</v>
      </c>
      <c r="E40" s="9">
        <v>0.28999999999999998</v>
      </c>
      <c r="F40" s="8">
        <v>4</v>
      </c>
      <c r="G40" s="16"/>
      <c r="I40" s="7" t="s">
        <v>16</v>
      </c>
      <c r="J40" s="8" t="s">
        <v>6</v>
      </c>
      <c r="K40" s="8">
        <v>74606</v>
      </c>
      <c r="L40" s="8">
        <v>74606</v>
      </c>
      <c r="M40" s="9">
        <v>0.34</v>
      </c>
      <c r="N40" s="8">
        <v>2</v>
      </c>
      <c r="O40" s="16"/>
    </row>
    <row r="41" spans="1:15" x14ac:dyDescent="0.25">
      <c r="A41" s="7" t="s">
        <v>17</v>
      </c>
      <c r="B41" s="8" t="s">
        <v>6</v>
      </c>
      <c r="C41" s="8">
        <v>673</v>
      </c>
      <c r="D41" s="8">
        <v>673</v>
      </c>
      <c r="E41" s="9">
        <v>0.34</v>
      </c>
      <c r="F41" s="8">
        <v>2</v>
      </c>
      <c r="I41" s="7" t="s">
        <v>17</v>
      </c>
      <c r="J41" s="8" t="s">
        <v>6</v>
      </c>
      <c r="K41" s="8">
        <v>476</v>
      </c>
      <c r="L41" s="8">
        <v>476</v>
      </c>
      <c r="M41" s="9">
        <v>0.32</v>
      </c>
      <c r="N41" s="8">
        <v>2</v>
      </c>
    </row>
    <row r="42" spans="1:15" x14ac:dyDescent="0.25">
      <c r="A42" s="3" t="s">
        <v>18</v>
      </c>
      <c r="B42" s="4" t="s">
        <v>6</v>
      </c>
      <c r="C42" s="4">
        <v>27854</v>
      </c>
      <c r="D42" s="4">
        <v>27854</v>
      </c>
      <c r="E42" s="5">
        <v>0.36</v>
      </c>
      <c r="F42" s="4">
        <v>6</v>
      </c>
      <c r="G42" s="16"/>
      <c r="I42" s="7" t="s">
        <v>18</v>
      </c>
      <c r="J42" s="8" t="s">
        <v>6</v>
      </c>
      <c r="K42" s="8">
        <v>27046</v>
      </c>
      <c r="L42" s="8">
        <v>27046</v>
      </c>
      <c r="M42" s="9">
        <v>0.32</v>
      </c>
      <c r="N42" s="8">
        <v>2</v>
      </c>
      <c r="O42" s="16"/>
    </row>
    <row r="43" spans="1:15" x14ac:dyDescent="0.25">
      <c r="A43" s="7" t="s">
        <v>3</v>
      </c>
      <c r="B43" s="8" t="s">
        <v>8</v>
      </c>
      <c r="C43" s="8">
        <v>23216</v>
      </c>
      <c r="D43" s="8">
        <v>23216</v>
      </c>
      <c r="E43" s="9">
        <v>1.04</v>
      </c>
      <c r="F43" s="8">
        <v>8</v>
      </c>
      <c r="G43" s="16">
        <f>SUMPRODUCT(C43:C54,E43:E54)/SUM(C43:C54)</f>
        <v>0.67970409695900547</v>
      </c>
      <c r="I43" s="3" t="s">
        <v>3</v>
      </c>
      <c r="J43" s="4" t="s">
        <v>8</v>
      </c>
      <c r="K43" s="4">
        <v>25200</v>
      </c>
      <c r="L43" s="4">
        <v>25200</v>
      </c>
      <c r="M43" s="5">
        <v>0.85</v>
      </c>
      <c r="N43" s="4">
        <v>5</v>
      </c>
      <c r="O43" s="16">
        <f>SUMPRODUCT(K43:K54,M43:M54)/SUM(K43:K54)</f>
        <v>0.62433237395986296</v>
      </c>
    </row>
    <row r="44" spans="1:15" x14ac:dyDescent="0.25">
      <c r="A44" s="7" t="s">
        <v>5</v>
      </c>
      <c r="B44" s="8" t="s">
        <v>8</v>
      </c>
      <c r="C44" s="8">
        <v>10324</v>
      </c>
      <c r="D44" s="8">
        <v>10324</v>
      </c>
      <c r="E44" s="9">
        <v>0.63</v>
      </c>
      <c r="F44" s="8">
        <v>3</v>
      </c>
      <c r="G44" s="16"/>
      <c r="I44" s="7" t="s">
        <v>5</v>
      </c>
      <c r="J44" s="8" t="s">
        <v>8</v>
      </c>
      <c r="K44" s="8">
        <v>10851</v>
      </c>
      <c r="L44" s="8">
        <v>10851</v>
      </c>
      <c r="M44" s="9">
        <v>0.54</v>
      </c>
      <c r="N44" s="8">
        <v>3</v>
      </c>
      <c r="O44" s="16"/>
    </row>
    <row r="45" spans="1:15" x14ac:dyDescent="0.25">
      <c r="A45" s="7" t="s">
        <v>7</v>
      </c>
      <c r="B45" s="8" t="s">
        <v>8</v>
      </c>
      <c r="C45" s="8">
        <v>2470</v>
      </c>
      <c r="D45" s="8">
        <v>2470</v>
      </c>
      <c r="E45" s="9">
        <v>0.46</v>
      </c>
      <c r="F45" s="8">
        <v>3</v>
      </c>
      <c r="I45" s="3" t="s">
        <v>7</v>
      </c>
      <c r="J45" s="4" t="s">
        <v>8</v>
      </c>
      <c r="K45" s="4">
        <v>2337</v>
      </c>
      <c r="L45" s="4">
        <v>2337</v>
      </c>
      <c r="M45" s="5">
        <v>0.51</v>
      </c>
      <c r="N45" s="4">
        <v>3</v>
      </c>
    </row>
    <row r="46" spans="1:15" x14ac:dyDescent="0.25">
      <c r="A46" s="7" t="s">
        <v>9</v>
      </c>
      <c r="B46" s="8" t="s">
        <v>8</v>
      </c>
      <c r="C46" s="8">
        <v>7303</v>
      </c>
      <c r="D46" s="8">
        <v>7303</v>
      </c>
      <c r="E46" s="9">
        <v>0.4</v>
      </c>
      <c r="F46" s="8">
        <v>2</v>
      </c>
      <c r="I46" s="3" t="s">
        <v>9</v>
      </c>
      <c r="J46" s="4" t="s">
        <v>8</v>
      </c>
      <c r="K46" s="4">
        <v>7873</v>
      </c>
      <c r="L46" s="4">
        <v>7873</v>
      </c>
      <c r="M46" s="5">
        <v>0.36</v>
      </c>
      <c r="N46" s="4">
        <v>2</v>
      </c>
    </row>
    <row r="47" spans="1:15" x14ac:dyDescent="0.25">
      <c r="A47" s="3" t="s">
        <v>11</v>
      </c>
      <c r="B47" s="4" t="s">
        <v>8</v>
      </c>
      <c r="C47" s="4">
        <v>16012</v>
      </c>
      <c r="D47" s="4">
        <v>16012</v>
      </c>
      <c r="E47" s="5">
        <v>0.42</v>
      </c>
      <c r="F47" s="4">
        <v>4</v>
      </c>
      <c r="G47" s="16"/>
      <c r="I47" s="3" t="s">
        <v>11</v>
      </c>
      <c r="J47" s="4" t="s">
        <v>8</v>
      </c>
      <c r="K47" s="4">
        <v>18370</v>
      </c>
      <c r="L47" s="4">
        <v>18370</v>
      </c>
      <c r="M47" s="5">
        <v>0.43</v>
      </c>
      <c r="N47" s="4">
        <v>6</v>
      </c>
      <c r="O47" s="16"/>
    </row>
    <row r="48" spans="1:15" x14ac:dyDescent="0.25">
      <c r="A48" s="3" t="s">
        <v>12</v>
      </c>
      <c r="B48" s="4" t="s">
        <v>8</v>
      </c>
      <c r="C48" s="4">
        <v>2284</v>
      </c>
      <c r="D48" s="4">
        <v>2284</v>
      </c>
      <c r="E48" s="5">
        <v>0.4</v>
      </c>
      <c r="F48" s="4">
        <v>2</v>
      </c>
      <c r="I48" s="3" t="s">
        <v>12</v>
      </c>
      <c r="J48" s="4" t="s">
        <v>8</v>
      </c>
      <c r="K48" s="4">
        <v>2446</v>
      </c>
      <c r="L48" s="4">
        <v>2446</v>
      </c>
      <c r="M48" s="5">
        <v>0.61</v>
      </c>
      <c r="N48" s="4">
        <v>3</v>
      </c>
    </row>
    <row r="49" spans="1:15" x14ac:dyDescent="0.25">
      <c r="A49" s="3" t="s">
        <v>13</v>
      </c>
      <c r="B49" s="4" t="s">
        <v>8</v>
      </c>
      <c r="C49" s="4">
        <v>460</v>
      </c>
      <c r="D49" s="4">
        <v>460</v>
      </c>
      <c r="E49" s="5">
        <v>0.93</v>
      </c>
      <c r="F49" s="4">
        <v>2</v>
      </c>
      <c r="I49" s="3" t="s">
        <v>13</v>
      </c>
      <c r="J49" s="4" t="s">
        <v>8</v>
      </c>
      <c r="K49" s="4">
        <v>627</v>
      </c>
      <c r="L49" s="4">
        <v>627</v>
      </c>
      <c r="M49" s="5">
        <v>0.74</v>
      </c>
      <c r="N49" s="4">
        <v>2</v>
      </c>
    </row>
    <row r="50" spans="1:15" x14ac:dyDescent="0.25">
      <c r="A50" s="3" t="s">
        <v>14</v>
      </c>
      <c r="B50" s="4" t="s">
        <v>8</v>
      </c>
      <c r="C50" s="4">
        <v>2461</v>
      </c>
      <c r="D50" s="4">
        <v>2461</v>
      </c>
      <c r="E50" s="5">
        <v>0.89</v>
      </c>
      <c r="F50" s="4">
        <v>3</v>
      </c>
      <c r="I50" s="7" t="s">
        <v>14</v>
      </c>
      <c r="J50" s="8" t="s">
        <v>8</v>
      </c>
      <c r="K50" s="8">
        <v>2457</v>
      </c>
      <c r="L50" s="8">
        <v>2457</v>
      </c>
      <c r="M50" s="9">
        <v>0.92</v>
      </c>
      <c r="N50" s="8">
        <v>3</v>
      </c>
    </row>
    <row r="51" spans="1:15" x14ac:dyDescent="0.25">
      <c r="A51" s="3" t="s">
        <v>15</v>
      </c>
      <c r="B51" s="4" t="s">
        <v>8</v>
      </c>
      <c r="C51" s="4">
        <v>73305</v>
      </c>
      <c r="D51" s="4">
        <v>73305</v>
      </c>
      <c r="E51" s="5">
        <v>0.67</v>
      </c>
      <c r="F51" s="4">
        <v>3</v>
      </c>
      <c r="I51" s="7" t="s">
        <v>15</v>
      </c>
      <c r="J51" s="8" t="s">
        <v>8</v>
      </c>
      <c r="K51" s="8">
        <v>77369</v>
      </c>
      <c r="L51" s="8">
        <v>77369</v>
      </c>
      <c r="M51" s="9">
        <v>0.65</v>
      </c>
      <c r="N51" s="8">
        <v>7</v>
      </c>
    </row>
    <row r="52" spans="1:15" x14ac:dyDescent="0.25">
      <c r="A52" s="3" t="s">
        <v>16</v>
      </c>
      <c r="B52" s="4" t="s">
        <v>8</v>
      </c>
      <c r="C52" s="4">
        <v>47537</v>
      </c>
      <c r="D52" s="4">
        <v>47537</v>
      </c>
      <c r="E52" s="5">
        <v>0.57999999999999996</v>
      </c>
      <c r="F52" s="4">
        <v>4</v>
      </c>
      <c r="I52" s="7" t="s">
        <v>16</v>
      </c>
      <c r="J52" s="8" t="s">
        <v>8</v>
      </c>
      <c r="K52" s="8">
        <v>49835</v>
      </c>
      <c r="L52" s="8">
        <v>49835</v>
      </c>
      <c r="M52" s="9">
        <v>0.49</v>
      </c>
      <c r="N52" s="8">
        <v>4</v>
      </c>
    </row>
    <row r="53" spans="1:15" x14ac:dyDescent="0.25">
      <c r="A53" s="7" t="s">
        <v>17</v>
      </c>
      <c r="B53" s="8" t="s">
        <v>8</v>
      </c>
      <c r="C53" s="8">
        <v>9695</v>
      </c>
      <c r="D53" s="8">
        <v>9695</v>
      </c>
      <c r="E53" s="9">
        <v>0.8</v>
      </c>
      <c r="F53" s="8">
        <v>4</v>
      </c>
      <c r="I53" s="3" t="s">
        <v>17</v>
      </c>
      <c r="J53" s="4" t="s">
        <v>8</v>
      </c>
      <c r="K53" s="4">
        <v>10023</v>
      </c>
      <c r="L53" s="4">
        <v>10023</v>
      </c>
      <c r="M53" s="5">
        <v>0.77</v>
      </c>
      <c r="N53" s="4">
        <v>3</v>
      </c>
    </row>
    <row r="54" spans="1:15" x14ac:dyDescent="0.25">
      <c r="A54" s="3" t="s">
        <v>18</v>
      </c>
      <c r="B54" s="4" t="s">
        <v>8</v>
      </c>
      <c r="C54" s="4">
        <v>45282</v>
      </c>
      <c r="D54" s="4">
        <v>45282</v>
      </c>
      <c r="E54" s="5">
        <v>0.75</v>
      </c>
      <c r="F54" s="4">
        <v>6</v>
      </c>
      <c r="I54" s="7" t="s">
        <v>18</v>
      </c>
      <c r="J54" s="8" t="s">
        <v>8</v>
      </c>
      <c r="K54" s="8">
        <v>47987</v>
      </c>
      <c r="L54" s="8">
        <v>47987</v>
      </c>
      <c r="M54" s="9">
        <v>0.7</v>
      </c>
      <c r="N54" s="8">
        <v>5</v>
      </c>
    </row>
    <row r="55" spans="1:15" x14ac:dyDescent="0.25">
      <c r="A55" s="7" t="s">
        <v>3</v>
      </c>
      <c r="B55" s="8" t="s">
        <v>10</v>
      </c>
      <c r="C55" s="8">
        <v>23601</v>
      </c>
      <c r="D55" s="8">
        <v>23601</v>
      </c>
      <c r="E55" s="9">
        <v>0.32</v>
      </c>
      <c r="F55" s="8">
        <v>2</v>
      </c>
      <c r="G55" s="16">
        <f>SUMPRODUCT(C55:C66,E55:E66)/SUM(C55:C66)</f>
        <v>0.31153091999662075</v>
      </c>
      <c r="I55" s="3" t="s">
        <v>3</v>
      </c>
      <c r="J55" s="4" t="s">
        <v>10</v>
      </c>
      <c r="K55" s="4">
        <v>16915</v>
      </c>
      <c r="L55" s="4">
        <v>16915</v>
      </c>
      <c r="M55" s="5">
        <v>0.32</v>
      </c>
      <c r="N55" s="4">
        <v>2</v>
      </c>
      <c r="O55" s="16">
        <f>SUMPRODUCT(K55:K66,M55:M66)/SUM(K55:K66)</f>
        <v>0.31957089206708511</v>
      </c>
    </row>
    <row r="56" spans="1:15" x14ac:dyDescent="0.25">
      <c r="A56" s="3" t="s">
        <v>5</v>
      </c>
      <c r="B56" s="4" t="s">
        <v>10</v>
      </c>
      <c r="C56" s="4">
        <v>8412</v>
      </c>
      <c r="D56" s="4">
        <v>8412</v>
      </c>
      <c r="E56" s="5">
        <v>0.32</v>
      </c>
      <c r="F56" s="4">
        <v>3</v>
      </c>
      <c r="I56" s="7" t="s">
        <v>5</v>
      </c>
      <c r="J56" s="8" t="s">
        <v>10</v>
      </c>
      <c r="K56" s="8">
        <v>5419</v>
      </c>
      <c r="L56" s="8">
        <v>5419</v>
      </c>
      <c r="M56" s="9">
        <v>0.34</v>
      </c>
      <c r="N56" s="8">
        <v>2</v>
      </c>
    </row>
    <row r="57" spans="1:15" x14ac:dyDescent="0.25">
      <c r="A57" s="7" t="s">
        <v>7</v>
      </c>
      <c r="B57" s="8" t="s">
        <v>10</v>
      </c>
      <c r="C57" s="8">
        <v>10932</v>
      </c>
      <c r="D57" s="8">
        <v>10932</v>
      </c>
      <c r="E57" s="9">
        <v>0.32</v>
      </c>
      <c r="F57" s="8">
        <v>2</v>
      </c>
      <c r="I57" s="7" t="s">
        <v>7</v>
      </c>
      <c r="J57" s="8" t="s">
        <v>10</v>
      </c>
      <c r="K57" s="8">
        <v>9613</v>
      </c>
      <c r="L57" s="8">
        <v>9613</v>
      </c>
      <c r="M57" s="9">
        <v>0.3</v>
      </c>
      <c r="N57" s="8">
        <v>1</v>
      </c>
    </row>
    <row r="58" spans="1:15" x14ac:dyDescent="0.25">
      <c r="A58" s="7" t="s">
        <v>9</v>
      </c>
      <c r="B58" s="8" t="s">
        <v>10</v>
      </c>
      <c r="C58" s="8">
        <v>7593</v>
      </c>
      <c r="D58" s="8">
        <v>7593</v>
      </c>
      <c r="E58" s="9">
        <v>0.26</v>
      </c>
      <c r="F58" s="8">
        <v>1</v>
      </c>
      <c r="G58" s="16"/>
      <c r="I58" s="7" t="s">
        <v>9</v>
      </c>
      <c r="J58" s="8" t="s">
        <v>10</v>
      </c>
      <c r="K58" s="8">
        <v>7133</v>
      </c>
      <c r="L58" s="8">
        <v>7133</v>
      </c>
      <c r="M58" s="9">
        <v>0.3</v>
      </c>
      <c r="N58" s="8">
        <v>1</v>
      </c>
      <c r="O58" s="16"/>
    </row>
    <row r="59" spans="1:15" x14ac:dyDescent="0.25">
      <c r="A59" s="7" t="s">
        <v>11</v>
      </c>
      <c r="B59" s="8" t="s">
        <v>10</v>
      </c>
      <c r="C59" s="8">
        <v>35048</v>
      </c>
      <c r="D59" s="8">
        <v>35048</v>
      </c>
      <c r="E59" s="9">
        <v>0.32</v>
      </c>
      <c r="F59" s="8">
        <v>2</v>
      </c>
      <c r="I59" s="7" t="s">
        <v>11</v>
      </c>
      <c r="J59" s="8" t="s">
        <v>10</v>
      </c>
      <c r="K59" s="8">
        <v>28518</v>
      </c>
      <c r="L59" s="8">
        <v>28518</v>
      </c>
      <c r="M59" s="9">
        <v>0.35</v>
      </c>
      <c r="N59" s="8">
        <v>3</v>
      </c>
    </row>
    <row r="60" spans="1:15" x14ac:dyDescent="0.25">
      <c r="A60" s="7" t="s">
        <v>12</v>
      </c>
      <c r="B60" s="8" t="s">
        <v>10</v>
      </c>
      <c r="C60" s="8">
        <v>26370</v>
      </c>
      <c r="D60" s="8">
        <v>26370</v>
      </c>
      <c r="E60" s="9">
        <v>0.31</v>
      </c>
      <c r="F60" s="8">
        <v>2</v>
      </c>
      <c r="I60" s="3" t="s">
        <v>12</v>
      </c>
      <c r="J60" s="4" t="s">
        <v>10</v>
      </c>
      <c r="K60" s="4">
        <v>23376</v>
      </c>
      <c r="L60" s="4">
        <v>23376</v>
      </c>
      <c r="M60" s="5">
        <v>0.32</v>
      </c>
      <c r="N60" s="4">
        <v>2</v>
      </c>
    </row>
    <row r="61" spans="1:15" x14ac:dyDescent="0.25">
      <c r="A61" s="3" t="s">
        <v>13</v>
      </c>
      <c r="B61" s="4" t="s">
        <v>10</v>
      </c>
      <c r="C61" s="4">
        <v>18978</v>
      </c>
      <c r="D61" s="4">
        <v>18978</v>
      </c>
      <c r="E61" s="5">
        <v>0.3</v>
      </c>
      <c r="F61" s="4">
        <v>2</v>
      </c>
      <c r="I61" s="7" t="s">
        <v>13</v>
      </c>
      <c r="J61" s="8" t="s">
        <v>10</v>
      </c>
      <c r="K61" s="8">
        <v>17755</v>
      </c>
      <c r="L61" s="8">
        <v>17755</v>
      </c>
      <c r="M61" s="9">
        <v>0.32</v>
      </c>
      <c r="N61" s="8">
        <v>2</v>
      </c>
    </row>
    <row r="62" spans="1:15" x14ac:dyDescent="0.25">
      <c r="A62" s="7" t="s">
        <v>14</v>
      </c>
      <c r="B62" s="8" t="s">
        <v>10</v>
      </c>
      <c r="C62" s="8">
        <v>15475</v>
      </c>
      <c r="D62" s="8">
        <v>15475</v>
      </c>
      <c r="E62" s="9">
        <v>0.28999999999999998</v>
      </c>
      <c r="F62" s="8">
        <v>1</v>
      </c>
      <c r="G62" s="16"/>
      <c r="I62" s="3" t="s">
        <v>14</v>
      </c>
      <c r="J62" s="4" t="s">
        <v>10</v>
      </c>
      <c r="K62" s="4">
        <v>9673</v>
      </c>
      <c r="L62" s="4">
        <v>9673</v>
      </c>
      <c r="M62" s="5">
        <v>0.28999999999999998</v>
      </c>
      <c r="N62" s="4">
        <v>1</v>
      </c>
      <c r="O62" s="16"/>
    </row>
    <row r="63" spans="1:15" x14ac:dyDescent="0.25">
      <c r="A63" s="3" t="s">
        <v>15</v>
      </c>
      <c r="B63" s="4" t="s">
        <v>10</v>
      </c>
      <c r="C63" s="4">
        <v>38070</v>
      </c>
      <c r="D63" s="4">
        <v>38070</v>
      </c>
      <c r="E63" s="5">
        <v>0.36</v>
      </c>
      <c r="F63" s="4">
        <v>2</v>
      </c>
      <c r="I63" s="7" t="s">
        <v>15</v>
      </c>
      <c r="J63" s="8" t="s">
        <v>10</v>
      </c>
      <c r="K63" s="8">
        <v>30458</v>
      </c>
      <c r="L63" s="8">
        <v>30458</v>
      </c>
      <c r="M63" s="9">
        <v>0.34</v>
      </c>
      <c r="N63" s="8">
        <v>2</v>
      </c>
    </row>
    <row r="64" spans="1:15" x14ac:dyDescent="0.25">
      <c r="A64" s="3" t="s">
        <v>16</v>
      </c>
      <c r="B64" s="4" t="s">
        <v>10</v>
      </c>
      <c r="C64" s="4">
        <v>18055</v>
      </c>
      <c r="D64" s="4">
        <v>18055</v>
      </c>
      <c r="E64" s="5">
        <v>0.3</v>
      </c>
      <c r="F64" s="4">
        <v>2</v>
      </c>
      <c r="I64" s="7" t="s">
        <v>16</v>
      </c>
      <c r="J64" s="8" t="s">
        <v>10</v>
      </c>
      <c r="K64" s="8">
        <v>16711</v>
      </c>
      <c r="L64" s="8">
        <v>16711</v>
      </c>
      <c r="M64" s="9">
        <v>0.31</v>
      </c>
      <c r="N64" s="8">
        <v>2</v>
      </c>
    </row>
    <row r="65" spans="1:14" x14ac:dyDescent="0.25">
      <c r="A65" s="3" t="s">
        <v>17</v>
      </c>
      <c r="B65" s="4" t="s">
        <v>10</v>
      </c>
      <c r="C65" s="4">
        <v>11767</v>
      </c>
      <c r="D65" s="4">
        <v>11767</v>
      </c>
      <c r="E65" s="5">
        <v>0.26</v>
      </c>
      <c r="F65" s="4">
        <v>1</v>
      </c>
      <c r="I65" s="7" t="s">
        <v>17</v>
      </c>
      <c r="J65" s="8" t="s">
        <v>10</v>
      </c>
      <c r="K65" s="8">
        <v>11544</v>
      </c>
      <c r="L65" s="8">
        <v>11544</v>
      </c>
      <c r="M65" s="9">
        <v>0.28999999999999998</v>
      </c>
      <c r="N65" s="8">
        <v>1</v>
      </c>
    </row>
    <row r="66" spans="1:14" ht="15.75" thickBot="1" x14ac:dyDescent="0.3">
      <c r="A66" s="11" t="s">
        <v>18</v>
      </c>
      <c r="B66" s="12" t="s">
        <v>10</v>
      </c>
      <c r="C66" s="12">
        <v>22439</v>
      </c>
      <c r="D66" s="12">
        <v>22439</v>
      </c>
      <c r="E66" s="13">
        <v>0.28000000000000003</v>
      </c>
      <c r="F66" s="12">
        <v>3</v>
      </c>
      <c r="I66" s="11" t="s">
        <v>18</v>
      </c>
      <c r="J66" s="12" t="s">
        <v>10</v>
      </c>
      <c r="K66" s="12">
        <v>17265</v>
      </c>
      <c r="L66" s="12">
        <v>17265</v>
      </c>
      <c r="M66" s="13">
        <v>0.28999999999999998</v>
      </c>
      <c r="N66" s="12">
        <v>2</v>
      </c>
    </row>
    <row r="67" spans="1:14" x14ac:dyDescent="0.25">
      <c r="G67" s="16"/>
    </row>
    <row r="70" spans="1:14" x14ac:dyDescent="0.25">
      <c r="A70" s="3" t="s">
        <v>3</v>
      </c>
      <c r="B70" s="4" t="s">
        <v>6</v>
      </c>
      <c r="C70" s="4">
        <v>95025</v>
      </c>
      <c r="D70" s="4">
        <v>95025</v>
      </c>
      <c r="E70" s="5">
        <v>0.35</v>
      </c>
      <c r="F70" s="4">
        <v>9</v>
      </c>
      <c r="G70" s="16">
        <f>SUMPRODUCT(C70:C73,E70:E73)/SUM(C70:C73)</f>
        <v>0.51381954593709378</v>
      </c>
    </row>
    <row r="71" spans="1:14" x14ac:dyDescent="0.25">
      <c r="A71" s="3" t="s">
        <v>3</v>
      </c>
      <c r="B71" s="4" t="s">
        <v>4</v>
      </c>
      <c r="C71" s="4">
        <v>68217</v>
      </c>
      <c r="D71" s="4">
        <v>68217</v>
      </c>
      <c r="E71" s="5">
        <v>0.63</v>
      </c>
      <c r="F71" s="4">
        <v>4</v>
      </c>
    </row>
    <row r="72" spans="1:14" x14ac:dyDescent="0.25">
      <c r="A72" s="7" t="s">
        <v>3</v>
      </c>
      <c r="B72" s="8" t="s">
        <v>8</v>
      </c>
      <c r="C72" s="8">
        <v>23216</v>
      </c>
      <c r="D72" s="8">
        <v>23216</v>
      </c>
      <c r="E72" s="9">
        <v>1.04</v>
      </c>
      <c r="F72" s="8">
        <v>8</v>
      </c>
    </row>
    <row r="73" spans="1:14" x14ac:dyDescent="0.25">
      <c r="A73" s="7" t="s">
        <v>3</v>
      </c>
      <c r="B73" s="8" t="s">
        <v>10</v>
      </c>
      <c r="C73" s="8">
        <v>23601</v>
      </c>
      <c r="D73" s="8">
        <v>23601</v>
      </c>
      <c r="E73" s="9">
        <v>0.32</v>
      </c>
      <c r="F73" s="8">
        <v>2</v>
      </c>
    </row>
  </sheetData>
  <mergeCells count="2">
    <mergeCell ref="A1:G1"/>
    <mergeCell ref="I1:O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ACF65-2330-4BAD-B4DA-748955902AA1}">
  <dimension ref="A1:P80"/>
  <sheetViews>
    <sheetView topLeftCell="E1" workbookViewId="0">
      <selection activeCell="N3" activeCellId="1" sqref="F3:G6 N3:O6"/>
    </sheetView>
  </sheetViews>
  <sheetFormatPr defaultColWidth="25.28515625" defaultRowHeight="15" x14ac:dyDescent="0.25"/>
  <sheetData>
    <row r="1" spans="1:15" ht="19.5" thickBot="1" x14ac:dyDescent="0.35">
      <c r="A1" s="49" t="s">
        <v>51</v>
      </c>
      <c r="B1" s="49"/>
      <c r="C1" s="49"/>
      <c r="D1" s="49"/>
      <c r="E1" s="49"/>
      <c r="F1" s="49"/>
      <c r="G1" s="49"/>
      <c r="I1" s="49" t="s">
        <v>52</v>
      </c>
      <c r="J1" s="49"/>
      <c r="K1" s="49"/>
      <c r="L1" s="49"/>
      <c r="M1" s="49"/>
      <c r="N1" s="49"/>
      <c r="O1" s="49"/>
    </row>
    <row r="2" spans="1:15" x14ac:dyDescent="0.25">
      <c r="A2" s="1" t="s">
        <v>0</v>
      </c>
      <c r="B2" s="2" t="s">
        <v>1</v>
      </c>
      <c r="C2" s="2" t="s">
        <v>46</v>
      </c>
      <c r="E2" s="1" t="s">
        <v>2</v>
      </c>
      <c r="F2" s="2" t="s">
        <v>1</v>
      </c>
      <c r="G2" s="2" t="s">
        <v>46</v>
      </c>
      <c r="I2" s="1" t="s">
        <v>0</v>
      </c>
      <c r="J2" s="2" t="s">
        <v>1</v>
      </c>
      <c r="K2" s="2" t="s">
        <v>46</v>
      </c>
      <c r="M2" s="1" t="s">
        <v>2</v>
      </c>
      <c r="N2" s="2" t="s">
        <v>1</v>
      </c>
      <c r="O2" s="2" t="s">
        <v>46</v>
      </c>
    </row>
    <row r="3" spans="1:15" x14ac:dyDescent="0.25">
      <c r="A3" s="3" t="s">
        <v>3</v>
      </c>
      <c r="B3" s="4">
        <v>141978</v>
      </c>
      <c r="C3" s="5">
        <v>0.34099346377607798</v>
      </c>
      <c r="D3" s="17"/>
      <c r="E3" s="3" t="s">
        <v>47</v>
      </c>
      <c r="F3" s="4">
        <v>776093</v>
      </c>
      <c r="G3" s="5">
        <v>0.31319238802566191</v>
      </c>
      <c r="I3" s="3" t="s">
        <v>3</v>
      </c>
      <c r="J3" s="4">
        <v>123556</v>
      </c>
      <c r="K3" s="6">
        <v>0.34618933924698114</v>
      </c>
      <c r="M3" s="3" t="s">
        <v>47</v>
      </c>
      <c r="N3" s="4">
        <v>750214</v>
      </c>
      <c r="O3" s="6">
        <v>0.31334039354104287</v>
      </c>
    </row>
    <row r="4" spans="1:15" x14ac:dyDescent="0.25">
      <c r="A4" s="7" t="s">
        <v>5</v>
      </c>
      <c r="B4" s="8">
        <v>61650</v>
      </c>
      <c r="C4" s="9">
        <v>0.30100859691808596</v>
      </c>
      <c r="D4" s="17"/>
      <c r="E4" s="7" t="s">
        <v>48</v>
      </c>
      <c r="F4" s="8">
        <v>146072</v>
      </c>
      <c r="G4" s="9">
        <v>0.27775692809025682</v>
      </c>
      <c r="I4" s="7" t="s">
        <v>5</v>
      </c>
      <c r="J4" s="8">
        <v>55478</v>
      </c>
      <c r="K4" s="10">
        <v>0.30915407909441578</v>
      </c>
      <c r="M4" s="7" t="s">
        <v>48</v>
      </c>
      <c r="N4" s="8">
        <v>107052</v>
      </c>
      <c r="O4" s="10">
        <v>0.28145826327392298</v>
      </c>
    </row>
    <row r="5" spans="1:15" x14ac:dyDescent="0.25">
      <c r="A5" s="3" t="s">
        <v>7</v>
      </c>
      <c r="B5" s="4">
        <v>64072</v>
      </c>
      <c r="C5" s="5">
        <v>0.28985172930453235</v>
      </c>
      <c r="D5" s="17"/>
      <c r="E5" s="3" t="s">
        <v>49</v>
      </c>
      <c r="F5" s="4">
        <v>274075</v>
      </c>
      <c r="G5" s="5">
        <v>0.40060917632035026</v>
      </c>
      <c r="I5" s="3" t="s">
        <v>7</v>
      </c>
      <c r="J5" s="4">
        <v>65823</v>
      </c>
      <c r="K5" s="6">
        <v>0.27951430351093082</v>
      </c>
      <c r="M5" s="3" t="s">
        <v>49</v>
      </c>
      <c r="N5" s="4">
        <v>247345</v>
      </c>
      <c r="O5" s="6">
        <v>0.42410568234652007</v>
      </c>
    </row>
    <row r="6" spans="1:15" ht="15.75" thickBot="1" x14ac:dyDescent="0.3">
      <c r="A6" s="7" t="s">
        <v>9</v>
      </c>
      <c r="B6" s="8">
        <v>78360</v>
      </c>
      <c r="C6" s="9">
        <v>0.28575765696784072</v>
      </c>
      <c r="D6" s="17"/>
      <c r="E6" s="11" t="s">
        <v>50</v>
      </c>
      <c r="F6" s="12">
        <v>216188</v>
      </c>
      <c r="G6" s="13">
        <v>0.2374447702925232</v>
      </c>
      <c r="I6" s="7" t="s">
        <v>9</v>
      </c>
      <c r="J6" s="8">
        <v>75093</v>
      </c>
      <c r="K6" s="10">
        <v>0.28356371432756716</v>
      </c>
      <c r="M6" s="11" t="s">
        <v>50</v>
      </c>
      <c r="N6" s="12">
        <v>259105</v>
      </c>
      <c r="O6" s="14">
        <v>0.24079500588564476</v>
      </c>
    </row>
    <row r="7" spans="1:15" x14ac:dyDescent="0.25">
      <c r="A7" s="3" t="s">
        <v>11</v>
      </c>
      <c r="B7" s="4">
        <v>227091</v>
      </c>
      <c r="C7" s="5">
        <v>0.29326292103165691</v>
      </c>
      <c r="D7" s="17"/>
      <c r="I7" s="3" t="s">
        <v>11</v>
      </c>
      <c r="J7" s="4">
        <v>213301</v>
      </c>
      <c r="K7" s="6">
        <v>0.29519533429285372</v>
      </c>
    </row>
    <row r="8" spans="1:15" x14ac:dyDescent="0.25">
      <c r="A8" s="7" t="s">
        <v>12</v>
      </c>
      <c r="B8" s="8">
        <v>236920</v>
      </c>
      <c r="C8" s="9">
        <v>0.31806601384433564</v>
      </c>
      <c r="D8" s="17"/>
      <c r="G8" s="18">
        <f>SUMPRODUCT(F3:F6,G3:G6)/SUM(F3:F6)</f>
        <v>0.31489647613896071</v>
      </c>
      <c r="I8" s="7" t="s">
        <v>12</v>
      </c>
      <c r="J8" s="8">
        <v>241146</v>
      </c>
      <c r="K8" s="10">
        <v>0.3094135917659841</v>
      </c>
      <c r="O8" s="18">
        <f>SUMPRODUCT(N3:N6,O3:O6)/SUM(N3:N6)</f>
        <v>0.31714420744495186</v>
      </c>
    </row>
    <row r="9" spans="1:15" x14ac:dyDescent="0.25">
      <c r="A9" s="3" t="s">
        <v>13</v>
      </c>
      <c r="B9" s="4">
        <v>25738</v>
      </c>
      <c r="C9" s="5">
        <v>0.25160968218198776</v>
      </c>
      <c r="D9" s="17"/>
      <c r="I9" s="3" t="s">
        <v>13</v>
      </c>
      <c r="J9" s="4">
        <v>26187</v>
      </c>
      <c r="K9" s="6">
        <v>0.23786344369343568</v>
      </c>
    </row>
    <row r="10" spans="1:15" x14ac:dyDescent="0.25">
      <c r="A10" s="7" t="s">
        <v>14</v>
      </c>
      <c r="B10" s="8">
        <v>55169</v>
      </c>
      <c r="C10" s="9">
        <v>0.28459370298537223</v>
      </c>
      <c r="D10" s="17"/>
      <c r="G10" s="18">
        <f>SUMPRODUCT(C19:C66,E19:E66)/SUM(C19:C66)</f>
        <v>0.31489647613896077</v>
      </c>
      <c r="I10" s="7" t="s">
        <v>14</v>
      </c>
      <c r="J10" s="8">
        <v>61804</v>
      </c>
      <c r="K10" s="10">
        <v>0.28933272927318615</v>
      </c>
      <c r="O10" s="18">
        <f>SUMPRODUCT(K19:K66,M19:M66)/SUM(K19:K66)</f>
        <v>0.31714420744495186</v>
      </c>
    </row>
    <row r="11" spans="1:15" x14ac:dyDescent="0.25">
      <c r="A11" s="3" t="s">
        <v>15</v>
      </c>
      <c r="B11" s="4">
        <v>159221</v>
      </c>
      <c r="C11" s="5">
        <v>0.34796961456089331</v>
      </c>
      <c r="D11" s="17"/>
      <c r="I11" s="3" t="s">
        <v>15</v>
      </c>
      <c r="J11" s="4">
        <v>161894</v>
      </c>
      <c r="K11" s="6">
        <v>0.35065938206480779</v>
      </c>
    </row>
    <row r="12" spans="1:15" x14ac:dyDescent="0.25">
      <c r="A12" s="7" t="s">
        <v>16</v>
      </c>
      <c r="B12" s="8">
        <v>196356</v>
      </c>
      <c r="C12" s="9">
        <v>0.33300551039947851</v>
      </c>
      <c r="D12" s="17"/>
      <c r="I12" s="7" t="s">
        <v>16</v>
      </c>
      <c r="J12" s="8">
        <v>159990</v>
      </c>
      <c r="K12" s="10">
        <v>0.34374048378023625</v>
      </c>
    </row>
    <row r="13" spans="1:15" x14ac:dyDescent="0.25">
      <c r="A13" s="3" t="s">
        <v>17</v>
      </c>
      <c r="B13" s="4">
        <v>75703</v>
      </c>
      <c r="C13" s="5">
        <v>0.3026296183770788</v>
      </c>
      <c r="D13" s="17"/>
      <c r="I13" s="3" t="s">
        <v>17</v>
      </c>
      <c r="J13" s="4">
        <v>69404</v>
      </c>
      <c r="K13" s="6">
        <v>0.31129574664284482</v>
      </c>
    </row>
    <row r="14" spans="1:15" ht="15.75" thickBot="1" x14ac:dyDescent="0.3">
      <c r="A14" s="11" t="s">
        <v>18</v>
      </c>
      <c r="B14" s="12">
        <v>90170</v>
      </c>
      <c r="C14" s="13">
        <v>0.32164334035710329</v>
      </c>
      <c r="D14" s="17"/>
      <c r="I14" s="11" t="s">
        <v>18</v>
      </c>
      <c r="J14" s="12">
        <v>110040</v>
      </c>
      <c r="K14" s="14">
        <v>0.34367021083242449</v>
      </c>
    </row>
    <row r="15" spans="1:15" x14ac:dyDescent="0.25">
      <c r="D15" s="17"/>
    </row>
    <row r="16" spans="1:15" x14ac:dyDescent="0.25">
      <c r="A16" t="s">
        <v>19</v>
      </c>
      <c r="B16" s="15">
        <f>SUM(B3:B14)</f>
        <v>1412428</v>
      </c>
      <c r="C16">
        <f>SUMPRODUCT(B3:B14,C3:C14)/SUM(B3:B14)</f>
        <v>0.31489647613896071</v>
      </c>
      <c r="D16" s="17"/>
      <c r="E16" t="s">
        <v>19</v>
      </c>
      <c r="F16" s="15">
        <f>SUM(F3:F6)</f>
        <v>1412428</v>
      </c>
      <c r="I16" t="s">
        <v>19</v>
      </c>
      <c r="J16" s="15">
        <f>SUM(J3:J14)</f>
        <v>1363716</v>
      </c>
      <c r="M16" t="s">
        <v>19</v>
      </c>
      <c r="N16" s="15">
        <f>SUM(N3:N14)</f>
        <v>1363716</v>
      </c>
      <c r="O16" s="17"/>
    </row>
    <row r="17" spans="1:16" ht="15.75" thickBot="1" x14ac:dyDescent="0.3"/>
    <row r="18" spans="1:16" x14ac:dyDescent="0.25">
      <c r="A18" s="1" t="s">
        <v>20</v>
      </c>
      <c r="B18" s="2" t="s">
        <v>21</v>
      </c>
      <c r="C18" s="2" t="s">
        <v>22</v>
      </c>
      <c r="D18" s="2" t="s">
        <v>23</v>
      </c>
      <c r="E18" s="2" t="s">
        <v>24</v>
      </c>
      <c r="F18" s="2" t="s">
        <v>25</v>
      </c>
      <c r="I18" s="1" t="s">
        <v>20</v>
      </c>
      <c r="J18" s="2" t="s">
        <v>21</v>
      </c>
      <c r="K18" s="2" t="s">
        <v>22</v>
      </c>
      <c r="L18" s="2" t="s">
        <v>23</v>
      </c>
      <c r="M18" s="2" t="s">
        <v>24</v>
      </c>
      <c r="N18" s="2" t="s">
        <v>25</v>
      </c>
    </row>
    <row r="19" spans="1:16" x14ac:dyDescent="0.25">
      <c r="A19" s="3" t="s">
        <v>3</v>
      </c>
      <c r="B19" s="4" t="s">
        <v>4</v>
      </c>
      <c r="C19" s="4">
        <v>32743</v>
      </c>
      <c r="D19" s="4">
        <v>32743</v>
      </c>
      <c r="E19" s="5">
        <v>0.32</v>
      </c>
      <c r="F19" s="4">
        <v>5</v>
      </c>
      <c r="G19" s="16">
        <f>SUMPRODUCT(C19:C30,E19:E30)/SUM(C19:C30)</f>
        <v>0.31319238802566191</v>
      </c>
      <c r="H19" s="17">
        <f>SUM(C19:C30)</f>
        <v>776093</v>
      </c>
      <c r="I19" s="3" t="s">
        <v>3</v>
      </c>
      <c r="J19" s="4" t="s">
        <v>4</v>
      </c>
      <c r="K19" s="4">
        <v>31737</v>
      </c>
      <c r="L19" s="4">
        <v>31737</v>
      </c>
      <c r="M19" s="5">
        <v>0.33</v>
      </c>
      <c r="N19" s="4">
        <v>5</v>
      </c>
      <c r="O19" s="16">
        <f>SUMPRODUCT(K19:K30,M19:M30)/SUM(K19:K30)</f>
        <v>0.31334039354104287</v>
      </c>
      <c r="P19" s="17">
        <f>SUM(K19:K30)</f>
        <v>750214</v>
      </c>
    </row>
    <row r="20" spans="1:16" x14ac:dyDescent="0.25">
      <c r="A20" s="7" t="s">
        <v>5</v>
      </c>
      <c r="B20" s="8" t="s">
        <v>4</v>
      </c>
      <c r="C20" s="8">
        <v>40771</v>
      </c>
      <c r="D20" s="8">
        <v>40771</v>
      </c>
      <c r="E20" s="9">
        <v>0.33</v>
      </c>
      <c r="F20" s="8">
        <v>2</v>
      </c>
      <c r="G20" s="16"/>
      <c r="H20" s="17"/>
      <c r="I20" s="3" t="s">
        <v>5</v>
      </c>
      <c r="J20" s="4" t="s">
        <v>4</v>
      </c>
      <c r="K20" s="4">
        <v>35225</v>
      </c>
      <c r="L20" s="4">
        <v>35225</v>
      </c>
      <c r="M20" s="5">
        <v>0.32</v>
      </c>
      <c r="N20" s="4">
        <v>2</v>
      </c>
      <c r="O20" s="16"/>
      <c r="P20" s="17"/>
    </row>
    <row r="21" spans="1:16" x14ac:dyDescent="0.25">
      <c r="A21" s="3" t="s">
        <v>7</v>
      </c>
      <c r="B21" s="4" t="s">
        <v>4</v>
      </c>
      <c r="C21" s="4">
        <v>50798</v>
      </c>
      <c r="D21" s="4">
        <v>50798</v>
      </c>
      <c r="E21" s="5">
        <v>0.3</v>
      </c>
      <c r="F21" s="4">
        <v>4</v>
      </c>
      <c r="G21" s="16"/>
      <c r="H21" s="17"/>
      <c r="I21" s="3" t="s">
        <v>7</v>
      </c>
      <c r="J21" s="4" t="s">
        <v>4</v>
      </c>
      <c r="K21" s="4">
        <v>53079</v>
      </c>
      <c r="L21" s="4">
        <v>53079</v>
      </c>
      <c r="M21" s="5">
        <v>0.28999999999999998</v>
      </c>
      <c r="N21" s="4">
        <v>7</v>
      </c>
      <c r="O21" s="16"/>
      <c r="P21" s="17"/>
    </row>
    <row r="22" spans="1:16" x14ac:dyDescent="0.25">
      <c r="A22" s="3" t="s">
        <v>9</v>
      </c>
      <c r="B22" s="4" t="s">
        <v>4</v>
      </c>
      <c r="C22" s="4">
        <v>57864</v>
      </c>
      <c r="D22" s="4">
        <v>57864</v>
      </c>
      <c r="E22" s="5">
        <v>0.28999999999999998</v>
      </c>
      <c r="F22" s="4">
        <v>4</v>
      </c>
      <c r="G22" s="16"/>
      <c r="H22" s="17"/>
      <c r="I22" s="7" t="s">
        <v>9</v>
      </c>
      <c r="J22" s="8" t="s">
        <v>4</v>
      </c>
      <c r="K22" s="8">
        <v>55870</v>
      </c>
      <c r="L22" s="8">
        <v>55870</v>
      </c>
      <c r="M22" s="9">
        <v>0.28999999999999998</v>
      </c>
      <c r="N22" s="8">
        <v>5</v>
      </c>
      <c r="O22" s="16"/>
      <c r="P22" s="17"/>
    </row>
    <row r="23" spans="1:16" x14ac:dyDescent="0.25">
      <c r="A23" s="3" t="s">
        <v>11</v>
      </c>
      <c r="B23" s="4" t="s">
        <v>4</v>
      </c>
      <c r="C23" s="4">
        <v>171929</v>
      </c>
      <c r="D23" s="4">
        <v>171929</v>
      </c>
      <c r="E23" s="5">
        <v>0.3</v>
      </c>
      <c r="F23" s="4">
        <v>6</v>
      </c>
      <c r="G23" s="16"/>
      <c r="H23" s="17"/>
      <c r="I23" s="7" t="s">
        <v>11</v>
      </c>
      <c r="J23" s="8" t="s">
        <v>4</v>
      </c>
      <c r="K23" s="8">
        <v>158607</v>
      </c>
      <c r="L23" s="8">
        <v>158607</v>
      </c>
      <c r="M23" s="9">
        <v>0.3</v>
      </c>
      <c r="N23" s="8">
        <v>7</v>
      </c>
      <c r="O23" s="16"/>
      <c r="P23" s="17"/>
    </row>
    <row r="24" spans="1:16" x14ac:dyDescent="0.25">
      <c r="A24" s="7" t="s">
        <v>12</v>
      </c>
      <c r="B24" s="8" t="s">
        <v>4</v>
      </c>
      <c r="C24" s="8">
        <v>209325</v>
      </c>
      <c r="D24" s="8">
        <v>209325</v>
      </c>
      <c r="E24" s="9">
        <v>0.33</v>
      </c>
      <c r="F24" s="8">
        <v>5</v>
      </c>
      <c r="G24" s="16"/>
      <c r="H24" s="17"/>
      <c r="I24" s="3" t="s">
        <v>12</v>
      </c>
      <c r="J24" s="4" t="s">
        <v>4</v>
      </c>
      <c r="K24" s="4">
        <v>214117</v>
      </c>
      <c r="L24" s="4">
        <v>214117</v>
      </c>
      <c r="M24" s="5">
        <v>0.32</v>
      </c>
      <c r="N24" s="4">
        <v>4</v>
      </c>
      <c r="O24" s="16"/>
      <c r="P24" s="17"/>
    </row>
    <row r="25" spans="1:16" x14ac:dyDescent="0.25">
      <c r="A25" s="7" t="s">
        <v>13</v>
      </c>
      <c r="B25" s="8" t="s">
        <v>4</v>
      </c>
      <c r="C25" s="8">
        <v>4140</v>
      </c>
      <c r="D25" s="8">
        <v>4140</v>
      </c>
      <c r="E25" s="9">
        <v>0.36</v>
      </c>
      <c r="F25" s="8">
        <v>2</v>
      </c>
      <c r="G25" s="16"/>
      <c r="H25" s="17"/>
      <c r="I25" s="3" t="s">
        <v>13</v>
      </c>
      <c r="J25" s="4" t="s">
        <v>4</v>
      </c>
      <c r="K25" s="4">
        <v>3893</v>
      </c>
      <c r="L25" s="4">
        <v>3893</v>
      </c>
      <c r="M25" s="5">
        <v>0.35</v>
      </c>
      <c r="N25" s="4">
        <v>2</v>
      </c>
      <c r="O25" s="16"/>
      <c r="P25" s="17"/>
    </row>
    <row r="26" spans="1:16" x14ac:dyDescent="0.25">
      <c r="A26" s="7" t="s">
        <v>14</v>
      </c>
      <c r="B26" s="8" t="s">
        <v>4</v>
      </c>
      <c r="C26" s="8">
        <v>39194</v>
      </c>
      <c r="D26" s="8">
        <v>39194</v>
      </c>
      <c r="E26" s="9">
        <v>0.31</v>
      </c>
      <c r="F26" s="8">
        <v>5</v>
      </c>
      <c r="G26" s="16"/>
      <c r="H26" s="17"/>
      <c r="I26" s="3" t="s">
        <v>14</v>
      </c>
      <c r="J26" s="4" t="s">
        <v>4</v>
      </c>
      <c r="K26" s="4">
        <v>44158</v>
      </c>
      <c r="L26" s="4">
        <v>44158</v>
      </c>
      <c r="M26" s="5">
        <v>0.32</v>
      </c>
      <c r="N26" s="4">
        <v>4</v>
      </c>
      <c r="O26" s="16"/>
      <c r="P26" s="17"/>
    </row>
    <row r="27" spans="1:16" x14ac:dyDescent="0.25">
      <c r="A27" s="7" t="s">
        <v>15</v>
      </c>
      <c r="B27" s="8" t="s">
        <v>4</v>
      </c>
      <c r="C27" s="8">
        <v>27290</v>
      </c>
      <c r="D27" s="8">
        <v>27290</v>
      </c>
      <c r="E27" s="9">
        <v>0.33</v>
      </c>
      <c r="F27" s="8">
        <v>3</v>
      </c>
      <c r="G27" s="16"/>
      <c r="H27" s="17"/>
      <c r="I27" s="3" t="s">
        <v>15</v>
      </c>
      <c r="J27" s="4" t="s">
        <v>4</v>
      </c>
      <c r="K27" s="4">
        <v>37379</v>
      </c>
      <c r="L27" s="4">
        <v>37379</v>
      </c>
      <c r="M27" s="5">
        <v>0.31</v>
      </c>
      <c r="N27" s="4">
        <v>4</v>
      </c>
      <c r="O27" s="16"/>
      <c r="P27" s="17"/>
    </row>
    <row r="28" spans="1:16" x14ac:dyDescent="0.25">
      <c r="A28" s="7" t="s">
        <v>16</v>
      </c>
      <c r="B28" s="8" t="s">
        <v>4</v>
      </c>
      <c r="C28" s="8">
        <v>86545</v>
      </c>
      <c r="D28" s="8">
        <v>86545</v>
      </c>
      <c r="E28" s="9">
        <v>0.32</v>
      </c>
      <c r="F28" s="8">
        <v>5</v>
      </c>
      <c r="G28" s="16"/>
      <c r="H28" s="17"/>
      <c r="I28" s="7" t="s">
        <v>16</v>
      </c>
      <c r="J28" s="8" t="s">
        <v>4</v>
      </c>
      <c r="K28" s="8">
        <v>64334</v>
      </c>
      <c r="L28" s="8">
        <v>64334</v>
      </c>
      <c r="M28" s="9">
        <v>0.35</v>
      </c>
      <c r="N28" s="8">
        <v>6</v>
      </c>
      <c r="O28" s="16"/>
      <c r="P28" s="17"/>
    </row>
    <row r="29" spans="1:16" x14ac:dyDescent="0.25">
      <c r="A29" s="7" t="s">
        <v>17</v>
      </c>
      <c r="B29" s="8" t="s">
        <v>4</v>
      </c>
      <c r="C29" s="8">
        <v>53052</v>
      </c>
      <c r="D29" s="8">
        <v>53052</v>
      </c>
      <c r="E29" s="9">
        <v>0.28999999999999998</v>
      </c>
      <c r="F29" s="8">
        <v>5</v>
      </c>
      <c r="G29" s="16"/>
      <c r="H29" s="17"/>
      <c r="I29" s="7" t="s">
        <v>17</v>
      </c>
      <c r="J29" s="8" t="s">
        <v>4</v>
      </c>
      <c r="K29" s="8">
        <v>49039</v>
      </c>
      <c r="L29" s="8">
        <v>49039</v>
      </c>
      <c r="M29" s="9">
        <v>0.31</v>
      </c>
      <c r="N29" s="8">
        <v>4</v>
      </c>
      <c r="O29" s="16"/>
      <c r="P29" s="17"/>
    </row>
    <row r="30" spans="1:16" x14ac:dyDescent="0.25">
      <c r="A30" s="7" t="s">
        <v>18</v>
      </c>
      <c r="B30" s="8" t="s">
        <v>4</v>
      </c>
      <c r="C30" s="8">
        <v>2442</v>
      </c>
      <c r="D30" s="8">
        <v>2442</v>
      </c>
      <c r="E30" s="9">
        <v>0.3</v>
      </c>
      <c r="F30" s="8">
        <v>3</v>
      </c>
      <c r="G30" s="16"/>
      <c r="H30" s="17"/>
      <c r="I30" s="3" t="s">
        <v>18</v>
      </c>
      <c r="J30" s="4" t="s">
        <v>4</v>
      </c>
      <c r="K30" s="4">
        <v>2776</v>
      </c>
      <c r="L30" s="4">
        <v>2776</v>
      </c>
      <c r="M30" s="5">
        <v>0.3</v>
      </c>
      <c r="N30" s="4">
        <v>2</v>
      </c>
      <c r="O30" s="16"/>
      <c r="P30" s="17"/>
    </row>
    <row r="31" spans="1:16" x14ac:dyDescent="0.25">
      <c r="A31" s="3" t="s">
        <v>3</v>
      </c>
      <c r="B31" s="4" t="s">
        <v>6</v>
      </c>
      <c r="C31" s="4">
        <v>62070</v>
      </c>
      <c r="D31" s="4">
        <v>62070</v>
      </c>
      <c r="E31" s="5">
        <v>0.28999999999999998</v>
      </c>
      <c r="F31" s="4">
        <v>6</v>
      </c>
      <c r="G31" s="16">
        <f>SUMPRODUCT(C31:C42,E31:E42)/SUM(C31:C42)</f>
        <v>0.27775692809025682</v>
      </c>
      <c r="H31" s="17">
        <f>SUM(C31:C42)</f>
        <v>146072</v>
      </c>
      <c r="I31" s="3" t="s">
        <v>3</v>
      </c>
      <c r="J31" s="4" t="s">
        <v>6</v>
      </c>
      <c r="K31" s="4">
        <v>44051</v>
      </c>
      <c r="L31" s="4">
        <v>44051</v>
      </c>
      <c r="M31" s="5">
        <v>0.31</v>
      </c>
      <c r="N31" s="4">
        <v>7</v>
      </c>
      <c r="O31" s="16">
        <f>SUMPRODUCT(K31:K42,M31:M42)/SUM(K31:K42)</f>
        <v>0.28145826327392298</v>
      </c>
      <c r="P31" s="17">
        <f>SUM(K31:K42)</f>
        <v>107052</v>
      </c>
    </row>
    <row r="32" spans="1:16" x14ac:dyDescent="0.25">
      <c r="A32" s="7" t="s">
        <v>5</v>
      </c>
      <c r="B32" s="8" t="s">
        <v>6</v>
      </c>
      <c r="C32" s="8">
        <v>2845</v>
      </c>
      <c r="D32" s="8">
        <v>2845</v>
      </c>
      <c r="E32" s="9">
        <v>0.25</v>
      </c>
      <c r="F32" s="8">
        <v>1</v>
      </c>
      <c r="I32" s="7" t="s">
        <v>5</v>
      </c>
      <c r="J32" s="8" t="s">
        <v>6</v>
      </c>
      <c r="K32" s="8">
        <v>3831</v>
      </c>
      <c r="L32" s="8">
        <v>3831</v>
      </c>
      <c r="M32" s="9">
        <v>0.25</v>
      </c>
      <c r="N32" s="8">
        <v>1</v>
      </c>
    </row>
    <row r="33" spans="1:16" x14ac:dyDescent="0.25">
      <c r="A33" s="3" t="s">
        <v>7</v>
      </c>
      <c r="B33" s="4" t="s">
        <v>6</v>
      </c>
      <c r="C33" s="4">
        <v>235</v>
      </c>
      <c r="D33" s="4">
        <v>235</v>
      </c>
      <c r="E33" s="5">
        <v>0.25</v>
      </c>
      <c r="F33" s="4">
        <v>1</v>
      </c>
      <c r="G33" s="16"/>
      <c r="I33" s="7" t="s">
        <v>7</v>
      </c>
      <c r="J33" s="8" t="s">
        <v>6</v>
      </c>
      <c r="K33" s="8">
        <v>276</v>
      </c>
      <c r="L33" s="8">
        <v>276</v>
      </c>
      <c r="M33" s="9">
        <v>0.26</v>
      </c>
      <c r="N33" s="8">
        <v>1</v>
      </c>
      <c r="O33" s="16"/>
    </row>
    <row r="34" spans="1:16" x14ac:dyDescent="0.25">
      <c r="A34" s="3" t="s">
        <v>9</v>
      </c>
      <c r="B34" s="4" t="s">
        <v>6</v>
      </c>
      <c r="C34" s="4">
        <v>42</v>
      </c>
      <c r="D34" s="4">
        <v>42</v>
      </c>
      <c r="E34" s="5">
        <v>0.25</v>
      </c>
      <c r="F34" s="4">
        <v>1</v>
      </c>
      <c r="I34" s="7" t="s">
        <v>9</v>
      </c>
      <c r="J34" s="8" t="s">
        <v>6</v>
      </c>
      <c r="K34" s="8">
        <v>38</v>
      </c>
      <c r="L34" s="8">
        <v>38</v>
      </c>
      <c r="M34" s="9">
        <v>0.25</v>
      </c>
      <c r="N34" s="8">
        <v>1</v>
      </c>
    </row>
    <row r="35" spans="1:16" x14ac:dyDescent="0.25">
      <c r="A35" s="7" t="s">
        <v>11</v>
      </c>
      <c r="B35" s="8" t="s">
        <v>6</v>
      </c>
      <c r="C35" s="8">
        <v>5962</v>
      </c>
      <c r="D35" s="8">
        <v>5962</v>
      </c>
      <c r="E35" s="9">
        <v>0.28000000000000003</v>
      </c>
      <c r="F35" s="8">
        <v>2</v>
      </c>
      <c r="G35" s="16"/>
      <c r="I35" s="3" t="s">
        <v>11</v>
      </c>
      <c r="J35" s="4" t="s">
        <v>6</v>
      </c>
      <c r="K35" s="4">
        <v>6752</v>
      </c>
      <c r="L35" s="4">
        <v>6752</v>
      </c>
      <c r="M35" s="5">
        <v>0.28000000000000003</v>
      </c>
      <c r="N35" s="4">
        <v>2</v>
      </c>
      <c r="O35" s="16"/>
    </row>
    <row r="36" spans="1:16" x14ac:dyDescent="0.25">
      <c r="A36" s="3" t="s">
        <v>12</v>
      </c>
      <c r="B36" s="4" t="s">
        <v>6</v>
      </c>
      <c r="C36" s="4">
        <v>140</v>
      </c>
      <c r="D36" s="4">
        <v>140</v>
      </c>
      <c r="E36" s="5">
        <v>0.25</v>
      </c>
      <c r="F36" s="4">
        <v>1</v>
      </c>
      <c r="I36" s="3" t="s">
        <v>12</v>
      </c>
      <c r="J36" s="4" t="s">
        <v>6</v>
      </c>
      <c r="K36" s="4">
        <v>53</v>
      </c>
      <c r="L36" s="4">
        <v>53</v>
      </c>
      <c r="M36" s="5">
        <v>0.25</v>
      </c>
      <c r="N36" s="4">
        <v>1</v>
      </c>
    </row>
    <row r="37" spans="1:16" x14ac:dyDescent="0.25">
      <c r="A37" s="3" t="s">
        <v>13</v>
      </c>
      <c r="B37" s="4" t="s">
        <v>6</v>
      </c>
      <c r="C37" s="4">
        <v>151</v>
      </c>
      <c r="D37" s="4">
        <v>151</v>
      </c>
      <c r="E37" s="5">
        <v>0.25</v>
      </c>
      <c r="F37" s="4">
        <v>1</v>
      </c>
      <c r="G37" s="16"/>
      <c r="I37" s="3" t="s">
        <v>13</v>
      </c>
      <c r="J37" s="4" t="s">
        <v>6</v>
      </c>
      <c r="K37" s="4">
        <v>112</v>
      </c>
      <c r="L37" s="4">
        <v>112</v>
      </c>
      <c r="M37" s="5">
        <v>0.25</v>
      </c>
      <c r="N37" s="4">
        <v>2</v>
      </c>
      <c r="O37" s="16"/>
    </row>
    <row r="38" spans="1:16" x14ac:dyDescent="0.25">
      <c r="A38" s="3" t="s">
        <v>14</v>
      </c>
      <c r="B38" s="4" t="s">
        <v>6</v>
      </c>
      <c r="C38" s="4">
        <v>543</v>
      </c>
      <c r="D38" s="4">
        <v>543</v>
      </c>
      <c r="E38" s="5">
        <v>0.25</v>
      </c>
      <c r="F38" s="4">
        <v>1</v>
      </c>
      <c r="I38" s="3" t="s">
        <v>14</v>
      </c>
      <c r="J38" s="4" t="s">
        <v>6</v>
      </c>
      <c r="K38" s="4">
        <v>668</v>
      </c>
      <c r="L38" s="4">
        <v>668</v>
      </c>
      <c r="M38" s="5">
        <v>0.26</v>
      </c>
      <c r="N38" s="4">
        <v>1</v>
      </c>
    </row>
    <row r="39" spans="1:16" x14ac:dyDescent="0.25">
      <c r="A39" s="3" t="s">
        <v>15</v>
      </c>
      <c r="B39" s="4" t="s">
        <v>6</v>
      </c>
      <c r="C39" s="4">
        <v>12600</v>
      </c>
      <c r="D39" s="4">
        <v>12600</v>
      </c>
      <c r="E39" s="5">
        <v>0.28000000000000003</v>
      </c>
      <c r="F39" s="4">
        <v>2</v>
      </c>
      <c r="G39" s="16"/>
      <c r="I39" s="3" t="s">
        <v>15</v>
      </c>
      <c r="J39" s="4" t="s">
        <v>6</v>
      </c>
      <c r="K39" s="4">
        <v>9457</v>
      </c>
      <c r="L39" s="4">
        <v>9457</v>
      </c>
      <c r="M39" s="5">
        <v>0.26</v>
      </c>
      <c r="N39" s="4">
        <v>1</v>
      </c>
      <c r="O39" s="16"/>
    </row>
    <row r="40" spans="1:16" x14ac:dyDescent="0.25">
      <c r="A40" s="7" t="s">
        <v>16</v>
      </c>
      <c r="B40" s="8" t="s">
        <v>6</v>
      </c>
      <c r="C40" s="8">
        <v>40013</v>
      </c>
      <c r="D40" s="8">
        <v>40013</v>
      </c>
      <c r="E40" s="9">
        <v>0.27</v>
      </c>
      <c r="F40" s="8">
        <v>3</v>
      </c>
      <c r="I40" s="7" t="s">
        <v>16</v>
      </c>
      <c r="J40" s="8" t="s">
        <v>6</v>
      </c>
      <c r="K40" s="8">
        <v>28581</v>
      </c>
      <c r="L40" s="8">
        <v>28581</v>
      </c>
      <c r="M40" s="9">
        <v>0.26</v>
      </c>
      <c r="N40" s="8">
        <v>3</v>
      </c>
    </row>
    <row r="41" spans="1:16" x14ac:dyDescent="0.25">
      <c r="A41" s="7" t="s">
        <v>17</v>
      </c>
      <c r="B41" s="8" t="s">
        <v>6</v>
      </c>
      <c r="C41" s="8">
        <v>12</v>
      </c>
      <c r="D41" s="8">
        <v>12</v>
      </c>
      <c r="E41" s="9">
        <v>0.25</v>
      </c>
      <c r="F41" s="8">
        <v>1</v>
      </c>
      <c r="G41" s="16"/>
      <c r="I41" s="7" t="s">
        <v>17</v>
      </c>
      <c r="J41" s="8" t="s">
        <v>6</v>
      </c>
      <c r="K41" s="8">
        <v>10</v>
      </c>
      <c r="L41" s="8">
        <v>10</v>
      </c>
      <c r="M41" s="9">
        <v>0.25</v>
      </c>
      <c r="N41" s="8">
        <v>1</v>
      </c>
      <c r="O41" s="16"/>
    </row>
    <row r="42" spans="1:16" x14ac:dyDescent="0.25">
      <c r="A42" s="3" t="s">
        <v>18</v>
      </c>
      <c r="B42" s="4" t="s">
        <v>6</v>
      </c>
      <c r="C42" s="4">
        <v>21459</v>
      </c>
      <c r="D42" s="4">
        <v>21459</v>
      </c>
      <c r="E42" s="5">
        <v>0.26</v>
      </c>
      <c r="F42" s="4">
        <v>2</v>
      </c>
      <c r="I42" s="7" t="s">
        <v>18</v>
      </c>
      <c r="J42" s="8" t="s">
        <v>6</v>
      </c>
      <c r="K42" s="8">
        <v>13223</v>
      </c>
      <c r="L42" s="8">
        <v>13223</v>
      </c>
      <c r="M42" s="9">
        <v>0.26</v>
      </c>
      <c r="N42" s="8">
        <v>2</v>
      </c>
    </row>
    <row r="43" spans="1:16" x14ac:dyDescent="0.25">
      <c r="A43" s="7" t="s">
        <v>3</v>
      </c>
      <c r="B43" s="8" t="s">
        <v>8</v>
      </c>
      <c r="C43" s="8">
        <v>27696</v>
      </c>
      <c r="D43" s="8">
        <v>27696</v>
      </c>
      <c r="E43" s="9">
        <v>0.53</v>
      </c>
      <c r="F43" s="8">
        <v>3</v>
      </c>
      <c r="G43" s="16">
        <f>SUMPRODUCT(C43:C54,E43:E54)/SUM(C43:C54)</f>
        <v>0.40060917632035026</v>
      </c>
      <c r="H43" s="17">
        <f>SUM(C43:C54)</f>
        <v>274075</v>
      </c>
      <c r="I43" s="3" t="s">
        <v>3</v>
      </c>
      <c r="J43" s="4" t="s">
        <v>8</v>
      </c>
      <c r="K43" s="4">
        <v>24825</v>
      </c>
      <c r="L43" s="4">
        <v>24825</v>
      </c>
      <c r="M43" s="5">
        <v>0.52</v>
      </c>
      <c r="N43" s="4">
        <v>4</v>
      </c>
      <c r="O43" s="16">
        <f>SUMPRODUCT(K43:K54,M43:M54)/SUM(K43:K54)</f>
        <v>0.42410568234652007</v>
      </c>
      <c r="P43" s="17">
        <f>SUM(K43:K54)</f>
        <v>247345</v>
      </c>
    </row>
    <row r="44" spans="1:16" x14ac:dyDescent="0.25">
      <c r="A44" s="7" t="s">
        <v>5</v>
      </c>
      <c r="B44" s="8" t="s">
        <v>8</v>
      </c>
      <c r="C44" s="8">
        <v>12184</v>
      </c>
      <c r="D44" s="8">
        <v>12184</v>
      </c>
      <c r="E44" s="9">
        <v>0.25</v>
      </c>
      <c r="F44" s="8">
        <v>1</v>
      </c>
      <c r="G44" s="16"/>
      <c r="H44" s="17"/>
      <c r="I44" s="7" t="s">
        <v>5</v>
      </c>
      <c r="J44" s="8" t="s">
        <v>8</v>
      </c>
      <c r="K44" s="8">
        <v>10914</v>
      </c>
      <c r="L44" s="8">
        <v>10914</v>
      </c>
      <c r="M44" s="9">
        <v>0.35</v>
      </c>
      <c r="N44" s="8">
        <v>1</v>
      </c>
      <c r="O44" s="16"/>
      <c r="P44" s="17"/>
    </row>
    <row r="45" spans="1:16" x14ac:dyDescent="0.25">
      <c r="A45" s="7" t="s">
        <v>7</v>
      </c>
      <c r="B45" s="8" t="s">
        <v>8</v>
      </c>
      <c r="C45" s="8">
        <v>2816</v>
      </c>
      <c r="D45" s="8">
        <v>2816</v>
      </c>
      <c r="E45" s="9">
        <v>0.4</v>
      </c>
      <c r="F45" s="8">
        <v>2</v>
      </c>
      <c r="G45" s="16"/>
      <c r="H45" s="17"/>
      <c r="I45" s="3" t="s">
        <v>7</v>
      </c>
      <c r="J45" s="4" t="s">
        <v>8</v>
      </c>
      <c r="K45" s="4">
        <v>2201</v>
      </c>
      <c r="L45" s="4">
        <v>2201</v>
      </c>
      <c r="M45" s="5">
        <v>0.4</v>
      </c>
      <c r="N45" s="4">
        <v>2</v>
      </c>
      <c r="O45" s="16"/>
      <c r="P45" s="17"/>
    </row>
    <row r="46" spans="1:16" x14ac:dyDescent="0.25">
      <c r="A46" s="7" t="s">
        <v>9</v>
      </c>
      <c r="B46" s="8" t="s">
        <v>8</v>
      </c>
      <c r="C46" s="8">
        <v>9139</v>
      </c>
      <c r="D46" s="8">
        <v>9139</v>
      </c>
      <c r="E46" s="9">
        <v>0.39</v>
      </c>
      <c r="F46" s="8">
        <v>2</v>
      </c>
      <c r="G46" s="16"/>
      <c r="H46" s="17"/>
      <c r="I46" s="3" t="s">
        <v>9</v>
      </c>
      <c r="J46" s="4" t="s">
        <v>8</v>
      </c>
      <c r="K46" s="4">
        <v>7755</v>
      </c>
      <c r="L46" s="4">
        <v>7755</v>
      </c>
      <c r="M46" s="5">
        <v>0.39</v>
      </c>
      <c r="N46" s="4">
        <v>2</v>
      </c>
      <c r="O46" s="16"/>
      <c r="P46" s="17"/>
    </row>
    <row r="47" spans="1:16" x14ac:dyDescent="0.25">
      <c r="A47" s="3" t="s">
        <v>11</v>
      </c>
      <c r="B47" s="4" t="s">
        <v>8</v>
      </c>
      <c r="C47" s="4">
        <v>18577</v>
      </c>
      <c r="D47" s="4">
        <v>18577</v>
      </c>
      <c r="E47" s="5">
        <v>0.28999999999999998</v>
      </c>
      <c r="F47" s="4">
        <v>4</v>
      </c>
      <c r="G47" s="16"/>
      <c r="H47" s="17"/>
      <c r="I47" s="3" t="s">
        <v>11</v>
      </c>
      <c r="J47" s="4" t="s">
        <v>8</v>
      </c>
      <c r="K47" s="4">
        <v>16556</v>
      </c>
      <c r="L47" s="4">
        <v>16556</v>
      </c>
      <c r="M47" s="5">
        <v>0.36</v>
      </c>
      <c r="N47" s="4">
        <v>5</v>
      </c>
      <c r="O47" s="16"/>
      <c r="P47" s="17"/>
    </row>
    <row r="48" spans="1:16" x14ac:dyDescent="0.25">
      <c r="A48" s="3" t="s">
        <v>12</v>
      </c>
      <c r="B48" s="4" t="s">
        <v>8</v>
      </c>
      <c r="C48" s="4">
        <v>2392</v>
      </c>
      <c r="D48" s="4">
        <v>2392</v>
      </c>
      <c r="E48" s="5">
        <v>0.41</v>
      </c>
      <c r="F48" s="4">
        <v>3</v>
      </c>
      <c r="G48" s="16"/>
      <c r="H48" s="17"/>
      <c r="I48" s="3" t="s">
        <v>12</v>
      </c>
      <c r="J48" s="4" t="s">
        <v>8</v>
      </c>
      <c r="K48" s="4">
        <v>2091</v>
      </c>
      <c r="L48" s="4">
        <v>2091</v>
      </c>
      <c r="M48" s="5">
        <v>0.41</v>
      </c>
      <c r="N48" s="4">
        <v>3</v>
      </c>
      <c r="O48" s="16"/>
      <c r="P48" s="17"/>
    </row>
    <row r="49" spans="1:16" x14ac:dyDescent="0.25">
      <c r="A49" s="3" t="s">
        <v>13</v>
      </c>
      <c r="B49" s="4" t="s">
        <v>8</v>
      </c>
      <c r="C49" s="4">
        <v>717</v>
      </c>
      <c r="D49" s="4">
        <v>717</v>
      </c>
      <c r="E49" s="5">
        <v>0.54</v>
      </c>
      <c r="F49" s="4">
        <v>2</v>
      </c>
      <c r="G49" s="16"/>
      <c r="H49" s="17"/>
      <c r="I49" s="3" t="s">
        <v>13</v>
      </c>
      <c r="J49" s="4" t="s">
        <v>8</v>
      </c>
      <c r="K49" s="4">
        <v>563</v>
      </c>
      <c r="L49" s="4">
        <v>563</v>
      </c>
      <c r="M49" s="5">
        <v>0.53</v>
      </c>
      <c r="N49" s="4">
        <v>2</v>
      </c>
      <c r="O49" s="16"/>
      <c r="P49" s="17"/>
    </row>
    <row r="50" spans="1:16" x14ac:dyDescent="0.25">
      <c r="A50" s="3" t="s">
        <v>14</v>
      </c>
      <c r="B50" s="4" t="s">
        <v>8</v>
      </c>
      <c r="C50" s="4">
        <v>2770</v>
      </c>
      <c r="D50" s="4">
        <v>2770</v>
      </c>
      <c r="E50" s="5">
        <v>0.41</v>
      </c>
      <c r="F50" s="4">
        <v>3</v>
      </c>
      <c r="G50" s="16"/>
      <c r="H50" s="17"/>
      <c r="I50" s="7" t="s">
        <v>14</v>
      </c>
      <c r="J50" s="8" t="s">
        <v>8</v>
      </c>
      <c r="K50" s="8">
        <v>2268</v>
      </c>
      <c r="L50" s="8">
        <v>2268</v>
      </c>
      <c r="M50" s="9">
        <v>0.41</v>
      </c>
      <c r="N50" s="8">
        <v>3</v>
      </c>
      <c r="O50" s="16"/>
      <c r="P50" s="17"/>
    </row>
    <row r="51" spans="1:16" x14ac:dyDescent="0.25">
      <c r="A51" s="3" t="s">
        <v>15</v>
      </c>
      <c r="B51" s="4" t="s">
        <v>8</v>
      </c>
      <c r="C51" s="4">
        <v>85979</v>
      </c>
      <c r="D51" s="4">
        <v>85979</v>
      </c>
      <c r="E51" s="5">
        <v>0.39</v>
      </c>
      <c r="F51" s="4">
        <v>4</v>
      </c>
      <c r="G51" s="16"/>
      <c r="H51" s="17"/>
      <c r="I51" s="7" t="s">
        <v>15</v>
      </c>
      <c r="J51" s="8" t="s">
        <v>8</v>
      </c>
      <c r="K51" s="8">
        <v>77971</v>
      </c>
      <c r="L51" s="8">
        <v>77971</v>
      </c>
      <c r="M51" s="9">
        <v>0.41</v>
      </c>
      <c r="N51" s="8">
        <v>6</v>
      </c>
      <c r="O51" s="16"/>
      <c r="P51" s="17"/>
    </row>
    <row r="52" spans="1:16" x14ac:dyDescent="0.25">
      <c r="A52" s="3" t="s">
        <v>16</v>
      </c>
      <c r="B52" s="4" t="s">
        <v>8</v>
      </c>
      <c r="C52" s="4">
        <v>52428</v>
      </c>
      <c r="D52" s="4">
        <v>52428</v>
      </c>
      <c r="E52" s="5">
        <v>0.44</v>
      </c>
      <c r="F52" s="4">
        <v>4</v>
      </c>
      <c r="G52" s="16"/>
      <c r="H52" s="17"/>
      <c r="I52" s="7" t="s">
        <v>16</v>
      </c>
      <c r="J52" s="8" t="s">
        <v>8</v>
      </c>
      <c r="K52" s="8">
        <v>48467</v>
      </c>
      <c r="L52" s="8">
        <v>48467</v>
      </c>
      <c r="M52" s="9">
        <v>0.44</v>
      </c>
      <c r="N52" s="8">
        <v>4</v>
      </c>
      <c r="O52" s="16"/>
      <c r="P52" s="17"/>
    </row>
    <row r="53" spans="1:16" x14ac:dyDescent="0.25">
      <c r="A53" s="7" t="s">
        <v>17</v>
      </c>
      <c r="B53" s="8" t="s">
        <v>8</v>
      </c>
      <c r="C53" s="8">
        <v>10905</v>
      </c>
      <c r="D53" s="8">
        <v>10905</v>
      </c>
      <c r="E53" s="9">
        <v>0.41</v>
      </c>
      <c r="F53" s="8">
        <v>2</v>
      </c>
      <c r="G53" s="16"/>
      <c r="H53" s="17"/>
      <c r="I53" s="3" t="s">
        <v>17</v>
      </c>
      <c r="J53" s="4" t="s">
        <v>8</v>
      </c>
      <c r="K53" s="4">
        <v>8914</v>
      </c>
      <c r="L53" s="4">
        <v>8914</v>
      </c>
      <c r="M53" s="5">
        <v>0.41</v>
      </c>
      <c r="N53" s="4">
        <v>2</v>
      </c>
      <c r="O53" s="16"/>
      <c r="P53" s="17"/>
    </row>
    <row r="54" spans="1:16" x14ac:dyDescent="0.25">
      <c r="A54" s="3" t="s">
        <v>18</v>
      </c>
      <c r="B54" s="4" t="s">
        <v>8</v>
      </c>
      <c r="C54" s="4">
        <v>48472</v>
      </c>
      <c r="D54" s="4">
        <v>48472</v>
      </c>
      <c r="E54" s="5">
        <v>0.38</v>
      </c>
      <c r="F54" s="4">
        <v>4</v>
      </c>
      <c r="G54" s="16"/>
      <c r="H54" s="17"/>
      <c r="I54" s="7" t="s">
        <v>18</v>
      </c>
      <c r="J54" s="8" t="s">
        <v>8</v>
      </c>
      <c r="K54" s="8">
        <v>44820</v>
      </c>
      <c r="L54" s="8">
        <v>44820</v>
      </c>
      <c r="M54" s="9">
        <v>0.43</v>
      </c>
      <c r="N54" s="8">
        <v>4</v>
      </c>
      <c r="O54" s="16"/>
      <c r="P54" s="17"/>
    </row>
    <row r="55" spans="1:16" x14ac:dyDescent="0.25">
      <c r="A55" s="7" t="s">
        <v>3</v>
      </c>
      <c r="B55" s="8" t="s">
        <v>10</v>
      </c>
      <c r="C55" s="8">
        <v>19469</v>
      </c>
      <c r="D55" s="8">
        <v>19469</v>
      </c>
      <c r="E55" s="9">
        <v>0.27</v>
      </c>
      <c r="F55" s="8">
        <v>2</v>
      </c>
      <c r="G55" s="16">
        <f>SUMPRODUCT(C55:C66,E55:E66)/SUM(C55:C66)</f>
        <v>0.2374447702925232</v>
      </c>
      <c r="H55" s="17">
        <f>SUM(C55:C66)</f>
        <v>216188</v>
      </c>
      <c r="I55" s="3" t="s">
        <v>3</v>
      </c>
      <c r="J55" s="4" t="s">
        <v>10</v>
      </c>
      <c r="K55" s="4">
        <v>22943</v>
      </c>
      <c r="L55" s="4">
        <v>22943</v>
      </c>
      <c r="M55" s="5">
        <v>0.25</v>
      </c>
      <c r="N55" s="4">
        <v>2</v>
      </c>
      <c r="O55" s="16">
        <f>SUMPRODUCT(K55:K66,M55:M66)/SUM(K55:K66)</f>
        <v>0.24079500588564476</v>
      </c>
      <c r="P55" s="17">
        <f>SUM(K55:K66)</f>
        <v>259105</v>
      </c>
    </row>
    <row r="56" spans="1:16" x14ac:dyDescent="0.25">
      <c r="A56" s="3" t="s">
        <v>5</v>
      </c>
      <c r="B56" s="4" t="s">
        <v>10</v>
      </c>
      <c r="C56" s="4">
        <v>5850</v>
      </c>
      <c r="D56" s="4">
        <v>5850</v>
      </c>
      <c r="E56" s="5">
        <v>0.23</v>
      </c>
      <c r="F56" s="4">
        <v>1</v>
      </c>
      <c r="I56" s="7" t="s">
        <v>5</v>
      </c>
      <c r="J56" s="8" t="s">
        <v>10</v>
      </c>
      <c r="K56" s="8">
        <v>5508</v>
      </c>
      <c r="L56" s="8">
        <v>5508</v>
      </c>
      <c r="M56" s="9">
        <v>0.2</v>
      </c>
      <c r="N56" s="8">
        <v>2</v>
      </c>
    </row>
    <row r="57" spans="1:16" x14ac:dyDescent="0.25">
      <c r="A57" s="7" t="s">
        <v>7</v>
      </c>
      <c r="B57" s="8" t="s">
        <v>10</v>
      </c>
      <c r="C57" s="8">
        <v>10223</v>
      </c>
      <c r="D57" s="8">
        <v>10223</v>
      </c>
      <c r="E57" s="9">
        <v>0.21</v>
      </c>
      <c r="F57" s="8">
        <v>2</v>
      </c>
      <c r="G57" s="16"/>
      <c r="I57" s="7" t="s">
        <v>7</v>
      </c>
      <c r="J57" s="8" t="s">
        <v>10</v>
      </c>
      <c r="K57" s="8">
        <v>10267</v>
      </c>
      <c r="L57" s="8">
        <v>10267</v>
      </c>
      <c r="M57" s="9">
        <v>0.2</v>
      </c>
      <c r="N57" s="8">
        <v>3</v>
      </c>
      <c r="O57" s="16"/>
    </row>
    <row r="58" spans="1:16" x14ac:dyDescent="0.25">
      <c r="A58" s="7" t="s">
        <v>9</v>
      </c>
      <c r="B58" s="8" t="s">
        <v>10</v>
      </c>
      <c r="C58" s="8">
        <v>11315</v>
      </c>
      <c r="D58" s="8">
        <v>11315</v>
      </c>
      <c r="E58" s="9">
        <v>0.18</v>
      </c>
      <c r="F58" s="8">
        <v>3</v>
      </c>
      <c r="I58" s="7" t="s">
        <v>9</v>
      </c>
      <c r="J58" s="8" t="s">
        <v>10</v>
      </c>
      <c r="K58" s="8">
        <v>11430</v>
      </c>
      <c r="L58" s="8">
        <v>11430</v>
      </c>
      <c r="M58" s="9">
        <v>0.18</v>
      </c>
      <c r="N58" s="8">
        <v>2</v>
      </c>
    </row>
    <row r="59" spans="1:16" x14ac:dyDescent="0.25">
      <c r="A59" s="7" t="s">
        <v>11</v>
      </c>
      <c r="B59" s="8" t="s">
        <v>10</v>
      </c>
      <c r="C59" s="8">
        <v>30623</v>
      </c>
      <c r="D59" s="8">
        <v>30623</v>
      </c>
      <c r="E59" s="9">
        <v>0.26</v>
      </c>
      <c r="F59" s="8">
        <v>1</v>
      </c>
      <c r="G59" s="16"/>
      <c r="I59" s="7" t="s">
        <v>11</v>
      </c>
      <c r="J59" s="8" t="s">
        <v>10</v>
      </c>
      <c r="K59" s="8">
        <v>31386</v>
      </c>
      <c r="L59" s="8">
        <v>31386</v>
      </c>
      <c r="M59" s="9">
        <v>0.24</v>
      </c>
      <c r="N59" s="8">
        <v>3</v>
      </c>
      <c r="O59" s="16"/>
    </row>
    <row r="60" spans="1:16" x14ac:dyDescent="0.25">
      <c r="A60" s="7" t="s">
        <v>12</v>
      </c>
      <c r="B60" s="8" t="s">
        <v>10</v>
      </c>
      <c r="C60" s="8">
        <v>25063</v>
      </c>
      <c r="D60" s="8">
        <v>25063</v>
      </c>
      <c r="E60" s="9">
        <v>0.21</v>
      </c>
      <c r="F60" s="8">
        <v>1</v>
      </c>
      <c r="I60" s="3" t="s">
        <v>12</v>
      </c>
      <c r="J60" s="4" t="s">
        <v>10</v>
      </c>
      <c r="K60" s="4">
        <v>24885</v>
      </c>
      <c r="L60" s="4">
        <v>24885</v>
      </c>
      <c r="M60" s="5">
        <v>0.21</v>
      </c>
      <c r="N60" s="4">
        <v>1</v>
      </c>
    </row>
    <row r="61" spans="1:16" x14ac:dyDescent="0.25">
      <c r="A61" s="3" t="s">
        <v>13</v>
      </c>
      <c r="B61" s="4" t="s">
        <v>10</v>
      </c>
      <c r="C61" s="4">
        <v>20730</v>
      </c>
      <c r="D61" s="4">
        <v>20730</v>
      </c>
      <c r="E61" s="5">
        <v>0.22</v>
      </c>
      <c r="F61" s="4">
        <v>4</v>
      </c>
      <c r="G61" s="16"/>
      <c r="I61" s="7" t="s">
        <v>13</v>
      </c>
      <c r="J61" s="8" t="s">
        <v>10</v>
      </c>
      <c r="K61" s="8">
        <v>21619</v>
      </c>
      <c r="L61" s="8">
        <v>21619</v>
      </c>
      <c r="M61" s="9">
        <v>0.21</v>
      </c>
      <c r="N61" s="8">
        <v>2</v>
      </c>
      <c r="O61" s="16"/>
    </row>
    <row r="62" spans="1:16" x14ac:dyDescent="0.25">
      <c r="A62" s="7" t="s">
        <v>14</v>
      </c>
      <c r="B62" s="8" t="s">
        <v>10</v>
      </c>
      <c r="C62" s="8">
        <v>12662</v>
      </c>
      <c r="D62" s="8">
        <v>12662</v>
      </c>
      <c r="E62" s="9">
        <v>0.18</v>
      </c>
      <c r="F62" s="8">
        <v>3</v>
      </c>
      <c r="I62" s="3" t="s">
        <v>14</v>
      </c>
      <c r="J62" s="4" t="s">
        <v>10</v>
      </c>
      <c r="K62" s="4">
        <v>14710</v>
      </c>
      <c r="L62" s="4">
        <v>14710</v>
      </c>
      <c r="M62" s="5">
        <v>0.18</v>
      </c>
      <c r="N62" s="4">
        <v>2</v>
      </c>
    </row>
    <row r="63" spans="1:16" x14ac:dyDescent="0.25">
      <c r="A63" s="3" t="s">
        <v>15</v>
      </c>
      <c r="B63" s="4" t="s">
        <v>10</v>
      </c>
      <c r="C63" s="4">
        <v>33352</v>
      </c>
      <c r="D63" s="4">
        <v>33352</v>
      </c>
      <c r="E63" s="5">
        <v>0.28000000000000003</v>
      </c>
      <c r="F63" s="4">
        <v>3</v>
      </c>
      <c r="G63" s="16"/>
      <c r="I63" s="7" t="s">
        <v>15</v>
      </c>
      <c r="J63" s="8" t="s">
        <v>10</v>
      </c>
      <c r="K63" s="8">
        <v>37087</v>
      </c>
      <c r="L63" s="8">
        <v>37087</v>
      </c>
      <c r="M63" s="9">
        <v>0.28999999999999998</v>
      </c>
      <c r="N63" s="8">
        <v>3</v>
      </c>
      <c r="O63" s="16"/>
    </row>
    <row r="64" spans="1:16" x14ac:dyDescent="0.25">
      <c r="A64" s="3" t="s">
        <v>16</v>
      </c>
      <c r="B64" s="4" t="s">
        <v>10</v>
      </c>
      <c r="C64" s="4">
        <v>17370</v>
      </c>
      <c r="D64" s="4">
        <v>17370</v>
      </c>
      <c r="E64" s="5">
        <v>0.22</v>
      </c>
      <c r="F64" s="4">
        <v>3</v>
      </c>
      <c r="I64" s="7" t="s">
        <v>16</v>
      </c>
      <c r="J64" s="8" t="s">
        <v>10</v>
      </c>
      <c r="K64" s="8">
        <v>18608</v>
      </c>
      <c r="L64" s="8">
        <v>18608</v>
      </c>
      <c r="M64" s="9">
        <v>0.2</v>
      </c>
      <c r="N64" s="8">
        <v>3</v>
      </c>
    </row>
    <row r="65" spans="1:15" x14ac:dyDescent="0.25">
      <c r="A65" s="3" t="s">
        <v>17</v>
      </c>
      <c r="B65" s="4" t="s">
        <v>10</v>
      </c>
      <c r="C65" s="4">
        <v>11734</v>
      </c>
      <c r="D65" s="4">
        <v>11734</v>
      </c>
      <c r="E65" s="5">
        <v>0.26</v>
      </c>
      <c r="F65" s="4">
        <v>2</v>
      </c>
      <c r="G65" s="16"/>
      <c r="I65" s="7" t="s">
        <v>17</v>
      </c>
      <c r="J65" s="8" t="s">
        <v>10</v>
      </c>
      <c r="K65" s="8">
        <v>11441</v>
      </c>
      <c r="L65" s="8">
        <v>11441</v>
      </c>
      <c r="M65" s="9">
        <v>0.24</v>
      </c>
      <c r="N65" s="8">
        <v>2</v>
      </c>
      <c r="O65" s="16"/>
    </row>
    <row r="66" spans="1:15" ht="15.75" thickBot="1" x14ac:dyDescent="0.3">
      <c r="A66" s="11" t="s">
        <v>18</v>
      </c>
      <c r="B66" s="12" t="s">
        <v>10</v>
      </c>
      <c r="C66" s="12">
        <v>17797</v>
      </c>
      <c r="D66" s="12">
        <v>17797</v>
      </c>
      <c r="E66" s="13">
        <v>0.24</v>
      </c>
      <c r="F66" s="12">
        <v>3</v>
      </c>
      <c r="I66" s="11" t="s">
        <v>18</v>
      </c>
      <c r="J66" s="12" t="s">
        <v>10</v>
      </c>
      <c r="K66" s="12">
        <v>49221</v>
      </c>
      <c r="L66" s="12">
        <v>49221</v>
      </c>
      <c r="M66" s="13">
        <v>0.28999999999999998</v>
      </c>
      <c r="N66" s="12">
        <v>3</v>
      </c>
    </row>
    <row r="67" spans="1:15" x14ac:dyDescent="0.25">
      <c r="G67" s="16"/>
    </row>
    <row r="69" spans="1:15" x14ac:dyDescent="0.25">
      <c r="A69" t="s">
        <v>3</v>
      </c>
    </row>
    <row r="70" spans="1:15" x14ac:dyDescent="0.25">
      <c r="A70" t="s">
        <v>5</v>
      </c>
    </row>
    <row r="71" spans="1:15" x14ac:dyDescent="0.25">
      <c r="A71" t="s">
        <v>7</v>
      </c>
    </row>
    <row r="72" spans="1:15" x14ac:dyDescent="0.25">
      <c r="A72" t="s">
        <v>9</v>
      </c>
    </row>
    <row r="73" spans="1:15" x14ac:dyDescent="0.25">
      <c r="A73" t="s">
        <v>11</v>
      </c>
    </row>
    <row r="74" spans="1:15" x14ac:dyDescent="0.25">
      <c r="A74" t="s">
        <v>12</v>
      </c>
    </row>
    <row r="75" spans="1:15" x14ac:dyDescent="0.25">
      <c r="A75" t="s">
        <v>13</v>
      </c>
    </row>
    <row r="76" spans="1:15" x14ac:dyDescent="0.25">
      <c r="A76" t="s">
        <v>14</v>
      </c>
    </row>
    <row r="77" spans="1:15" x14ac:dyDescent="0.25">
      <c r="A77" t="s">
        <v>15</v>
      </c>
    </row>
    <row r="78" spans="1:15" x14ac:dyDescent="0.25">
      <c r="A78" t="s">
        <v>16</v>
      </c>
    </row>
    <row r="79" spans="1:15" x14ac:dyDescent="0.25">
      <c r="A79" t="s">
        <v>17</v>
      </c>
    </row>
    <row r="80" spans="1:15" x14ac:dyDescent="0.25">
      <c r="A80" t="s">
        <v>18</v>
      </c>
    </row>
  </sheetData>
  <mergeCells count="2">
    <mergeCell ref="A1:G1"/>
    <mergeCell ref="I1:O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4EB9D-BD3B-4035-B866-B4B1758CD2AB}">
  <dimension ref="A1:H80"/>
  <sheetViews>
    <sheetView workbookViewId="0">
      <selection activeCell="G6" sqref="F2:G6"/>
    </sheetView>
  </sheetViews>
  <sheetFormatPr defaultColWidth="25.28515625" defaultRowHeight="15" x14ac:dyDescent="0.25"/>
  <sheetData>
    <row r="1" spans="1:7" ht="19.5" thickBot="1" x14ac:dyDescent="0.35">
      <c r="A1" s="49" t="s">
        <v>53</v>
      </c>
      <c r="B1" s="49"/>
      <c r="C1" s="49"/>
      <c r="D1" s="49"/>
      <c r="E1" s="49"/>
      <c r="F1" s="49"/>
      <c r="G1" s="49"/>
    </row>
    <row r="2" spans="1:7" x14ac:dyDescent="0.25">
      <c r="A2" s="1" t="s">
        <v>0</v>
      </c>
      <c r="B2" s="2" t="s">
        <v>1</v>
      </c>
      <c r="C2" s="2" t="s">
        <v>46</v>
      </c>
      <c r="E2" s="1" t="s">
        <v>2</v>
      </c>
      <c r="F2" s="2" t="s">
        <v>1</v>
      </c>
      <c r="G2" s="2" t="s">
        <v>46</v>
      </c>
    </row>
    <row r="3" spans="1:7" x14ac:dyDescent="0.25">
      <c r="A3" s="3" t="s">
        <v>3</v>
      </c>
      <c r="B3" s="4">
        <v>112075</v>
      </c>
      <c r="C3" s="5">
        <v>0.25047851884898509</v>
      </c>
      <c r="D3" s="17"/>
      <c r="E3" s="3" t="s">
        <v>47</v>
      </c>
      <c r="F3" s="4">
        <v>1223663</v>
      </c>
      <c r="G3" s="5">
        <v>0.22986716113831995</v>
      </c>
    </row>
    <row r="4" spans="1:7" x14ac:dyDescent="0.25">
      <c r="A4" s="7" t="s">
        <v>5</v>
      </c>
      <c r="B4" s="8">
        <v>74534</v>
      </c>
      <c r="C4" s="9">
        <v>0.25465760592481279</v>
      </c>
      <c r="D4" s="17"/>
      <c r="E4" s="7" t="s">
        <v>48</v>
      </c>
      <c r="F4" s="8">
        <v>72986</v>
      </c>
      <c r="G4" s="9">
        <v>0.24381621132819992</v>
      </c>
    </row>
    <row r="5" spans="1:7" x14ac:dyDescent="0.25">
      <c r="A5" s="3" t="s">
        <v>7</v>
      </c>
      <c r="B5" s="4">
        <v>94528</v>
      </c>
      <c r="C5" s="5">
        <v>0.26075078283683145</v>
      </c>
      <c r="D5" s="17"/>
      <c r="E5" s="3" t="s">
        <v>49</v>
      </c>
      <c r="F5" s="4">
        <v>198179</v>
      </c>
      <c r="G5" s="5">
        <v>0.19537014517178916</v>
      </c>
    </row>
    <row r="6" spans="1:7" ht="15.75" thickBot="1" x14ac:dyDescent="0.3">
      <c r="A6" s="7" t="s">
        <v>9</v>
      </c>
      <c r="B6" s="8">
        <v>108648</v>
      </c>
      <c r="C6" s="9">
        <v>0.2650150946174803</v>
      </c>
      <c r="D6" s="17"/>
      <c r="E6" s="11" t="s">
        <v>50</v>
      </c>
      <c r="F6" s="12">
        <v>220905</v>
      </c>
      <c r="G6" s="13">
        <v>0.1417996876485367</v>
      </c>
    </row>
    <row r="7" spans="1:7" x14ac:dyDescent="0.25">
      <c r="A7" s="3" t="s">
        <v>11</v>
      </c>
      <c r="B7" s="4">
        <v>326839</v>
      </c>
      <c r="C7" s="5">
        <v>0.24947796927539248</v>
      </c>
      <c r="D7" s="17"/>
    </row>
    <row r="8" spans="1:7" x14ac:dyDescent="0.25">
      <c r="A8" s="7" t="s">
        <v>12</v>
      </c>
      <c r="B8" s="8">
        <v>363562</v>
      </c>
      <c r="C8" s="9">
        <v>0.19658693702862237</v>
      </c>
      <c r="D8" s="17"/>
      <c r="E8" t="s">
        <v>19</v>
      </c>
      <c r="F8" s="15">
        <f>SUM(F3:F6)</f>
        <v>1715733</v>
      </c>
      <c r="G8" s="16">
        <f>SUMPRODUCT(F3:F6,G3:G6)/SUM(F3:F6)</f>
        <v>0.21513698809779844</v>
      </c>
    </row>
    <row r="9" spans="1:7" x14ac:dyDescent="0.25">
      <c r="A9" s="3" t="s">
        <v>13</v>
      </c>
      <c r="B9" s="4">
        <v>26933</v>
      </c>
      <c r="C9" s="5">
        <v>0.18280362380722537</v>
      </c>
      <c r="D9" s="17"/>
      <c r="G9" s="16"/>
    </row>
    <row r="10" spans="1:7" x14ac:dyDescent="0.25">
      <c r="A10" s="7" t="s">
        <v>14</v>
      </c>
      <c r="B10" s="8">
        <v>82112</v>
      </c>
      <c r="C10" s="9">
        <v>0.16431081936866718</v>
      </c>
      <c r="D10" s="17"/>
      <c r="G10" s="16">
        <f>SUMPRODUCT(C19:C66,E19:E66)/SUM(C19:C66)</f>
        <v>0.21513698809779844</v>
      </c>
    </row>
    <row r="11" spans="1:7" x14ac:dyDescent="0.25">
      <c r="A11" s="3" t="s">
        <v>15</v>
      </c>
      <c r="B11" s="4">
        <v>181674</v>
      </c>
      <c r="C11" s="5">
        <v>0.16966274755881414</v>
      </c>
      <c r="D11" s="17"/>
      <c r="G11" s="16"/>
    </row>
    <row r="12" spans="1:7" x14ac:dyDescent="0.25">
      <c r="A12" s="7" t="s">
        <v>16</v>
      </c>
      <c r="B12" s="8">
        <v>169942</v>
      </c>
      <c r="C12" s="9">
        <v>0.21309587977074529</v>
      </c>
      <c r="D12" s="17"/>
    </row>
    <row r="13" spans="1:7" x14ac:dyDescent="0.25">
      <c r="A13" s="3" t="s">
        <v>17</v>
      </c>
      <c r="B13" s="4">
        <v>99140</v>
      </c>
      <c r="C13" s="5">
        <v>0.17826598749243491</v>
      </c>
      <c r="D13" s="17"/>
    </row>
    <row r="14" spans="1:7" ht="15.75" thickBot="1" x14ac:dyDescent="0.3">
      <c r="A14" s="11" t="s">
        <v>18</v>
      </c>
      <c r="B14" s="12">
        <v>75746</v>
      </c>
      <c r="C14" s="13">
        <v>0.16484619649882504</v>
      </c>
      <c r="D14" s="17"/>
    </row>
    <row r="15" spans="1:7" x14ac:dyDescent="0.25">
      <c r="D15" s="17"/>
    </row>
    <row r="16" spans="1:7" x14ac:dyDescent="0.25">
      <c r="A16" t="s">
        <v>19</v>
      </c>
      <c r="B16" s="15">
        <f>SUM(B3:B14)</f>
        <v>1715733</v>
      </c>
      <c r="C16" s="16">
        <f>SUMPRODUCT(B3:B14,C3:C14)/SUM(B3:B14)</f>
        <v>0.21513698809779844</v>
      </c>
      <c r="D16" s="17"/>
    </row>
    <row r="17" spans="1:8" ht="15.75" thickBot="1" x14ac:dyDescent="0.3"/>
    <row r="18" spans="1:8" x14ac:dyDescent="0.25">
      <c r="A18" s="1" t="s">
        <v>20</v>
      </c>
      <c r="B18" s="2" t="s">
        <v>21</v>
      </c>
      <c r="C18" s="2" t="s">
        <v>22</v>
      </c>
      <c r="D18" s="2" t="s">
        <v>23</v>
      </c>
      <c r="E18" s="2" t="s">
        <v>24</v>
      </c>
      <c r="F18" s="2" t="s">
        <v>25</v>
      </c>
    </row>
    <row r="19" spans="1:8" x14ac:dyDescent="0.25">
      <c r="A19" s="3" t="s">
        <v>3</v>
      </c>
      <c r="B19" s="4" t="s">
        <v>4</v>
      </c>
      <c r="C19" s="4">
        <v>41974</v>
      </c>
      <c r="D19" s="4">
        <v>41974</v>
      </c>
      <c r="E19" s="5">
        <v>0.3</v>
      </c>
      <c r="F19" s="4">
        <v>3</v>
      </c>
      <c r="G19" s="17">
        <f>SUM(C19:C30)</f>
        <v>1223663</v>
      </c>
      <c r="H19" s="23">
        <f>SUMPRODUCT(C19:C30,E19:E30)/SUM(C19:C30)</f>
        <v>0.22986716113831995</v>
      </c>
    </row>
    <row r="20" spans="1:8" x14ac:dyDescent="0.25">
      <c r="A20" s="7" t="s">
        <v>5</v>
      </c>
      <c r="B20" s="8" t="s">
        <v>4</v>
      </c>
      <c r="C20" s="8">
        <v>58837</v>
      </c>
      <c r="D20" s="8">
        <v>58837</v>
      </c>
      <c r="E20" s="9">
        <v>0.28000000000000003</v>
      </c>
      <c r="F20" s="8">
        <v>4</v>
      </c>
      <c r="G20" s="16"/>
      <c r="H20" s="17"/>
    </row>
    <row r="21" spans="1:8" x14ac:dyDescent="0.25">
      <c r="A21" s="7" t="s">
        <v>7</v>
      </c>
      <c r="B21" s="8" t="s">
        <v>4</v>
      </c>
      <c r="C21" s="8">
        <v>81844</v>
      </c>
      <c r="D21" s="8">
        <v>81844</v>
      </c>
      <c r="E21" s="9">
        <v>0.28000000000000003</v>
      </c>
      <c r="F21" s="8">
        <v>5</v>
      </c>
      <c r="G21" s="16"/>
      <c r="H21" s="17"/>
    </row>
    <row r="22" spans="1:8" x14ac:dyDescent="0.25">
      <c r="A22" s="3" t="s">
        <v>9</v>
      </c>
      <c r="B22" s="4" t="s">
        <v>4</v>
      </c>
      <c r="C22" s="4">
        <v>90362</v>
      </c>
      <c r="D22" s="4">
        <v>90362</v>
      </c>
      <c r="E22" s="5">
        <v>0.28000000000000003</v>
      </c>
      <c r="F22" s="4">
        <v>3</v>
      </c>
      <c r="G22" s="16"/>
      <c r="H22" s="17"/>
    </row>
    <row r="23" spans="1:8" x14ac:dyDescent="0.25">
      <c r="A23" s="3" t="s">
        <v>11</v>
      </c>
      <c r="B23" s="4" t="s">
        <v>4</v>
      </c>
      <c r="C23" s="4">
        <v>279722</v>
      </c>
      <c r="D23" s="4">
        <v>279722</v>
      </c>
      <c r="E23" s="5">
        <v>0.26</v>
      </c>
      <c r="F23" s="4">
        <v>7</v>
      </c>
      <c r="G23" s="16"/>
      <c r="H23" s="17"/>
    </row>
    <row r="24" spans="1:8" x14ac:dyDescent="0.25">
      <c r="A24" s="7" t="s">
        <v>12</v>
      </c>
      <c r="B24" s="8" t="s">
        <v>4</v>
      </c>
      <c r="C24" s="8">
        <v>338698</v>
      </c>
      <c r="D24" s="8">
        <v>338698</v>
      </c>
      <c r="E24" s="9">
        <v>0.2</v>
      </c>
      <c r="F24" s="8">
        <v>10</v>
      </c>
      <c r="G24" s="16"/>
      <c r="H24" s="17"/>
    </row>
    <row r="25" spans="1:8" x14ac:dyDescent="0.25">
      <c r="A25" s="7" t="s">
        <v>13</v>
      </c>
      <c r="B25" s="8" t="s">
        <v>4</v>
      </c>
      <c r="C25" s="8">
        <v>6099</v>
      </c>
      <c r="D25" s="8">
        <v>6099</v>
      </c>
      <c r="E25" s="9">
        <v>0.28000000000000003</v>
      </c>
      <c r="F25" s="8">
        <v>1</v>
      </c>
      <c r="G25" s="16"/>
      <c r="H25" s="17"/>
    </row>
    <row r="26" spans="1:8" x14ac:dyDescent="0.25">
      <c r="A26" s="3" t="s">
        <v>14</v>
      </c>
      <c r="B26" s="4" t="s">
        <v>4</v>
      </c>
      <c r="C26" s="4">
        <v>67810</v>
      </c>
      <c r="D26" s="4">
        <v>67810</v>
      </c>
      <c r="E26" s="5">
        <v>0.17</v>
      </c>
      <c r="F26" s="4">
        <v>5</v>
      </c>
      <c r="G26" s="16"/>
      <c r="H26" s="17"/>
    </row>
    <row r="27" spans="1:8" x14ac:dyDescent="0.25">
      <c r="A27" s="7" t="s">
        <v>15</v>
      </c>
      <c r="B27" s="8" t="s">
        <v>4</v>
      </c>
      <c r="C27" s="8">
        <v>73645</v>
      </c>
      <c r="D27" s="8">
        <v>73645</v>
      </c>
      <c r="E27" s="9">
        <v>0.16</v>
      </c>
      <c r="F27" s="8">
        <v>4</v>
      </c>
      <c r="G27" s="16"/>
      <c r="H27" s="17"/>
    </row>
    <row r="28" spans="1:8" x14ac:dyDescent="0.25">
      <c r="A28" s="7" t="s">
        <v>16</v>
      </c>
      <c r="B28" s="8" t="s">
        <v>4</v>
      </c>
      <c r="C28" s="8">
        <v>98648</v>
      </c>
      <c r="D28" s="8">
        <v>98648</v>
      </c>
      <c r="E28" s="9">
        <v>0.23</v>
      </c>
      <c r="F28" s="8">
        <v>6</v>
      </c>
      <c r="G28" s="16"/>
      <c r="H28" s="17"/>
    </row>
    <row r="29" spans="1:8" x14ac:dyDescent="0.25">
      <c r="A29" s="3" t="s">
        <v>17</v>
      </c>
      <c r="B29" s="4" t="s">
        <v>4</v>
      </c>
      <c r="C29" s="4">
        <v>82660</v>
      </c>
      <c r="D29" s="4">
        <v>82660</v>
      </c>
      <c r="E29" s="5">
        <v>0.18</v>
      </c>
      <c r="F29" s="4">
        <v>5</v>
      </c>
      <c r="G29" s="16"/>
      <c r="H29" s="17"/>
    </row>
    <row r="30" spans="1:8" x14ac:dyDescent="0.25">
      <c r="A30" s="3" t="s">
        <v>18</v>
      </c>
      <c r="B30" s="4" t="s">
        <v>4</v>
      </c>
      <c r="C30" s="4">
        <v>3364</v>
      </c>
      <c r="D30" s="4">
        <v>3364</v>
      </c>
      <c r="E30" s="5">
        <v>0.28000000000000003</v>
      </c>
      <c r="F30" s="4">
        <v>1</v>
      </c>
      <c r="G30" s="16"/>
      <c r="H30" s="17"/>
    </row>
    <row r="31" spans="1:8" x14ac:dyDescent="0.25">
      <c r="A31" s="7" t="s">
        <v>3</v>
      </c>
      <c r="B31" s="8" t="s">
        <v>6</v>
      </c>
      <c r="C31" s="8">
        <v>28619</v>
      </c>
      <c r="D31" s="8">
        <v>28619</v>
      </c>
      <c r="E31" s="9">
        <v>0.24</v>
      </c>
      <c r="F31" s="8">
        <v>2</v>
      </c>
      <c r="G31" s="17">
        <f>SUM(C31:C42)</f>
        <v>72986</v>
      </c>
      <c r="H31" s="23">
        <f>SUMPRODUCT(C31:C42,E31:E42)/SUM(C31:C42)</f>
        <v>0.24381621132819992</v>
      </c>
    </row>
    <row r="32" spans="1:8" x14ac:dyDescent="0.25">
      <c r="A32" s="7" t="s">
        <v>5</v>
      </c>
      <c r="B32" s="8" t="s">
        <v>6</v>
      </c>
      <c r="C32" s="8">
        <v>1686</v>
      </c>
      <c r="D32" s="8">
        <v>1686</v>
      </c>
      <c r="E32" s="9">
        <v>0.24</v>
      </c>
      <c r="F32" s="8">
        <v>2</v>
      </c>
    </row>
    <row r="33" spans="1:8" x14ac:dyDescent="0.25">
      <c r="A33" s="7" t="s">
        <v>7</v>
      </c>
      <c r="B33" s="8" t="s">
        <v>6</v>
      </c>
      <c r="C33" s="8">
        <v>449</v>
      </c>
      <c r="D33" s="8">
        <v>449</v>
      </c>
      <c r="E33" s="9">
        <v>0.24</v>
      </c>
      <c r="F33" s="8">
        <v>1</v>
      </c>
      <c r="G33" s="16"/>
    </row>
    <row r="34" spans="1:8" x14ac:dyDescent="0.25">
      <c r="A34" s="7" t="s">
        <v>9</v>
      </c>
      <c r="B34" s="8" t="s">
        <v>6</v>
      </c>
      <c r="C34" s="8">
        <v>38</v>
      </c>
      <c r="D34" s="8">
        <v>38</v>
      </c>
      <c r="E34" s="9">
        <v>0.24</v>
      </c>
      <c r="F34" s="8">
        <v>1</v>
      </c>
    </row>
    <row r="35" spans="1:8" x14ac:dyDescent="0.25">
      <c r="A35" s="7" t="s">
        <v>11</v>
      </c>
      <c r="B35" s="8" t="s">
        <v>6</v>
      </c>
      <c r="C35" s="8">
        <v>5154</v>
      </c>
      <c r="D35" s="8">
        <v>5154</v>
      </c>
      <c r="E35" s="9">
        <v>0.24</v>
      </c>
      <c r="F35" s="8">
        <v>2</v>
      </c>
      <c r="G35" s="16"/>
      <c r="H35" s="17"/>
    </row>
    <row r="36" spans="1:8" x14ac:dyDescent="0.25">
      <c r="A36" s="3" t="s">
        <v>12</v>
      </c>
      <c r="B36" s="4" t="s">
        <v>6</v>
      </c>
      <c r="C36" s="4">
        <v>26</v>
      </c>
      <c r="D36" s="4">
        <v>26</v>
      </c>
      <c r="E36" s="5">
        <v>0.24</v>
      </c>
      <c r="F36" s="4">
        <v>1</v>
      </c>
      <c r="G36" s="16"/>
      <c r="H36" s="17"/>
    </row>
    <row r="37" spans="1:8" x14ac:dyDescent="0.25">
      <c r="A37" s="7" t="s">
        <v>13</v>
      </c>
      <c r="B37" s="8" t="s">
        <v>6</v>
      </c>
      <c r="C37" s="8">
        <v>129</v>
      </c>
      <c r="D37" s="8">
        <v>129</v>
      </c>
      <c r="E37" s="9">
        <v>0.24</v>
      </c>
      <c r="F37" s="8">
        <v>2</v>
      </c>
      <c r="G37" s="16"/>
      <c r="H37" s="17"/>
    </row>
    <row r="38" spans="1:8" x14ac:dyDescent="0.25">
      <c r="A38" s="3" t="s">
        <v>14</v>
      </c>
      <c r="B38" s="4" t="s">
        <v>6</v>
      </c>
      <c r="C38" s="4">
        <v>659</v>
      </c>
      <c r="D38" s="4">
        <v>659</v>
      </c>
      <c r="E38" s="5">
        <v>0.24</v>
      </c>
      <c r="F38" s="4">
        <v>2</v>
      </c>
      <c r="G38" s="16"/>
      <c r="H38" s="17"/>
    </row>
    <row r="39" spans="1:8" x14ac:dyDescent="0.25">
      <c r="A39" s="3" t="s">
        <v>15</v>
      </c>
      <c r="B39" s="4" t="s">
        <v>6</v>
      </c>
      <c r="C39" s="4">
        <v>8371</v>
      </c>
      <c r="D39" s="4">
        <v>8371</v>
      </c>
      <c r="E39" s="5">
        <v>0.24</v>
      </c>
      <c r="F39" s="4">
        <v>3</v>
      </c>
      <c r="G39" s="16"/>
      <c r="H39" s="17"/>
    </row>
    <row r="40" spans="1:8" x14ac:dyDescent="0.25">
      <c r="A40" s="3" t="s">
        <v>16</v>
      </c>
      <c r="B40" s="4" t="s">
        <v>6</v>
      </c>
      <c r="C40" s="4">
        <v>19509</v>
      </c>
      <c r="D40" s="4">
        <v>19509</v>
      </c>
      <c r="E40" s="5">
        <v>0.25</v>
      </c>
      <c r="F40" s="4">
        <v>4</v>
      </c>
      <c r="G40" s="16"/>
      <c r="H40" s="17"/>
    </row>
    <row r="41" spans="1:8" x14ac:dyDescent="0.25">
      <c r="A41" s="7" t="s">
        <v>17</v>
      </c>
      <c r="B41" s="8" t="s">
        <v>6</v>
      </c>
      <c r="C41" s="8">
        <v>2</v>
      </c>
      <c r="D41" s="8">
        <v>2</v>
      </c>
      <c r="E41" s="9">
        <v>0.24</v>
      </c>
      <c r="F41" s="8">
        <v>1</v>
      </c>
      <c r="G41" s="16"/>
      <c r="H41" s="17"/>
    </row>
    <row r="42" spans="1:8" x14ac:dyDescent="0.25">
      <c r="A42" s="3" t="s">
        <v>18</v>
      </c>
      <c r="B42" s="4" t="s">
        <v>6</v>
      </c>
      <c r="C42" s="4">
        <v>8344</v>
      </c>
      <c r="D42" s="4">
        <v>8344</v>
      </c>
      <c r="E42" s="5">
        <v>0.25</v>
      </c>
      <c r="F42" s="4">
        <v>3</v>
      </c>
      <c r="G42" s="16"/>
      <c r="H42" s="17"/>
    </row>
    <row r="43" spans="1:8" x14ac:dyDescent="0.25">
      <c r="A43" s="7" t="s">
        <v>3</v>
      </c>
      <c r="B43" s="8" t="s">
        <v>8</v>
      </c>
      <c r="C43" s="8">
        <v>19911</v>
      </c>
      <c r="D43" s="8">
        <v>19911</v>
      </c>
      <c r="E43" s="9">
        <v>0.27</v>
      </c>
      <c r="F43" s="8">
        <v>6</v>
      </c>
      <c r="G43" s="17">
        <f>SUM(C43:C54)</f>
        <v>198179</v>
      </c>
      <c r="H43" s="16">
        <f>SUMPRODUCT(C43:C54,E43:E54)/SUM(C43:C54)</f>
        <v>0.19537014517178916</v>
      </c>
    </row>
    <row r="44" spans="1:8" x14ac:dyDescent="0.25">
      <c r="A44" s="7" t="s">
        <v>5</v>
      </c>
      <c r="B44" s="8" t="s">
        <v>8</v>
      </c>
      <c r="C44" s="8">
        <v>9064</v>
      </c>
      <c r="D44" s="8">
        <v>9064</v>
      </c>
      <c r="E44" s="9">
        <v>0.15</v>
      </c>
      <c r="F44" s="8">
        <v>1</v>
      </c>
      <c r="G44" s="16"/>
      <c r="H44" s="17"/>
    </row>
    <row r="45" spans="1:8" x14ac:dyDescent="0.25">
      <c r="A45" s="7" t="s">
        <v>7</v>
      </c>
      <c r="B45" s="8" t="s">
        <v>8</v>
      </c>
      <c r="C45" s="8">
        <v>1681</v>
      </c>
      <c r="D45" s="8">
        <v>1681</v>
      </c>
      <c r="E45" s="9">
        <v>0.15</v>
      </c>
      <c r="F45" s="8">
        <v>1</v>
      </c>
      <c r="G45" s="16"/>
      <c r="H45" s="17"/>
    </row>
    <row r="46" spans="1:8" x14ac:dyDescent="0.25">
      <c r="A46" s="3" t="s">
        <v>9</v>
      </c>
      <c r="B46" s="4" t="s">
        <v>8</v>
      </c>
      <c r="C46" s="4">
        <v>6214</v>
      </c>
      <c r="D46" s="4">
        <v>6214</v>
      </c>
      <c r="E46" s="5">
        <v>0.27</v>
      </c>
      <c r="F46" s="4">
        <v>2</v>
      </c>
      <c r="G46" s="16"/>
      <c r="H46" s="17"/>
    </row>
    <row r="47" spans="1:8" x14ac:dyDescent="0.25">
      <c r="A47" s="3" t="s">
        <v>11</v>
      </c>
      <c r="B47" s="4" t="s">
        <v>8</v>
      </c>
      <c r="C47" s="4">
        <v>12800</v>
      </c>
      <c r="D47" s="4">
        <v>12800</v>
      </c>
      <c r="E47" s="5">
        <v>0.25</v>
      </c>
      <c r="F47" s="4">
        <v>3</v>
      </c>
      <c r="G47" s="16"/>
      <c r="H47" s="17"/>
    </row>
    <row r="48" spans="1:8" x14ac:dyDescent="0.25">
      <c r="A48" s="7" t="s">
        <v>12</v>
      </c>
      <c r="B48" s="8" t="s">
        <v>8</v>
      </c>
      <c r="C48" s="8">
        <v>1528</v>
      </c>
      <c r="D48" s="8">
        <v>1528</v>
      </c>
      <c r="E48" s="9">
        <v>0.15</v>
      </c>
      <c r="F48" s="8">
        <v>2</v>
      </c>
      <c r="G48" s="16"/>
      <c r="H48" s="17"/>
    </row>
    <row r="49" spans="1:8" x14ac:dyDescent="0.25">
      <c r="A49" s="3" t="s">
        <v>13</v>
      </c>
      <c r="B49" s="4" t="s">
        <v>8</v>
      </c>
      <c r="C49" s="4">
        <v>439</v>
      </c>
      <c r="D49" s="4">
        <v>439</v>
      </c>
      <c r="E49" s="5">
        <v>0.33</v>
      </c>
      <c r="F49" s="4">
        <v>2</v>
      </c>
      <c r="G49" s="16"/>
      <c r="H49" s="17"/>
    </row>
    <row r="50" spans="1:8" x14ac:dyDescent="0.25">
      <c r="A50" s="3" t="s">
        <v>14</v>
      </c>
      <c r="B50" s="4" t="s">
        <v>8</v>
      </c>
      <c r="C50" s="4">
        <v>1622</v>
      </c>
      <c r="D50" s="4">
        <v>1622</v>
      </c>
      <c r="E50" s="5">
        <v>0.15</v>
      </c>
      <c r="F50" s="4">
        <v>2</v>
      </c>
      <c r="G50" s="16"/>
      <c r="H50" s="17"/>
    </row>
    <row r="51" spans="1:8" x14ac:dyDescent="0.25">
      <c r="A51" s="7" t="s">
        <v>15</v>
      </c>
      <c r="B51" s="8" t="s">
        <v>8</v>
      </c>
      <c r="C51" s="8">
        <v>61579</v>
      </c>
      <c r="D51" s="8">
        <v>61579</v>
      </c>
      <c r="E51" s="9">
        <v>0.19</v>
      </c>
      <c r="F51" s="8">
        <v>3</v>
      </c>
      <c r="G51" s="16"/>
      <c r="H51" s="17"/>
    </row>
    <row r="52" spans="1:8" x14ac:dyDescent="0.25">
      <c r="A52" s="3" t="s">
        <v>16</v>
      </c>
      <c r="B52" s="4" t="s">
        <v>8</v>
      </c>
      <c r="C52" s="4">
        <v>38312</v>
      </c>
      <c r="D52" s="4">
        <v>38312</v>
      </c>
      <c r="E52" s="5">
        <v>0.18</v>
      </c>
      <c r="F52" s="4">
        <v>5</v>
      </c>
      <c r="G52" s="16"/>
      <c r="H52" s="17"/>
    </row>
    <row r="53" spans="1:8" x14ac:dyDescent="0.25">
      <c r="A53" s="7" t="s">
        <v>17</v>
      </c>
      <c r="B53" s="8" t="s">
        <v>8</v>
      </c>
      <c r="C53" s="8">
        <v>7243</v>
      </c>
      <c r="D53" s="8">
        <v>7243</v>
      </c>
      <c r="E53" s="9">
        <v>0.22</v>
      </c>
      <c r="F53" s="8">
        <v>4</v>
      </c>
      <c r="G53" s="16"/>
      <c r="H53" s="17"/>
    </row>
    <row r="54" spans="1:8" x14ac:dyDescent="0.25">
      <c r="A54" s="3" t="s">
        <v>18</v>
      </c>
      <c r="B54" s="4" t="s">
        <v>8</v>
      </c>
      <c r="C54" s="4">
        <v>37786</v>
      </c>
      <c r="D54" s="4">
        <v>37786</v>
      </c>
      <c r="E54" s="5">
        <v>0.16</v>
      </c>
      <c r="F54" s="4">
        <v>5</v>
      </c>
      <c r="G54" s="16"/>
      <c r="H54" s="17"/>
    </row>
    <row r="55" spans="1:8" x14ac:dyDescent="0.25">
      <c r="A55" s="7" t="s">
        <v>3</v>
      </c>
      <c r="B55" s="8" t="s">
        <v>10</v>
      </c>
      <c r="C55" s="8">
        <v>21571</v>
      </c>
      <c r="D55" s="8">
        <v>21571</v>
      </c>
      <c r="E55" s="9">
        <v>0.15</v>
      </c>
      <c r="F55" s="8">
        <v>1</v>
      </c>
      <c r="G55" s="17">
        <f>SUM(C55:C66)</f>
        <v>220905</v>
      </c>
      <c r="H55" s="16">
        <f>SUMPRODUCT(C55:C66,E55:E66)/SUM(C55:C66)</f>
        <v>0.1417996876485367</v>
      </c>
    </row>
    <row r="56" spans="1:8" x14ac:dyDescent="0.25">
      <c r="A56" s="3" t="s">
        <v>5</v>
      </c>
      <c r="B56" s="4" t="s">
        <v>10</v>
      </c>
      <c r="C56" s="4">
        <v>4947</v>
      </c>
      <c r="D56" s="4">
        <v>4947</v>
      </c>
      <c r="E56" s="5">
        <v>0.15</v>
      </c>
      <c r="F56" s="4">
        <v>1</v>
      </c>
    </row>
    <row r="57" spans="1:8" x14ac:dyDescent="0.25">
      <c r="A57" s="7" t="s">
        <v>7</v>
      </c>
      <c r="B57" s="8" t="s">
        <v>10</v>
      </c>
      <c r="C57" s="8">
        <v>10554</v>
      </c>
      <c r="D57" s="8">
        <v>10554</v>
      </c>
      <c r="E57" s="9">
        <v>0.13</v>
      </c>
      <c r="F57" s="8">
        <v>1</v>
      </c>
      <c r="G57" s="16"/>
    </row>
    <row r="58" spans="1:8" x14ac:dyDescent="0.25">
      <c r="A58" s="3" t="s">
        <v>9</v>
      </c>
      <c r="B58" s="4" t="s">
        <v>10</v>
      </c>
      <c r="C58" s="4">
        <v>12034</v>
      </c>
      <c r="D58" s="4">
        <v>12034</v>
      </c>
      <c r="E58" s="5">
        <v>0.15</v>
      </c>
      <c r="F58" s="4">
        <v>2</v>
      </c>
    </row>
    <row r="59" spans="1:8" x14ac:dyDescent="0.25">
      <c r="A59" s="3" t="s">
        <v>11</v>
      </c>
      <c r="B59" s="4" t="s">
        <v>10</v>
      </c>
      <c r="C59" s="4">
        <v>29163</v>
      </c>
      <c r="D59" s="4">
        <v>29163</v>
      </c>
      <c r="E59" s="5">
        <v>0.15</v>
      </c>
      <c r="F59" s="4">
        <v>1</v>
      </c>
      <c r="G59" s="16"/>
      <c r="H59" s="17"/>
    </row>
    <row r="60" spans="1:8" x14ac:dyDescent="0.25">
      <c r="A60" s="7" t="s">
        <v>12</v>
      </c>
      <c r="B60" s="8" t="s">
        <v>10</v>
      </c>
      <c r="C60" s="8">
        <v>23310</v>
      </c>
      <c r="D60" s="8">
        <v>23310</v>
      </c>
      <c r="E60" s="9">
        <v>0.15</v>
      </c>
      <c r="F60" s="8">
        <v>1</v>
      </c>
      <c r="G60" s="16"/>
      <c r="H60" s="17"/>
    </row>
    <row r="61" spans="1:8" x14ac:dyDescent="0.25">
      <c r="A61" s="7" t="s">
        <v>13</v>
      </c>
      <c r="B61" s="8" t="s">
        <v>10</v>
      </c>
      <c r="C61" s="8">
        <v>20266</v>
      </c>
      <c r="D61" s="8">
        <v>20266</v>
      </c>
      <c r="E61" s="9">
        <v>0.15</v>
      </c>
      <c r="F61" s="8">
        <v>1</v>
      </c>
      <c r="G61" s="16"/>
      <c r="H61" s="17"/>
    </row>
    <row r="62" spans="1:8" x14ac:dyDescent="0.25">
      <c r="A62" s="3" t="s">
        <v>14</v>
      </c>
      <c r="B62" s="4" t="s">
        <v>10</v>
      </c>
      <c r="C62" s="4">
        <v>12021</v>
      </c>
      <c r="D62" s="4">
        <v>12021</v>
      </c>
      <c r="E62" s="5">
        <v>0.13</v>
      </c>
      <c r="F62" s="4">
        <v>1</v>
      </c>
      <c r="G62" s="16"/>
      <c r="H62" s="17"/>
    </row>
    <row r="63" spans="1:8" x14ac:dyDescent="0.25">
      <c r="A63" s="3" t="s">
        <v>15</v>
      </c>
      <c r="B63" s="4" t="s">
        <v>10</v>
      </c>
      <c r="C63" s="4">
        <v>38079</v>
      </c>
      <c r="D63" s="4">
        <v>38079</v>
      </c>
      <c r="E63" s="5">
        <v>0.14000000000000001</v>
      </c>
      <c r="F63" s="4">
        <v>2</v>
      </c>
      <c r="G63" s="16"/>
      <c r="H63" s="17"/>
    </row>
    <row r="64" spans="1:8" x14ac:dyDescent="0.25">
      <c r="A64" s="3" t="s">
        <v>16</v>
      </c>
      <c r="B64" s="4" t="s">
        <v>10</v>
      </c>
      <c r="C64" s="4">
        <v>13473</v>
      </c>
      <c r="D64" s="4">
        <v>13473</v>
      </c>
      <c r="E64" s="5">
        <v>0.13</v>
      </c>
      <c r="F64" s="4">
        <v>1</v>
      </c>
      <c r="G64" s="16"/>
      <c r="H64" s="17"/>
    </row>
    <row r="65" spans="1:8" x14ac:dyDescent="0.25">
      <c r="A65" s="7" t="s">
        <v>17</v>
      </c>
      <c r="B65" s="8" t="s">
        <v>10</v>
      </c>
      <c r="C65" s="8">
        <v>9235</v>
      </c>
      <c r="D65" s="8">
        <v>9235</v>
      </c>
      <c r="E65" s="9">
        <v>0.13</v>
      </c>
      <c r="F65" s="8">
        <v>1</v>
      </c>
      <c r="G65" s="16"/>
      <c r="H65" s="17"/>
    </row>
    <row r="66" spans="1:8" ht="15.75" thickBot="1" x14ac:dyDescent="0.3">
      <c r="A66" s="20" t="s">
        <v>18</v>
      </c>
      <c r="B66" s="21" t="s">
        <v>10</v>
      </c>
      <c r="C66" s="21">
        <v>26252</v>
      </c>
      <c r="D66" s="21">
        <v>26252</v>
      </c>
      <c r="E66" s="22">
        <v>0.13</v>
      </c>
      <c r="F66" s="21">
        <v>2</v>
      </c>
      <c r="G66" s="16"/>
      <c r="H66" s="17"/>
    </row>
    <row r="67" spans="1:8" x14ac:dyDescent="0.25">
      <c r="G67" s="16"/>
    </row>
    <row r="69" spans="1:8" x14ac:dyDescent="0.25">
      <c r="A69" t="s">
        <v>3</v>
      </c>
    </row>
    <row r="70" spans="1:8" x14ac:dyDescent="0.25">
      <c r="A70" t="s">
        <v>5</v>
      </c>
    </row>
    <row r="71" spans="1:8" x14ac:dyDescent="0.25">
      <c r="A71" t="s">
        <v>7</v>
      </c>
    </row>
    <row r="72" spans="1:8" x14ac:dyDescent="0.25">
      <c r="A72" t="s">
        <v>9</v>
      </c>
    </row>
    <row r="73" spans="1:8" x14ac:dyDescent="0.25">
      <c r="A73" t="s">
        <v>11</v>
      </c>
    </row>
    <row r="74" spans="1:8" x14ac:dyDescent="0.25">
      <c r="A74" t="s">
        <v>12</v>
      </c>
    </row>
    <row r="75" spans="1:8" x14ac:dyDescent="0.25">
      <c r="A75" t="s">
        <v>13</v>
      </c>
    </row>
    <row r="76" spans="1:8" x14ac:dyDescent="0.25">
      <c r="A76" t="s">
        <v>14</v>
      </c>
    </row>
    <row r="77" spans="1:8" x14ac:dyDescent="0.25">
      <c r="A77" t="s">
        <v>15</v>
      </c>
    </row>
    <row r="78" spans="1:8" x14ac:dyDescent="0.25">
      <c r="A78" t="s">
        <v>16</v>
      </c>
    </row>
    <row r="79" spans="1:8" x14ac:dyDescent="0.25">
      <c r="A79" t="s">
        <v>17</v>
      </c>
    </row>
    <row r="80" spans="1:8" x14ac:dyDescent="0.25">
      <c r="A80" t="s">
        <v>18</v>
      </c>
    </row>
  </sheetData>
  <autoFilter ref="A18:F18" xr:uid="{6CAB997D-EBB7-484B-B61D-EFA366FE9744}">
    <sortState xmlns:xlrd2="http://schemas.microsoft.com/office/spreadsheetml/2017/richdata2" ref="A19:F66">
      <sortCondition ref="B18"/>
    </sortState>
  </autoFilter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AF95-29B2-4DA8-9FEB-72FF28E0E676}">
  <dimension ref="A1:H80"/>
  <sheetViews>
    <sheetView workbookViewId="0">
      <selection activeCell="F6" sqref="F3:F6"/>
    </sheetView>
  </sheetViews>
  <sheetFormatPr defaultColWidth="25.28515625" defaultRowHeight="15" x14ac:dyDescent="0.25"/>
  <sheetData>
    <row r="1" spans="1:7" ht="19.5" thickBot="1" x14ac:dyDescent="0.35">
      <c r="A1" s="49" t="s">
        <v>54</v>
      </c>
      <c r="B1" s="49"/>
      <c r="C1" s="49"/>
      <c r="D1" s="49"/>
      <c r="E1" s="49"/>
      <c r="F1" s="49"/>
      <c r="G1" s="49"/>
    </row>
    <row r="2" spans="1:7" x14ac:dyDescent="0.25">
      <c r="A2" s="1" t="s">
        <v>0</v>
      </c>
      <c r="B2" s="2" t="s">
        <v>1</v>
      </c>
      <c r="C2" s="2" t="s">
        <v>46</v>
      </c>
      <c r="E2" s="1" t="s">
        <v>2</v>
      </c>
      <c r="F2" s="2" t="s">
        <v>1</v>
      </c>
      <c r="G2" s="2" t="s">
        <v>46</v>
      </c>
    </row>
    <row r="3" spans="1:7" x14ac:dyDescent="0.25">
      <c r="A3" s="3" t="s">
        <v>3</v>
      </c>
      <c r="B3" s="4">
        <v>128885</v>
      </c>
      <c r="C3" s="5">
        <v>0.17263211389998839</v>
      </c>
      <c r="D3" s="17"/>
      <c r="E3" s="3" t="s">
        <v>47</v>
      </c>
      <c r="F3" s="4">
        <v>582919</v>
      </c>
      <c r="G3" s="5">
        <v>0.15091844664524576</v>
      </c>
    </row>
    <row r="4" spans="1:7" x14ac:dyDescent="0.25">
      <c r="A4" s="7" t="s">
        <v>5</v>
      </c>
      <c r="B4" s="8">
        <v>92007</v>
      </c>
      <c r="C4" s="9">
        <v>0.14543958611844751</v>
      </c>
      <c r="D4" s="17"/>
      <c r="E4" s="7" t="s">
        <v>48</v>
      </c>
      <c r="F4" s="8">
        <v>67349</v>
      </c>
      <c r="G4" s="9">
        <v>0.16540423762787865</v>
      </c>
    </row>
    <row r="5" spans="1:7" x14ac:dyDescent="0.25">
      <c r="A5" s="3" t="s">
        <v>7</v>
      </c>
      <c r="B5" s="4">
        <v>101028</v>
      </c>
      <c r="C5" s="5">
        <v>0.12839490042364493</v>
      </c>
      <c r="D5" s="17"/>
      <c r="E5" s="3" t="s">
        <v>49</v>
      </c>
      <c r="F5" s="4">
        <v>120095</v>
      </c>
      <c r="G5" s="5">
        <v>0.11660518755984844</v>
      </c>
    </row>
    <row r="6" spans="1:7" ht="15.75" thickBot="1" x14ac:dyDescent="0.3">
      <c r="A6" s="7" t="s">
        <v>9</v>
      </c>
      <c r="B6" s="8">
        <v>113085</v>
      </c>
      <c r="C6" s="9">
        <v>0.12164460361674846</v>
      </c>
      <c r="D6" s="17"/>
      <c r="E6" s="11" t="s">
        <v>50</v>
      </c>
      <c r="F6" s="12">
        <v>49013</v>
      </c>
      <c r="G6" s="13">
        <v>0.10714483912431397</v>
      </c>
    </row>
    <row r="7" spans="1:7" x14ac:dyDescent="0.25">
      <c r="A7" s="3" t="s">
        <v>11</v>
      </c>
      <c r="B7" s="4">
        <v>183829</v>
      </c>
      <c r="C7" s="5">
        <v>0.12821072844872136</v>
      </c>
      <c r="D7" s="17"/>
    </row>
    <row r="8" spans="1:7" x14ac:dyDescent="0.25">
      <c r="A8" s="7" t="s">
        <v>12</v>
      </c>
      <c r="B8" s="8">
        <v>51188</v>
      </c>
      <c r="C8" s="9">
        <v>0.23028522309916383</v>
      </c>
      <c r="D8" s="17"/>
      <c r="E8" t="s">
        <v>19</v>
      </c>
      <c r="F8" s="15">
        <f>SUM(F3:F6)</f>
        <v>819376</v>
      </c>
      <c r="G8" s="16">
        <f>SUMPRODUCT(F3:F6,G3:G6)/SUM(F3:F6)</f>
        <v>0.14446143162601785</v>
      </c>
    </row>
    <row r="9" spans="1:7" x14ac:dyDescent="0.25">
      <c r="A9" s="3" t="s">
        <v>13</v>
      </c>
      <c r="B9" s="4">
        <v>337</v>
      </c>
      <c r="C9" s="5">
        <v>0.16</v>
      </c>
      <c r="D9" s="17"/>
      <c r="G9" s="16"/>
    </row>
    <row r="10" spans="1:7" x14ac:dyDescent="0.25">
      <c r="A10" s="7" t="s">
        <v>14</v>
      </c>
      <c r="B10" s="8">
        <v>9084</v>
      </c>
      <c r="C10" s="9">
        <v>0.15066710700132099</v>
      </c>
      <c r="D10" s="17"/>
      <c r="G10" s="16">
        <f>SUMPRODUCT(D19:D66,E19:E66)/SUM(D19:D66)</f>
        <v>0.14446143162601785</v>
      </c>
    </row>
    <row r="11" spans="1:7" x14ac:dyDescent="0.25">
      <c r="A11" s="3" t="s">
        <v>15</v>
      </c>
      <c r="B11" s="4">
        <v>51124</v>
      </c>
      <c r="C11" s="5">
        <v>0.12007276425944763</v>
      </c>
      <c r="D11" s="17"/>
      <c r="G11" s="16"/>
    </row>
    <row r="12" spans="1:7" x14ac:dyDescent="0.25">
      <c r="A12" s="7" t="s">
        <v>16</v>
      </c>
      <c r="B12" s="8">
        <v>47093</v>
      </c>
      <c r="C12" s="9">
        <v>0.15320408553288176</v>
      </c>
      <c r="D12" s="17"/>
    </row>
    <row r="13" spans="1:7" x14ac:dyDescent="0.25">
      <c r="A13" s="3" t="s">
        <v>17</v>
      </c>
      <c r="B13" s="4">
        <v>8248</v>
      </c>
      <c r="C13" s="5">
        <v>0.13534796314258005</v>
      </c>
      <c r="D13" s="17"/>
    </row>
    <row r="14" spans="1:7" ht="15.75" thickBot="1" x14ac:dyDescent="0.3">
      <c r="A14" s="11" t="s">
        <v>18</v>
      </c>
      <c r="B14" s="12">
        <v>33468</v>
      </c>
      <c r="C14" s="13">
        <v>0.1422361658898052</v>
      </c>
      <c r="D14" s="17"/>
    </row>
    <row r="15" spans="1:7" x14ac:dyDescent="0.25">
      <c r="D15" s="17"/>
    </row>
    <row r="16" spans="1:7" x14ac:dyDescent="0.25">
      <c r="A16" t="s">
        <v>19</v>
      </c>
      <c r="B16" s="15">
        <f>SUM(B3:B14)</f>
        <v>819376</v>
      </c>
      <c r="C16" s="16">
        <f>SUMPRODUCT(B3:B14,C3:C14)/SUM(B3:B14)</f>
        <v>0.14446143162601785</v>
      </c>
      <c r="D16" s="17"/>
    </row>
    <row r="17" spans="1:8" ht="15.75" thickBot="1" x14ac:dyDescent="0.3"/>
    <row r="18" spans="1:8" x14ac:dyDescent="0.25">
      <c r="A18" s="1" t="s">
        <v>20</v>
      </c>
      <c r="B18" s="2" t="s">
        <v>21</v>
      </c>
      <c r="C18" s="2" t="s">
        <v>22</v>
      </c>
      <c r="D18" s="2" t="s">
        <v>23</v>
      </c>
      <c r="E18" s="2" t="s">
        <v>24</v>
      </c>
      <c r="F18" s="2" t="s">
        <v>25</v>
      </c>
      <c r="G18">
        <v>1</v>
      </c>
      <c r="H18">
        <v>2</v>
      </c>
    </row>
    <row r="19" spans="1:8" x14ac:dyDescent="0.25">
      <c r="A19" s="3" t="s">
        <v>3</v>
      </c>
      <c r="B19" s="4" t="s">
        <v>4</v>
      </c>
      <c r="C19" s="4">
        <v>67588</v>
      </c>
      <c r="D19" s="4">
        <v>60750</v>
      </c>
      <c r="E19" s="5">
        <v>0.2</v>
      </c>
      <c r="F19" s="4">
        <v>5</v>
      </c>
      <c r="G19" s="17">
        <f>SUM(D19:D22)</f>
        <v>128885</v>
      </c>
      <c r="H19" s="23">
        <f>SUMPRODUCT(D19:D22,E19:E22)/SUM(D19:D22)</f>
        <v>0.17263211389998839</v>
      </c>
    </row>
    <row r="20" spans="1:8" x14ac:dyDescent="0.25">
      <c r="A20" s="7" t="s">
        <v>3</v>
      </c>
      <c r="B20" s="8" t="s">
        <v>6</v>
      </c>
      <c r="C20" s="8">
        <v>47499</v>
      </c>
      <c r="D20" s="8">
        <v>37212</v>
      </c>
      <c r="E20" s="9">
        <v>0.18</v>
      </c>
      <c r="F20" s="8">
        <v>6</v>
      </c>
      <c r="G20" s="16"/>
      <c r="H20" s="17"/>
    </row>
    <row r="21" spans="1:8" x14ac:dyDescent="0.25">
      <c r="A21" s="7" t="s">
        <v>3</v>
      </c>
      <c r="B21" s="8" t="s">
        <v>8</v>
      </c>
      <c r="C21" s="8">
        <v>11739</v>
      </c>
      <c r="D21" s="8">
        <v>11739</v>
      </c>
      <c r="E21" s="9">
        <v>0.11</v>
      </c>
      <c r="F21" s="8">
        <v>4</v>
      </c>
      <c r="G21" s="16"/>
      <c r="H21" s="17"/>
    </row>
    <row r="22" spans="1:8" x14ac:dyDescent="0.25">
      <c r="A22" s="7" t="s">
        <v>3</v>
      </c>
      <c r="B22" s="8" t="s">
        <v>10</v>
      </c>
      <c r="C22" s="8">
        <v>19184</v>
      </c>
      <c r="D22" s="8">
        <v>19184</v>
      </c>
      <c r="E22" s="9">
        <v>0.11</v>
      </c>
      <c r="F22" s="8">
        <v>2</v>
      </c>
      <c r="G22" s="16"/>
      <c r="H22" s="17"/>
    </row>
    <row r="23" spans="1:8" x14ac:dyDescent="0.25">
      <c r="A23" s="7" t="s">
        <v>5</v>
      </c>
      <c r="B23" s="8" t="s">
        <v>4</v>
      </c>
      <c r="C23" s="8">
        <v>81587</v>
      </c>
      <c r="D23" s="8">
        <v>81587</v>
      </c>
      <c r="E23" s="9">
        <v>0.15</v>
      </c>
      <c r="F23" s="8">
        <v>3</v>
      </c>
      <c r="G23" s="17">
        <f>SUM(D23:D26)</f>
        <v>92007</v>
      </c>
      <c r="H23" s="23">
        <f>SUMPRODUCT(D23:D26,E23:E26)/SUM(D23:D26)</f>
        <v>0.14543958611844751</v>
      </c>
    </row>
    <row r="24" spans="1:8" x14ac:dyDescent="0.25">
      <c r="A24" s="7" t="s">
        <v>5</v>
      </c>
      <c r="B24" s="8" t="s">
        <v>6</v>
      </c>
      <c r="C24" s="8">
        <v>9256</v>
      </c>
      <c r="D24" s="8">
        <v>812</v>
      </c>
      <c r="E24" s="9">
        <v>0.16</v>
      </c>
      <c r="F24" s="8">
        <v>2</v>
      </c>
      <c r="G24" s="16"/>
      <c r="H24" s="17"/>
    </row>
    <row r="25" spans="1:8" x14ac:dyDescent="0.25">
      <c r="A25" s="7" t="s">
        <v>5</v>
      </c>
      <c r="B25" s="8" t="s">
        <v>8</v>
      </c>
      <c r="C25" s="8">
        <v>4339</v>
      </c>
      <c r="D25" s="8">
        <v>4339</v>
      </c>
      <c r="E25" s="9">
        <v>0.1</v>
      </c>
      <c r="F25" s="8">
        <v>1</v>
      </c>
      <c r="G25" s="16"/>
      <c r="H25" s="17"/>
    </row>
    <row r="26" spans="1:8" x14ac:dyDescent="0.25">
      <c r="A26" s="3" t="s">
        <v>5</v>
      </c>
      <c r="B26" s="4" t="s">
        <v>10</v>
      </c>
      <c r="C26" s="4">
        <v>5269</v>
      </c>
      <c r="D26" s="4">
        <v>5269</v>
      </c>
      <c r="E26" s="5">
        <v>0.11</v>
      </c>
      <c r="F26" s="4">
        <v>2</v>
      </c>
      <c r="G26" s="16"/>
      <c r="H26" s="17"/>
    </row>
    <row r="27" spans="1:8" x14ac:dyDescent="0.25">
      <c r="A27" s="7" t="s">
        <v>7</v>
      </c>
      <c r="B27" s="8" t="s">
        <v>4</v>
      </c>
      <c r="C27" s="8">
        <v>90073</v>
      </c>
      <c r="D27" s="8">
        <v>90073</v>
      </c>
      <c r="E27" s="9">
        <v>0.13</v>
      </c>
      <c r="F27" s="8">
        <v>4</v>
      </c>
      <c r="G27" s="17">
        <f>SUM(D27:D30)</f>
        <v>101028</v>
      </c>
      <c r="H27" s="23">
        <f>SUMPRODUCT(D27:D30,E27:E30)/SUM(D27:D30)</f>
        <v>0.12839490042364493</v>
      </c>
    </row>
    <row r="28" spans="1:8" x14ac:dyDescent="0.25">
      <c r="A28" s="7" t="s">
        <v>7</v>
      </c>
      <c r="B28" s="8" t="s">
        <v>6</v>
      </c>
      <c r="C28" s="8">
        <v>998</v>
      </c>
      <c r="D28" s="8" t="s">
        <v>55</v>
      </c>
      <c r="E28" s="9" t="s">
        <v>55</v>
      </c>
      <c r="F28" s="8" t="s">
        <v>55</v>
      </c>
      <c r="G28" s="16"/>
      <c r="H28" s="17"/>
    </row>
    <row r="29" spans="1:8" x14ac:dyDescent="0.25">
      <c r="A29" s="7" t="s">
        <v>7</v>
      </c>
      <c r="B29" s="8" t="s">
        <v>8</v>
      </c>
      <c r="C29" s="8">
        <v>949</v>
      </c>
      <c r="D29" s="8">
        <v>949</v>
      </c>
      <c r="E29" s="9">
        <v>0.17</v>
      </c>
      <c r="F29" s="8">
        <v>2</v>
      </c>
      <c r="G29" s="16"/>
      <c r="H29" s="17"/>
    </row>
    <row r="30" spans="1:8" x14ac:dyDescent="0.25">
      <c r="A30" s="7" t="s">
        <v>7</v>
      </c>
      <c r="B30" s="8" t="s">
        <v>10</v>
      </c>
      <c r="C30" s="8">
        <v>10006</v>
      </c>
      <c r="D30" s="8">
        <v>10006</v>
      </c>
      <c r="E30" s="9">
        <v>0.11</v>
      </c>
      <c r="F30" s="8">
        <v>1</v>
      </c>
      <c r="G30" s="16"/>
      <c r="H30" s="17"/>
    </row>
    <row r="31" spans="1:8" x14ac:dyDescent="0.25">
      <c r="A31" s="3" t="s">
        <v>9</v>
      </c>
      <c r="B31" s="4" t="s">
        <v>4</v>
      </c>
      <c r="C31" s="4">
        <v>109332</v>
      </c>
      <c r="D31" s="4">
        <v>109332</v>
      </c>
      <c r="E31" s="5">
        <v>0.12</v>
      </c>
      <c r="F31" s="4">
        <v>4</v>
      </c>
      <c r="G31" s="17">
        <f>SUM(D31:D34)</f>
        <v>113085</v>
      </c>
      <c r="H31" s="23">
        <f>SUMPRODUCT(D31:D34,E31:E34)/SUM(D31:D34)</f>
        <v>0.12164460361674846</v>
      </c>
    </row>
    <row r="32" spans="1:8" x14ac:dyDescent="0.25">
      <c r="A32" s="7" t="s">
        <v>9</v>
      </c>
      <c r="B32" s="8" t="s">
        <v>6</v>
      </c>
      <c r="C32" s="8">
        <v>300</v>
      </c>
      <c r="D32" s="8" t="s">
        <v>55</v>
      </c>
      <c r="E32" s="9" t="s">
        <v>55</v>
      </c>
      <c r="F32" s="8" t="s">
        <v>55</v>
      </c>
    </row>
    <row r="33" spans="1:8" x14ac:dyDescent="0.25">
      <c r="A33" s="3" t="s">
        <v>9</v>
      </c>
      <c r="B33" s="4" t="s">
        <v>8</v>
      </c>
      <c r="C33" s="4">
        <v>3193</v>
      </c>
      <c r="D33" s="4">
        <v>3193</v>
      </c>
      <c r="E33" s="5">
        <v>0.18</v>
      </c>
      <c r="F33" s="4">
        <v>2</v>
      </c>
      <c r="G33" s="16"/>
    </row>
    <row r="34" spans="1:8" x14ac:dyDescent="0.25">
      <c r="A34" s="3" t="s">
        <v>9</v>
      </c>
      <c r="B34" s="4" t="s">
        <v>10</v>
      </c>
      <c r="C34" s="4">
        <v>9351</v>
      </c>
      <c r="D34" s="4">
        <v>560</v>
      </c>
      <c r="E34" s="5">
        <v>0.11</v>
      </c>
      <c r="F34" s="4">
        <v>1</v>
      </c>
    </row>
    <row r="35" spans="1:8" x14ac:dyDescent="0.25">
      <c r="A35" s="3" t="s">
        <v>11</v>
      </c>
      <c r="B35" s="4" t="s">
        <v>4</v>
      </c>
      <c r="C35" s="4">
        <v>386451</v>
      </c>
      <c r="D35" s="4">
        <v>161782</v>
      </c>
      <c r="E35" s="5">
        <v>0.13</v>
      </c>
      <c r="F35" s="4">
        <v>7</v>
      </c>
      <c r="G35" s="17">
        <f>SUM(D35:D38)</f>
        <v>183829</v>
      </c>
      <c r="H35" s="23">
        <f>SUMPRODUCT(D35:D38,E35:E38)/SUM(D35:D38)</f>
        <v>0.12821072844872136</v>
      </c>
    </row>
    <row r="36" spans="1:8" x14ac:dyDescent="0.25">
      <c r="A36" s="7" t="s">
        <v>11</v>
      </c>
      <c r="B36" s="8" t="s">
        <v>6</v>
      </c>
      <c r="C36" s="8">
        <v>11083</v>
      </c>
      <c r="D36" s="8">
        <v>11083</v>
      </c>
      <c r="E36" s="9">
        <v>0.13</v>
      </c>
      <c r="F36" s="8">
        <v>2</v>
      </c>
      <c r="G36" s="16"/>
      <c r="H36" s="17"/>
    </row>
    <row r="37" spans="1:8" x14ac:dyDescent="0.25">
      <c r="A37" s="3" t="s">
        <v>11</v>
      </c>
      <c r="B37" s="4" t="s">
        <v>8</v>
      </c>
      <c r="C37" s="4">
        <v>6586</v>
      </c>
      <c r="D37" s="4">
        <v>6586</v>
      </c>
      <c r="E37" s="5">
        <v>0.1</v>
      </c>
      <c r="F37" s="4">
        <v>2</v>
      </c>
      <c r="G37" s="16"/>
      <c r="H37" s="17"/>
    </row>
    <row r="38" spans="1:8" x14ac:dyDescent="0.25">
      <c r="A38" s="3" t="s">
        <v>11</v>
      </c>
      <c r="B38" s="4" t="s">
        <v>10</v>
      </c>
      <c r="C38" s="4">
        <v>34045</v>
      </c>
      <c r="D38" s="4">
        <v>4378</v>
      </c>
      <c r="E38" s="5">
        <v>0.1</v>
      </c>
      <c r="F38" s="4">
        <v>1</v>
      </c>
      <c r="G38" s="16"/>
      <c r="H38" s="17"/>
    </row>
    <row r="39" spans="1:8" x14ac:dyDescent="0.25">
      <c r="A39" s="7" t="s">
        <v>12</v>
      </c>
      <c r="B39" s="8" t="s">
        <v>4</v>
      </c>
      <c r="C39" s="8">
        <v>437174</v>
      </c>
      <c r="D39" s="8">
        <v>47636</v>
      </c>
      <c r="E39" s="9">
        <v>0.24</v>
      </c>
      <c r="F39" s="8">
        <v>4</v>
      </c>
      <c r="G39" s="17">
        <f>SUM(D39:D42)</f>
        <v>51188</v>
      </c>
      <c r="H39" s="23">
        <f>SUMPRODUCT(D39:D42,E39:E42)/SUM(D39:D42)</f>
        <v>0.23028522309916383</v>
      </c>
    </row>
    <row r="40" spans="1:8" x14ac:dyDescent="0.25">
      <c r="A40" s="3" t="s">
        <v>12</v>
      </c>
      <c r="B40" s="4" t="s">
        <v>6</v>
      </c>
      <c r="C40" s="4">
        <v>258</v>
      </c>
      <c r="D40" s="4" t="s">
        <v>55</v>
      </c>
      <c r="E40" s="5" t="s">
        <v>55</v>
      </c>
      <c r="F40" s="4" t="s">
        <v>55</v>
      </c>
      <c r="G40" s="16"/>
      <c r="H40" s="17"/>
    </row>
    <row r="41" spans="1:8" x14ac:dyDescent="0.25">
      <c r="A41" s="7" t="s">
        <v>12</v>
      </c>
      <c r="B41" s="8" t="s">
        <v>8</v>
      </c>
      <c r="C41" s="8">
        <v>894</v>
      </c>
      <c r="D41" s="8">
        <v>894</v>
      </c>
      <c r="E41" s="9">
        <v>0.1</v>
      </c>
      <c r="F41" s="8">
        <v>2</v>
      </c>
      <c r="G41" s="16"/>
      <c r="H41" s="17"/>
    </row>
    <row r="42" spans="1:8" x14ac:dyDescent="0.25">
      <c r="A42" s="7" t="s">
        <v>12</v>
      </c>
      <c r="B42" s="8" t="s">
        <v>10</v>
      </c>
      <c r="C42" s="8">
        <v>23909</v>
      </c>
      <c r="D42" s="8">
        <v>2658</v>
      </c>
      <c r="E42" s="9">
        <v>0.1</v>
      </c>
      <c r="F42" s="8">
        <v>1</v>
      </c>
      <c r="G42" s="16"/>
      <c r="H42" s="17"/>
    </row>
    <row r="43" spans="1:8" x14ac:dyDescent="0.25">
      <c r="A43" s="7" t="s">
        <v>13</v>
      </c>
      <c r="B43" s="8" t="s">
        <v>4</v>
      </c>
      <c r="C43" s="8">
        <v>7010</v>
      </c>
      <c r="D43" s="8" t="s">
        <v>55</v>
      </c>
      <c r="E43" s="9" t="s">
        <v>55</v>
      </c>
      <c r="F43" s="8" t="s">
        <v>55</v>
      </c>
      <c r="G43" s="17">
        <f>SUM(D43:D46)</f>
        <v>337</v>
      </c>
      <c r="H43" s="23">
        <f>SUMPRODUCT(D43:D46,E43:E46)/SUM(D43:D46)</f>
        <v>0.16</v>
      </c>
    </row>
    <row r="44" spans="1:8" x14ac:dyDescent="0.25">
      <c r="A44" s="7" t="s">
        <v>13</v>
      </c>
      <c r="B44" s="8" t="s">
        <v>6</v>
      </c>
      <c r="C44" s="8">
        <v>247</v>
      </c>
      <c r="D44" s="8">
        <v>109</v>
      </c>
      <c r="E44" s="9">
        <v>0.16</v>
      </c>
      <c r="F44" s="8">
        <v>1</v>
      </c>
      <c r="G44" s="16"/>
      <c r="H44" s="17"/>
    </row>
    <row r="45" spans="1:8" x14ac:dyDescent="0.25">
      <c r="A45" s="3" t="s">
        <v>13</v>
      </c>
      <c r="B45" s="4" t="s">
        <v>8</v>
      </c>
      <c r="C45" s="4">
        <v>228</v>
      </c>
      <c r="D45" s="4">
        <v>228</v>
      </c>
      <c r="E45" s="5">
        <v>0.16</v>
      </c>
      <c r="F45" s="4">
        <v>2</v>
      </c>
      <c r="G45" s="16"/>
      <c r="H45" s="17"/>
    </row>
    <row r="46" spans="1:8" x14ac:dyDescent="0.25">
      <c r="A46" s="7" t="s">
        <v>13</v>
      </c>
      <c r="B46" s="8" t="s">
        <v>10</v>
      </c>
      <c r="C46" s="8">
        <v>20448</v>
      </c>
      <c r="D46" s="8" t="s">
        <v>55</v>
      </c>
      <c r="E46" s="9" t="s">
        <v>55</v>
      </c>
      <c r="F46" s="8" t="s">
        <v>55</v>
      </c>
      <c r="G46" s="16"/>
      <c r="H46" s="17"/>
    </row>
    <row r="47" spans="1:8" x14ac:dyDescent="0.25">
      <c r="A47" s="3" t="s">
        <v>14</v>
      </c>
      <c r="B47" s="4" t="s">
        <v>4</v>
      </c>
      <c r="C47" s="4">
        <v>91387</v>
      </c>
      <c r="D47" s="4">
        <v>5470</v>
      </c>
      <c r="E47" s="5">
        <v>0.15</v>
      </c>
      <c r="F47" s="4">
        <v>3</v>
      </c>
      <c r="G47" s="17">
        <f>SUM(D47:D50)</f>
        <v>9084</v>
      </c>
      <c r="H47" s="23">
        <f>SUMPRODUCT(D47:D50,E47:E50)/SUM(D47:D50)</f>
        <v>0.15066710700132099</v>
      </c>
    </row>
    <row r="48" spans="1:8" x14ac:dyDescent="0.25">
      <c r="A48" s="3" t="s">
        <v>14</v>
      </c>
      <c r="B48" s="4" t="s">
        <v>6</v>
      </c>
      <c r="C48" s="4">
        <v>1334</v>
      </c>
      <c r="D48" s="4">
        <v>1334</v>
      </c>
      <c r="E48" s="5">
        <v>0.24</v>
      </c>
      <c r="F48" s="4">
        <v>2</v>
      </c>
      <c r="G48" s="16"/>
      <c r="H48" s="17"/>
    </row>
    <row r="49" spans="1:8" x14ac:dyDescent="0.25">
      <c r="A49" s="3" t="s">
        <v>14</v>
      </c>
      <c r="B49" s="4" t="s">
        <v>8</v>
      </c>
      <c r="C49" s="4">
        <v>876</v>
      </c>
      <c r="D49" s="4">
        <v>876</v>
      </c>
      <c r="E49" s="5">
        <v>0.1</v>
      </c>
      <c r="F49" s="4">
        <v>1</v>
      </c>
      <c r="G49" s="16"/>
      <c r="H49" s="17"/>
    </row>
    <row r="50" spans="1:8" x14ac:dyDescent="0.25">
      <c r="A50" s="3" t="s">
        <v>14</v>
      </c>
      <c r="B50" s="4" t="s">
        <v>10</v>
      </c>
      <c r="C50" s="4">
        <v>13841</v>
      </c>
      <c r="D50" s="4">
        <v>1404</v>
      </c>
      <c r="E50" s="5">
        <v>0.1</v>
      </c>
      <c r="F50" s="4">
        <v>1</v>
      </c>
      <c r="G50" s="16"/>
      <c r="H50" s="17"/>
    </row>
    <row r="51" spans="1:8" x14ac:dyDescent="0.25">
      <c r="A51" s="7" t="s">
        <v>15</v>
      </c>
      <c r="B51" s="8" t="s">
        <v>4</v>
      </c>
      <c r="C51" s="8">
        <v>71802</v>
      </c>
      <c r="D51" s="8">
        <v>5848</v>
      </c>
      <c r="E51" s="9">
        <v>0.23</v>
      </c>
      <c r="F51" s="8">
        <v>3</v>
      </c>
      <c r="G51" s="17">
        <f>SUM(D51:D54)</f>
        <v>51124</v>
      </c>
      <c r="H51" s="23">
        <f>SUMPRODUCT(D51:D54,E51:E54)/SUM(D51:D54)</f>
        <v>0.12007276425944763</v>
      </c>
    </row>
    <row r="52" spans="1:8" x14ac:dyDescent="0.25">
      <c r="A52" s="3" t="s">
        <v>15</v>
      </c>
      <c r="B52" s="4" t="s">
        <v>6</v>
      </c>
      <c r="C52" s="4">
        <v>14734</v>
      </c>
      <c r="D52" s="4">
        <v>6649</v>
      </c>
      <c r="E52" s="5">
        <v>0.14000000000000001</v>
      </c>
      <c r="F52" s="4">
        <v>3</v>
      </c>
      <c r="G52" s="16"/>
      <c r="H52" s="17"/>
    </row>
    <row r="53" spans="1:8" x14ac:dyDescent="0.25">
      <c r="A53" s="7" t="s">
        <v>15</v>
      </c>
      <c r="B53" s="8" t="s">
        <v>8</v>
      </c>
      <c r="C53" s="8">
        <v>36129</v>
      </c>
      <c r="D53" s="8">
        <v>36129</v>
      </c>
      <c r="E53" s="9">
        <v>0.1</v>
      </c>
      <c r="F53" s="8">
        <v>1</v>
      </c>
      <c r="G53" s="16"/>
      <c r="H53" s="17"/>
    </row>
    <row r="54" spans="1:8" x14ac:dyDescent="0.25">
      <c r="A54" s="3" t="s">
        <v>15</v>
      </c>
      <c r="B54" s="4" t="s">
        <v>10</v>
      </c>
      <c r="C54" s="4">
        <v>37167</v>
      </c>
      <c r="D54" s="4">
        <v>2498</v>
      </c>
      <c r="E54" s="5">
        <v>0.1</v>
      </c>
      <c r="F54" s="4">
        <v>1</v>
      </c>
      <c r="G54" s="16"/>
      <c r="H54" s="17"/>
    </row>
    <row r="55" spans="1:8" x14ac:dyDescent="0.25">
      <c r="A55" s="7" t="s">
        <v>16</v>
      </c>
      <c r="B55" s="8" t="s">
        <v>4</v>
      </c>
      <c r="C55" s="8">
        <v>127916</v>
      </c>
      <c r="D55" s="8">
        <v>16276</v>
      </c>
      <c r="E55" s="9">
        <v>0.21</v>
      </c>
      <c r="F55" s="8">
        <v>4</v>
      </c>
      <c r="G55" s="17">
        <f>SUM(D55:D58)</f>
        <v>47093</v>
      </c>
      <c r="H55" s="23">
        <f>SUMPRODUCT(D55:D58,E55:E58)/SUM(D55:D58)</f>
        <v>0.15320408553288176</v>
      </c>
    </row>
    <row r="56" spans="1:8" x14ac:dyDescent="0.25">
      <c r="A56" s="3" t="s">
        <v>16</v>
      </c>
      <c r="B56" s="4" t="s">
        <v>6</v>
      </c>
      <c r="C56" s="4">
        <v>31257</v>
      </c>
      <c r="D56" s="4">
        <v>2666</v>
      </c>
      <c r="E56" s="5">
        <v>0.18</v>
      </c>
      <c r="F56" s="4">
        <v>2</v>
      </c>
    </row>
    <row r="57" spans="1:8" x14ac:dyDescent="0.25">
      <c r="A57" s="3" t="s">
        <v>16</v>
      </c>
      <c r="B57" s="4" t="s">
        <v>8</v>
      </c>
      <c r="C57" s="4">
        <v>25095</v>
      </c>
      <c r="D57" s="4">
        <v>25095</v>
      </c>
      <c r="E57" s="5">
        <v>0.12</v>
      </c>
      <c r="F57" s="4">
        <v>3</v>
      </c>
      <c r="G57" s="16"/>
    </row>
    <row r="58" spans="1:8" x14ac:dyDescent="0.25">
      <c r="A58" s="3" t="s">
        <v>16</v>
      </c>
      <c r="B58" s="4" t="s">
        <v>10</v>
      </c>
      <c r="C58" s="4">
        <v>15885</v>
      </c>
      <c r="D58" s="4">
        <v>3056</v>
      </c>
      <c r="E58" s="5">
        <v>0.1</v>
      </c>
      <c r="F58" s="4">
        <v>1</v>
      </c>
    </row>
    <row r="59" spans="1:8" x14ac:dyDescent="0.25">
      <c r="A59" s="3" t="s">
        <v>17</v>
      </c>
      <c r="B59" s="4" t="s">
        <v>4</v>
      </c>
      <c r="C59" s="4">
        <v>79368</v>
      </c>
      <c r="D59" s="4">
        <v>4165</v>
      </c>
      <c r="E59" s="5">
        <v>0.17</v>
      </c>
      <c r="F59" s="4">
        <v>2</v>
      </c>
      <c r="G59" s="17">
        <f>SUM(D59:D62)</f>
        <v>8248</v>
      </c>
      <c r="H59" s="23">
        <f>SUMPRODUCT(D59:D62,E59:E62)/SUM(D59:D62)</f>
        <v>0.13534796314258005</v>
      </c>
    </row>
    <row r="60" spans="1:8" x14ac:dyDescent="0.25">
      <c r="A60" s="7" t="s">
        <v>17</v>
      </c>
      <c r="B60" s="8" t="s">
        <v>6</v>
      </c>
      <c r="C60" s="8">
        <v>267</v>
      </c>
      <c r="D60" s="8" t="s">
        <v>55</v>
      </c>
      <c r="E60" s="9" t="s">
        <v>55</v>
      </c>
      <c r="F60" s="8" t="s">
        <v>55</v>
      </c>
      <c r="G60" s="16"/>
      <c r="H60" s="17"/>
    </row>
    <row r="61" spans="1:8" x14ac:dyDescent="0.25">
      <c r="A61" s="7" t="s">
        <v>17</v>
      </c>
      <c r="B61" s="8" t="s">
        <v>8</v>
      </c>
      <c r="C61" s="8">
        <v>4083</v>
      </c>
      <c r="D61" s="8">
        <v>4083</v>
      </c>
      <c r="E61" s="9">
        <v>0.1</v>
      </c>
      <c r="F61" s="8">
        <v>1</v>
      </c>
      <c r="G61" s="16"/>
      <c r="H61" s="17"/>
    </row>
    <row r="62" spans="1:8" x14ac:dyDescent="0.25">
      <c r="A62" s="7" t="s">
        <v>17</v>
      </c>
      <c r="B62" s="8" t="s">
        <v>10</v>
      </c>
      <c r="C62" s="8">
        <v>12051</v>
      </c>
      <c r="D62" s="8" t="s">
        <v>55</v>
      </c>
      <c r="E62" s="9" t="s">
        <v>55</v>
      </c>
      <c r="F62" s="8" t="s">
        <v>55</v>
      </c>
      <c r="G62" s="16"/>
      <c r="H62" s="17"/>
    </row>
    <row r="63" spans="1:8" x14ac:dyDescent="0.25">
      <c r="A63" s="3" t="s">
        <v>18</v>
      </c>
      <c r="B63" s="4" t="s">
        <v>4</v>
      </c>
      <c r="C63" s="4">
        <v>4088</v>
      </c>
      <c r="D63" s="4" t="s">
        <v>55</v>
      </c>
      <c r="E63" s="5" t="s">
        <v>55</v>
      </c>
      <c r="F63" s="4" t="s">
        <v>55</v>
      </c>
      <c r="G63" s="17">
        <f>SUM(D63:D66)</f>
        <v>33468</v>
      </c>
      <c r="H63" s="23">
        <f>SUMPRODUCT(D63:D66,E63:E66)/SUM(D63:D66)</f>
        <v>0.1422361658898052</v>
      </c>
    </row>
    <row r="64" spans="1:8" x14ac:dyDescent="0.25">
      <c r="A64" s="3" t="s">
        <v>18</v>
      </c>
      <c r="B64" s="4" t="s">
        <v>6</v>
      </c>
      <c r="C64" s="4">
        <v>16999</v>
      </c>
      <c r="D64" s="4">
        <v>7484</v>
      </c>
      <c r="E64" s="5">
        <v>0.15</v>
      </c>
      <c r="F64" s="4">
        <v>3</v>
      </c>
      <c r="G64" s="16"/>
      <c r="H64" s="17"/>
    </row>
    <row r="65" spans="1:8" x14ac:dyDescent="0.25">
      <c r="A65" s="3" t="s">
        <v>18</v>
      </c>
      <c r="B65" s="4" t="s">
        <v>8</v>
      </c>
      <c r="C65" s="4">
        <v>25984</v>
      </c>
      <c r="D65" s="4">
        <v>25984</v>
      </c>
      <c r="E65" s="5">
        <v>0.14000000000000001</v>
      </c>
      <c r="F65" s="4">
        <v>5</v>
      </c>
      <c r="G65" s="16"/>
      <c r="H65" s="17"/>
    </row>
    <row r="66" spans="1:8" ht="15.75" thickBot="1" x14ac:dyDescent="0.3">
      <c r="A66" s="20" t="s">
        <v>18</v>
      </c>
      <c r="B66" s="21" t="s">
        <v>10</v>
      </c>
      <c r="C66" s="21">
        <v>19592</v>
      </c>
      <c r="D66" s="21" t="s">
        <v>55</v>
      </c>
      <c r="E66" s="22" t="s">
        <v>55</v>
      </c>
      <c r="F66" s="21" t="s">
        <v>55</v>
      </c>
      <c r="G66" s="16"/>
      <c r="H66" s="17"/>
    </row>
    <row r="67" spans="1:8" x14ac:dyDescent="0.25">
      <c r="G67" s="16"/>
    </row>
    <row r="69" spans="1:8" x14ac:dyDescent="0.25">
      <c r="A69" t="s">
        <v>3</v>
      </c>
    </row>
    <row r="70" spans="1:8" x14ac:dyDescent="0.25">
      <c r="A70" t="s">
        <v>5</v>
      </c>
    </row>
    <row r="71" spans="1:8" x14ac:dyDescent="0.25">
      <c r="A71" t="s">
        <v>7</v>
      </c>
    </row>
    <row r="72" spans="1:8" x14ac:dyDescent="0.25">
      <c r="A72" t="s">
        <v>9</v>
      </c>
    </row>
    <row r="73" spans="1:8" x14ac:dyDescent="0.25">
      <c r="A73" t="s">
        <v>11</v>
      </c>
    </row>
    <row r="74" spans="1:8" x14ac:dyDescent="0.25">
      <c r="A74" t="s">
        <v>12</v>
      </c>
    </row>
    <row r="75" spans="1:8" x14ac:dyDescent="0.25">
      <c r="A75" t="s">
        <v>13</v>
      </c>
    </row>
    <row r="76" spans="1:8" x14ac:dyDescent="0.25">
      <c r="A76" t="s">
        <v>14</v>
      </c>
    </row>
    <row r="77" spans="1:8" x14ac:dyDescent="0.25">
      <c r="A77" t="s">
        <v>15</v>
      </c>
    </row>
    <row r="78" spans="1:8" x14ac:dyDescent="0.25">
      <c r="A78" t="s">
        <v>16</v>
      </c>
    </row>
    <row r="79" spans="1:8" x14ac:dyDescent="0.25">
      <c r="A79" t="s">
        <v>17</v>
      </c>
    </row>
    <row r="80" spans="1:8" x14ac:dyDescent="0.25">
      <c r="A80" t="s">
        <v>18</v>
      </c>
    </row>
  </sheetData>
  <autoFilter ref="A18:F18" xr:uid="{6CAB997D-EBB7-484B-B61D-EFA366FE9744}">
    <sortState xmlns:xlrd2="http://schemas.microsoft.com/office/spreadsheetml/2017/richdata2" ref="A19:F66">
      <sortCondition ref="A18"/>
    </sortState>
  </autoFilter>
  <mergeCells count="1">
    <mergeCell ref="A1:G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A7999-F998-435B-85DA-5B05DACFFF9F}">
  <dimension ref="A1:I80"/>
  <sheetViews>
    <sheetView topLeftCell="E1" workbookViewId="0">
      <selection activeCell="H11" sqref="H11"/>
    </sheetView>
  </sheetViews>
  <sheetFormatPr defaultColWidth="25.28515625" defaultRowHeight="15" x14ac:dyDescent="0.25"/>
  <sheetData>
    <row r="1" spans="1:9" ht="19.5" thickBot="1" x14ac:dyDescent="0.35">
      <c r="A1" s="49" t="s">
        <v>60</v>
      </c>
      <c r="B1" s="49"/>
      <c r="C1" s="49"/>
      <c r="D1" s="49"/>
      <c r="E1" s="49"/>
      <c r="F1" s="49"/>
      <c r="G1" s="49"/>
      <c r="H1" s="49"/>
      <c r="I1" s="49"/>
    </row>
    <row r="2" spans="1:9" x14ac:dyDescent="0.25">
      <c r="A2" s="1" t="s">
        <v>0</v>
      </c>
      <c r="B2" s="2" t="s">
        <v>62</v>
      </c>
      <c r="C2" s="2" t="s">
        <v>61</v>
      </c>
      <c r="D2" s="2" t="s">
        <v>46</v>
      </c>
      <c r="F2" s="1" t="s">
        <v>2</v>
      </c>
      <c r="G2" s="2" t="s">
        <v>62</v>
      </c>
      <c r="H2" s="2" t="s">
        <v>61</v>
      </c>
      <c r="I2" s="2" t="s">
        <v>46</v>
      </c>
    </row>
    <row r="3" spans="1:9" x14ac:dyDescent="0.25">
      <c r="A3" s="3" t="s">
        <v>3</v>
      </c>
      <c r="B3" s="4">
        <v>158032</v>
      </c>
      <c r="C3" s="4">
        <v>100329</v>
      </c>
      <c r="D3" s="5">
        <v>0.18596896211464284</v>
      </c>
      <c r="F3" s="3" t="s">
        <v>47</v>
      </c>
      <c r="G3" s="4">
        <v>1527491</v>
      </c>
      <c r="H3" s="4">
        <v>596181</v>
      </c>
      <c r="I3" s="5">
        <v>0.15049615804596256</v>
      </c>
    </row>
    <row r="4" spans="1:9" x14ac:dyDescent="0.25">
      <c r="A4" s="7" t="s">
        <v>5</v>
      </c>
      <c r="B4" s="8">
        <v>102559</v>
      </c>
      <c r="C4" s="8">
        <v>86942</v>
      </c>
      <c r="D4" s="9">
        <v>0.1880981573922845</v>
      </c>
      <c r="F4" s="7" t="s">
        <v>48</v>
      </c>
      <c r="G4" s="8">
        <v>267259</v>
      </c>
      <c r="H4" s="8">
        <v>68710</v>
      </c>
      <c r="I4" s="9">
        <v>0.20857473439091836</v>
      </c>
    </row>
    <row r="5" spans="1:9" x14ac:dyDescent="0.25">
      <c r="A5" s="3" t="s">
        <v>7</v>
      </c>
      <c r="B5" s="4">
        <v>112712</v>
      </c>
      <c r="C5" s="4">
        <v>101454</v>
      </c>
      <c r="D5" s="5">
        <v>0.11992055512843257</v>
      </c>
      <c r="F5" s="3" t="s">
        <v>49</v>
      </c>
      <c r="G5" s="4">
        <v>67487</v>
      </c>
      <c r="H5" s="4">
        <v>67487</v>
      </c>
      <c r="I5" s="5">
        <v>0.13108317157378457</v>
      </c>
    </row>
    <row r="6" spans="1:9" ht="15.75" thickBot="1" x14ac:dyDescent="0.3">
      <c r="A6" s="7" t="s">
        <v>9</v>
      </c>
      <c r="B6" s="8">
        <v>128949</v>
      </c>
      <c r="C6" s="8">
        <v>72717</v>
      </c>
      <c r="D6" s="9">
        <v>0.1216411568133999</v>
      </c>
      <c r="F6" s="11" t="s">
        <v>50</v>
      </c>
      <c r="G6" s="12">
        <v>223392</v>
      </c>
      <c r="H6" s="12">
        <v>24132</v>
      </c>
      <c r="I6" s="13">
        <v>0.10000000000000003</v>
      </c>
    </row>
    <row r="7" spans="1:9" x14ac:dyDescent="0.25">
      <c r="A7" s="3" t="s">
        <v>11</v>
      </c>
      <c r="B7" s="4">
        <v>432664</v>
      </c>
      <c r="C7" s="4">
        <v>194765</v>
      </c>
      <c r="D7" s="5">
        <v>0.13442908120042102</v>
      </c>
    </row>
    <row r="8" spans="1:9" x14ac:dyDescent="0.25">
      <c r="A8" s="7" t="s">
        <v>12</v>
      </c>
      <c r="B8" s="8">
        <v>413117</v>
      </c>
      <c r="C8" s="8">
        <v>92887</v>
      </c>
      <c r="D8" s="9">
        <v>0.15881479647313401</v>
      </c>
      <c r="F8" t="s">
        <v>19</v>
      </c>
      <c r="G8" s="17">
        <f>SUM(G3:G6)</f>
        <v>2085629</v>
      </c>
      <c r="H8" s="15">
        <f>SUM(H3:H6)</f>
        <v>756510</v>
      </c>
      <c r="I8" s="16">
        <f>SUMPRODUCT(H3:H6,I3:I6)/SUM(H3:H6)</f>
        <v>0.15242856009834635</v>
      </c>
    </row>
    <row r="9" spans="1:9" x14ac:dyDescent="0.25">
      <c r="A9" s="3" t="s">
        <v>13</v>
      </c>
      <c r="B9" s="4">
        <v>27128</v>
      </c>
      <c r="C9" s="4">
        <v>9419</v>
      </c>
      <c r="D9" s="5">
        <v>0.11531585093959018</v>
      </c>
      <c r="I9" s="16"/>
    </row>
    <row r="10" spans="1:9" x14ac:dyDescent="0.25">
      <c r="A10" s="7" t="s">
        <v>14</v>
      </c>
      <c r="B10" s="8">
        <v>101351</v>
      </c>
      <c r="C10" s="8">
        <v>2501</v>
      </c>
      <c r="D10" s="9">
        <v>0.22647740903638544</v>
      </c>
      <c r="I10" s="16">
        <f>SUMPRODUCT(D19:D66,E19:E66)/SUM(D19:D66)</f>
        <v>0.15242856009834635</v>
      </c>
    </row>
    <row r="11" spans="1:9" x14ac:dyDescent="0.25">
      <c r="A11" s="3" t="s">
        <v>15</v>
      </c>
      <c r="B11" s="4">
        <v>195579</v>
      </c>
      <c r="C11" s="4">
        <v>32683</v>
      </c>
      <c r="D11" s="5">
        <v>0.19573356179053331</v>
      </c>
      <c r="G11" s="16"/>
    </row>
    <row r="12" spans="1:9" x14ac:dyDescent="0.25">
      <c r="A12" s="7" t="s">
        <v>16</v>
      </c>
      <c r="B12" s="8">
        <v>240260</v>
      </c>
      <c r="C12" s="8">
        <v>33908</v>
      </c>
      <c r="D12" s="9">
        <v>0.18030317329243833</v>
      </c>
    </row>
    <row r="13" spans="1:9" x14ac:dyDescent="0.25">
      <c r="A13" s="3" t="s">
        <v>17</v>
      </c>
      <c r="B13" s="4">
        <v>109714</v>
      </c>
      <c r="C13" s="4">
        <v>3536</v>
      </c>
      <c r="D13" s="5">
        <v>0.14288178733031676</v>
      </c>
    </row>
    <row r="14" spans="1:9" ht="15.75" thickBot="1" x14ac:dyDescent="0.3">
      <c r="A14" s="11" t="s">
        <v>18</v>
      </c>
      <c r="B14" s="12">
        <v>63564</v>
      </c>
      <c r="C14" s="12">
        <v>25369</v>
      </c>
      <c r="D14" s="13">
        <v>0.14535929677953408</v>
      </c>
    </row>
    <row r="16" spans="1:9" x14ac:dyDescent="0.25">
      <c r="A16" t="s">
        <v>19</v>
      </c>
      <c r="B16" s="15">
        <f>SUM(B3:B14)</f>
        <v>2085629</v>
      </c>
      <c r="C16" s="15">
        <f>SUM(C3:C14)</f>
        <v>756510</v>
      </c>
      <c r="D16" s="16">
        <f>SUMPRODUCT(C3:C14,D3:D14)/SUM(C3:C14)</f>
        <v>0.15242856009834635</v>
      </c>
    </row>
    <row r="17" spans="1:9" ht="15.75" thickBot="1" x14ac:dyDescent="0.3"/>
    <row r="18" spans="1:9" x14ac:dyDescent="0.25">
      <c r="A18" s="1" t="s">
        <v>20</v>
      </c>
      <c r="B18" s="2" t="s">
        <v>21</v>
      </c>
      <c r="C18" s="2" t="s">
        <v>22</v>
      </c>
      <c r="D18" s="2" t="s">
        <v>23</v>
      </c>
      <c r="E18" s="2" t="s">
        <v>24</v>
      </c>
      <c r="F18" s="2" t="s">
        <v>25</v>
      </c>
      <c r="G18">
        <v>1</v>
      </c>
      <c r="H18">
        <v>2</v>
      </c>
      <c r="I18" s="25" t="s">
        <v>63</v>
      </c>
    </row>
    <row r="19" spans="1:9" x14ac:dyDescent="0.25">
      <c r="A19" s="3" t="s">
        <v>3</v>
      </c>
      <c r="B19" s="4" t="s">
        <v>4</v>
      </c>
      <c r="C19" s="4">
        <v>58483</v>
      </c>
      <c r="D19" s="4">
        <v>44587</v>
      </c>
      <c r="E19" s="5">
        <v>0.22</v>
      </c>
      <c r="F19" s="4">
        <v>6</v>
      </c>
      <c r="G19" s="17">
        <f>SUM(D19:D30)</f>
        <v>288725</v>
      </c>
      <c r="H19" s="23">
        <f>SUMPRODUCT(D19:D30,E19:E30)/SUM(D19:D30)</f>
        <v>0.16340161052905011</v>
      </c>
      <c r="I19" s="17">
        <f>SUM(C19:C22)</f>
        <v>158032</v>
      </c>
    </row>
    <row r="20" spans="1:9" x14ac:dyDescent="0.25">
      <c r="A20" s="7" t="s">
        <v>3</v>
      </c>
      <c r="B20" s="8" t="s">
        <v>6</v>
      </c>
      <c r="C20" s="8">
        <v>71261</v>
      </c>
      <c r="D20" s="8">
        <v>46782</v>
      </c>
      <c r="E20" s="9">
        <v>0.17</v>
      </c>
      <c r="F20" s="8">
        <v>7</v>
      </c>
      <c r="G20" s="16"/>
      <c r="H20" s="17"/>
    </row>
    <row r="21" spans="1:9" x14ac:dyDescent="0.25">
      <c r="A21" s="7" t="s">
        <v>3</v>
      </c>
      <c r="B21" s="8" t="s">
        <v>8</v>
      </c>
      <c r="C21" s="8">
        <v>6544</v>
      </c>
      <c r="D21" s="8">
        <v>6544</v>
      </c>
      <c r="E21" s="9">
        <v>0.1</v>
      </c>
      <c r="F21" s="8">
        <v>3</v>
      </c>
      <c r="G21" s="16"/>
      <c r="H21" s="17"/>
    </row>
    <row r="22" spans="1:9" x14ac:dyDescent="0.25">
      <c r="A22" s="7" t="s">
        <v>3</v>
      </c>
      <c r="B22" s="8" t="s">
        <v>10</v>
      </c>
      <c r="C22" s="8">
        <v>21744</v>
      </c>
      <c r="D22" s="8">
        <v>2416</v>
      </c>
      <c r="E22" s="9">
        <v>0.1</v>
      </c>
      <c r="F22" s="8">
        <v>1</v>
      </c>
      <c r="G22" s="16"/>
      <c r="H22" s="17"/>
    </row>
    <row r="23" spans="1:9" x14ac:dyDescent="0.25">
      <c r="A23" s="7" t="s">
        <v>5</v>
      </c>
      <c r="B23" s="8" t="s">
        <v>4</v>
      </c>
      <c r="C23" s="8">
        <v>82567</v>
      </c>
      <c r="D23" s="8">
        <v>82567</v>
      </c>
      <c r="E23" s="9">
        <v>0.19</v>
      </c>
      <c r="F23" s="8">
        <v>2</v>
      </c>
      <c r="G23" s="17"/>
      <c r="H23" s="23"/>
      <c r="I23" s="17">
        <f>SUM(C23:C26)</f>
        <v>102559</v>
      </c>
    </row>
    <row r="24" spans="1:9" x14ac:dyDescent="0.25">
      <c r="A24" s="7" t="s">
        <v>5</v>
      </c>
      <c r="B24" s="8" t="s">
        <v>6</v>
      </c>
      <c r="C24" s="8">
        <v>12309</v>
      </c>
      <c r="D24" s="8">
        <v>964</v>
      </c>
      <c r="E24" s="9">
        <v>0.2</v>
      </c>
      <c r="F24" s="8">
        <v>1</v>
      </c>
      <c r="G24" s="16"/>
      <c r="H24" s="17"/>
    </row>
    <row r="25" spans="1:9" x14ac:dyDescent="0.25">
      <c r="A25" s="7" t="s">
        <v>5</v>
      </c>
      <c r="B25" s="8" t="s">
        <v>8</v>
      </c>
      <c r="C25" s="8">
        <v>2640</v>
      </c>
      <c r="D25" s="8">
        <v>2640</v>
      </c>
      <c r="E25" s="9">
        <v>0.15</v>
      </c>
      <c r="F25" s="8">
        <v>2</v>
      </c>
      <c r="G25" s="16"/>
      <c r="H25" s="17"/>
    </row>
    <row r="26" spans="1:9" x14ac:dyDescent="0.25">
      <c r="A26" s="3" t="s">
        <v>5</v>
      </c>
      <c r="B26" s="4" t="s">
        <v>10</v>
      </c>
      <c r="C26" s="4">
        <v>5043</v>
      </c>
      <c r="D26" s="4">
        <v>771</v>
      </c>
      <c r="E26" s="5">
        <v>0.1</v>
      </c>
      <c r="F26" s="4">
        <v>1</v>
      </c>
      <c r="G26" s="16"/>
      <c r="H26" s="17"/>
    </row>
    <row r="27" spans="1:9" x14ac:dyDescent="0.25">
      <c r="A27" s="7" t="s">
        <v>7</v>
      </c>
      <c r="B27" s="8" t="s">
        <v>4</v>
      </c>
      <c r="C27" s="8">
        <v>100413</v>
      </c>
      <c r="D27" s="8">
        <v>100413</v>
      </c>
      <c r="E27" s="9">
        <v>0.12</v>
      </c>
      <c r="F27" s="8">
        <v>4</v>
      </c>
      <c r="G27" s="17"/>
      <c r="H27" s="23"/>
      <c r="I27" s="17">
        <f>SUM(C27:C30)</f>
        <v>112712</v>
      </c>
    </row>
    <row r="28" spans="1:9" x14ac:dyDescent="0.25">
      <c r="A28" s="7" t="s">
        <v>7</v>
      </c>
      <c r="B28" s="8" t="s">
        <v>6</v>
      </c>
      <c r="C28" s="8">
        <v>2759</v>
      </c>
      <c r="D28" s="8" t="s">
        <v>55</v>
      </c>
      <c r="E28" s="9" t="s">
        <v>55</v>
      </c>
      <c r="F28" s="8" t="s">
        <v>55</v>
      </c>
      <c r="G28" s="16"/>
      <c r="H28" s="17"/>
    </row>
    <row r="29" spans="1:9" x14ac:dyDescent="0.25">
      <c r="A29" s="7" t="s">
        <v>7</v>
      </c>
      <c r="B29" s="8" t="s">
        <v>8</v>
      </c>
      <c r="C29" s="8">
        <v>638</v>
      </c>
      <c r="D29" s="8">
        <v>638</v>
      </c>
      <c r="E29" s="9">
        <v>0.12</v>
      </c>
      <c r="F29" s="8">
        <v>2</v>
      </c>
      <c r="G29" s="16"/>
      <c r="H29" s="17"/>
    </row>
    <row r="30" spans="1:9" x14ac:dyDescent="0.25">
      <c r="A30" s="7" t="s">
        <v>7</v>
      </c>
      <c r="B30" s="8" t="s">
        <v>10</v>
      </c>
      <c r="C30" s="8">
        <v>8902</v>
      </c>
      <c r="D30" s="8">
        <v>403</v>
      </c>
      <c r="E30" s="9">
        <v>0.1</v>
      </c>
      <c r="F30" s="8">
        <v>1</v>
      </c>
      <c r="G30" s="16"/>
      <c r="H30" s="17"/>
    </row>
    <row r="31" spans="1:9" x14ac:dyDescent="0.25">
      <c r="A31" s="3" t="s">
        <v>9</v>
      </c>
      <c r="B31" s="4" t="s">
        <v>4</v>
      </c>
      <c r="C31" s="4">
        <v>116139</v>
      </c>
      <c r="D31" s="4">
        <v>70728</v>
      </c>
      <c r="E31" s="5">
        <v>0.12</v>
      </c>
      <c r="F31" s="4">
        <v>5</v>
      </c>
      <c r="G31" s="17">
        <f>SUM(D31:D42)</f>
        <v>360369</v>
      </c>
      <c r="H31" s="23">
        <f>SUMPRODUCT(D31:D42,E31:E42)/SUM(D31:D42)</f>
        <v>0.13813421798212389</v>
      </c>
      <c r="I31" s="17">
        <f>SUM(C31:C34)</f>
        <v>128949</v>
      </c>
    </row>
    <row r="32" spans="1:9" x14ac:dyDescent="0.25">
      <c r="A32" s="7" t="s">
        <v>9</v>
      </c>
      <c r="B32" s="8" t="s">
        <v>6</v>
      </c>
      <c r="C32" s="8">
        <v>2042</v>
      </c>
      <c r="D32" s="8" t="s">
        <v>55</v>
      </c>
      <c r="E32" s="9" t="s">
        <v>55</v>
      </c>
      <c r="F32" s="8" t="s">
        <v>55</v>
      </c>
    </row>
    <row r="33" spans="1:9" x14ac:dyDescent="0.25">
      <c r="A33" s="3" t="s">
        <v>9</v>
      </c>
      <c r="B33" s="4" t="s">
        <v>8</v>
      </c>
      <c r="C33" s="4">
        <v>1989</v>
      </c>
      <c r="D33" s="4">
        <v>1989</v>
      </c>
      <c r="E33" s="5">
        <v>0.18</v>
      </c>
      <c r="F33" s="4">
        <v>2</v>
      </c>
      <c r="G33" s="16"/>
    </row>
    <row r="34" spans="1:9" x14ac:dyDescent="0.25">
      <c r="A34" s="3" t="s">
        <v>9</v>
      </c>
      <c r="B34" s="4" t="s">
        <v>10</v>
      </c>
      <c r="C34" s="4">
        <v>8779</v>
      </c>
      <c r="D34" s="4" t="s">
        <v>55</v>
      </c>
      <c r="E34" s="5" t="s">
        <v>55</v>
      </c>
      <c r="F34" s="4" t="s">
        <v>55</v>
      </c>
    </row>
    <row r="35" spans="1:9" x14ac:dyDescent="0.25">
      <c r="A35" s="3" t="s">
        <v>11</v>
      </c>
      <c r="B35" s="4" t="s">
        <v>4</v>
      </c>
      <c r="C35" s="4">
        <v>380019</v>
      </c>
      <c r="D35" s="4">
        <v>181216</v>
      </c>
      <c r="E35" s="5">
        <v>0.13</v>
      </c>
      <c r="F35" s="4">
        <v>6</v>
      </c>
      <c r="G35" s="17"/>
      <c r="H35" s="23"/>
      <c r="I35" s="17">
        <f>SUM(C35:C38)</f>
        <v>432664</v>
      </c>
    </row>
    <row r="36" spans="1:9" x14ac:dyDescent="0.25">
      <c r="A36" s="7" t="s">
        <v>11</v>
      </c>
      <c r="B36" s="8" t="s">
        <v>6</v>
      </c>
      <c r="C36" s="8">
        <v>14364</v>
      </c>
      <c r="D36" s="8">
        <v>3821</v>
      </c>
      <c r="E36" s="9">
        <v>0.3</v>
      </c>
      <c r="F36" s="8">
        <v>2</v>
      </c>
      <c r="G36" s="16"/>
      <c r="H36" s="17"/>
    </row>
    <row r="37" spans="1:9" x14ac:dyDescent="0.25">
      <c r="A37" s="3" t="s">
        <v>11</v>
      </c>
      <c r="B37" s="4" t="s">
        <v>8</v>
      </c>
      <c r="C37" s="4">
        <v>3366</v>
      </c>
      <c r="D37" s="4">
        <v>3366</v>
      </c>
      <c r="E37" s="5">
        <v>0.25</v>
      </c>
      <c r="F37" s="4">
        <v>4</v>
      </c>
      <c r="G37" s="16"/>
      <c r="H37" s="17"/>
    </row>
    <row r="38" spans="1:9" x14ac:dyDescent="0.25">
      <c r="A38" s="3" t="s">
        <v>11</v>
      </c>
      <c r="B38" s="4" t="s">
        <v>10</v>
      </c>
      <c r="C38" s="4">
        <v>34915</v>
      </c>
      <c r="D38" s="4">
        <v>6362</v>
      </c>
      <c r="E38" s="5">
        <v>0.1</v>
      </c>
      <c r="F38" s="4">
        <v>1</v>
      </c>
      <c r="G38" s="16"/>
      <c r="H38" s="17"/>
    </row>
    <row r="39" spans="1:9" x14ac:dyDescent="0.25">
      <c r="A39" s="7" t="s">
        <v>12</v>
      </c>
      <c r="B39" s="8" t="s">
        <v>4</v>
      </c>
      <c r="C39" s="8">
        <v>387939</v>
      </c>
      <c r="D39" s="8">
        <v>90959</v>
      </c>
      <c r="E39" s="9">
        <v>0.16</v>
      </c>
      <c r="F39" s="8">
        <v>5</v>
      </c>
      <c r="G39" s="17"/>
      <c r="H39" s="23"/>
      <c r="I39" s="17">
        <f>SUM(C39:C42)</f>
        <v>413117</v>
      </c>
    </row>
    <row r="40" spans="1:9" x14ac:dyDescent="0.25">
      <c r="A40" s="3" t="s">
        <v>12</v>
      </c>
      <c r="B40" s="4" t="s">
        <v>6</v>
      </c>
      <c r="C40" s="4">
        <v>594</v>
      </c>
      <c r="D40" s="4" t="s">
        <v>55</v>
      </c>
      <c r="E40" s="5" t="s">
        <v>55</v>
      </c>
      <c r="F40" s="4" t="s">
        <v>55</v>
      </c>
      <c r="G40" s="16"/>
      <c r="H40" s="17"/>
    </row>
    <row r="41" spans="1:9" x14ac:dyDescent="0.25">
      <c r="A41" s="7" t="s">
        <v>12</v>
      </c>
      <c r="B41" s="8" t="s">
        <v>8</v>
      </c>
      <c r="C41" s="8">
        <v>559</v>
      </c>
      <c r="D41" s="8">
        <v>559</v>
      </c>
      <c r="E41" s="9">
        <v>0.11</v>
      </c>
      <c r="F41" s="8">
        <v>3</v>
      </c>
      <c r="G41" s="16"/>
      <c r="H41" s="17"/>
    </row>
    <row r="42" spans="1:9" x14ac:dyDescent="0.25">
      <c r="A42" s="7" t="s">
        <v>12</v>
      </c>
      <c r="B42" s="8" t="s">
        <v>10</v>
      </c>
      <c r="C42" s="8">
        <v>24025</v>
      </c>
      <c r="D42" s="8">
        <v>1369</v>
      </c>
      <c r="E42" s="9">
        <v>0.1</v>
      </c>
      <c r="F42" s="8">
        <v>1</v>
      </c>
      <c r="G42" s="16"/>
      <c r="H42" s="17"/>
    </row>
    <row r="43" spans="1:9" x14ac:dyDescent="0.25">
      <c r="A43" s="7" t="s">
        <v>13</v>
      </c>
      <c r="B43" s="8" t="s">
        <v>4</v>
      </c>
      <c r="C43" s="8">
        <v>7085</v>
      </c>
      <c r="D43" s="8">
        <v>7085</v>
      </c>
      <c r="E43" s="9">
        <v>0.12</v>
      </c>
      <c r="F43" s="8">
        <v>2</v>
      </c>
      <c r="G43" s="17">
        <f>SUM(D43:D54)</f>
        <v>44603</v>
      </c>
      <c r="H43" s="23">
        <f>SUMPRODUCT(D43:D54,E43:E54)/SUM(D43:D54)</f>
        <v>0.18047530435172521</v>
      </c>
      <c r="I43" s="17">
        <f>SUM(C43:C46)</f>
        <v>27128</v>
      </c>
    </row>
    <row r="44" spans="1:9" x14ac:dyDescent="0.25">
      <c r="A44" s="7" t="s">
        <v>13</v>
      </c>
      <c r="B44" s="8" t="s">
        <v>6</v>
      </c>
      <c r="C44" s="8">
        <v>432</v>
      </c>
      <c r="D44" s="8" t="s">
        <v>55</v>
      </c>
      <c r="E44" s="9" t="s">
        <v>55</v>
      </c>
      <c r="F44" s="8" t="s">
        <v>55</v>
      </c>
      <c r="G44" s="16"/>
      <c r="H44" s="17"/>
    </row>
    <row r="45" spans="1:9" x14ac:dyDescent="0.25">
      <c r="A45" s="3" t="s">
        <v>13</v>
      </c>
      <c r="B45" s="4" t="s">
        <v>8</v>
      </c>
      <c r="C45" s="4">
        <v>128</v>
      </c>
      <c r="D45" s="4">
        <v>128</v>
      </c>
      <c r="E45" s="5">
        <v>0.12</v>
      </c>
      <c r="F45" s="4">
        <v>2</v>
      </c>
      <c r="G45" s="16"/>
      <c r="H45" s="17"/>
    </row>
    <row r="46" spans="1:9" x14ac:dyDescent="0.25">
      <c r="A46" s="7" t="s">
        <v>13</v>
      </c>
      <c r="B46" s="8" t="s">
        <v>10</v>
      </c>
      <c r="C46" s="8">
        <v>19483</v>
      </c>
      <c r="D46" s="8">
        <v>2206</v>
      </c>
      <c r="E46" s="9">
        <v>0.1</v>
      </c>
      <c r="F46" s="8">
        <v>1</v>
      </c>
      <c r="G46" s="16"/>
      <c r="H46" s="17"/>
    </row>
    <row r="47" spans="1:9" x14ac:dyDescent="0.25">
      <c r="A47" s="3" t="s">
        <v>14</v>
      </c>
      <c r="B47" s="4" t="s">
        <v>4</v>
      </c>
      <c r="C47" s="4">
        <v>82964</v>
      </c>
      <c r="D47" s="4">
        <v>1977</v>
      </c>
      <c r="E47" s="5">
        <v>0.26</v>
      </c>
      <c r="F47" s="4">
        <v>2</v>
      </c>
      <c r="G47" s="17"/>
      <c r="H47" s="23"/>
      <c r="I47" s="17">
        <f>SUM(C47:C50)</f>
        <v>101351</v>
      </c>
    </row>
    <row r="48" spans="1:9" x14ac:dyDescent="0.25">
      <c r="A48" s="3" t="s">
        <v>14</v>
      </c>
      <c r="B48" s="4" t="s">
        <v>6</v>
      </c>
      <c r="C48" s="4">
        <v>3759</v>
      </c>
      <c r="D48" s="4" t="s">
        <v>55</v>
      </c>
      <c r="E48" s="5" t="s">
        <v>55</v>
      </c>
      <c r="F48" s="4" t="s">
        <v>55</v>
      </c>
      <c r="G48" s="16"/>
      <c r="H48" s="17"/>
    </row>
    <row r="49" spans="1:9" x14ac:dyDescent="0.25">
      <c r="A49" s="3" t="s">
        <v>14</v>
      </c>
      <c r="B49" s="4" t="s">
        <v>8</v>
      </c>
      <c r="C49" s="4">
        <v>524</v>
      </c>
      <c r="D49" s="4">
        <v>524</v>
      </c>
      <c r="E49" s="5">
        <v>0.1</v>
      </c>
      <c r="F49" s="4">
        <v>1</v>
      </c>
      <c r="G49" s="16"/>
      <c r="H49" s="17"/>
    </row>
    <row r="50" spans="1:9" x14ac:dyDescent="0.25">
      <c r="A50" s="3" t="s">
        <v>14</v>
      </c>
      <c r="B50" s="4" t="s">
        <v>10</v>
      </c>
      <c r="C50" s="4">
        <v>14104</v>
      </c>
      <c r="D50" s="4" t="s">
        <v>55</v>
      </c>
      <c r="E50" s="5" t="s">
        <v>55</v>
      </c>
      <c r="F50" s="4" t="s">
        <v>55</v>
      </c>
      <c r="G50" s="16"/>
      <c r="H50" s="17"/>
    </row>
    <row r="51" spans="1:9" x14ac:dyDescent="0.25">
      <c r="A51" s="7" t="s">
        <v>15</v>
      </c>
      <c r="B51" s="8" t="s">
        <v>4</v>
      </c>
      <c r="C51" s="8">
        <v>87050</v>
      </c>
      <c r="D51" s="8">
        <v>4144</v>
      </c>
      <c r="E51" s="9">
        <v>0.27</v>
      </c>
      <c r="F51" s="8">
        <v>2</v>
      </c>
      <c r="G51" s="17"/>
      <c r="H51" s="23"/>
      <c r="I51" s="17">
        <f>SUM(C51:C54)</f>
        <v>195579</v>
      </c>
    </row>
    <row r="52" spans="1:9" x14ac:dyDescent="0.25">
      <c r="A52" s="3" t="s">
        <v>15</v>
      </c>
      <c r="B52" s="4" t="s">
        <v>6</v>
      </c>
      <c r="C52" s="4">
        <v>53183</v>
      </c>
      <c r="D52" s="4">
        <v>8968</v>
      </c>
      <c r="E52" s="5">
        <v>0.33</v>
      </c>
      <c r="F52" s="4">
        <v>2</v>
      </c>
      <c r="G52" s="16"/>
      <c r="H52" s="17"/>
    </row>
    <row r="53" spans="1:9" x14ac:dyDescent="0.25">
      <c r="A53" s="7" t="s">
        <v>15</v>
      </c>
      <c r="B53" s="8" t="s">
        <v>8</v>
      </c>
      <c r="C53" s="8">
        <v>18087</v>
      </c>
      <c r="D53" s="8">
        <v>18087</v>
      </c>
      <c r="E53" s="9">
        <v>0.12</v>
      </c>
      <c r="F53" s="8">
        <v>5</v>
      </c>
      <c r="G53" s="16"/>
      <c r="H53" s="17"/>
    </row>
    <row r="54" spans="1:9" x14ac:dyDescent="0.25">
      <c r="A54" s="3" t="s">
        <v>15</v>
      </c>
      <c r="B54" s="4" t="s">
        <v>10</v>
      </c>
      <c r="C54" s="4">
        <v>37259</v>
      </c>
      <c r="D54" s="4">
        <v>1484</v>
      </c>
      <c r="E54" s="5">
        <v>0.1</v>
      </c>
      <c r="F54" s="4">
        <v>1</v>
      </c>
      <c r="G54" s="16"/>
      <c r="H54" s="17"/>
    </row>
    <row r="55" spans="1:9" x14ac:dyDescent="0.25">
      <c r="A55" s="7" t="s">
        <v>16</v>
      </c>
      <c r="B55" s="8" t="s">
        <v>4</v>
      </c>
      <c r="C55" s="8">
        <v>126335</v>
      </c>
      <c r="D55" s="8">
        <v>11448</v>
      </c>
      <c r="E55" s="9">
        <v>0.25</v>
      </c>
      <c r="F55" s="8">
        <v>2</v>
      </c>
      <c r="G55" s="17">
        <f>SUM(D55:D66)</f>
        <v>62813</v>
      </c>
      <c r="H55" s="23">
        <f>SUMPRODUCT(D55:D66,E55:E66)/SUM(D55:D66)</f>
        <v>0.16408339038097208</v>
      </c>
      <c r="I55" s="17">
        <f>SUM(C55:C58)</f>
        <v>240260</v>
      </c>
    </row>
    <row r="56" spans="1:9" x14ac:dyDescent="0.25">
      <c r="A56" s="3" t="s">
        <v>16</v>
      </c>
      <c r="B56" s="4" t="s">
        <v>6</v>
      </c>
      <c r="C56" s="4">
        <v>80948</v>
      </c>
      <c r="D56" s="4">
        <v>4986</v>
      </c>
      <c r="E56" s="5">
        <v>0.27</v>
      </c>
      <c r="F56" s="4">
        <v>2</v>
      </c>
    </row>
    <row r="57" spans="1:9" x14ac:dyDescent="0.25">
      <c r="A57" s="3" t="s">
        <v>16</v>
      </c>
      <c r="B57" s="4" t="s">
        <v>8</v>
      </c>
      <c r="C57" s="4">
        <v>15810</v>
      </c>
      <c r="D57" s="4">
        <v>15810</v>
      </c>
      <c r="E57" s="5">
        <v>0.11</v>
      </c>
      <c r="F57" s="4">
        <v>3</v>
      </c>
      <c r="G57" s="16"/>
    </row>
    <row r="58" spans="1:9" x14ac:dyDescent="0.25">
      <c r="A58" s="3" t="s">
        <v>16</v>
      </c>
      <c r="B58" s="4" t="s">
        <v>10</v>
      </c>
      <c r="C58" s="4">
        <v>17167</v>
      </c>
      <c r="D58" s="4">
        <v>1664</v>
      </c>
      <c r="E58" s="5">
        <v>0.1</v>
      </c>
      <c r="F58" s="4">
        <v>1</v>
      </c>
    </row>
    <row r="59" spans="1:9" x14ac:dyDescent="0.25">
      <c r="A59" s="3" t="s">
        <v>17</v>
      </c>
      <c r="B59" s="4" t="s">
        <v>4</v>
      </c>
      <c r="C59" s="4">
        <v>94918</v>
      </c>
      <c r="D59" s="4">
        <v>1057</v>
      </c>
      <c r="E59" s="5">
        <v>0.22</v>
      </c>
      <c r="F59" s="4">
        <v>1</v>
      </c>
      <c r="G59" s="17"/>
      <c r="H59" s="23"/>
      <c r="I59" s="17">
        <f>SUM(C59:C62)</f>
        <v>109714</v>
      </c>
    </row>
    <row r="60" spans="1:9" x14ac:dyDescent="0.25">
      <c r="A60" s="7" t="s">
        <v>17</v>
      </c>
      <c r="B60" s="8" t="s">
        <v>6</v>
      </c>
      <c r="C60" s="8">
        <v>740</v>
      </c>
      <c r="D60" s="8" t="s">
        <v>55</v>
      </c>
      <c r="E60" s="9" t="s">
        <v>55</v>
      </c>
      <c r="F60" s="8" t="s">
        <v>55</v>
      </c>
      <c r="G60" s="16"/>
      <c r="H60" s="17"/>
    </row>
    <row r="61" spans="1:9" x14ac:dyDescent="0.25">
      <c r="A61" s="7" t="s">
        <v>17</v>
      </c>
      <c r="B61" s="8" t="s">
        <v>8</v>
      </c>
      <c r="C61" s="8">
        <v>2479</v>
      </c>
      <c r="D61" s="8">
        <v>2479</v>
      </c>
      <c r="E61" s="9">
        <v>0.11</v>
      </c>
      <c r="F61" s="8">
        <v>2</v>
      </c>
      <c r="G61" s="16"/>
      <c r="H61" s="17"/>
    </row>
    <row r="62" spans="1:9" x14ac:dyDescent="0.25">
      <c r="A62" s="7" t="s">
        <v>17</v>
      </c>
      <c r="B62" s="8" t="s">
        <v>10</v>
      </c>
      <c r="C62" s="8">
        <v>11577</v>
      </c>
      <c r="D62" s="8" t="s">
        <v>55</v>
      </c>
      <c r="E62" s="9" t="s">
        <v>55</v>
      </c>
      <c r="F62" s="8" t="s">
        <v>55</v>
      </c>
      <c r="G62" s="16"/>
      <c r="H62" s="17"/>
    </row>
    <row r="63" spans="1:9" x14ac:dyDescent="0.25">
      <c r="A63" s="3" t="s">
        <v>18</v>
      </c>
      <c r="B63" s="4" t="s">
        <v>4</v>
      </c>
      <c r="C63" s="4">
        <v>3579</v>
      </c>
      <c r="D63" s="4" t="s">
        <v>55</v>
      </c>
      <c r="E63" s="5" t="s">
        <v>55</v>
      </c>
      <c r="F63" s="4" t="s">
        <v>55</v>
      </c>
      <c r="G63" s="17"/>
      <c r="H63" s="23"/>
      <c r="I63" s="17">
        <f>SUM(C63:C66)</f>
        <v>63564</v>
      </c>
    </row>
    <row r="64" spans="1:9" x14ac:dyDescent="0.25">
      <c r="A64" s="3" t="s">
        <v>18</v>
      </c>
      <c r="B64" s="4" t="s">
        <v>6</v>
      </c>
      <c r="C64" s="4">
        <v>24868</v>
      </c>
      <c r="D64" s="4">
        <v>3189</v>
      </c>
      <c r="E64" s="5">
        <v>0.23</v>
      </c>
      <c r="F64" s="4">
        <v>3</v>
      </c>
      <c r="G64" s="16"/>
      <c r="H64" s="17"/>
    </row>
    <row r="65" spans="1:8" x14ac:dyDescent="0.25">
      <c r="A65" s="3" t="s">
        <v>18</v>
      </c>
      <c r="B65" s="4" t="s">
        <v>8</v>
      </c>
      <c r="C65" s="4">
        <v>14723</v>
      </c>
      <c r="D65" s="4">
        <v>14723</v>
      </c>
      <c r="E65" s="5">
        <v>0.15</v>
      </c>
      <c r="F65" s="4">
        <v>5</v>
      </c>
      <c r="G65" s="16"/>
      <c r="H65" s="17"/>
    </row>
    <row r="66" spans="1:8" ht="15.75" thickBot="1" x14ac:dyDescent="0.3">
      <c r="A66" s="20" t="s">
        <v>18</v>
      </c>
      <c r="B66" s="21" t="s">
        <v>10</v>
      </c>
      <c r="C66" s="21">
        <v>20394</v>
      </c>
      <c r="D66" s="21">
        <v>7457</v>
      </c>
      <c r="E66" s="22">
        <v>0.1</v>
      </c>
      <c r="F66" s="21">
        <v>1</v>
      </c>
      <c r="G66" s="16"/>
      <c r="H66" s="17"/>
    </row>
    <row r="67" spans="1:8" x14ac:dyDescent="0.25">
      <c r="G67" s="16"/>
    </row>
    <row r="69" spans="1:8" x14ac:dyDescent="0.25">
      <c r="A69" t="s">
        <v>3</v>
      </c>
    </row>
    <row r="70" spans="1:8" x14ac:dyDescent="0.25">
      <c r="A70" t="s">
        <v>5</v>
      </c>
    </row>
    <row r="71" spans="1:8" x14ac:dyDescent="0.25">
      <c r="A71" t="s">
        <v>7</v>
      </c>
    </row>
    <row r="72" spans="1:8" x14ac:dyDescent="0.25">
      <c r="A72" t="s">
        <v>9</v>
      </c>
    </row>
    <row r="73" spans="1:8" x14ac:dyDescent="0.25">
      <c r="A73" t="s">
        <v>11</v>
      </c>
    </row>
    <row r="74" spans="1:8" x14ac:dyDescent="0.25">
      <c r="A74" t="s">
        <v>12</v>
      </c>
    </row>
    <row r="75" spans="1:8" x14ac:dyDescent="0.25">
      <c r="A75" t="s">
        <v>13</v>
      </c>
    </row>
    <row r="76" spans="1:8" x14ac:dyDescent="0.25">
      <c r="A76" t="s">
        <v>14</v>
      </c>
    </row>
    <row r="77" spans="1:8" x14ac:dyDescent="0.25">
      <c r="A77" t="s">
        <v>15</v>
      </c>
    </row>
    <row r="78" spans="1:8" x14ac:dyDescent="0.25">
      <c r="A78" t="s">
        <v>16</v>
      </c>
    </row>
    <row r="79" spans="1:8" x14ac:dyDescent="0.25">
      <c r="A79" t="s">
        <v>17</v>
      </c>
    </row>
    <row r="80" spans="1:8" x14ac:dyDescent="0.25">
      <c r="A80" t="s">
        <v>18</v>
      </c>
    </row>
  </sheetData>
  <autoFilter ref="A18:F18" xr:uid="{6CAB997D-EBB7-484B-B61D-EFA366FE9744}">
    <sortState xmlns:xlrd2="http://schemas.microsoft.com/office/spreadsheetml/2017/richdata2" ref="A19:F66">
      <sortCondition ref="A18"/>
    </sortState>
  </autoFilter>
  <mergeCells count="1">
    <mergeCell ref="A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8BE7B-BAE0-4714-BA68-E79A7A9F8D6F}">
  <dimension ref="A1:I80"/>
  <sheetViews>
    <sheetView topLeftCell="F1" workbookViewId="0">
      <selection activeCell="I3" sqref="I3:I6"/>
    </sheetView>
  </sheetViews>
  <sheetFormatPr defaultColWidth="25.28515625" defaultRowHeight="15" x14ac:dyDescent="0.25"/>
  <sheetData>
    <row r="1" spans="1:9" ht="19.5" thickBot="1" x14ac:dyDescent="0.35">
      <c r="A1" s="49" t="s">
        <v>64</v>
      </c>
      <c r="B1" s="49"/>
      <c r="C1" s="49"/>
      <c r="D1" s="49"/>
      <c r="E1" s="49"/>
      <c r="F1" s="49"/>
      <c r="G1" s="49"/>
      <c r="H1" s="49"/>
      <c r="I1" s="49"/>
    </row>
    <row r="2" spans="1:9" x14ac:dyDescent="0.25">
      <c r="A2" s="1" t="s">
        <v>0</v>
      </c>
      <c r="B2" s="2" t="s">
        <v>62</v>
      </c>
      <c r="C2" s="2" t="s">
        <v>61</v>
      </c>
      <c r="D2" s="2" t="s">
        <v>46</v>
      </c>
      <c r="F2" s="1" t="s">
        <v>2</v>
      </c>
      <c r="G2" s="2" t="s">
        <v>62</v>
      </c>
      <c r="H2" s="2" t="s">
        <v>61</v>
      </c>
      <c r="I2" s="2" t="s">
        <v>46</v>
      </c>
    </row>
    <row r="3" spans="1:9" x14ac:dyDescent="0.25">
      <c r="A3" s="3" t="s">
        <v>3</v>
      </c>
      <c r="B3" s="4">
        <v>196333</v>
      </c>
      <c r="C3" s="4">
        <v>94915</v>
      </c>
      <c r="D3" s="5">
        <v>0.1502032344729495</v>
      </c>
      <c r="F3" s="3" t="s">
        <v>47</v>
      </c>
      <c r="G3" s="4">
        <v>2112490</v>
      </c>
      <c r="H3" s="4">
        <v>302634</v>
      </c>
      <c r="I3" s="5">
        <v>0.20212884209969795</v>
      </c>
    </row>
    <row r="4" spans="1:9" x14ac:dyDescent="0.25">
      <c r="A4" s="7" t="s">
        <v>5</v>
      </c>
      <c r="B4" s="8">
        <v>143653</v>
      </c>
      <c r="C4" s="8">
        <v>22078</v>
      </c>
      <c r="D4" s="9">
        <v>0.19476220672162334</v>
      </c>
      <c r="F4" s="7" t="s">
        <v>48</v>
      </c>
      <c r="G4" s="8">
        <v>330795</v>
      </c>
      <c r="H4" s="8">
        <v>26508</v>
      </c>
      <c r="I4" s="9">
        <v>0.20497472461143804</v>
      </c>
    </row>
    <row r="5" spans="1:9" x14ac:dyDescent="0.25">
      <c r="A5" s="3" t="s">
        <v>7</v>
      </c>
      <c r="B5" s="4">
        <v>142818</v>
      </c>
      <c r="C5" s="4">
        <v>16159</v>
      </c>
      <c r="D5" s="5">
        <v>0.21284052230954886</v>
      </c>
      <c r="F5" s="3" t="s">
        <v>49</v>
      </c>
      <c r="G5" s="4">
        <v>64655</v>
      </c>
      <c r="H5" s="4">
        <v>64655</v>
      </c>
      <c r="I5" s="5">
        <v>0.30237738767303379</v>
      </c>
    </row>
    <row r="6" spans="1:9" ht="15.75" thickBot="1" x14ac:dyDescent="0.3">
      <c r="A6" s="7" t="s">
        <v>9</v>
      </c>
      <c r="B6" s="8">
        <v>156507</v>
      </c>
      <c r="C6" s="8">
        <v>10289</v>
      </c>
      <c r="D6" s="9">
        <v>0.24181067159101952</v>
      </c>
      <c r="F6" s="11" t="s">
        <v>50</v>
      </c>
      <c r="G6" s="12">
        <v>235494</v>
      </c>
      <c r="H6" s="12">
        <v>4000</v>
      </c>
      <c r="I6" s="13">
        <v>0.1</v>
      </c>
    </row>
    <row r="7" spans="1:9" x14ac:dyDescent="0.25">
      <c r="A7" s="3" t="s">
        <v>11</v>
      </c>
      <c r="B7" s="4">
        <v>576006</v>
      </c>
      <c r="C7" s="4">
        <v>84610</v>
      </c>
      <c r="D7" s="5">
        <v>0.22371563644959228</v>
      </c>
    </row>
    <row r="8" spans="1:9" x14ac:dyDescent="0.25">
      <c r="A8" s="7" t="s">
        <v>12</v>
      </c>
      <c r="B8" s="8">
        <v>622201</v>
      </c>
      <c r="C8" s="8">
        <v>59685</v>
      </c>
      <c r="D8" s="9">
        <v>0.23044919158917651</v>
      </c>
      <c r="F8" t="s">
        <v>19</v>
      </c>
      <c r="G8" s="17">
        <f>SUM(G3:G6)</f>
        <v>2743434</v>
      </c>
      <c r="H8" s="15">
        <f>SUM(H3:H6)</f>
        <v>397797</v>
      </c>
      <c r="I8" s="16">
        <f>SUMPRODUCT(H3:H6,I3:I6)/SUM(H3:H6)</f>
        <v>0.21758520049170807</v>
      </c>
    </row>
    <row r="9" spans="1:9" x14ac:dyDescent="0.25">
      <c r="A9" s="3" t="s">
        <v>13</v>
      </c>
      <c r="B9" s="4">
        <v>29018</v>
      </c>
      <c r="C9" s="4">
        <v>118</v>
      </c>
      <c r="D9" s="5">
        <v>0.3</v>
      </c>
      <c r="I9" s="16"/>
    </row>
    <row r="10" spans="1:9" x14ac:dyDescent="0.25">
      <c r="A10" s="7" t="s">
        <v>14</v>
      </c>
      <c r="B10" s="8">
        <v>144533</v>
      </c>
      <c r="C10" s="8">
        <v>11594</v>
      </c>
      <c r="D10" s="9">
        <v>0.20386406762118339</v>
      </c>
      <c r="I10" s="16">
        <f>SUMPRODUCT(D19:D66,E19:E66)/SUM(D19:D66)</f>
        <v>0.21758520049170801</v>
      </c>
    </row>
    <row r="11" spans="1:9" x14ac:dyDescent="0.25">
      <c r="A11" s="3" t="s">
        <v>15</v>
      </c>
      <c r="B11" s="4">
        <v>230833</v>
      </c>
      <c r="C11" s="4">
        <v>34460</v>
      </c>
      <c r="D11" s="5">
        <v>0.28696575739988395</v>
      </c>
      <c r="G11" s="16"/>
    </row>
    <row r="12" spans="1:9" x14ac:dyDescent="0.25">
      <c r="A12" s="7" t="s">
        <v>16</v>
      </c>
      <c r="B12" s="8">
        <v>293438</v>
      </c>
      <c r="C12" s="8">
        <v>36318</v>
      </c>
      <c r="D12" s="9">
        <v>0.26577619912990802</v>
      </c>
    </row>
    <row r="13" spans="1:9" x14ac:dyDescent="0.25">
      <c r="A13" s="3" t="s">
        <v>17</v>
      </c>
      <c r="B13" s="4">
        <v>141524</v>
      </c>
      <c r="C13" s="4">
        <v>8547</v>
      </c>
      <c r="D13" s="5">
        <v>0.23267111267111265</v>
      </c>
    </row>
    <row r="14" spans="1:9" ht="15.75" thickBot="1" x14ac:dyDescent="0.3">
      <c r="A14" s="11" t="s">
        <v>18</v>
      </c>
      <c r="B14" s="12">
        <v>66570</v>
      </c>
      <c r="C14" s="12">
        <v>19024</v>
      </c>
      <c r="D14" s="13">
        <v>0.28695752733389401</v>
      </c>
    </row>
    <row r="16" spans="1:9" x14ac:dyDescent="0.25">
      <c r="A16" t="s">
        <v>19</v>
      </c>
      <c r="B16" s="15">
        <f>SUM(B3:B14)</f>
        <v>2743434</v>
      </c>
      <c r="C16" s="15">
        <f>SUM(C3:C14)</f>
        <v>397797</v>
      </c>
      <c r="D16" s="16">
        <f>SUMPRODUCT(C3:C14,D3:D14)/SUM(C3:C14)</f>
        <v>0.21758520049170813</v>
      </c>
    </row>
    <row r="17" spans="1:9" ht="15.75" thickBot="1" x14ac:dyDescent="0.3"/>
    <row r="18" spans="1:9" x14ac:dyDescent="0.25">
      <c r="A18" s="1" t="s">
        <v>20</v>
      </c>
      <c r="B18" s="2" t="s">
        <v>21</v>
      </c>
      <c r="C18" s="2" t="s">
        <v>22</v>
      </c>
      <c r="D18" s="2" t="s">
        <v>23</v>
      </c>
      <c r="E18" s="2" t="s">
        <v>24</v>
      </c>
      <c r="F18" s="2" t="s">
        <v>25</v>
      </c>
      <c r="G18" s="25" t="s">
        <v>63</v>
      </c>
      <c r="H18" t="s">
        <v>65</v>
      </c>
      <c r="I18" t="s">
        <v>66</v>
      </c>
    </row>
    <row r="19" spans="1:9" x14ac:dyDescent="0.25">
      <c r="A19" s="3" t="s">
        <v>3</v>
      </c>
      <c r="B19" s="4" t="s">
        <v>4</v>
      </c>
      <c r="C19" s="4">
        <v>75428</v>
      </c>
      <c r="D19" s="4">
        <v>73786</v>
      </c>
      <c r="E19" s="5">
        <v>0.14000000000000001</v>
      </c>
      <c r="F19" s="4">
        <v>5</v>
      </c>
      <c r="G19" s="17">
        <f>SUM(C19:C30)</f>
        <v>2112490</v>
      </c>
      <c r="H19" s="17">
        <f>SUM(D19:D30)</f>
        <v>302634</v>
      </c>
      <c r="I19" s="23">
        <f>SUMPRODUCT(D19:D30,E19:E30)/SUM(D19:D30)</f>
        <v>0.20212884209969795</v>
      </c>
    </row>
    <row r="20" spans="1:9" x14ac:dyDescent="0.25">
      <c r="A20" s="7" t="s">
        <v>5</v>
      </c>
      <c r="B20" s="8" t="s">
        <v>4</v>
      </c>
      <c r="C20" s="8">
        <v>115313</v>
      </c>
      <c r="D20" s="8">
        <v>19193</v>
      </c>
      <c r="E20" s="9">
        <v>0.18</v>
      </c>
      <c r="F20" s="8">
        <v>3</v>
      </c>
      <c r="G20" s="17"/>
      <c r="H20" s="17"/>
      <c r="I20" s="23"/>
    </row>
    <row r="21" spans="1:9" x14ac:dyDescent="0.25">
      <c r="A21" s="7" t="s">
        <v>7</v>
      </c>
      <c r="B21" s="8" t="s">
        <v>4</v>
      </c>
      <c r="C21" s="8">
        <v>130009</v>
      </c>
      <c r="D21" s="8">
        <v>15649</v>
      </c>
      <c r="E21" s="9">
        <v>0.21</v>
      </c>
      <c r="F21" s="8">
        <v>1</v>
      </c>
      <c r="G21" s="17"/>
      <c r="H21" s="17"/>
      <c r="I21" s="23"/>
    </row>
    <row r="22" spans="1:9" x14ac:dyDescent="0.25">
      <c r="A22" s="3" t="s">
        <v>9</v>
      </c>
      <c r="B22" s="4" t="s">
        <v>4</v>
      </c>
      <c r="C22" s="4">
        <v>140898</v>
      </c>
      <c r="D22" s="4">
        <v>8553</v>
      </c>
      <c r="E22" s="5">
        <v>0.23</v>
      </c>
      <c r="F22" s="4">
        <v>3</v>
      </c>
      <c r="G22" s="17"/>
      <c r="H22" s="17"/>
      <c r="I22" s="23"/>
    </row>
    <row r="23" spans="1:9" x14ac:dyDescent="0.25">
      <c r="A23" s="3" t="s">
        <v>11</v>
      </c>
      <c r="B23" s="4" t="s">
        <v>4</v>
      </c>
      <c r="C23" s="4">
        <v>517716</v>
      </c>
      <c r="D23" s="4">
        <v>79814</v>
      </c>
      <c r="E23" s="5">
        <v>0.22</v>
      </c>
      <c r="F23" s="4">
        <v>6</v>
      </c>
      <c r="G23" s="17"/>
      <c r="H23" s="17"/>
      <c r="I23" s="23"/>
    </row>
    <row r="24" spans="1:9" x14ac:dyDescent="0.25">
      <c r="A24" s="7" t="s">
        <v>12</v>
      </c>
      <c r="B24" s="8" t="s">
        <v>4</v>
      </c>
      <c r="C24" s="8">
        <v>597795</v>
      </c>
      <c r="D24" s="8">
        <v>59302</v>
      </c>
      <c r="E24" s="9">
        <v>0.23</v>
      </c>
      <c r="F24" s="8">
        <v>5</v>
      </c>
      <c r="G24" s="17"/>
      <c r="H24" s="17"/>
      <c r="I24" s="23"/>
    </row>
    <row r="25" spans="1:9" x14ac:dyDescent="0.25">
      <c r="A25" s="7" t="s">
        <v>13</v>
      </c>
      <c r="B25" s="8" t="s">
        <v>4</v>
      </c>
      <c r="C25" s="8">
        <v>9304</v>
      </c>
      <c r="D25" s="8" t="s">
        <v>55</v>
      </c>
      <c r="E25" s="9" t="s">
        <v>55</v>
      </c>
      <c r="F25" s="8" t="s">
        <v>55</v>
      </c>
      <c r="G25" s="17"/>
      <c r="H25" s="17"/>
      <c r="I25" s="23"/>
    </row>
    <row r="26" spans="1:9" x14ac:dyDescent="0.25">
      <c r="A26" s="3" t="s">
        <v>14</v>
      </c>
      <c r="B26" s="4" t="s">
        <v>4</v>
      </c>
      <c r="C26" s="4">
        <v>126913</v>
      </c>
      <c r="D26" s="4">
        <v>11146</v>
      </c>
      <c r="E26" s="5">
        <v>0.2</v>
      </c>
      <c r="F26" s="4">
        <v>3</v>
      </c>
      <c r="G26" s="17"/>
      <c r="H26" s="17"/>
      <c r="I26" s="23"/>
    </row>
    <row r="27" spans="1:9" x14ac:dyDescent="0.25">
      <c r="A27" s="7" t="s">
        <v>15</v>
      </c>
      <c r="B27" s="8" t="s">
        <v>4</v>
      </c>
      <c r="C27" s="8">
        <v>111351</v>
      </c>
      <c r="D27" s="8">
        <v>11276</v>
      </c>
      <c r="E27" s="9">
        <v>0.28000000000000003</v>
      </c>
      <c r="F27" s="8">
        <v>4</v>
      </c>
      <c r="G27" s="17"/>
      <c r="H27" s="17"/>
      <c r="I27" s="23"/>
    </row>
    <row r="28" spans="1:9" x14ac:dyDescent="0.25">
      <c r="A28" s="7" t="s">
        <v>16</v>
      </c>
      <c r="B28" s="8" t="s">
        <v>4</v>
      </c>
      <c r="C28" s="8">
        <v>156849</v>
      </c>
      <c r="D28" s="8">
        <v>17521</v>
      </c>
      <c r="E28" s="9">
        <v>0.24</v>
      </c>
      <c r="F28" s="8">
        <v>4</v>
      </c>
      <c r="G28" s="17"/>
      <c r="H28" s="17"/>
      <c r="I28" s="23"/>
    </row>
    <row r="29" spans="1:9" x14ac:dyDescent="0.25">
      <c r="A29" s="3" t="s">
        <v>17</v>
      </c>
      <c r="B29" s="4" t="s">
        <v>4</v>
      </c>
      <c r="C29" s="4">
        <v>126304</v>
      </c>
      <c r="D29" s="4">
        <v>6394</v>
      </c>
      <c r="E29" s="5">
        <v>0.21</v>
      </c>
      <c r="F29" s="4">
        <v>2</v>
      </c>
      <c r="G29" s="17"/>
      <c r="H29" s="17"/>
      <c r="I29" s="23"/>
    </row>
    <row r="30" spans="1:9" x14ac:dyDescent="0.25">
      <c r="A30" s="3" t="s">
        <v>18</v>
      </c>
      <c r="B30" s="4" t="s">
        <v>4</v>
      </c>
      <c r="C30" s="4">
        <v>4610</v>
      </c>
      <c r="D30" s="4" t="s">
        <v>55</v>
      </c>
      <c r="E30" s="5" t="s">
        <v>55</v>
      </c>
      <c r="F30" s="4" t="s">
        <v>55</v>
      </c>
      <c r="G30" s="17"/>
      <c r="H30" s="17"/>
      <c r="I30" s="23"/>
    </row>
    <row r="31" spans="1:9" x14ac:dyDescent="0.25">
      <c r="A31" s="7" t="s">
        <v>3</v>
      </c>
      <c r="B31" s="8" t="s">
        <v>6</v>
      </c>
      <c r="C31" s="8">
        <v>89261</v>
      </c>
      <c r="D31" s="8">
        <v>10748</v>
      </c>
      <c r="E31" s="9">
        <v>0.15</v>
      </c>
      <c r="F31" s="8">
        <v>4</v>
      </c>
      <c r="G31" s="17">
        <f>SUM(C31:C42)</f>
        <v>330795</v>
      </c>
      <c r="H31" s="17">
        <f>SUM(D31:D42)</f>
        <v>26508</v>
      </c>
      <c r="I31" s="23">
        <f>SUMPRODUCT(D31:D42,E31:E42)/SUM(D31:D42)</f>
        <v>0.20497472461143804</v>
      </c>
    </row>
    <row r="32" spans="1:9" x14ac:dyDescent="0.25">
      <c r="A32" s="7" t="s">
        <v>5</v>
      </c>
      <c r="B32" s="8" t="s">
        <v>6</v>
      </c>
      <c r="C32" s="8">
        <v>18114</v>
      </c>
      <c r="D32" s="8">
        <v>338</v>
      </c>
      <c r="E32" s="9">
        <v>0.24</v>
      </c>
      <c r="F32" s="8">
        <v>1</v>
      </c>
      <c r="H32" s="16"/>
      <c r="I32" s="17"/>
    </row>
    <row r="33" spans="1:9" x14ac:dyDescent="0.25">
      <c r="A33" s="7" t="s">
        <v>7</v>
      </c>
      <c r="B33" s="8" t="s">
        <v>6</v>
      </c>
      <c r="C33" s="8">
        <v>2474</v>
      </c>
      <c r="D33" s="8" t="s">
        <v>55</v>
      </c>
      <c r="E33" s="9" t="s">
        <v>55</v>
      </c>
      <c r="F33" s="8" t="s">
        <v>55</v>
      </c>
      <c r="H33" s="16"/>
      <c r="I33" s="17"/>
    </row>
    <row r="34" spans="1:9" x14ac:dyDescent="0.25">
      <c r="A34" s="7" t="s">
        <v>9</v>
      </c>
      <c r="B34" s="8" t="s">
        <v>6</v>
      </c>
      <c r="C34" s="8">
        <v>4325</v>
      </c>
      <c r="D34" s="8" t="s">
        <v>55</v>
      </c>
      <c r="E34" s="9" t="s">
        <v>55</v>
      </c>
      <c r="F34" s="8" t="s">
        <v>55</v>
      </c>
    </row>
    <row r="35" spans="1:9" x14ac:dyDescent="0.25">
      <c r="A35" s="7" t="s">
        <v>11</v>
      </c>
      <c r="B35" s="8" t="s">
        <v>6</v>
      </c>
      <c r="C35" s="8">
        <v>18504</v>
      </c>
      <c r="D35" s="8">
        <v>1386</v>
      </c>
      <c r="E35" s="9">
        <v>0.25</v>
      </c>
      <c r="F35" s="8">
        <v>1</v>
      </c>
      <c r="H35" s="16"/>
      <c r="I35" s="17"/>
    </row>
    <row r="36" spans="1:9" x14ac:dyDescent="0.25">
      <c r="A36" s="3" t="s">
        <v>12</v>
      </c>
      <c r="B36" s="4" t="s">
        <v>6</v>
      </c>
      <c r="C36" s="4">
        <v>621</v>
      </c>
      <c r="D36" s="4" t="s">
        <v>55</v>
      </c>
      <c r="E36" s="5" t="s">
        <v>55</v>
      </c>
      <c r="F36" s="4" t="s">
        <v>55</v>
      </c>
      <c r="H36" s="16"/>
      <c r="I36" s="17"/>
    </row>
    <row r="37" spans="1:9" x14ac:dyDescent="0.25">
      <c r="A37" s="7" t="s">
        <v>13</v>
      </c>
      <c r="B37" s="8" t="s">
        <v>6</v>
      </c>
      <c r="C37" s="8">
        <v>338</v>
      </c>
      <c r="D37" s="8" t="s">
        <v>55</v>
      </c>
      <c r="E37" s="9" t="s">
        <v>55</v>
      </c>
      <c r="F37" s="8" t="s">
        <v>55</v>
      </c>
      <c r="H37" s="16"/>
      <c r="I37" s="17"/>
    </row>
    <row r="38" spans="1:9" x14ac:dyDescent="0.25">
      <c r="A38" s="3" t="s">
        <v>14</v>
      </c>
      <c r="B38" s="4" t="s">
        <v>6</v>
      </c>
      <c r="C38" s="4">
        <v>3686</v>
      </c>
      <c r="D38" s="4" t="s">
        <v>55</v>
      </c>
      <c r="E38" s="5" t="s">
        <v>55</v>
      </c>
      <c r="F38" s="4" t="s">
        <v>55</v>
      </c>
      <c r="H38" s="16"/>
      <c r="I38" s="17"/>
    </row>
    <row r="39" spans="1:9" x14ac:dyDescent="0.25">
      <c r="A39" s="3" t="s">
        <v>15</v>
      </c>
      <c r="B39" s="4" t="s">
        <v>6</v>
      </c>
      <c r="C39" s="4">
        <v>63940</v>
      </c>
      <c r="D39" s="4">
        <v>5591</v>
      </c>
      <c r="E39" s="5">
        <v>0.26</v>
      </c>
      <c r="F39" s="4">
        <v>2</v>
      </c>
      <c r="H39" s="16"/>
      <c r="I39" s="17"/>
    </row>
    <row r="40" spans="1:9" x14ac:dyDescent="0.25">
      <c r="A40" s="3" t="s">
        <v>16</v>
      </c>
      <c r="B40" s="4" t="s">
        <v>6</v>
      </c>
      <c r="C40" s="4">
        <v>104566</v>
      </c>
      <c r="D40" s="4">
        <v>4792</v>
      </c>
      <c r="E40" s="5">
        <v>0.26</v>
      </c>
      <c r="F40" s="4">
        <v>3</v>
      </c>
    </row>
    <row r="41" spans="1:9" x14ac:dyDescent="0.25">
      <c r="A41" s="7" t="s">
        <v>17</v>
      </c>
      <c r="B41" s="8" t="s">
        <v>6</v>
      </c>
      <c r="C41" s="8">
        <v>867</v>
      </c>
      <c r="D41" s="8" t="s">
        <v>55</v>
      </c>
      <c r="E41" s="9" t="s">
        <v>55</v>
      </c>
      <c r="F41" s="8" t="s">
        <v>55</v>
      </c>
      <c r="H41" s="16"/>
      <c r="I41" s="17"/>
    </row>
    <row r="42" spans="1:9" x14ac:dyDescent="0.25">
      <c r="A42" s="3" t="s">
        <v>18</v>
      </c>
      <c r="B42" s="4" t="s">
        <v>6</v>
      </c>
      <c r="C42" s="4">
        <v>24099</v>
      </c>
      <c r="D42" s="4">
        <v>3653</v>
      </c>
      <c r="E42" s="5">
        <v>0.19</v>
      </c>
      <c r="F42" s="4">
        <v>3</v>
      </c>
      <c r="G42" s="16"/>
      <c r="H42" s="17"/>
    </row>
    <row r="43" spans="1:9" x14ac:dyDescent="0.25">
      <c r="A43" s="7" t="s">
        <v>3</v>
      </c>
      <c r="B43" s="8" t="s">
        <v>8</v>
      </c>
      <c r="C43" s="8">
        <v>6381</v>
      </c>
      <c r="D43" s="8">
        <v>6381</v>
      </c>
      <c r="E43" s="9">
        <v>0.3</v>
      </c>
      <c r="F43" s="8">
        <v>2</v>
      </c>
      <c r="G43" s="17">
        <f>SUM(C43:C54)</f>
        <v>64655</v>
      </c>
      <c r="H43" s="17">
        <f>SUM(D43:D54)</f>
        <v>64655</v>
      </c>
      <c r="I43" s="23">
        <f>SUMPRODUCT(D43:D54,E43:E54)/SUM(D43:D54)</f>
        <v>0.30237738767303379</v>
      </c>
    </row>
    <row r="44" spans="1:9" x14ac:dyDescent="0.25">
      <c r="A44" s="7" t="s">
        <v>5</v>
      </c>
      <c r="B44" s="8" t="s">
        <v>8</v>
      </c>
      <c r="C44" s="8">
        <v>2547</v>
      </c>
      <c r="D44" s="8">
        <v>2547</v>
      </c>
      <c r="E44" s="9">
        <v>0.3</v>
      </c>
      <c r="F44" s="8">
        <v>1</v>
      </c>
      <c r="G44" s="17"/>
      <c r="H44" s="17"/>
      <c r="I44" s="23"/>
    </row>
    <row r="45" spans="1:9" x14ac:dyDescent="0.25">
      <c r="A45" s="7" t="s">
        <v>7</v>
      </c>
      <c r="B45" s="8" t="s">
        <v>8</v>
      </c>
      <c r="C45" s="8">
        <v>510</v>
      </c>
      <c r="D45" s="8">
        <v>510</v>
      </c>
      <c r="E45" s="9">
        <v>0.3</v>
      </c>
      <c r="F45" s="8">
        <v>1</v>
      </c>
      <c r="G45" s="17"/>
      <c r="H45" s="17"/>
      <c r="I45" s="23"/>
    </row>
    <row r="46" spans="1:9" x14ac:dyDescent="0.25">
      <c r="A46" s="3" t="s">
        <v>9</v>
      </c>
      <c r="B46" s="4" t="s">
        <v>8</v>
      </c>
      <c r="C46" s="4">
        <v>1736</v>
      </c>
      <c r="D46" s="4">
        <v>1736</v>
      </c>
      <c r="E46" s="5">
        <v>0.3</v>
      </c>
      <c r="F46" s="4">
        <v>2</v>
      </c>
      <c r="G46" s="17"/>
      <c r="H46" s="17"/>
      <c r="I46" s="23"/>
    </row>
    <row r="47" spans="1:9" x14ac:dyDescent="0.25">
      <c r="A47" s="3" t="s">
        <v>11</v>
      </c>
      <c r="B47" s="4" t="s">
        <v>8</v>
      </c>
      <c r="C47" s="4">
        <v>3410</v>
      </c>
      <c r="D47" s="4">
        <v>3410</v>
      </c>
      <c r="E47" s="5">
        <v>0.3</v>
      </c>
      <c r="F47" s="4">
        <v>2</v>
      </c>
      <c r="G47" s="17"/>
      <c r="H47" s="17"/>
      <c r="I47" s="23"/>
    </row>
    <row r="48" spans="1:9" x14ac:dyDescent="0.25">
      <c r="A48" s="7" t="s">
        <v>12</v>
      </c>
      <c r="B48" s="8" t="s">
        <v>8</v>
      </c>
      <c r="C48" s="8">
        <v>383</v>
      </c>
      <c r="D48" s="8">
        <v>383</v>
      </c>
      <c r="E48" s="9">
        <v>0.3</v>
      </c>
      <c r="F48" s="8">
        <v>1</v>
      </c>
      <c r="G48" s="17"/>
      <c r="H48" s="17"/>
      <c r="I48" s="23"/>
    </row>
    <row r="49" spans="1:9" x14ac:dyDescent="0.25">
      <c r="A49" s="3" t="s">
        <v>13</v>
      </c>
      <c r="B49" s="4" t="s">
        <v>8</v>
      </c>
      <c r="C49" s="4">
        <v>118</v>
      </c>
      <c r="D49" s="4">
        <v>118</v>
      </c>
      <c r="E49" s="5">
        <v>0.3</v>
      </c>
      <c r="F49" s="4">
        <v>1</v>
      </c>
      <c r="G49" s="17"/>
      <c r="H49" s="17"/>
      <c r="I49" s="23"/>
    </row>
    <row r="50" spans="1:9" x14ac:dyDescent="0.25">
      <c r="A50" s="3" t="s">
        <v>14</v>
      </c>
      <c r="B50" s="4" t="s">
        <v>8</v>
      </c>
      <c r="C50" s="4">
        <v>448</v>
      </c>
      <c r="D50" s="4">
        <v>448</v>
      </c>
      <c r="E50" s="5">
        <v>0.3</v>
      </c>
      <c r="F50" s="4">
        <v>1</v>
      </c>
      <c r="G50" s="17"/>
      <c r="H50" s="17"/>
      <c r="I50" s="23"/>
    </row>
    <row r="51" spans="1:9" x14ac:dyDescent="0.25">
      <c r="A51" s="7" t="s">
        <v>15</v>
      </c>
      <c r="B51" s="8" t="s">
        <v>8</v>
      </c>
      <c r="C51" s="8">
        <v>17593</v>
      </c>
      <c r="D51" s="8">
        <v>17593</v>
      </c>
      <c r="E51" s="9">
        <v>0.3</v>
      </c>
      <c r="F51" s="8">
        <v>3</v>
      </c>
      <c r="G51" s="17"/>
      <c r="H51" s="17"/>
      <c r="I51" s="23"/>
    </row>
    <row r="52" spans="1:9" x14ac:dyDescent="0.25">
      <c r="A52" s="3" t="s">
        <v>16</v>
      </c>
      <c r="B52" s="4" t="s">
        <v>8</v>
      </c>
      <c r="C52" s="4">
        <v>14005</v>
      </c>
      <c r="D52" s="4">
        <v>14005</v>
      </c>
      <c r="E52" s="5">
        <v>0.3</v>
      </c>
      <c r="F52" s="4">
        <v>3</v>
      </c>
      <c r="G52" s="17"/>
      <c r="H52" s="17"/>
      <c r="I52" s="23"/>
    </row>
    <row r="53" spans="1:9" x14ac:dyDescent="0.25">
      <c r="A53" s="7" t="s">
        <v>17</v>
      </c>
      <c r="B53" s="8" t="s">
        <v>8</v>
      </c>
      <c r="C53" s="8">
        <v>2153</v>
      </c>
      <c r="D53" s="8">
        <v>2153</v>
      </c>
      <c r="E53" s="9">
        <v>0.3</v>
      </c>
      <c r="F53" s="8">
        <v>1</v>
      </c>
      <c r="G53" s="17"/>
      <c r="H53" s="17"/>
      <c r="I53" s="23"/>
    </row>
    <row r="54" spans="1:9" x14ac:dyDescent="0.25">
      <c r="A54" s="3" t="s">
        <v>18</v>
      </c>
      <c r="B54" s="4" t="s">
        <v>8</v>
      </c>
      <c r="C54" s="4">
        <v>15371</v>
      </c>
      <c r="D54" s="4">
        <v>15371</v>
      </c>
      <c r="E54" s="5">
        <v>0.31</v>
      </c>
      <c r="F54" s="4">
        <v>4</v>
      </c>
      <c r="G54" s="17"/>
      <c r="H54" s="17"/>
      <c r="I54" s="23"/>
    </row>
    <row r="55" spans="1:9" x14ac:dyDescent="0.25">
      <c r="A55" s="7" t="s">
        <v>3</v>
      </c>
      <c r="B55" s="8" t="s">
        <v>10</v>
      </c>
      <c r="C55" s="8">
        <v>25263</v>
      </c>
      <c r="D55" s="8">
        <v>4000</v>
      </c>
      <c r="E55" s="9">
        <v>0.1</v>
      </c>
      <c r="F55" s="8">
        <v>1</v>
      </c>
      <c r="G55" s="17">
        <f>SUM(C55:C66)</f>
        <v>235494</v>
      </c>
      <c r="H55" s="17">
        <f>SUM(D55:D66)</f>
        <v>4000</v>
      </c>
      <c r="I55" s="23">
        <f>SUMPRODUCT(D55:D66,E55:E66)/SUM(D55:D66)</f>
        <v>0.1</v>
      </c>
    </row>
    <row r="56" spans="1:9" x14ac:dyDescent="0.25">
      <c r="A56" s="3" t="s">
        <v>5</v>
      </c>
      <c r="B56" s="4" t="s">
        <v>10</v>
      </c>
      <c r="C56" s="4">
        <v>7679</v>
      </c>
      <c r="D56" s="4" t="s">
        <v>55</v>
      </c>
      <c r="E56" s="5" t="s">
        <v>55</v>
      </c>
      <c r="F56" s="4" t="s">
        <v>55</v>
      </c>
      <c r="H56" s="16"/>
      <c r="I56" s="17"/>
    </row>
    <row r="57" spans="1:9" x14ac:dyDescent="0.25">
      <c r="A57" s="7" t="s">
        <v>7</v>
      </c>
      <c r="B57" s="8" t="s">
        <v>10</v>
      </c>
      <c r="C57" s="8">
        <v>9825</v>
      </c>
      <c r="D57" s="8" t="s">
        <v>55</v>
      </c>
      <c r="E57" s="9" t="s">
        <v>55</v>
      </c>
      <c r="F57" s="8" t="s">
        <v>55</v>
      </c>
      <c r="H57" s="16"/>
      <c r="I57" s="17"/>
    </row>
    <row r="58" spans="1:9" x14ac:dyDescent="0.25">
      <c r="A58" s="3" t="s">
        <v>9</v>
      </c>
      <c r="B58" s="4" t="s">
        <v>10</v>
      </c>
      <c r="C58" s="4">
        <v>9548</v>
      </c>
      <c r="D58" s="4" t="s">
        <v>55</v>
      </c>
      <c r="E58" s="5" t="s">
        <v>55</v>
      </c>
      <c r="F58" s="4" t="s">
        <v>55</v>
      </c>
    </row>
    <row r="59" spans="1:9" x14ac:dyDescent="0.25">
      <c r="A59" s="3" t="s">
        <v>11</v>
      </c>
      <c r="B59" s="4" t="s">
        <v>10</v>
      </c>
      <c r="C59" s="4">
        <v>36376</v>
      </c>
      <c r="D59" s="4" t="s">
        <v>55</v>
      </c>
      <c r="E59" s="5" t="s">
        <v>55</v>
      </c>
      <c r="F59" s="4" t="s">
        <v>55</v>
      </c>
      <c r="H59" s="16"/>
      <c r="I59" s="17"/>
    </row>
    <row r="60" spans="1:9" x14ac:dyDescent="0.25">
      <c r="A60" s="7" t="s">
        <v>12</v>
      </c>
      <c r="B60" s="8" t="s">
        <v>10</v>
      </c>
      <c r="C60" s="8">
        <v>23402</v>
      </c>
      <c r="D60" s="8" t="s">
        <v>55</v>
      </c>
      <c r="E60" s="9" t="s">
        <v>55</v>
      </c>
      <c r="F60" s="8" t="s">
        <v>55</v>
      </c>
      <c r="H60" s="16"/>
      <c r="I60" s="17"/>
    </row>
    <row r="61" spans="1:9" x14ac:dyDescent="0.25">
      <c r="A61" s="7" t="s">
        <v>13</v>
      </c>
      <c r="B61" s="8" t="s">
        <v>10</v>
      </c>
      <c r="C61" s="8">
        <v>19258</v>
      </c>
      <c r="D61" s="8" t="s">
        <v>55</v>
      </c>
      <c r="E61" s="9" t="s">
        <v>55</v>
      </c>
      <c r="F61" s="8" t="s">
        <v>55</v>
      </c>
      <c r="H61" s="16"/>
      <c r="I61" s="17"/>
    </row>
    <row r="62" spans="1:9" x14ac:dyDescent="0.25">
      <c r="A62" s="3" t="s">
        <v>14</v>
      </c>
      <c r="B62" s="4" t="s">
        <v>10</v>
      </c>
      <c r="C62" s="4">
        <v>13486</v>
      </c>
      <c r="D62" s="4" t="s">
        <v>55</v>
      </c>
      <c r="E62" s="5" t="s">
        <v>55</v>
      </c>
      <c r="F62" s="4" t="s">
        <v>55</v>
      </c>
      <c r="H62" s="16"/>
      <c r="I62" s="17"/>
    </row>
    <row r="63" spans="1:9" x14ac:dyDescent="0.25">
      <c r="A63" s="3" t="s">
        <v>15</v>
      </c>
      <c r="B63" s="4" t="s">
        <v>10</v>
      </c>
      <c r="C63" s="4">
        <v>37949</v>
      </c>
      <c r="D63" s="4" t="s">
        <v>55</v>
      </c>
      <c r="E63" s="5" t="s">
        <v>55</v>
      </c>
      <c r="F63" s="4" t="s">
        <v>55</v>
      </c>
      <c r="H63" s="16"/>
      <c r="I63" s="17"/>
    </row>
    <row r="64" spans="1:9" x14ac:dyDescent="0.25">
      <c r="A64" s="3" t="s">
        <v>16</v>
      </c>
      <c r="B64" s="4" t="s">
        <v>10</v>
      </c>
      <c r="C64" s="4">
        <v>18018</v>
      </c>
      <c r="D64" s="4" t="s">
        <v>55</v>
      </c>
      <c r="E64" s="5" t="s">
        <v>55</v>
      </c>
      <c r="F64" s="4" t="s">
        <v>55</v>
      </c>
    </row>
    <row r="65" spans="1:9" x14ac:dyDescent="0.25">
      <c r="A65" s="7" t="s">
        <v>17</v>
      </c>
      <c r="B65" s="8" t="s">
        <v>10</v>
      </c>
      <c r="C65" s="8">
        <v>12200</v>
      </c>
      <c r="D65" s="8" t="s">
        <v>55</v>
      </c>
      <c r="E65" s="9" t="s">
        <v>55</v>
      </c>
      <c r="F65" s="8" t="s">
        <v>55</v>
      </c>
      <c r="H65" s="16"/>
      <c r="I65" s="17"/>
    </row>
    <row r="66" spans="1:9" ht="15.75" thickBot="1" x14ac:dyDescent="0.3">
      <c r="A66" s="20" t="s">
        <v>18</v>
      </c>
      <c r="B66" s="21" t="s">
        <v>10</v>
      </c>
      <c r="C66" s="21">
        <v>22490</v>
      </c>
      <c r="D66" s="21" t="s">
        <v>55</v>
      </c>
      <c r="E66" s="22" t="s">
        <v>55</v>
      </c>
      <c r="F66" s="21" t="s">
        <v>55</v>
      </c>
      <c r="G66" s="16"/>
      <c r="H66" s="17"/>
    </row>
    <row r="67" spans="1:9" x14ac:dyDescent="0.25">
      <c r="G67" s="16"/>
    </row>
    <row r="69" spans="1:9" x14ac:dyDescent="0.25">
      <c r="A69" t="s">
        <v>3</v>
      </c>
    </row>
    <row r="70" spans="1:9" x14ac:dyDescent="0.25">
      <c r="A70" t="s">
        <v>5</v>
      </c>
    </row>
    <row r="71" spans="1:9" x14ac:dyDescent="0.25">
      <c r="A71" t="s">
        <v>7</v>
      </c>
    </row>
    <row r="72" spans="1:9" x14ac:dyDescent="0.25">
      <c r="A72" t="s">
        <v>9</v>
      </c>
    </row>
    <row r="73" spans="1:9" x14ac:dyDescent="0.25">
      <c r="A73" t="s">
        <v>11</v>
      </c>
    </row>
    <row r="74" spans="1:9" x14ac:dyDescent="0.25">
      <c r="A74" t="s">
        <v>12</v>
      </c>
    </row>
    <row r="75" spans="1:9" x14ac:dyDescent="0.25">
      <c r="A75" t="s">
        <v>13</v>
      </c>
    </row>
    <row r="76" spans="1:9" x14ac:dyDescent="0.25">
      <c r="A76" t="s">
        <v>14</v>
      </c>
    </row>
    <row r="77" spans="1:9" x14ac:dyDescent="0.25">
      <c r="A77" t="s">
        <v>15</v>
      </c>
    </row>
    <row r="78" spans="1:9" x14ac:dyDescent="0.25">
      <c r="A78" t="s">
        <v>16</v>
      </c>
    </row>
    <row r="79" spans="1:9" x14ac:dyDescent="0.25">
      <c r="A79" t="s">
        <v>17</v>
      </c>
    </row>
    <row r="80" spans="1:9" x14ac:dyDescent="0.25">
      <c r="A80" t="s">
        <v>18</v>
      </c>
    </row>
  </sheetData>
  <autoFilter ref="A18:N18" xr:uid="{1F3DE4D9-C79C-460A-B621-57CDD78F093B}">
    <sortState xmlns:xlrd2="http://schemas.microsoft.com/office/spreadsheetml/2017/richdata2" ref="A19:N66">
      <sortCondition ref="B18"/>
    </sortState>
  </autoFilter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68AA-0526-4EDA-A028-C72CCF3E1F79}">
  <dimension ref="A1:I80"/>
  <sheetViews>
    <sheetView topLeftCell="D1" zoomScale="70" zoomScaleNormal="70" workbookViewId="0">
      <selection activeCell="I3" sqref="I3:I6"/>
    </sheetView>
  </sheetViews>
  <sheetFormatPr defaultColWidth="25.28515625" defaultRowHeight="15" x14ac:dyDescent="0.25"/>
  <sheetData>
    <row r="1" spans="1:9" ht="19.5" thickBot="1" x14ac:dyDescent="0.35">
      <c r="A1" s="49" t="s">
        <v>67</v>
      </c>
      <c r="B1" s="49"/>
      <c r="C1" s="49"/>
      <c r="D1" s="49"/>
      <c r="E1" s="49"/>
      <c r="F1" s="49"/>
      <c r="G1" s="49"/>
      <c r="H1" s="49"/>
      <c r="I1" s="49"/>
    </row>
    <row r="2" spans="1:9" x14ac:dyDescent="0.25">
      <c r="A2" s="1" t="s">
        <v>0</v>
      </c>
      <c r="B2" s="2" t="s">
        <v>62</v>
      </c>
      <c r="C2" s="2" t="s">
        <v>61</v>
      </c>
      <c r="D2" s="2" t="s">
        <v>46</v>
      </c>
      <c r="F2" s="1" t="s">
        <v>2</v>
      </c>
      <c r="G2" s="2" t="s">
        <v>62</v>
      </c>
      <c r="H2" s="2" t="s">
        <v>61</v>
      </c>
      <c r="I2" s="2" t="s">
        <v>46</v>
      </c>
    </row>
    <row r="3" spans="1:9" x14ac:dyDescent="0.25">
      <c r="A3" s="3" t="s">
        <v>3</v>
      </c>
      <c r="B3" s="4">
        <v>162562</v>
      </c>
      <c r="C3" s="4">
        <v>162562</v>
      </c>
      <c r="D3" s="5">
        <v>0.19256074605381329</v>
      </c>
      <c r="F3" s="3" t="s">
        <v>47</v>
      </c>
      <c r="G3" s="4">
        <v>1822793</v>
      </c>
      <c r="H3" s="4">
        <v>1822793</v>
      </c>
      <c r="I3" s="5">
        <v>0.25109231273106708</v>
      </c>
    </row>
    <row r="4" spans="1:9" x14ac:dyDescent="0.25">
      <c r="A4" s="7" t="s">
        <v>5</v>
      </c>
      <c r="B4" s="8">
        <v>116496</v>
      </c>
      <c r="C4" s="8">
        <v>116496</v>
      </c>
      <c r="D4" s="9">
        <v>0.22312791855514352</v>
      </c>
      <c r="F4" s="7" t="s">
        <v>48</v>
      </c>
      <c r="G4" s="8">
        <v>270852</v>
      </c>
      <c r="H4" s="8">
        <v>270852</v>
      </c>
      <c r="I4" s="9">
        <v>0.1611755866672574</v>
      </c>
    </row>
    <row r="5" spans="1:9" x14ac:dyDescent="0.25">
      <c r="A5" s="3" t="s">
        <v>7</v>
      </c>
      <c r="B5" s="4">
        <v>132488</v>
      </c>
      <c r="C5" s="4">
        <v>132488</v>
      </c>
      <c r="D5" s="5">
        <v>0.23620252400217379</v>
      </c>
      <c r="F5" s="3" t="s">
        <v>49</v>
      </c>
      <c r="G5" s="4">
        <v>75144</v>
      </c>
      <c r="H5" s="4">
        <v>75144</v>
      </c>
      <c r="I5" s="5">
        <v>0.15723331204088153</v>
      </c>
    </row>
    <row r="6" spans="1:9" ht="15.75" thickBot="1" x14ac:dyDescent="0.3">
      <c r="A6" s="7" t="s">
        <v>9</v>
      </c>
      <c r="B6" s="8">
        <v>141852</v>
      </c>
      <c r="C6" s="8">
        <v>141852</v>
      </c>
      <c r="D6" s="9">
        <v>0.23682535318500975</v>
      </c>
      <c r="F6" s="11" t="s">
        <v>50</v>
      </c>
      <c r="G6" s="12">
        <v>234171</v>
      </c>
      <c r="H6" s="12">
        <v>234171</v>
      </c>
      <c r="I6" s="13">
        <v>0.10108937485854355</v>
      </c>
    </row>
    <row r="7" spans="1:9" x14ac:dyDescent="0.25">
      <c r="A7" s="3" t="s">
        <v>11</v>
      </c>
      <c r="B7" s="4">
        <v>487557</v>
      </c>
      <c r="C7" s="4">
        <v>487557</v>
      </c>
      <c r="D7" s="5">
        <v>0.23674169379170024</v>
      </c>
    </row>
    <row r="8" spans="1:9" x14ac:dyDescent="0.25">
      <c r="A8" s="7" t="s">
        <v>12</v>
      </c>
      <c r="B8" s="8">
        <v>539960</v>
      </c>
      <c r="C8" s="8">
        <v>539960</v>
      </c>
      <c r="D8" s="9">
        <v>0.24297410919327356</v>
      </c>
      <c r="F8" t="s">
        <v>19</v>
      </c>
      <c r="G8" s="17">
        <f>SUM(G3:G6)</f>
        <v>2402960</v>
      </c>
      <c r="H8" s="15">
        <f>SUM(H3:H6)</f>
        <v>2402960</v>
      </c>
      <c r="I8" s="16">
        <f>SUMPRODUCT(H3:H6,I3:I6)/SUM(H3:H6)</f>
        <v>0.22340420980790354</v>
      </c>
    </row>
    <row r="9" spans="1:9" x14ac:dyDescent="0.25">
      <c r="A9" s="3" t="s">
        <v>13</v>
      </c>
      <c r="B9" s="4">
        <v>28545</v>
      </c>
      <c r="C9" s="4">
        <v>28545</v>
      </c>
      <c r="D9" s="5">
        <v>0.14385741811175337</v>
      </c>
      <c r="I9" s="16"/>
    </row>
    <row r="10" spans="1:9" x14ac:dyDescent="0.25">
      <c r="A10" s="7" t="s">
        <v>14</v>
      </c>
      <c r="B10" s="8">
        <v>122066</v>
      </c>
      <c r="C10" s="8">
        <v>122066</v>
      </c>
      <c r="D10" s="9">
        <v>0.22902077564596202</v>
      </c>
      <c r="I10" s="16">
        <f>SUMPRODUCT(D19:D66,E19:E66)/SUM(D19:D66)</f>
        <v>0.2234042098079036</v>
      </c>
    </row>
    <row r="11" spans="1:9" x14ac:dyDescent="0.25">
      <c r="A11" s="3" t="s">
        <v>15</v>
      </c>
      <c r="B11" s="4">
        <v>207761</v>
      </c>
      <c r="C11" s="4">
        <v>207761</v>
      </c>
      <c r="D11" s="5">
        <v>0.19174387878379484</v>
      </c>
      <c r="G11" s="16"/>
    </row>
    <row r="12" spans="1:9" x14ac:dyDescent="0.25">
      <c r="A12" s="7" t="s">
        <v>16</v>
      </c>
      <c r="B12" s="8">
        <v>264447</v>
      </c>
      <c r="C12" s="8">
        <v>264447</v>
      </c>
      <c r="D12" s="9">
        <v>0.20424901776159307</v>
      </c>
    </row>
    <row r="13" spans="1:9" x14ac:dyDescent="0.25">
      <c r="A13" s="3" t="s">
        <v>17</v>
      </c>
      <c r="B13" s="4">
        <v>137017</v>
      </c>
      <c r="C13" s="4">
        <v>137017</v>
      </c>
      <c r="D13" s="5">
        <v>0.23433880467387261</v>
      </c>
    </row>
    <row r="14" spans="1:9" ht="15.75" thickBot="1" x14ac:dyDescent="0.3">
      <c r="A14" s="11" t="s">
        <v>18</v>
      </c>
      <c r="B14" s="12">
        <v>62209</v>
      </c>
      <c r="C14" s="12">
        <v>62209</v>
      </c>
      <c r="D14" s="13">
        <v>0.16082705074828399</v>
      </c>
    </row>
    <row r="16" spans="1:9" x14ac:dyDescent="0.25">
      <c r="A16" t="s">
        <v>19</v>
      </c>
      <c r="B16" s="15">
        <f>SUM(B3:B14)</f>
        <v>2402960</v>
      </c>
      <c r="C16" s="15">
        <f>SUM(C3:C14)</f>
        <v>2402960</v>
      </c>
      <c r="D16" s="16">
        <f>SUMPRODUCT(C3:C14,D3:D14)/SUM(C3:C14)</f>
        <v>0.2234042098079036</v>
      </c>
    </row>
    <row r="17" spans="1:9" ht="15.75" thickBot="1" x14ac:dyDescent="0.3"/>
    <row r="18" spans="1:9" x14ac:dyDescent="0.25">
      <c r="A18" s="1" t="s">
        <v>20</v>
      </c>
      <c r="B18" s="2" t="s">
        <v>21</v>
      </c>
      <c r="C18" s="2" t="s">
        <v>22</v>
      </c>
      <c r="D18" s="2" t="s">
        <v>23</v>
      </c>
      <c r="E18" s="2" t="s">
        <v>24</v>
      </c>
      <c r="F18" s="2" t="s">
        <v>25</v>
      </c>
      <c r="G18" s="25" t="s">
        <v>63</v>
      </c>
      <c r="H18" s="25" t="s">
        <v>65</v>
      </c>
      <c r="I18" s="25" t="s">
        <v>66</v>
      </c>
    </row>
    <row r="19" spans="1:9" x14ac:dyDescent="0.25">
      <c r="A19" s="3" t="s">
        <v>3</v>
      </c>
      <c r="B19" s="4" t="s">
        <v>4</v>
      </c>
      <c r="C19" s="4">
        <v>64913</v>
      </c>
      <c r="D19" s="4">
        <v>64913</v>
      </c>
      <c r="E19" s="5">
        <v>0.26</v>
      </c>
      <c r="F19" s="4">
        <v>3</v>
      </c>
      <c r="G19" s="17">
        <f>SUM(C19:C22)</f>
        <v>162562</v>
      </c>
      <c r="H19" s="17">
        <f>SUM(D19:D22)</f>
        <v>162562</v>
      </c>
      <c r="I19" s="23">
        <f>SUMPRODUCT(D19:D22,E19:E22)/SUM(D19:D22)</f>
        <v>0.19256074605381329</v>
      </c>
    </row>
    <row r="20" spans="1:9" x14ac:dyDescent="0.25">
      <c r="A20" s="7" t="s">
        <v>3</v>
      </c>
      <c r="B20" s="8" t="s">
        <v>6</v>
      </c>
      <c r="C20" s="8">
        <v>64405</v>
      </c>
      <c r="D20" s="8">
        <v>64405</v>
      </c>
      <c r="E20" s="9">
        <v>0.16</v>
      </c>
      <c r="F20" s="8">
        <v>6</v>
      </c>
      <c r="G20" s="17"/>
      <c r="H20" s="17"/>
      <c r="I20" s="23"/>
    </row>
    <row r="21" spans="1:9" x14ac:dyDescent="0.25">
      <c r="A21" s="7" t="s">
        <v>3</v>
      </c>
      <c r="B21" s="8" t="s">
        <v>8</v>
      </c>
      <c r="C21" s="8">
        <v>7734</v>
      </c>
      <c r="D21" s="8">
        <v>7734</v>
      </c>
      <c r="E21" s="9">
        <v>0.17</v>
      </c>
      <c r="F21" s="8">
        <v>6</v>
      </c>
      <c r="G21" s="17"/>
      <c r="H21" s="17"/>
      <c r="I21" s="23"/>
    </row>
    <row r="22" spans="1:9" x14ac:dyDescent="0.25">
      <c r="A22" s="7" t="s">
        <v>3</v>
      </c>
      <c r="B22" s="8" t="s">
        <v>10</v>
      </c>
      <c r="C22" s="8">
        <v>25510</v>
      </c>
      <c r="D22" s="8">
        <v>25510</v>
      </c>
      <c r="E22" s="9">
        <v>0.11</v>
      </c>
      <c r="F22" s="8">
        <v>2</v>
      </c>
      <c r="G22" s="17"/>
      <c r="H22" s="17"/>
      <c r="I22" s="23"/>
    </row>
    <row r="23" spans="1:9" x14ac:dyDescent="0.25">
      <c r="A23" s="7" t="s">
        <v>5</v>
      </c>
      <c r="B23" s="8" t="s">
        <v>4</v>
      </c>
      <c r="C23" s="8">
        <v>90205</v>
      </c>
      <c r="D23" s="8">
        <v>90205</v>
      </c>
      <c r="E23" s="9">
        <v>0.25</v>
      </c>
      <c r="F23" s="8">
        <v>1</v>
      </c>
      <c r="G23" s="17">
        <f>SUM(C23:C26)</f>
        <v>116496</v>
      </c>
      <c r="H23" s="17">
        <f>SUM(D23:D26)</f>
        <v>116496</v>
      </c>
      <c r="I23" s="23">
        <f>SUMPRODUCT(D23:D26,E23:E26)/SUM(D23:D26)</f>
        <v>0.22312791855514352</v>
      </c>
    </row>
    <row r="24" spans="1:9" x14ac:dyDescent="0.25">
      <c r="A24" s="7" t="s">
        <v>5</v>
      </c>
      <c r="B24" s="8" t="s">
        <v>6</v>
      </c>
      <c r="C24" s="8">
        <v>12362</v>
      </c>
      <c r="D24" s="8">
        <v>12362</v>
      </c>
      <c r="E24" s="9">
        <v>0.15</v>
      </c>
      <c r="F24" s="8">
        <v>2</v>
      </c>
      <c r="H24" s="16"/>
      <c r="I24" s="17"/>
    </row>
    <row r="25" spans="1:9" x14ac:dyDescent="0.25">
      <c r="A25" s="7" t="s">
        <v>5</v>
      </c>
      <c r="B25" s="8" t="s">
        <v>8</v>
      </c>
      <c r="C25" s="8">
        <v>3251</v>
      </c>
      <c r="D25" s="8">
        <v>3251</v>
      </c>
      <c r="E25" s="9">
        <v>0.16</v>
      </c>
      <c r="F25" s="8">
        <v>2</v>
      </c>
      <c r="G25" s="17"/>
      <c r="H25" s="17"/>
      <c r="I25" s="23"/>
    </row>
    <row r="26" spans="1:9" x14ac:dyDescent="0.25">
      <c r="A26" s="3" t="s">
        <v>5</v>
      </c>
      <c r="B26" s="4" t="s">
        <v>10</v>
      </c>
      <c r="C26" s="4">
        <v>10678</v>
      </c>
      <c r="D26" s="4">
        <v>10678</v>
      </c>
      <c r="E26" s="5">
        <v>0.1</v>
      </c>
      <c r="F26" s="4">
        <v>2</v>
      </c>
      <c r="H26" s="16"/>
      <c r="I26" s="17"/>
    </row>
    <row r="27" spans="1:9" x14ac:dyDescent="0.25">
      <c r="A27" s="7" t="s">
        <v>7</v>
      </c>
      <c r="B27" s="8" t="s">
        <v>4</v>
      </c>
      <c r="C27" s="8">
        <v>119257</v>
      </c>
      <c r="D27" s="8">
        <v>119257</v>
      </c>
      <c r="E27" s="9">
        <v>0.25</v>
      </c>
      <c r="F27" s="8">
        <v>1</v>
      </c>
      <c r="G27" s="17">
        <f>SUM(C27:C30)</f>
        <v>132488</v>
      </c>
      <c r="H27" s="17">
        <f>SUM(D27:D30)</f>
        <v>132488</v>
      </c>
      <c r="I27" s="23">
        <f>SUMPRODUCT(D27:D30,E27:E30)/SUM(D27:D30)</f>
        <v>0.23620252400217379</v>
      </c>
    </row>
    <row r="28" spans="1:9" x14ac:dyDescent="0.25">
      <c r="A28" s="7" t="s">
        <v>7</v>
      </c>
      <c r="B28" s="8" t="s">
        <v>6</v>
      </c>
      <c r="C28" s="8">
        <v>2527</v>
      </c>
      <c r="D28" s="8">
        <v>2527</v>
      </c>
      <c r="E28" s="9">
        <v>0.15</v>
      </c>
      <c r="F28" s="8">
        <v>1</v>
      </c>
      <c r="G28" s="17"/>
      <c r="H28" s="17"/>
      <c r="I28" s="23"/>
    </row>
    <row r="29" spans="1:9" x14ac:dyDescent="0.25">
      <c r="A29" s="7" t="s">
        <v>7</v>
      </c>
      <c r="B29" s="8" t="s">
        <v>8</v>
      </c>
      <c r="C29" s="8">
        <v>606</v>
      </c>
      <c r="D29" s="8">
        <v>606</v>
      </c>
      <c r="E29" s="9">
        <v>0.15</v>
      </c>
      <c r="F29" s="8">
        <v>2</v>
      </c>
      <c r="G29" s="17"/>
      <c r="H29" s="17"/>
      <c r="I29" s="23"/>
    </row>
    <row r="30" spans="1:9" x14ac:dyDescent="0.25">
      <c r="A30" s="7" t="s">
        <v>7</v>
      </c>
      <c r="B30" s="8" t="s">
        <v>10</v>
      </c>
      <c r="C30" s="8">
        <v>10098</v>
      </c>
      <c r="D30" s="8">
        <v>10098</v>
      </c>
      <c r="E30" s="9">
        <v>0.1</v>
      </c>
      <c r="F30" s="8">
        <v>1</v>
      </c>
      <c r="G30" s="17"/>
      <c r="H30" s="17"/>
      <c r="I30" s="23"/>
    </row>
    <row r="31" spans="1:9" x14ac:dyDescent="0.25">
      <c r="A31" s="3" t="s">
        <v>9</v>
      </c>
      <c r="B31" s="4" t="s">
        <v>4</v>
      </c>
      <c r="C31" s="4">
        <v>126889</v>
      </c>
      <c r="D31" s="4">
        <v>126889</v>
      </c>
      <c r="E31" s="5">
        <v>0.25</v>
      </c>
      <c r="F31" s="4">
        <v>2</v>
      </c>
      <c r="G31" s="17">
        <f>SUM(C31:C34)</f>
        <v>141852</v>
      </c>
      <c r="H31" s="17">
        <f>SUM(D31:D34)</f>
        <v>141852</v>
      </c>
      <c r="I31" s="23">
        <f>SUMPRODUCT(D31:D34,E31:E34)/SUM(D31:D34)</f>
        <v>0.23682535318500975</v>
      </c>
    </row>
    <row r="32" spans="1:9" x14ac:dyDescent="0.25">
      <c r="A32" s="7" t="s">
        <v>9</v>
      </c>
      <c r="B32" s="8" t="s">
        <v>6</v>
      </c>
      <c r="C32" s="8">
        <v>2815</v>
      </c>
      <c r="D32" s="8">
        <v>2815</v>
      </c>
      <c r="E32" s="9">
        <v>0.15</v>
      </c>
      <c r="F32" s="8">
        <v>1</v>
      </c>
      <c r="H32" s="16"/>
      <c r="I32" s="17"/>
    </row>
    <row r="33" spans="1:9" x14ac:dyDescent="0.25">
      <c r="A33" s="3" t="s">
        <v>9</v>
      </c>
      <c r="B33" s="4" t="s">
        <v>8</v>
      </c>
      <c r="C33" s="4">
        <v>2135</v>
      </c>
      <c r="D33" s="4">
        <v>2135</v>
      </c>
      <c r="E33" s="5">
        <v>0.21</v>
      </c>
      <c r="F33" s="4">
        <v>2</v>
      </c>
      <c r="G33" s="17"/>
      <c r="H33" s="17"/>
      <c r="I33" s="23"/>
    </row>
    <row r="34" spans="1:9" x14ac:dyDescent="0.25">
      <c r="A34" s="3" t="s">
        <v>9</v>
      </c>
      <c r="B34" s="4" t="s">
        <v>10</v>
      </c>
      <c r="C34" s="4">
        <v>10013</v>
      </c>
      <c r="D34" s="4">
        <v>10013</v>
      </c>
      <c r="E34" s="5">
        <v>0.1</v>
      </c>
      <c r="F34" s="4">
        <v>1</v>
      </c>
      <c r="H34" s="16"/>
      <c r="I34" s="17"/>
    </row>
    <row r="35" spans="1:9" x14ac:dyDescent="0.25">
      <c r="A35" s="3" t="s">
        <v>11</v>
      </c>
      <c r="B35" s="4" t="s">
        <v>4</v>
      </c>
      <c r="C35" s="4">
        <v>432568</v>
      </c>
      <c r="D35" s="4">
        <v>432568</v>
      </c>
      <c r="E35" s="5">
        <v>0.25</v>
      </c>
      <c r="F35" s="4">
        <v>2</v>
      </c>
      <c r="G35" s="17">
        <f>SUM(C35:C38)</f>
        <v>487557</v>
      </c>
      <c r="H35" s="17">
        <f>SUM(D35:D38)</f>
        <v>487557</v>
      </c>
      <c r="I35" s="23">
        <f>SUMPRODUCT(D35:D38,E35:E38)/SUM(D35:D38)</f>
        <v>0.23674169379170024</v>
      </c>
    </row>
    <row r="36" spans="1:9" x14ac:dyDescent="0.25">
      <c r="A36" s="7" t="s">
        <v>11</v>
      </c>
      <c r="B36" s="8" t="s">
        <v>6</v>
      </c>
      <c r="C36" s="8">
        <v>16801</v>
      </c>
      <c r="D36" s="8">
        <v>16801</v>
      </c>
      <c r="E36" s="9">
        <v>0.17</v>
      </c>
      <c r="F36" s="8">
        <v>3</v>
      </c>
      <c r="G36" s="17"/>
      <c r="H36" s="17"/>
      <c r="I36" s="23"/>
    </row>
    <row r="37" spans="1:9" x14ac:dyDescent="0.25">
      <c r="A37" s="3" t="s">
        <v>11</v>
      </c>
      <c r="B37" s="4" t="s">
        <v>8</v>
      </c>
      <c r="C37" s="4">
        <v>4054</v>
      </c>
      <c r="D37" s="4">
        <v>4054</v>
      </c>
      <c r="E37" s="5">
        <v>0.25</v>
      </c>
      <c r="F37" s="4">
        <v>3</v>
      </c>
      <c r="G37" s="17"/>
      <c r="H37" s="17"/>
      <c r="I37" s="23"/>
    </row>
    <row r="38" spans="1:9" x14ac:dyDescent="0.25">
      <c r="A38" s="3" t="s">
        <v>11</v>
      </c>
      <c r="B38" s="4" t="s">
        <v>10</v>
      </c>
      <c r="C38" s="4">
        <v>34134</v>
      </c>
      <c r="D38" s="4">
        <v>34134</v>
      </c>
      <c r="E38" s="5">
        <v>0.1</v>
      </c>
      <c r="F38" s="4">
        <v>1</v>
      </c>
      <c r="G38" s="17"/>
      <c r="H38" s="17"/>
      <c r="I38" s="23"/>
    </row>
    <row r="39" spans="1:9" x14ac:dyDescent="0.25">
      <c r="A39" s="7" t="s">
        <v>12</v>
      </c>
      <c r="B39" s="8" t="s">
        <v>4</v>
      </c>
      <c r="C39" s="8">
        <v>514272</v>
      </c>
      <c r="D39" s="8">
        <v>514272</v>
      </c>
      <c r="E39" s="9">
        <v>0.25</v>
      </c>
      <c r="F39" s="8">
        <v>3</v>
      </c>
      <c r="G39" s="17">
        <f>SUM(C39:C42)</f>
        <v>539960</v>
      </c>
      <c r="H39" s="17">
        <f>SUM(D39:D42)</f>
        <v>539960</v>
      </c>
      <c r="I39" s="23">
        <f>SUMPRODUCT(D39:D42,E39:E42)/SUM(D39:D42)</f>
        <v>0.24297410919327356</v>
      </c>
    </row>
    <row r="40" spans="1:9" x14ac:dyDescent="0.25">
      <c r="A40" s="3" t="s">
        <v>12</v>
      </c>
      <c r="B40" s="4" t="s">
        <v>6</v>
      </c>
      <c r="C40" s="4">
        <v>771</v>
      </c>
      <c r="D40" s="4">
        <v>771</v>
      </c>
      <c r="E40" s="5">
        <v>0.15</v>
      </c>
      <c r="F40" s="4">
        <v>1</v>
      </c>
      <c r="H40" s="16"/>
      <c r="I40" s="17"/>
    </row>
    <row r="41" spans="1:9" x14ac:dyDescent="0.25">
      <c r="A41" s="7" t="s">
        <v>12</v>
      </c>
      <c r="B41" s="8" t="s">
        <v>8</v>
      </c>
      <c r="C41" s="8">
        <v>419</v>
      </c>
      <c r="D41" s="8">
        <v>419</v>
      </c>
      <c r="E41" s="9">
        <v>0.15</v>
      </c>
      <c r="F41" s="8">
        <v>2</v>
      </c>
      <c r="G41" s="17"/>
      <c r="H41" s="17"/>
      <c r="I41" s="23"/>
    </row>
    <row r="42" spans="1:9" x14ac:dyDescent="0.25">
      <c r="A42" s="7" t="s">
        <v>12</v>
      </c>
      <c r="B42" s="8" t="s">
        <v>10</v>
      </c>
      <c r="C42" s="8">
        <v>24498</v>
      </c>
      <c r="D42" s="8">
        <v>24498</v>
      </c>
      <c r="E42" s="9">
        <v>0.1</v>
      </c>
      <c r="F42" s="8">
        <v>1</v>
      </c>
      <c r="H42" s="16"/>
      <c r="I42" s="17"/>
    </row>
    <row r="43" spans="1:9" x14ac:dyDescent="0.25">
      <c r="A43" s="7" t="s">
        <v>13</v>
      </c>
      <c r="B43" s="8" t="s">
        <v>4</v>
      </c>
      <c r="C43" s="8">
        <v>8062</v>
      </c>
      <c r="D43" s="8">
        <v>8062</v>
      </c>
      <c r="E43" s="9">
        <v>0.25</v>
      </c>
      <c r="F43" s="8">
        <v>1</v>
      </c>
      <c r="G43" s="17">
        <f>SUM(C43:C46)</f>
        <v>28545</v>
      </c>
      <c r="H43" s="17">
        <f>SUM(D43:D46)</f>
        <v>28545</v>
      </c>
      <c r="I43" s="23">
        <f>SUMPRODUCT(D43:D46,E43:E46)/SUM(D43:D46)</f>
        <v>0.14385741811175337</v>
      </c>
    </row>
    <row r="44" spans="1:9" x14ac:dyDescent="0.25">
      <c r="A44" s="7" t="s">
        <v>13</v>
      </c>
      <c r="B44" s="8" t="s">
        <v>6</v>
      </c>
      <c r="C44" s="8">
        <v>496</v>
      </c>
      <c r="D44" s="8">
        <v>496</v>
      </c>
      <c r="E44" s="9">
        <v>0.15</v>
      </c>
      <c r="F44" s="8">
        <v>1</v>
      </c>
      <c r="G44" s="17"/>
      <c r="H44" s="17"/>
      <c r="I44" s="23"/>
    </row>
    <row r="45" spans="1:9" x14ac:dyDescent="0.25">
      <c r="A45" s="3" t="s">
        <v>13</v>
      </c>
      <c r="B45" s="4" t="s">
        <v>8</v>
      </c>
      <c r="C45" s="4">
        <v>137</v>
      </c>
      <c r="D45" s="4">
        <v>137</v>
      </c>
      <c r="E45" s="5">
        <v>0.23</v>
      </c>
      <c r="F45" s="4">
        <v>2</v>
      </c>
      <c r="G45" s="17"/>
      <c r="H45" s="17"/>
      <c r="I45" s="23"/>
    </row>
    <row r="46" spans="1:9" x14ac:dyDescent="0.25">
      <c r="A46" s="7" t="s">
        <v>13</v>
      </c>
      <c r="B46" s="8" t="s">
        <v>10</v>
      </c>
      <c r="C46" s="8">
        <v>19850</v>
      </c>
      <c r="D46" s="8">
        <v>19850</v>
      </c>
      <c r="E46" s="9">
        <v>0.1</v>
      </c>
      <c r="F46" s="8">
        <v>4</v>
      </c>
      <c r="G46" s="17"/>
      <c r="H46" s="17"/>
      <c r="I46" s="23"/>
    </row>
    <row r="47" spans="1:9" x14ac:dyDescent="0.25">
      <c r="A47" s="3" t="s">
        <v>14</v>
      </c>
      <c r="B47" s="4" t="s">
        <v>4</v>
      </c>
      <c r="C47" s="4">
        <v>103545</v>
      </c>
      <c r="D47" s="4">
        <v>103545</v>
      </c>
      <c r="E47" s="5">
        <v>0.25</v>
      </c>
      <c r="F47" s="4">
        <v>2</v>
      </c>
      <c r="G47" s="17">
        <f>SUM(C47:C50)</f>
        <v>122066</v>
      </c>
      <c r="H47" s="17">
        <f>SUM(D47:D50)</f>
        <v>122066</v>
      </c>
      <c r="I47" s="23">
        <f>SUMPRODUCT(D47:D50,E47:E50)/SUM(D47:D50)</f>
        <v>0.22902077564596202</v>
      </c>
    </row>
    <row r="48" spans="1:9" x14ac:dyDescent="0.25">
      <c r="A48" s="3" t="s">
        <v>14</v>
      </c>
      <c r="B48" s="4" t="s">
        <v>6</v>
      </c>
      <c r="C48" s="4">
        <v>3837</v>
      </c>
      <c r="D48" s="4">
        <v>3837</v>
      </c>
      <c r="E48" s="5">
        <v>0.15</v>
      </c>
      <c r="F48" s="4">
        <v>1</v>
      </c>
      <c r="H48" s="16"/>
      <c r="I48" s="17"/>
    </row>
    <row r="49" spans="1:9" x14ac:dyDescent="0.25">
      <c r="A49" s="3" t="s">
        <v>14</v>
      </c>
      <c r="B49" s="4" t="s">
        <v>8</v>
      </c>
      <c r="C49" s="4">
        <v>509</v>
      </c>
      <c r="D49" s="4">
        <v>509</v>
      </c>
      <c r="E49" s="5">
        <v>0.15</v>
      </c>
      <c r="F49" s="4">
        <v>1</v>
      </c>
      <c r="G49" s="17"/>
      <c r="H49" s="17"/>
      <c r="I49" s="23"/>
    </row>
    <row r="50" spans="1:9" x14ac:dyDescent="0.25">
      <c r="A50" s="3" t="s">
        <v>14</v>
      </c>
      <c r="B50" s="4" t="s">
        <v>10</v>
      </c>
      <c r="C50" s="4">
        <v>14175</v>
      </c>
      <c r="D50" s="4">
        <v>14175</v>
      </c>
      <c r="E50" s="5">
        <v>0.1</v>
      </c>
      <c r="F50" s="4">
        <v>3</v>
      </c>
      <c r="H50" s="16"/>
      <c r="I50" s="17"/>
    </row>
    <row r="51" spans="1:9" x14ac:dyDescent="0.25">
      <c r="A51" s="7" t="s">
        <v>15</v>
      </c>
      <c r="B51" s="8" t="s">
        <v>4</v>
      </c>
      <c r="C51" s="8">
        <v>104344</v>
      </c>
      <c r="D51" s="8">
        <v>104344</v>
      </c>
      <c r="E51" s="9">
        <v>0.25</v>
      </c>
      <c r="F51" s="8">
        <v>3</v>
      </c>
      <c r="G51" s="17">
        <f>SUM(C51:C54)</f>
        <v>207761</v>
      </c>
      <c r="H51" s="17">
        <f>SUM(D51:D54)</f>
        <v>207761</v>
      </c>
      <c r="I51" s="23">
        <f>SUMPRODUCT(D51:D54,E51:E54)/SUM(D51:D54)</f>
        <v>0.19174387878379484</v>
      </c>
    </row>
    <row r="52" spans="1:9" x14ac:dyDescent="0.25">
      <c r="A52" s="3" t="s">
        <v>15</v>
      </c>
      <c r="B52" s="4" t="s">
        <v>6</v>
      </c>
      <c r="C52" s="4">
        <v>49184</v>
      </c>
      <c r="D52" s="4">
        <v>49184</v>
      </c>
      <c r="E52" s="5">
        <v>0.16</v>
      </c>
      <c r="F52" s="4">
        <v>7</v>
      </c>
      <c r="G52" s="17"/>
      <c r="H52" s="17"/>
      <c r="I52" s="23"/>
    </row>
    <row r="53" spans="1:9" x14ac:dyDescent="0.25">
      <c r="A53" s="7" t="s">
        <v>15</v>
      </c>
      <c r="B53" s="8" t="s">
        <v>8</v>
      </c>
      <c r="C53" s="8">
        <v>22908</v>
      </c>
      <c r="D53" s="8">
        <v>22908</v>
      </c>
      <c r="E53" s="9">
        <v>0.12</v>
      </c>
      <c r="F53" s="8">
        <v>7</v>
      </c>
      <c r="G53" s="17"/>
      <c r="H53" s="17"/>
      <c r="I53" s="23"/>
    </row>
    <row r="54" spans="1:9" x14ac:dyDescent="0.25">
      <c r="A54" s="3" t="s">
        <v>15</v>
      </c>
      <c r="B54" s="4" t="s">
        <v>10</v>
      </c>
      <c r="C54" s="4">
        <v>31325</v>
      </c>
      <c r="D54" s="4">
        <v>31325</v>
      </c>
      <c r="E54" s="5">
        <v>0.1</v>
      </c>
      <c r="F54" s="4">
        <v>1</v>
      </c>
      <c r="G54" s="17"/>
      <c r="H54" s="17"/>
      <c r="I54" s="23"/>
    </row>
    <row r="55" spans="1:9" x14ac:dyDescent="0.25">
      <c r="A55" s="7" t="s">
        <v>16</v>
      </c>
      <c r="B55" s="8" t="s">
        <v>4</v>
      </c>
      <c r="C55" s="8">
        <v>134193</v>
      </c>
      <c r="D55" s="8">
        <v>134193</v>
      </c>
      <c r="E55" s="9">
        <v>0.26</v>
      </c>
      <c r="F55" s="8">
        <v>2</v>
      </c>
      <c r="G55" s="17">
        <f>SUM(C55:C58)</f>
        <v>264447</v>
      </c>
      <c r="H55" s="17">
        <f>SUM(D55:D58)</f>
        <v>264447</v>
      </c>
      <c r="I55" s="23">
        <f>SUMPRODUCT(D55:D58,E55:E58)/SUM(D55:D58)</f>
        <v>0.20424901776159307</v>
      </c>
    </row>
    <row r="56" spans="1:9" x14ac:dyDescent="0.25">
      <c r="A56" s="3" t="s">
        <v>16</v>
      </c>
      <c r="B56" s="4" t="s">
        <v>6</v>
      </c>
      <c r="C56" s="4">
        <v>96432</v>
      </c>
      <c r="D56" s="4">
        <v>96432</v>
      </c>
      <c r="E56" s="5">
        <v>0.16</v>
      </c>
      <c r="F56" s="4">
        <v>6</v>
      </c>
      <c r="H56" s="16"/>
      <c r="I56" s="17"/>
    </row>
    <row r="57" spans="1:9" x14ac:dyDescent="0.25">
      <c r="A57" s="3" t="s">
        <v>16</v>
      </c>
      <c r="B57" s="4" t="s">
        <v>8</v>
      </c>
      <c r="C57" s="4">
        <v>15577</v>
      </c>
      <c r="D57" s="4">
        <v>15577</v>
      </c>
      <c r="E57" s="5">
        <v>0.12</v>
      </c>
      <c r="F57" s="4">
        <v>4</v>
      </c>
      <c r="G57" s="17"/>
      <c r="H57" s="17"/>
      <c r="I57" s="23"/>
    </row>
    <row r="58" spans="1:9" x14ac:dyDescent="0.25">
      <c r="A58" s="3" t="s">
        <v>16</v>
      </c>
      <c r="B58" s="4" t="s">
        <v>10</v>
      </c>
      <c r="C58" s="4">
        <v>18245</v>
      </c>
      <c r="D58" s="4">
        <v>18245</v>
      </c>
      <c r="E58" s="5">
        <v>0.1</v>
      </c>
      <c r="F58" s="4">
        <v>1</v>
      </c>
      <c r="H58" s="16"/>
      <c r="I58" s="17"/>
    </row>
    <row r="59" spans="1:9" x14ac:dyDescent="0.25">
      <c r="A59" s="3" t="s">
        <v>17</v>
      </c>
      <c r="B59" s="4" t="s">
        <v>4</v>
      </c>
      <c r="C59" s="4">
        <v>121006</v>
      </c>
      <c r="D59" s="4">
        <v>121006</v>
      </c>
      <c r="E59" s="5">
        <v>0.25</v>
      </c>
      <c r="F59" s="4">
        <v>1</v>
      </c>
      <c r="G59" s="17">
        <f>SUM(C59:C62)</f>
        <v>137017</v>
      </c>
      <c r="H59" s="17">
        <f>SUM(D59:D62)</f>
        <v>137017</v>
      </c>
      <c r="I59" s="23">
        <f>SUMPRODUCT(D59:D62,E59:E62)/SUM(D59:D62)</f>
        <v>0.23433880467387261</v>
      </c>
    </row>
    <row r="60" spans="1:9" x14ac:dyDescent="0.25">
      <c r="A60" s="7" t="s">
        <v>17</v>
      </c>
      <c r="B60" s="8" t="s">
        <v>6</v>
      </c>
      <c r="C60" s="8">
        <v>1532</v>
      </c>
      <c r="D60" s="8">
        <v>1532</v>
      </c>
      <c r="E60" s="9">
        <v>0.15</v>
      </c>
      <c r="F60" s="8">
        <v>1</v>
      </c>
      <c r="G60" s="17"/>
      <c r="H60" s="17"/>
      <c r="I60" s="23"/>
    </row>
    <row r="61" spans="1:9" x14ac:dyDescent="0.25">
      <c r="A61" s="7" t="s">
        <v>17</v>
      </c>
      <c r="B61" s="8" t="s">
        <v>8</v>
      </c>
      <c r="C61" s="8">
        <v>2560</v>
      </c>
      <c r="D61" s="8">
        <v>2560</v>
      </c>
      <c r="E61" s="9">
        <v>0.17</v>
      </c>
      <c r="F61" s="8">
        <v>2</v>
      </c>
      <c r="G61" s="17"/>
      <c r="H61" s="17"/>
      <c r="I61" s="23"/>
    </row>
    <row r="62" spans="1:9" x14ac:dyDescent="0.25">
      <c r="A62" s="7" t="s">
        <v>17</v>
      </c>
      <c r="B62" s="8" t="s">
        <v>10</v>
      </c>
      <c r="C62" s="8">
        <v>11919</v>
      </c>
      <c r="D62" s="8">
        <v>11919</v>
      </c>
      <c r="E62" s="9">
        <v>0.1</v>
      </c>
      <c r="F62" s="8">
        <v>2</v>
      </c>
      <c r="G62" s="17"/>
      <c r="H62" s="17"/>
      <c r="I62" s="23"/>
    </row>
    <row r="63" spans="1:9" x14ac:dyDescent="0.25">
      <c r="A63" s="3" t="s">
        <v>18</v>
      </c>
      <c r="B63" s="4" t="s">
        <v>4</v>
      </c>
      <c r="C63" s="4">
        <v>3539</v>
      </c>
      <c r="D63" s="4">
        <v>3539</v>
      </c>
      <c r="E63" s="5">
        <v>0.25</v>
      </c>
      <c r="F63" s="4">
        <v>2</v>
      </c>
      <c r="G63" s="17">
        <f>SUM(C63:C66)</f>
        <v>62209</v>
      </c>
      <c r="H63" s="17">
        <f>SUM(D63:D66)</f>
        <v>62209</v>
      </c>
      <c r="I63" s="23">
        <f>SUMPRODUCT(D63:D66,E63:E66)/SUM(D63:D66)</f>
        <v>0.16082705074828399</v>
      </c>
    </row>
    <row r="64" spans="1:9" x14ac:dyDescent="0.25">
      <c r="A64" s="3" t="s">
        <v>18</v>
      </c>
      <c r="B64" s="4" t="s">
        <v>6</v>
      </c>
      <c r="C64" s="4">
        <v>19690</v>
      </c>
      <c r="D64" s="4">
        <v>19690</v>
      </c>
      <c r="E64" s="5">
        <v>0.18</v>
      </c>
      <c r="F64" s="4">
        <v>4</v>
      </c>
      <c r="H64" s="16"/>
      <c r="I64" s="17"/>
    </row>
    <row r="65" spans="1:9" x14ac:dyDescent="0.25">
      <c r="A65" s="3" t="s">
        <v>18</v>
      </c>
      <c r="B65" s="4" t="s">
        <v>8</v>
      </c>
      <c r="C65" s="4">
        <v>15254</v>
      </c>
      <c r="D65" s="4">
        <v>15254</v>
      </c>
      <c r="E65" s="5">
        <v>0.21</v>
      </c>
      <c r="F65" s="4">
        <v>5</v>
      </c>
      <c r="G65" s="17"/>
      <c r="H65" s="17"/>
      <c r="I65" s="23"/>
    </row>
    <row r="66" spans="1:9" ht="15.75" thickBot="1" x14ac:dyDescent="0.3">
      <c r="A66" s="20" t="s">
        <v>18</v>
      </c>
      <c r="B66" s="21" t="s">
        <v>10</v>
      </c>
      <c r="C66" s="21">
        <v>23726</v>
      </c>
      <c r="D66" s="21">
        <v>23726</v>
      </c>
      <c r="E66" s="22">
        <v>0.1</v>
      </c>
      <c r="F66" s="21">
        <v>1</v>
      </c>
      <c r="H66" s="16"/>
      <c r="I66" s="17"/>
    </row>
    <row r="67" spans="1:9" x14ac:dyDescent="0.25">
      <c r="G67" s="16"/>
    </row>
    <row r="69" spans="1:9" x14ac:dyDescent="0.25">
      <c r="A69" t="s">
        <v>3</v>
      </c>
    </row>
    <row r="70" spans="1:9" x14ac:dyDescent="0.25">
      <c r="A70" t="s">
        <v>5</v>
      </c>
    </row>
    <row r="71" spans="1:9" x14ac:dyDescent="0.25">
      <c r="A71" t="s">
        <v>7</v>
      </c>
    </row>
    <row r="72" spans="1:9" x14ac:dyDescent="0.25">
      <c r="A72" t="s">
        <v>9</v>
      </c>
    </row>
    <row r="73" spans="1:9" x14ac:dyDescent="0.25">
      <c r="A73" t="s">
        <v>11</v>
      </c>
    </row>
    <row r="74" spans="1:9" x14ac:dyDescent="0.25">
      <c r="A74" t="s">
        <v>12</v>
      </c>
    </row>
    <row r="75" spans="1:9" x14ac:dyDescent="0.25">
      <c r="A75" t="s">
        <v>13</v>
      </c>
    </row>
    <row r="76" spans="1:9" x14ac:dyDescent="0.25">
      <c r="A76" t="s">
        <v>14</v>
      </c>
    </row>
    <row r="77" spans="1:9" x14ac:dyDescent="0.25">
      <c r="A77" t="s">
        <v>15</v>
      </c>
    </row>
    <row r="78" spans="1:9" x14ac:dyDescent="0.25">
      <c r="A78" t="s">
        <v>16</v>
      </c>
    </row>
    <row r="79" spans="1:9" x14ac:dyDescent="0.25">
      <c r="A79" t="s">
        <v>17</v>
      </c>
    </row>
    <row r="80" spans="1:9" x14ac:dyDescent="0.25">
      <c r="A80" t="s">
        <v>18</v>
      </c>
    </row>
  </sheetData>
  <autoFilter ref="A18:I18" xr:uid="{1F002082-1F02-40FF-BA69-B4CC2E3F532B}">
    <sortState xmlns:xlrd2="http://schemas.microsoft.com/office/spreadsheetml/2017/richdata2" ref="A19:I66">
      <sortCondition ref="A18"/>
    </sortState>
  </autoFilter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Resume</vt:lpstr>
      <vt:lpstr>Enchere 1 - 18092019</vt:lpstr>
      <vt:lpstr>Enchere 2 - 23102019</vt:lpstr>
      <vt:lpstr>Enchere 3 - 20112019</vt:lpstr>
      <vt:lpstr>Enchère 4 - 18122019</vt:lpstr>
      <vt:lpstr>Enchère 5 - 22012020</vt:lpstr>
      <vt:lpstr>Enchère 6 - 19022020</vt:lpstr>
      <vt:lpstr>Enchère 7 - 19032020</vt:lpstr>
      <vt:lpstr>Enchère 8 - 22042020</vt:lpstr>
      <vt:lpstr>Enchère 9 - 27052020</vt:lpstr>
      <vt:lpstr>Enchère 10 - 17062020</vt:lpstr>
      <vt:lpstr>Enchère 11 - 22072020</vt:lpstr>
      <vt:lpstr>Enchère 12 - 20082020</vt:lpstr>
      <vt:lpstr>Enchère 13 - 23092020</vt:lpstr>
      <vt:lpstr>Enchère 14 - 21102020</vt:lpstr>
      <vt:lpstr>Enchère 15 - 18112020</vt:lpstr>
      <vt:lpstr>Enchère 16 - 16122020</vt:lpstr>
      <vt:lpstr>Enchère 17 - 20012021</vt:lpstr>
      <vt:lpstr>Enchère 18 - 17022021</vt:lpstr>
      <vt:lpstr>Enchère 19 - 17032021</vt:lpstr>
      <vt:lpstr>Enchère 20 - 22042021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MOHAMMEDI</dc:creator>
  <cp:lastModifiedBy>Mohammed MOHAMMEDI</cp:lastModifiedBy>
  <dcterms:created xsi:type="dcterms:W3CDTF">2019-09-23T09:26:54Z</dcterms:created>
  <dcterms:modified xsi:type="dcterms:W3CDTF">2021-04-22T13:02:12Z</dcterms:modified>
</cp:coreProperties>
</file>