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drawings/drawing9.xml" ContentType="application/vnd.openxmlformats-officedocument.drawing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ml.chartshap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88" yWindow="120" windowWidth="14340" windowHeight="12168" activeTab="5"/>
  </bookViews>
  <sheets>
    <sheet name="raw" sheetId="1" r:id="rId1"/>
    <sheet name="Years Viewing" sheetId="4" r:id="rId2"/>
    <sheet name="Avg Rating" sheetId="5" r:id="rId3"/>
    <sheet name="Likes and Dislikes" sheetId="6" r:id="rId4"/>
    <sheet name="Category" sheetId="7" r:id="rId5"/>
    <sheet name="Likes Per Day" sheetId="8" r:id="rId6"/>
  </sheets>
  <calcPr calcId="125725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2"/>
  <c r="D2" s="1"/>
  <c r="E2" s="1"/>
  <c r="D3"/>
  <c r="E3" s="1"/>
  <c r="E39"/>
  <c r="E41"/>
  <c r="E43"/>
  <c r="E45"/>
  <c r="E47"/>
  <c r="E49"/>
  <c r="E51"/>
  <c r="E53"/>
  <c r="D54"/>
  <c r="E54" s="1"/>
  <c r="D53"/>
  <c r="D52"/>
  <c r="E52" s="1"/>
  <c r="D51"/>
  <c r="D50"/>
  <c r="E50" s="1"/>
  <c r="D49"/>
  <c r="D48"/>
  <c r="E48" s="1"/>
  <c r="D47"/>
  <c r="D46"/>
  <c r="E46" s="1"/>
  <c r="D45"/>
  <c r="D44"/>
  <c r="E44" s="1"/>
  <c r="D43"/>
  <c r="D42"/>
  <c r="E42" s="1"/>
  <c r="D41"/>
  <c r="D40"/>
  <c r="E40" s="1"/>
  <c r="D39"/>
  <c r="D38"/>
  <c r="E38" s="1"/>
  <c r="D37"/>
  <c r="E37" s="1"/>
  <c r="D36"/>
  <c r="E36" s="1"/>
  <c r="D35"/>
  <c r="E35" s="1"/>
  <c r="D34"/>
  <c r="E34" s="1"/>
  <c r="D33"/>
  <c r="E33" s="1"/>
  <c r="D32"/>
  <c r="E32" s="1"/>
  <c r="D31"/>
  <c r="E31" s="1"/>
  <c r="D30"/>
  <c r="E30" s="1"/>
  <c r="D29"/>
  <c r="E29" s="1"/>
  <c r="D28"/>
  <c r="E28" s="1"/>
  <c r="D27"/>
  <c r="E27" s="1"/>
  <c r="D26"/>
  <c r="E26" s="1"/>
  <c r="D25"/>
  <c r="E25" s="1"/>
  <c r="D24"/>
  <c r="E24" s="1"/>
  <c r="D23"/>
  <c r="E23" s="1"/>
  <c r="D22"/>
  <c r="E22" s="1"/>
  <c r="D21"/>
  <c r="E21" s="1"/>
  <c r="D20"/>
  <c r="E20" s="1"/>
  <c r="D19"/>
  <c r="E19" s="1"/>
  <c r="D18"/>
  <c r="E18" s="1"/>
  <c r="D17"/>
  <c r="E17" s="1"/>
  <c r="D16"/>
  <c r="E16" s="1"/>
  <c r="D15"/>
  <c r="E15" s="1"/>
  <c r="D14"/>
  <c r="E14" s="1"/>
  <c r="D13"/>
  <c r="E13" s="1"/>
  <c r="D12"/>
  <c r="E12" s="1"/>
  <c r="D11"/>
  <c r="E11" s="1"/>
  <c r="D10"/>
  <c r="E10" s="1"/>
  <c r="D9"/>
  <c r="E9" s="1"/>
  <c r="D8"/>
  <c r="E8" s="1"/>
  <c r="D7"/>
  <c r="E7" s="1"/>
  <c r="D6"/>
  <c r="E6" s="1"/>
  <c r="D5"/>
  <c r="E5" s="1"/>
  <c r="D4"/>
  <c r="E4" s="1"/>
  <c r="F1" i="4"/>
  <c r="F2"/>
  <c r="F3"/>
  <c r="F5"/>
  <c r="F6"/>
  <c r="F7"/>
  <c r="F8"/>
  <c r="F9"/>
  <c r="F10"/>
  <c r="F11"/>
  <c r="F12"/>
  <c r="F13"/>
  <c r="F14"/>
  <c r="F15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4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1"/>
  <c r="D2"/>
  <c r="D3"/>
  <c r="D4"/>
  <c r="D5"/>
  <c r="D6"/>
  <c r="D7"/>
  <c r="D8"/>
  <c r="D9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1"/>
  <c r="F63" i="7"/>
  <c r="C3" i="8"/>
  <c r="D3"/>
  <c r="C4"/>
  <c r="D4"/>
  <c r="C5"/>
  <c r="D5"/>
  <c r="C6"/>
  <c r="D6"/>
  <c r="C7"/>
  <c r="D7"/>
  <c r="C8"/>
  <c r="D8"/>
  <c r="C9"/>
  <c r="D9"/>
  <c r="C10"/>
  <c r="D10"/>
  <c r="C11"/>
  <c r="D11"/>
  <c r="C12"/>
  <c r="D12"/>
  <c r="C13"/>
  <c r="D13"/>
  <c r="C14"/>
  <c r="D14"/>
  <c r="C15"/>
  <c r="D15"/>
  <c r="C16"/>
  <c r="D16"/>
  <c r="C17"/>
  <c r="D17"/>
  <c r="C18"/>
  <c r="D18"/>
  <c r="C19"/>
  <c r="D19"/>
  <c r="C20"/>
  <c r="D20"/>
  <c r="C21"/>
  <c r="D21"/>
  <c r="C22"/>
  <c r="D22"/>
  <c r="C23"/>
  <c r="D23"/>
  <c r="C24"/>
  <c r="D24"/>
  <c r="C25"/>
  <c r="D25"/>
  <c r="C26"/>
  <c r="D26"/>
  <c r="C27"/>
  <c r="D27"/>
  <c r="C28"/>
  <c r="D28"/>
  <c r="C29"/>
  <c r="D29"/>
  <c r="C30"/>
  <c r="D30"/>
  <c r="C31"/>
  <c r="D31"/>
  <c r="C32"/>
  <c r="D32"/>
  <c r="C33"/>
  <c r="D33"/>
  <c r="C34"/>
  <c r="D34"/>
  <c r="C35"/>
  <c r="D35"/>
  <c r="C36"/>
  <c r="D36"/>
  <c r="C37"/>
  <c r="D37"/>
  <c r="C38"/>
  <c r="D38"/>
  <c r="C39"/>
  <c r="D39"/>
  <c r="C40"/>
  <c r="D40"/>
  <c r="C41"/>
  <c r="D41"/>
  <c r="C42"/>
  <c r="D42"/>
  <c r="C43"/>
  <c r="D43"/>
  <c r="C44"/>
  <c r="D44"/>
  <c r="C45"/>
  <c r="D45"/>
  <c r="C46"/>
  <c r="D46"/>
  <c r="C47"/>
  <c r="D47"/>
  <c r="C48"/>
  <c r="D48"/>
  <c r="C49"/>
  <c r="D49"/>
  <c r="C50"/>
  <c r="D50"/>
  <c r="C51"/>
  <c r="D51"/>
  <c r="C52"/>
  <c r="D52"/>
  <c r="C53"/>
  <c r="D53"/>
  <c r="C54"/>
  <c r="D54"/>
  <c r="D2"/>
  <c r="C2"/>
  <c r="AF3" i="1"/>
  <c r="AF4"/>
  <c r="AF5"/>
  <c r="AF6"/>
  <c r="AF7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32"/>
  <c r="AF33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52"/>
  <c r="AF53"/>
  <c r="AF54"/>
  <c r="AF2"/>
  <c r="AD3"/>
  <c r="AE3"/>
  <c r="AD4"/>
  <c r="AE4"/>
  <c r="AD5"/>
  <c r="AE5"/>
  <c r="AD6"/>
  <c r="AE6"/>
  <c r="AD7"/>
  <c r="AE7"/>
  <c r="AD8"/>
  <c r="AE8"/>
  <c r="AD9"/>
  <c r="AE9"/>
  <c r="AD10"/>
  <c r="AE10"/>
  <c r="AD11"/>
  <c r="AE11"/>
  <c r="AD12"/>
  <c r="AE12"/>
  <c r="AD13"/>
  <c r="AE13"/>
  <c r="AD14"/>
  <c r="AE14"/>
  <c r="AD15"/>
  <c r="AE15"/>
  <c r="AD16"/>
  <c r="AE16"/>
  <c r="AD17"/>
  <c r="AE17"/>
  <c r="AD18"/>
  <c r="AE18"/>
  <c r="AD19"/>
  <c r="AE19"/>
  <c r="AD20"/>
  <c r="AE20"/>
  <c r="AD21"/>
  <c r="AE21"/>
  <c r="AD22"/>
  <c r="AE22"/>
  <c r="AD23"/>
  <c r="AE23"/>
  <c r="AD24"/>
  <c r="AE24"/>
  <c r="AD25"/>
  <c r="AE25"/>
  <c r="AD26"/>
  <c r="AE26"/>
  <c r="AD27"/>
  <c r="AE27"/>
  <c r="AD28"/>
  <c r="AE28"/>
  <c r="AD29"/>
  <c r="AE29"/>
  <c r="AD30"/>
  <c r="AE30"/>
  <c r="AD31"/>
  <c r="AE31"/>
  <c r="AD32"/>
  <c r="AE32"/>
  <c r="AD33"/>
  <c r="AE33"/>
  <c r="AD34"/>
  <c r="AE34"/>
  <c r="AD35"/>
  <c r="AE35"/>
  <c r="AD36"/>
  <c r="AE36"/>
  <c r="AD37"/>
  <c r="AE37"/>
  <c r="AD38"/>
  <c r="AE38"/>
  <c r="AD39"/>
  <c r="AE39"/>
  <c r="AD40"/>
  <c r="AE40"/>
  <c r="AD41"/>
  <c r="AE41"/>
  <c r="AD42"/>
  <c r="AE42"/>
  <c r="AD43"/>
  <c r="AE43"/>
  <c r="AD44"/>
  <c r="AE44"/>
  <c r="AD45"/>
  <c r="AE45"/>
  <c r="AD46"/>
  <c r="AE46"/>
  <c r="AD47"/>
  <c r="AE47"/>
  <c r="AD48"/>
  <c r="AE48"/>
  <c r="AD49"/>
  <c r="AE49"/>
  <c r="AD50"/>
  <c r="AE50"/>
  <c r="AD51"/>
  <c r="AE51"/>
  <c r="AD52"/>
  <c r="AE52"/>
  <c r="AD53"/>
  <c r="AE53"/>
  <c r="AD54"/>
  <c r="AE54"/>
  <c r="AD2"/>
  <c r="AE2"/>
  <c r="F58" i="7"/>
  <c r="G58"/>
  <c r="H58"/>
  <c r="I58"/>
  <c r="J58"/>
  <c r="K58"/>
  <c r="L58"/>
  <c r="M58"/>
  <c r="N58"/>
  <c r="O58"/>
  <c r="P58"/>
  <c r="Q58"/>
  <c r="R58"/>
  <c r="S58"/>
  <c r="T58"/>
  <c r="F59"/>
  <c r="G59"/>
  <c r="H59"/>
  <c r="I59"/>
  <c r="J59"/>
  <c r="K59"/>
  <c r="L59"/>
  <c r="M59"/>
  <c r="N59"/>
  <c r="O59"/>
  <c r="P59"/>
  <c r="Q59"/>
  <c r="R59"/>
  <c r="S59"/>
  <c r="T59"/>
  <c r="F60"/>
  <c r="G60"/>
  <c r="H60"/>
  <c r="I60"/>
  <c r="J60"/>
  <c r="K60"/>
  <c r="L60"/>
  <c r="M60"/>
  <c r="N60"/>
  <c r="O60"/>
  <c r="P60"/>
  <c r="Q60"/>
  <c r="R60"/>
  <c r="S60"/>
  <c r="T60"/>
  <c r="F61"/>
  <c r="G61"/>
  <c r="H61"/>
  <c r="I61"/>
  <c r="J61"/>
  <c r="K61"/>
  <c r="L61"/>
  <c r="M61"/>
  <c r="N61"/>
  <c r="O61"/>
  <c r="P61"/>
  <c r="Q61"/>
  <c r="R61"/>
  <c r="S61"/>
  <c r="T61"/>
  <c r="F62"/>
  <c r="G62"/>
  <c r="H62"/>
  <c r="I62"/>
  <c r="J62"/>
  <c r="K62"/>
  <c r="L62"/>
  <c r="M62"/>
  <c r="N62"/>
  <c r="O62"/>
  <c r="P62"/>
  <c r="Q62"/>
  <c r="R62"/>
  <c r="S62"/>
  <c r="T62"/>
  <c r="E59"/>
  <c r="E60"/>
  <c r="E61"/>
  <c r="E62"/>
  <c r="E58"/>
  <c r="U3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2"/>
  <c r="H3" i="6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2"/>
  <c r="AC3" i="1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AC48"/>
  <c r="AC49"/>
  <c r="AC50"/>
  <c r="AC51"/>
  <c r="AC52"/>
  <c r="AC53"/>
  <c r="AC54"/>
  <c r="AC2"/>
</calcChain>
</file>

<file path=xl/sharedStrings.xml><?xml version="1.0" encoding="utf-8"?>
<sst xmlns="http://schemas.openxmlformats.org/spreadsheetml/2006/main" count="564" uniqueCount="124">
  <si>
    <t>Title</t>
  </si>
  <si>
    <t>Date Uploaded</t>
  </si>
  <si>
    <t>Length</t>
  </si>
  <si>
    <t>Views</t>
  </si>
  <si>
    <t>Raters</t>
  </si>
  <si>
    <t>Avg Score</t>
  </si>
  <si>
    <t>Likes</t>
  </si>
  <si>
    <t>Dislikes</t>
  </si>
  <si>
    <t>Video of the year</t>
  </si>
  <si>
    <t>Song of the Summer</t>
  </si>
  <si>
    <t>Best Hip-Hop</t>
  </si>
  <si>
    <t>Best Male Video</t>
  </si>
  <si>
    <t>Best Female Video</t>
  </si>
  <si>
    <t>Best Pop Video</t>
  </si>
  <si>
    <t>Artist to Watch</t>
  </si>
  <si>
    <t>Best Collaboration</t>
  </si>
  <si>
    <t>Best Video with Social Message</t>
  </si>
  <si>
    <t>Best Rock Video</t>
  </si>
  <si>
    <t>Best Art Direction</t>
  </si>
  <si>
    <t>Best Choreography</t>
  </si>
  <si>
    <t>Best Cinematography</t>
  </si>
  <si>
    <t>Best Direction</t>
  </si>
  <si>
    <t>Best Editing</t>
  </si>
  <si>
    <t>Best Visual Effects</t>
  </si>
  <si>
    <t>Justin Timberlake - Mirrors</t>
  </si>
  <si>
    <t>MACKLEMORE &amp; RYAN LEWIS - THRIFT SHOP FEAT. WANZ (OFFICIAL VIDEO)</t>
  </si>
  <si>
    <t>Bruno Mars - Locked Out Of Heaven [OFFICIAL VIDEO]</t>
  </si>
  <si>
    <t>Robin Thicke - Blurred Lines ft. T.I., Pharrell</t>
  </si>
  <si>
    <t>Taylor Swift - I Knew You Were Trouble</t>
  </si>
  <si>
    <t>One Direction - Best Song Ever</t>
  </si>
  <si>
    <t>Miley Cyrus - We Can't Stop</t>
  </si>
  <si>
    <t>Selena Gomez - Come &amp; Get It</t>
  </si>
  <si>
    <t>Calvin Harris - I Need Your Love ft. Ellie Goulding</t>
  </si>
  <si>
    <t>Daft Punk - Get Lucky (Official Audio) ft. Pharrell Williams</t>
  </si>
  <si>
    <t>MACKLEMORE &amp; RYAN LEWIS - CAN'T HOLD US FEAT. RAY DALTON (OFFICIAL MUSIC VIDEO)</t>
  </si>
  <si>
    <t>Drake - Started From The Bottom (Explicit)</t>
  </si>
  <si>
    <t>Kendrick Lamar - Swimming Pools (Drank)</t>
  </si>
  <si>
    <t>F**kin' Problems</t>
  </si>
  <si>
    <t>J. Cole - Power Trip (Explicit) ft. Miguel</t>
  </si>
  <si>
    <t>Ed Sheeran - Lego House [Official Video]</t>
  </si>
  <si>
    <t>Rihanna - Stay ft. Mikky Ekko</t>
  </si>
  <si>
    <t>P!nk - Just Give Me A Reason ft. Nate Ruess</t>
  </si>
  <si>
    <t>Demi Lovato - Heart Attack (Official Video)</t>
  </si>
  <si>
    <t>Fun.: Carry On [OFFICIAL VIDEO]</t>
  </si>
  <si>
    <t>Justin Timberlake - Suit &amp; Tie (Official) ft. JAY Z</t>
  </si>
  <si>
    <t>Pitbull - Feel This Moment ft. Christina Aguilera</t>
  </si>
  <si>
    <t>Kelly Clarkson - People Like Us</t>
  </si>
  <si>
    <t>MACKLEMORE &amp; RYAN LEWIS - SAME LOVE feat. MARY LAMBERT (OFFICIAL VIDEO)</t>
  </si>
  <si>
    <t>Snoop Lion ft. Drake and Cori B. - "No Guns Allowed" (Official Video)</t>
  </si>
  <si>
    <t>Miguel - Candles in the Sun</t>
  </si>
  <si>
    <t>I Was Here (United Nations World Humanitarian Day Perform...</t>
  </si>
  <si>
    <t>Imagine Dragons - Radioactive</t>
  </si>
  <si>
    <t>My Songs Know What You Did In The Dark (Light Em Up) - Pa...</t>
  </si>
  <si>
    <t>Mumford &amp; Sons - I Will Wait</t>
  </si>
  <si>
    <t>Lana Del Rey - National Anthem</t>
  </si>
  <si>
    <t>alt-J - Tessellate [OFFICIAL VIDEO]</t>
  </si>
  <si>
    <t>Janelle Monáe - Q.U.E.E.N. feat. Erykah Badu [Official Video]</t>
  </si>
  <si>
    <t>Capital Cities - Safe And Sound (Official Video)</t>
  </si>
  <si>
    <t>Thirty Seconds To Mars - Up In The Air</t>
  </si>
  <si>
    <t>Vampire Weekend - Diane Young (Official Stream)</t>
  </si>
  <si>
    <t>Bruno Mars - Treasure [Official Music Video]</t>
  </si>
  <si>
    <t>will.i.am - #thatPOWER ft. Justin Bieber</t>
  </si>
  <si>
    <t>Jennifer Lopez - Live It Up ft. Pitbull</t>
  </si>
  <si>
    <t>Ciara - Body Party</t>
  </si>
  <si>
    <t>Chris Brown - Fine China</t>
  </si>
  <si>
    <t>Lana Del Rey - Ride</t>
  </si>
  <si>
    <t>Yeah Yeah Yeahs - Sacrilege</t>
  </si>
  <si>
    <t>A-Trak &amp; Tommy Trash "Tuna Melt" (Official Music Video)</t>
  </si>
  <si>
    <t>Skrillex &amp; The Doors - Breakn' A Sweat</t>
  </si>
  <si>
    <t>Calvin Harris - Sweet Nothing ft. Florence Welch</t>
  </si>
  <si>
    <t>Duck Sauce - It's You</t>
  </si>
  <si>
    <t>Flying Lotus - Tiny Tortures (taken from new album Until The Quiet Comes)</t>
  </si>
  <si>
    <t>twenty one pilots: Holding On To You [OFFICIAL VIDEO]</t>
  </si>
  <si>
    <t>Zedd - Clarity (Official Video) ft. Foxes</t>
  </si>
  <si>
    <t>Austin Mahone - What About Love</t>
  </si>
  <si>
    <t>The Weeknd - Wicked Games (Explicit)</t>
  </si>
  <si>
    <t>Iggy Azalea - Work (Explicit)</t>
  </si>
  <si>
    <t>Cleaned Title</t>
  </si>
  <si>
    <t>Macklemore and Ryan Lewis - Thrift Shop ft. Wanz</t>
  </si>
  <si>
    <t>Bruno Mars - Locked Out Of Heaven</t>
  </si>
  <si>
    <t>Daft Punk - Get Lucky ft. Pharrell Williams</t>
  </si>
  <si>
    <t>Macklemore and Ryan Lewis - Can't Hold Us ft. Ray Dalton</t>
  </si>
  <si>
    <t>Drake - Started From The Bottom</t>
  </si>
  <si>
    <t>A$AP Rocky - F**kin' Problems ft. Drake, 2 Chainz and Kendrick Lamar</t>
  </si>
  <si>
    <t>J. Cole - Power Trip ft. Miguel</t>
  </si>
  <si>
    <t>Ed Sheeran - Lego House</t>
  </si>
  <si>
    <t>Demi Lovato - Heart Attack</t>
  </si>
  <si>
    <t>Fun. - Carry On</t>
  </si>
  <si>
    <t>Justin Timberlake - Suit &amp; Tie ft. JAY Z</t>
  </si>
  <si>
    <t>Macklemore and Ryan Lewis - Same Love ft. Mary Lambert</t>
  </si>
  <si>
    <t>Snoop Lion - "No Guns Allowed" ft. Drake and Cori B.</t>
  </si>
  <si>
    <t>Beyonce - I Was Here</t>
  </si>
  <si>
    <t>Fall Out Boy - My Songs Know What You Did In The Dark (Light Em Up)</t>
  </si>
  <si>
    <t>alt-J - Tessellate</t>
  </si>
  <si>
    <t>Janelle Monáe - Q.U.E.E.N. ft. Erykah Badu</t>
  </si>
  <si>
    <t>Capital Cities - Safe And Sound</t>
  </si>
  <si>
    <t>Vampire Weekend - Diane Young</t>
  </si>
  <si>
    <t>Bruno Mars - Treasure</t>
  </si>
  <si>
    <t>A-Trak &amp; Tommy Trash - Tuna Melt</t>
  </si>
  <si>
    <t>Flying Lotus - Tiny Tortures</t>
  </si>
  <si>
    <t>twenty one pilots - Holding On To You</t>
  </si>
  <si>
    <t>Zedd - Clarity ft. Foxes</t>
  </si>
  <si>
    <t>The Weeknd - Wicked Games</t>
  </si>
  <si>
    <t>Iggy Azalea - Work</t>
  </si>
  <si>
    <t>Years Viewing</t>
  </si>
  <si>
    <t xml:space="preserve"> </t>
  </si>
  <si>
    <t>Likes Per View</t>
  </si>
  <si>
    <t>Dislikes per View</t>
  </si>
  <si>
    <t>Category Winner</t>
  </si>
  <si>
    <t>Nominees</t>
  </si>
  <si>
    <t>Percent of Views with Likes</t>
  </si>
  <si>
    <t>Percent of Views with Dislikes</t>
  </si>
  <si>
    <t>Likes by Day</t>
  </si>
  <si>
    <t>Finalist</t>
  </si>
  <si>
    <t>A$AP Rocky - F**kin' Problems ft. Drake, 2 Chainz and Lamar</t>
  </si>
  <si>
    <t>**Shorted to Light Em Up**</t>
  </si>
  <si>
    <t>Light Em Up</t>
  </si>
  <si>
    <t>Without Main Artist</t>
  </si>
  <si>
    <t>Without ft.</t>
  </si>
  <si>
    <t>Song Name Only</t>
  </si>
  <si>
    <t>Other Nominees</t>
  </si>
  <si>
    <t>Video of the Year</t>
  </si>
  <si>
    <t>Best Hip-Hop Video</t>
  </si>
  <si>
    <t>Best Video Nominees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</si>
</sst>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8"/>
      <color theme="1"/>
      <name val="Arial"/>
      <family val="2"/>
    </font>
    <font>
      <i/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Border="1" applyAlignment="1">
      <alignment horizontal="left" readingOrder="1"/>
    </xf>
    <xf numFmtId="0" fontId="1" fillId="0" borderId="0" xfId="0" applyFont="1" applyBorder="1" applyAlignment="1">
      <alignment horizontal="left" wrapText="1" readingOrder="1"/>
    </xf>
    <xf numFmtId="0" fontId="0" fillId="0" borderId="0" xfId="0" applyBorder="1"/>
    <xf numFmtId="0" fontId="2" fillId="0" borderId="0" xfId="0" applyFont="1" applyBorder="1" applyAlignment="1">
      <alignment horizontal="left" readingOrder="1"/>
    </xf>
    <xf numFmtId="14" fontId="2" fillId="0" borderId="0" xfId="0" applyNumberFormat="1" applyFont="1" applyBorder="1" applyAlignment="1">
      <alignment horizontal="right" wrapText="1"/>
    </xf>
    <xf numFmtId="0" fontId="2" fillId="0" borderId="0" xfId="0" applyFont="1" applyBorder="1" applyAlignment="1">
      <alignment horizontal="right" wrapText="1"/>
    </xf>
    <xf numFmtId="0" fontId="3" fillId="0" borderId="0" xfId="0" applyFont="1" applyBorder="1" applyAlignment="1">
      <alignment wrapText="1"/>
    </xf>
    <xf numFmtId="0" fontId="1" fillId="0" borderId="0" xfId="0" applyFont="1" applyFill="1" applyBorder="1" applyAlignment="1">
      <alignment horizontal="left" wrapText="1" readingOrder="1"/>
    </xf>
    <xf numFmtId="0" fontId="1" fillId="0" borderId="1" xfId="0" applyFont="1" applyBorder="1" applyAlignment="1">
      <alignment horizontal="left" wrapText="1" readingOrder="1"/>
    </xf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0" fillId="0" borderId="0" xfId="0" applyFill="1" applyBorder="1"/>
    <xf numFmtId="3" fontId="0" fillId="0" borderId="0" xfId="0" applyNumberFormat="1"/>
    <xf numFmtId="0" fontId="2" fillId="0" borderId="0" xfId="0" applyFont="1" applyFill="1" applyBorder="1" applyAlignment="1">
      <alignment horizontal="right" wrapText="1"/>
    </xf>
    <xf numFmtId="14" fontId="0" fillId="0" borderId="0" xfId="0" applyNumberFormat="1" applyBorder="1"/>
    <xf numFmtId="0" fontId="0" fillId="0" borderId="0" xfId="0" applyNumberFormat="1" applyBorder="1"/>
    <xf numFmtId="0" fontId="3" fillId="0" borderId="0" xfId="0" applyFont="1"/>
    <xf numFmtId="0" fontId="4" fillId="0" borderId="0" xfId="0" applyFont="1" applyBorder="1" applyAlignment="1">
      <alignment horizontal="left" wrapText="1" readingOrder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1B3A3E"/>
      <color rgb="FFCF5828"/>
      <color rgb="FFAAAAAA"/>
      <color rgb="FFC2DEBD"/>
      <color rgb="FFBBBBBB"/>
      <color rgb="FF505050"/>
      <color rgb="FFC44217"/>
      <color rgb="FFB5D9AE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24137581104662026"/>
          <c:y val="7.7980470512972189E-2"/>
          <c:w val="0.41769439964582739"/>
          <c:h val="0.84520318203129463"/>
        </c:manualLayout>
      </c:layout>
      <c:barChart>
        <c:barDir val="bar"/>
        <c:grouping val="clustered"/>
        <c:ser>
          <c:idx val="0"/>
          <c:order val="0"/>
          <c:spPr>
            <a:solidFill>
              <a:srgbClr val="CF5828"/>
            </a:solidFill>
          </c:spPr>
          <c:cat>
            <c:strRef>
              <c:f>'Years Viewing'!$F$1:$F$53</c:f>
              <c:strCache>
                <c:ptCount val="53"/>
                <c:pt idx="0">
                  <c:v>Tiny Tortures</c:v>
                </c:pt>
                <c:pt idx="1">
                  <c:v>Tuna Melt</c:v>
                </c:pt>
                <c:pt idx="2">
                  <c:v>Candles in the Sun</c:v>
                </c:pt>
                <c:pt idx="3">
                  <c:v>Diane Young</c:v>
                </c:pt>
                <c:pt idx="4">
                  <c:v>It's You</c:v>
                </c:pt>
                <c:pt idx="5">
                  <c:v>Tessellate</c:v>
                </c:pt>
                <c:pt idx="6">
                  <c:v>Sacrilege</c:v>
                </c:pt>
                <c:pt idx="7">
                  <c:v>Holding On To You</c:v>
                </c:pt>
                <c:pt idx="8">
                  <c:v>"No Guns Allowed"</c:v>
                </c:pt>
                <c:pt idx="9">
                  <c:v>Breakn' A Sweat</c:v>
                </c:pt>
                <c:pt idx="10">
                  <c:v>People Like Us</c:v>
                </c:pt>
                <c:pt idx="11">
                  <c:v>Q.U.E.E.N.</c:v>
                </c:pt>
                <c:pt idx="12">
                  <c:v>Safe And Sound</c:v>
                </c:pt>
                <c:pt idx="13">
                  <c:v>Power Trip</c:v>
                </c:pt>
                <c:pt idx="14">
                  <c:v>Work</c:v>
                </c:pt>
                <c:pt idx="15">
                  <c:v>Light Em Up</c:v>
                </c:pt>
                <c:pt idx="16">
                  <c:v>Up In The Air</c:v>
                </c:pt>
                <c:pt idx="17">
                  <c:v>National Anthem</c:v>
                </c:pt>
                <c:pt idx="18">
                  <c:v>F**kin' Problems</c:v>
                </c:pt>
                <c:pt idx="19">
                  <c:v>I Was Here</c:v>
                </c:pt>
                <c:pt idx="20">
                  <c:v>Body Party</c:v>
                </c:pt>
                <c:pt idx="21">
                  <c:v>Wicked Games</c:v>
                </c:pt>
                <c:pt idx="22">
                  <c:v>Treasure</c:v>
                </c:pt>
                <c:pt idx="23">
                  <c:v>Clarity</c:v>
                </c:pt>
                <c:pt idx="24">
                  <c:v>What About Love</c:v>
                </c:pt>
                <c:pt idx="25">
                  <c:v>Carry On</c:v>
                </c:pt>
                <c:pt idx="26">
                  <c:v>Fine China</c:v>
                </c:pt>
                <c:pt idx="27">
                  <c:v>Swimming Pools (Drank)</c:v>
                </c:pt>
                <c:pt idx="28">
                  <c:v>I Will Wait</c:v>
                </c:pt>
                <c:pt idx="29">
                  <c:v>Lego House</c:v>
                </c:pt>
                <c:pt idx="30">
                  <c:v>Live It Up</c:v>
                </c:pt>
                <c:pt idx="31">
                  <c:v>Suit &amp; Tie</c:v>
                </c:pt>
                <c:pt idx="32">
                  <c:v>I Need Your Love</c:v>
                </c:pt>
                <c:pt idx="33">
                  <c:v>Radioactive</c:v>
                </c:pt>
                <c:pt idx="34">
                  <c:v>Sweet Nothing</c:v>
                </c:pt>
                <c:pt idx="35">
                  <c:v>Ride</c:v>
                </c:pt>
                <c:pt idx="36">
                  <c:v>#thatPOWER</c:v>
                </c:pt>
                <c:pt idx="37">
                  <c:v>Heart Attack</c:v>
                </c:pt>
                <c:pt idx="38">
                  <c:v>Feel This Moment</c:v>
                </c:pt>
                <c:pt idx="39">
                  <c:v>Started From The Bottom</c:v>
                </c:pt>
                <c:pt idx="40">
                  <c:v>Get Lucky</c:v>
                </c:pt>
                <c:pt idx="41">
                  <c:v>Same Love</c:v>
                </c:pt>
                <c:pt idx="42">
                  <c:v>Best Song Ever</c:v>
                </c:pt>
                <c:pt idx="43">
                  <c:v>Come &amp; Get It</c:v>
                </c:pt>
                <c:pt idx="44">
                  <c:v>We Can't Stop</c:v>
                </c:pt>
                <c:pt idx="45">
                  <c:v>Blurred Lines</c:v>
                </c:pt>
                <c:pt idx="46">
                  <c:v>Locked Out Of Heaven</c:v>
                </c:pt>
                <c:pt idx="47">
                  <c:v>Stay</c:v>
                </c:pt>
                <c:pt idx="48">
                  <c:v>Just Give Me A Reason</c:v>
                </c:pt>
                <c:pt idx="49">
                  <c:v>Mirrors</c:v>
                </c:pt>
                <c:pt idx="50">
                  <c:v>I Knew You Were Trouble</c:v>
                </c:pt>
                <c:pt idx="51">
                  <c:v>Can't Hold Us</c:v>
                </c:pt>
                <c:pt idx="52">
                  <c:v>Thrift Shop</c:v>
                </c:pt>
              </c:strCache>
            </c:strRef>
          </c:cat>
          <c:val>
            <c:numRef>
              <c:f>'Years Viewing'!$G$1:$G$53</c:f>
              <c:numCache>
                <c:formatCode>#,##0</c:formatCode>
                <c:ptCount val="53"/>
                <c:pt idx="0">
                  <c:v>2.8682214992389645</c:v>
                </c:pt>
                <c:pt idx="1">
                  <c:v>5.9048159056316587</c:v>
                </c:pt>
                <c:pt idx="2">
                  <c:v>9.275777311643834</c:v>
                </c:pt>
                <c:pt idx="3">
                  <c:v>12.471973782343987</c:v>
                </c:pt>
                <c:pt idx="4">
                  <c:v>13.842492009132418</c:v>
                </c:pt>
                <c:pt idx="5">
                  <c:v>19.005346404109588</c:v>
                </c:pt>
                <c:pt idx="6">
                  <c:v>19.017261986301371</c:v>
                </c:pt>
                <c:pt idx="7">
                  <c:v>24.999579807204462</c:v>
                </c:pt>
                <c:pt idx="8">
                  <c:v>31.065802891933028</c:v>
                </c:pt>
                <c:pt idx="9">
                  <c:v>37.687496841704714</c:v>
                </c:pt>
                <c:pt idx="10">
                  <c:v>40.941754667681373</c:v>
                </c:pt>
                <c:pt idx="11">
                  <c:v>52.699159722222213</c:v>
                </c:pt>
                <c:pt idx="12">
                  <c:v>71.489717665525106</c:v>
                </c:pt>
                <c:pt idx="13">
                  <c:v>91.162907686453565</c:v>
                </c:pt>
                <c:pt idx="14">
                  <c:v>96.518702245053277</c:v>
                </c:pt>
                <c:pt idx="15">
                  <c:v>96.613278691019772</c:v>
                </c:pt>
                <c:pt idx="16">
                  <c:v>122.60014374999999</c:v>
                </c:pt>
                <c:pt idx="17">
                  <c:v>128.60537249809738</c:v>
                </c:pt>
                <c:pt idx="18">
                  <c:v>134.28756474188228</c:v>
                </c:pt>
                <c:pt idx="19">
                  <c:v>136.57655548579399</c:v>
                </c:pt>
                <c:pt idx="20">
                  <c:v>148.43316574074072</c:v>
                </c:pt>
                <c:pt idx="21">
                  <c:v>154.23550671613393</c:v>
                </c:pt>
                <c:pt idx="22">
                  <c:v>157.98382039573818</c:v>
                </c:pt>
                <c:pt idx="23">
                  <c:v>158.10744018264839</c:v>
                </c:pt>
                <c:pt idx="24">
                  <c:v>165.78785305682393</c:v>
                </c:pt>
                <c:pt idx="25">
                  <c:v>217.69757743531198</c:v>
                </c:pt>
                <c:pt idx="26">
                  <c:v>225.24058305745811</c:v>
                </c:pt>
                <c:pt idx="27">
                  <c:v>234.28940139523081</c:v>
                </c:pt>
                <c:pt idx="28">
                  <c:v>235.42320706177065</c:v>
                </c:pt>
                <c:pt idx="29">
                  <c:v>293.8282574771689</c:v>
                </c:pt>
                <c:pt idx="30">
                  <c:v>339.43699049974629</c:v>
                </c:pt>
                <c:pt idx="31">
                  <c:v>352.00602242516487</c:v>
                </c:pt>
                <c:pt idx="32">
                  <c:v>356.3867595129376</c:v>
                </c:pt>
                <c:pt idx="33">
                  <c:v>400.49741213850831</c:v>
                </c:pt>
                <c:pt idx="34">
                  <c:v>424.61661344812273</c:v>
                </c:pt>
                <c:pt idx="35">
                  <c:v>461.97084776128867</c:v>
                </c:pt>
                <c:pt idx="36">
                  <c:v>507.76506187214608</c:v>
                </c:pt>
                <c:pt idx="37">
                  <c:v>531.81313835616436</c:v>
                </c:pt>
                <c:pt idx="38">
                  <c:v>538.67510797184173</c:v>
                </c:pt>
                <c:pt idx="39">
                  <c:v>539.97319550989346</c:v>
                </c:pt>
                <c:pt idx="40">
                  <c:v>632.20648363774717</c:v>
                </c:pt>
                <c:pt idx="41">
                  <c:v>672.49195474378473</c:v>
                </c:pt>
                <c:pt idx="42">
                  <c:v>709.36378411022315</c:v>
                </c:pt>
                <c:pt idx="43">
                  <c:v>749.56253377092844</c:v>
                </c:pt>
                <c:pt idx="44">
                  <c:v>761.18981824581419</c:v>
                </c:pt>
                <c:pt idx="45">
                  <c:v>915.02941689497709</c:v>
                </c:pt>
                <c:pt idx="46">
                  <c:v>972.293399543379</c:v>
                </c:pt>
                <c:pt idx="47">
                  <c:v>986.47002701674273</c:v>
                </c:pt>
                <c:pt idx="48">
                  <c:v>1037.6897262842465</c:v>
                </c:pt>
                <c:pt idx="49">
                  <c:v>1043.5330270928462</c:v>
                </c:pt>
                <c:pt idx="50">
                  <c:v>1065.9382806887368</c:v>
                </c:pt>
                <c:pt idx="51">
                  <c:v>1073.4778838660577</c:v>
                </c:pt>
                <c:pt idx="52">
                  <c:v>2110.1019418347287</c:v>
                </c:pt>
              </c:numCache>
            </c:numRef>
          </c:val>
        </c:ser>
        <c:axId val="88782336"/>
        <c:axId val="88783872"/>
      </c:barChart>
      <c:catAx>
        <c:axId val="88782336"/>
        <c:scaling>
          <c:orientation val="minMax"/>
        </c:scaling>
        <c:axPos val="l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800">
                <a:solidFill>
                  <a:sysClr val="windowText" lastClr="000000"/>
                </a:solidFill>
                <a:latin typeface="Myriad Web Pro" pitchFamily="34" charset="0"/>
                <a:ea typeface="Arial Unicode MS" pitchFamily="34" charset="-128"/>
                <a:cs typeface="Arial Unicode MS" pitchFamily="34" charset="-128"/>
              </a:defRPr>
            </a:pPr>
            <a:endParaRPr lang="en-US"/>
          </a:p>
        </c:txPr>
        <c:crossAx val="88783872"/>
        <c:crosses val="autoZero"/>
        <c:auto val="1"/>
        <c:lblAlgn val="ctr"/>
        <c:lblOffset val="100"/>
      </c:catAx>
      <c:valAx>
        <c:axId val="88783872"/>
        <c:scaling>
          <c:orientation val="minMax"/>
        </c:scaling>
        <c:axPos val="b"/>
        <c:majorGridlines>
          <c:spPr>
            <a:ln>
              <a:solidFill>
                <a:srgbClr val="AAAAAA"/>
              </a:solidFill>
            </a:ln>
          </c:spPr>
        </c:majorGridlines>
        <c:numFmt formatCode="#,##0" sourceLinked="0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800">
                <a:solidFill>
                  <a:sysClr val="windowText" lastClr="000000"/>
                </a:solidFill>
                <a:latin typeface="Myriad Web Pro" pitchFamily="34" charset="0"/>
                <a:ea typeface="Arial Unicode MS" pitchFamily="34" charset="-128"/>
                <a:cs typeface="Arial Unicode MS" pitchFamily="34" charset="-128"/>
              </a:defRPr>
            </a:pPr>
            <a:endParaRPr lang="en-US"/>
          </a:p>
        </c:txPr>
        <c:crossAx val="88782336"/>
        <c:crosses val="autoZero"/>
        <c:crossBetween val="between"/>
      </c:valAx>
      <c:spPr>
        <a:solidFill>
          <a:schemeClr val="bg1"/>
        </a:solidFill>
      </c:spPr>
    </c:plotArea>
    <c:plotVisOnly val="1"/>
  </c:chart>
  <c:spPr>
    <a:solidFill>
      <a:schemeClr val="bg1"/>
    </a:solidFill>
    <a:ln>
      <a:solidFill>
        <a:schemeClr val="bg1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5.7571804648856674E-2"/>
          <c:y val="0.11855367394144223"/>
          <c:w val="0.90187759138803303"/>
          <c:h val="0.5925838037368617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CF5828"/>
            </a:solidFill>
          </c:spPr>
          <c:dPt>
            <c:idx val="35"/>
            <c:spPr>
              <a:solidFill>
                <a:srgbClr val="1B3A3E"/>
              </a:solidFill>
            </c:spPr>
          </c:dPt>
          <c:val>
            <c:numRef>
              <c:f>'Avg Rating'!$B$2:$B$54</c:f>
              <c:numCache>
                <c:formatCode>General</c:formatCode>
                <c:ptCount val="53"/>
                <c:pt idx="0">
                  <c:v>4.7496467000000004</c:v>
                </c:pt>
                <c:pt idx="1">
                  <c:v>4.9221199999999996</c:v>
                </c:pt>
                <c:pt idx="2">
                  <c:v>4.9618387000000004</c:v>
                </c:pt>
                <c:pt idx="3">
                  <c:v>4.6803904000000003</c:v>
                </c:pt>
                <c:pt idx="4">
                  <c:v>4.9277420000000003</c:v>
                </c:pt>
                <c:pt idx="5">
                  <c:v>4.878063</c:v>
                </c:pt>
                <c:pt idx="6">
                  <c:v>4.8941846</c:v>
                </c:pt>
                <c:pt idx="7">
                  <c:v>4.9011836000000004</c:v>
                </c:pt>
                <c:pt idx="8">
                  <c:v>4.9061893999999997</c:v>
                </c:pt>
                <c:pt idx="9">
                  <c:v>4.9208207000000002</c:v>
                </c:pt>
                <c:pt idx="10">
                  <c:v>4.7677329999999998</c:v>
                </c:pt>
                <c:pt idx="11">
                  <c:v>4.8311234000000001</c:v>
                </c:pt>
                <c:pt idx="12">
                  <c:v>4.885777</c:v>
                </c:pt>
                <c:pt idx="13">
                  <c:v>4.8454842999999999</c:v>
                </c:pt>
                <c:pt idx="14">
                  <c:v>4.5088970000000002</c:v>
                </c:pt>
                <c:pt idx="15">
                  <c:v>4.8380229999999997</c:v>
                </c:pt>
                <c:pt idx="16">
                  <c:v>4.9533043000000001</c:v>
                </c:pt>
                <c:pt idx="17">
                  <c:v>4.8861093999999996</c:v>
                </c:pt>
                <c:pt idx="18">
                  <c:v>4.9508150000000004</c:v>
                </c:pt>
                <c:pt idx="19">
                  <c:v>4.9049290000000001</c:v>
                </c:pt>
                <c:pt idx="20">
                  <c:v>4.687316</c:v>
                </c:pt>
                <c:pt idx="21">
                  <c:v>4.8894650000000004</c:v>
                </c:pt>
                <c:pt idx="22">
                  <c:v>4.8300485999999996</c:v>
                </c:pt>
                <c:pt idx="23">
                  <c:v>4.8012119999999996</c:v>
                </c:pt>
                <c:pt idx="24">
                  <c:v>4.582319</c:v>
                </c:pt>
                <c:pt idx="25">
                  <c:v>4.8870019999999998</c:v>
                </c:pt>
                <c:pt idx="26">
                  <c:v>4.8481009999999998</c:v>
                </c:pt>
                <c:pt idx="27">
                  <c:v>4.9334593</c:v>
                </c:pt>
                <c:pt idx="28">
                  <c:v>4.7874569999999999</c:v>
                </c:pt>
                <c:pt idx="29">
                  <c:v>4.8754720000000002</c:v>
                </c:pt>
                <c:pt idx="30">
                  <c:v>4.8378715999999997</c:v>
                </c:pt>
                <c:pt idx="31">
                  <c:v>4.8880676999999997</c:v>
                </c:pt>
                <c:pt idx="32">
                  <c:v>4.8539205000000001</c:v>
                </c:pt>
                <c:pt idx="33">
                  <c:v>4.8543779999999996</c:v>
                </c:pt>
                <c:pt idx="34">
                  <c:v>4.9461354999999996</c:v>
                </c:pt>
                <c:pt idx="35">
                  <c:v>3.0937410000000001</c:v>
                </c:pt>
                <c:pt idx="36">
                  <c:v>4.8850059999999997</c:v>
                </c:pt>
                <c:pt idx="37">
                  <c:v>4.7271023000000003</c:v>
                </c:pt>
                <c:pt idx="38">
                  <c:v>4.8954314999999999</c:v>
                </c:pt>
                <c:pt idx="39">
                  <c:v>4.8253864999999996</c:v>
                </c:pt>
                <c:pt idx="40">
                  <c:v>4.8056096999999998</c:v>
                </c:pt>
                <c:pt idx="41">
                  <c:v>4.6904406999999999</c:v>
                </c:pt>
                <c:pt idx="42">
                  <c:v>4.6065206999999999</c:v>
                </c:pt>
                <c:pt idx="43">
                  <c:v>4.5779585999999997</c:v>
                </c:pt>
                <c:pt idx="44">
                  <c:v>4.2211949999999998</c:v>
                </c:pt>
                <c:pt idx="45">
                  <c:v>4.662077</c:v>
                </c:pt>
                <c:pt idx="46">
                  <c:v>4.8314389999999996</c:v>
                </c:pt>
                <c:pt idx="47">
                  <c:v>4.8982406000000003</c:v>
                </c:pt>
                <c:pt idx="48">
                  <c:v>4.9016989999999998</c:v>
                </c:pt>
                <c:pt idx="49">
                  <c:v>4.8052773000000002</c:v>
                </c:pt>
                <c:pt idx="50">
                  <c:v>4.6113439999999999</c:v>
                </c:pt>
                <c:pt idx="51">
                  <c:v>4.9045839999999998</c:v>
                </c:pt>
                <c:pt idx="52">
                  <c:v>4.9189452999999999</c:v>
                </c:pt>
              </c:numCache>
            </c:numRef>
          </c:val>
        </c:ser>
        <c:gapWidth val="0"/>
        <c:axId val="88821120"/>
        <c:axId val="88761472"/>
      </c:barChart>
      <c:catAx>
        <c:axId val="88821120"/>
        <c:scaling>
          <c:orientation val="minMax"/>
        </c:scaling>
        <c:axPos val="b"/>
        <c:tickLblPos val="none"/>
        <c:spPr>
          <a:ln>
            <a:solidFill>
              <a:schemeClr val="tx1"/>
            </a:solidFill>
          </a:ln>
        </c:spPr>
        <c:crossAx val="88761472"/>
        <c:crosses val="autoZero"/>
        <c:auto val="1"/>
        <c:lblAlgn val="ctr"/>
        <c:lblOffset val="100"/>
      </c:catAx>
      <c:valAx>
        <c:axId val="88761472"/>
        <c:scaling>
          <c:orientation val="minMax"/>
          <c:max val="5"/>
        </c:scaling>
        <c:axPos val="l"/>
        <c:majorGridlines>
          <c:spPr>
            <a:ln>
              <a:solidFill>
                <a:srgbClr val="AAAAAA"/>
              </a:solidFill>
            </a:ln>
          </c:spPr>
        </c:majorGridlines>
        <c:numFmt formatCode="General" sourceLinked="1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800">
                <a:solidFill>
                  <a:sysClr val="windowText" lastClr="000000"/>
                </a:solidFill>
                <a:latin typeface="Myriad Web Pro" pitchFamily="34" charset="0"/>
              </a:defRPr>
            </a:pPr>
            <a:endParaRPr lang="en-US"/>
          </a:p>
        </c:txPr>
        <c:crossAx val="88821120"/>
        <c:crosses val="autoZero"/>
        <c:crossBetween val="between"/>
        <c:majorUnit val="1"/>
      </c:valAx>
      <c:spPr>
        <a:solidFill>
          <a:schemeClr val="bg1"/>
        </a:solidFill>
      </c:spPr>
    </c:plotArea>
    <c:plotVisOnly val="1"/>
  </c:chart>
  <c:spPr>
    <a:solidFill>
      <a:schemeClr val="bg1"/>
    </a:solidFill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854631650724356"/>
          <c:y val="0.14034173228346455"/>
          <c:w val="0.54677706288165362"/>
          <c:h val="0.54281942257217874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1B3A3E"/>
              </a:solidFill>
              <a:ln>
                <a:noFill/>
              </a:ln>
            </c:spPr>
          </c:marker>
          <c:dPt>
            <c:idx val="6"/>
            <c:marker>
              <c:spPr>
                <a:solidFill>
                  <a:srgbClr val="CF5828"/>
                </a:solidFill>
                <a:ln>
                  <a:noFill/>
                </a:ln>
              </c:spPr>
            </c:marker>
          </c:dPt>
          <c:xVal>
            <c:numRef>
              <c:f>'Likes and Dislikes'!$G$2:$G$54</c:f>
              <c:numCache>
                <c:formatCode>General</c:formatCode>
                <c:ptCount val="53"/>
                <c:pt idx="0">
                  <c:v>6.0346151957457747E-3</c:v>
                </c:pt>
                <c:pt idx="1">
                  <c:v>5.1220064525753254E-3</c:v>
                </c:pt>
                <c:pt idx="2">
                  <c:v>4.3459800001527929E-3</c:v>
                </c:pt>
                <c:pt idx="3">
                  <c:v>4.5514825083148996E-3</c:v>
                </c:pt>
                <c:pt idx="4">
                  <c:v>5.5917266542767552E-3</c:v>
                </c:pt>
                <c:pt idx="5">
                  <c:v>1.5631746380486717E-2</c:v>
                </c:pt>
                <c:pt idx="6">
                  <c:v>5.1240900182543472E-3</c:v>
                </c:pt>
                <c:pt idx="7">
                  <c:v>6.0913042972327858E-3</c:v>
                </c:pt>
                <c:pt idx="8">
                  <c:v>4.8796731831976994E-3</c:v>
                </c:pt>
                <c:pt idx="9">
                  <c:v>5.5369001954456171E-3</c:v>
                </c:pt>
                <c:pt idx="10">
                  <c:v>6.6578355748690247E-3</c:v>
                </c:pt>
                <c:pt idx="11">
                  <c:v>4.5935346931123226E-3</c:v>
                </c:pt>
                <c:pt idx="12">
                  <c:v>4.7063916672588435E-3</c:v>
                </c:pt>
                <c:pt idx="13">
                  <c:v>5.1833993343425632E-3</c:v>
                </c:pt>
                <c:pt idx="14">
                  <c:v>6.3503272270049645E-3</c:v>
                </c:pt>
                <c:pt idx="15">
                  <c:v>5.700132979625407E-3</c:v>
                </c:pt>
                <c:pt idx="16">
                  <c:v>4.6014717149268211E-3</c:v>
                </c:pt>
                <c:pt idx="17">
                  <c:v>4.961333113627348E-3</c:v>
                </c:pt>
                <c:pt idx="18">
                  <c:v>7.0548662252727448E-3</c:v>
                </c:pt>
                <c:pt idx="19">
                  <c:v>5.2072289268514311E-3</c:v>
                </c:pt>
                <c:pt idx="20">
                  <c:v>6.5714619193255695E-3</c:v>
                </c:pt>
                <c:pt idx="21">
                  <c:v>3.8525720973557813E-3</c:v>
                </c:pt>
                <c:pt idx="22">
                  <c:v>1.0777637660823415E-2</c:v>
                </c:pt>
                <c:pt idx="23">
                  <c:v>9.4091717284400245E-3</c:v>
                </c:pt>
                <c:pt idx="24">
                  <c:v>7.8132622938028758E-3</c:v>
                </c:pt>
                <c:pt idx="25">
                  <c:v>1.1194525762476483E-2</c:v>
                </c:pt>
                <c:pt idx="26">
                  <c:v>9.5419990950339484E-3</c:v>
                </c:pt>
                <c:pt idx="27">
                  <c:v>8.3627795048431351E-3</c:v>
                </c:pt>
                <c:pt idx="28">
                  <c:v>8.0440315432636599E-3</c:v>
                </c:pt>
                <c:pt idx="29">
                  <c:v>5.0179916352935828E-3</c:v>
                </c:pt>
                <c:pt idx="30">
                  <c:v>7.0588119110185929E-3</c:v>
                </c:pt>
                <c:pt idx="31">
                  <c:v>4.6800907851965914E-3</c:v>
                </c:pt>
                <c:pt idx="32">
                  <c:v>8.6311464749003093E-3</c:v>
                </c:pt>
                <c:pt idx="33">
                  <c:v>7.873673886133423E-3</c:v>
                </c:pt>
                <c:pt idx="34">
                  <c:v>1.3180798771078717E-2</c:v>
                </c:pt>
                <c:pt idx="35">
                  <c:v>5.7666167848623171E-3</c:v>
                </c:pt>
                <c:pt idx="36">
                  <c:v>7.7713716902786702E-3</c:v>
                </c:pt>
                <c:pt idx="37">
                  <c:v>6.217988174064033E-3</c:v>
                </c:pt>
                <c:pt idx="38">
                  <c:v>3.6113316655706483E-3</c:v>
                </c:pt>
                <c:pt idx="39">
                  <c:v>7.4562738577336638E-3</c:v>
                </c:pt>
                <c:pt idx="40">
                  <c:v>6.9795123807748988E-3</c:v>
                </c:pt>
                <c:pt idx="41">
                  <c:v>7.4098520271762471E-3</c:v>
                </c:pt>
                <c:pt idx="42">
                  <c:v>9.7727001991071375E-3</c:v>
                </c:pt>
                <c:pt idx="43">
                  <c:v>1.1250998382108992E-2</c:v>
                </c:pt>
                <c:pt idx="44">
                  <c:v>8.9532414805246988E-3</c:v>
                </c:pt>
                <c:pt idx="45">
                  <c:v>4.795475482157102E-3</c:v>
                </c:pt>
                <c:pt idx="46">
                  <c:v>7.5094282766905518E-3</c:v>
                </c:pt>
                <c:pt idx="47">
                  <c:v>1.1286368107050783E-2</c:v>
                </c:pt>
                <c:pt idx="48">
                  <c:v>8.8119228418974665E-3</c:v>
                </c:pt>
                <c:pt idx="49">
                  <c:v>8.531629603522153E-3</c:v>
                </c:pt>
                <c:pt idx="50">
                  <c:v>1.0445399367684979E-2</c:v>
                </c:pt>
                <c:pt idx="51">
                  <c:v>6.6723546669327904E-3</c:v>
                </c:pt>
                <c:pt idx="52">
                  <c:v>6.6736176963392785E-3</c:v>
                </c:pt>
              </c:numCache>
            </c:numRef>
          </c:xVal>
          <c:yVal>
            <c:numRef>
              <c:f>'Likes and Dislikes'!$H$2:$H$54</c:f>
              <c:numCache>
                <c:formatCode>General</c:formatCode>
                <c:ptCount val="53"/>
                <c:pt idx="0">
                  <c:v>1.7543068435486522E-4</c:v>
                </c:pt>
                <c:pt idx="1">
                  <c:v>1.9351407289078772E-4</c:v>
                </c:pt>
                <c:pt idx="2">
                  <c:v>1.3664947064706494E-4</c:v>
                </c:pt>
                <c:pt idx="3">
                  <c:v>3.8178487735861873E-4</c:v>
                </c:pt>
                <c:pt idx="4">
                  <c:v>5.1598413574293614E-4</c:v>
                </c:pt>
                <c:pt idx="5">
                  <c:v>1.1445543702542525E-3</c:v>
                </c:pt>
                <c:pt idx="6">
                  <c:v>4.6652585709531513E-3</c:v>
                </c:pt>
                <c:pt idx="7">
                  <c:v>6.6457493796071097E-4</c:v>
                </c:pt>
                <c:pt idx="8">
                  <c:v>1.23601460269458E-4</c:v>
                </c:pt>
                <c:pt idx="9">
                  <c:v>1.6275769604272457E-4</c:v>
                </c:pt>
                <c:pt idx="10">
                  <c:v>1.9166997148762323E-4</c:v>
                </c:pt>
                <c:pt idx="11">
                  <c:v>6.4290880116576012E-4</c:v>
                </c:pt>
                <c:pt idx="12">
                  <c:v>2.641111248436978E-4</c:v>
                </c:pt>
                <c:pt idx="13">
                  <c:v>3.4608116993767806E-4</c:v>
                </c:pt>
                <c:pt idx="14">
                  <c:v>2.8178392573309269E-4</c:v>
                </c:pt>
                <c:pt idx="15">
                  <c:v>6.7328868293899295E-5</c:v>
                </c:pt>
                <c:pt idx="16">
                  <c:v>2.3504314104689453E-4</c:v>
                </c:pt>
                <c:pt idx="17">
                  <c:v>1.3318128980543384E-4</c:v>
                </c:pt>
                <c:pt idx="18">
                  <c:v>2.8347195418116668E-4</c:v>
                </c:pt>
                <c:pt idx="19">
                  <c:v>1.2677736305054759E-4</c:v>
                </c:pt>
                <c:pt idx="20">
                  <c:v>2.5940036187477582E-4</c:v>
                </c:pt>
                <c:pt idx="21">
                  <c:v>1.7585443290357277E-4</c:v>
                </c:pt>
                <c:pt idx="22">
                  <c:v>1.8232085628068395E-4</c:v>
                </c:pt>
                <c:pt idx="23">
                  <c:v>3.5664635762241883E-4</c:v>
                </c:pt>
                <c:pt idx="24">
                  <c:v>1.8890524642480187E-3</c:v>
                </c:pt>
                <c:pt idx="25">
                  <c:v>1.5280445933162618E-4</c:v>
                </c:pt>
                <c:pt idx="26">
                  <c:v>1.7554257328223331E-4</c:v>
                </c:pt>
                <c:pt idx="27">
                  <c:v>2.3766328333009373E-4</c:v>
                </c:pt>
                <c:pt idx="28">
                  <c:v>2.3574690129746318E-4</c:v>
                </c:pt>
                <c:pt idx="29">
                  <c:v>1.4852974294084583E-4</c:v>
                </c:pt>
                <c:pt idx="30">
                  <c:v>2.2681579521884932E-4</c:v>
                </c:pt>
                <c:pt idx="31">
                  <c:v>9.2930771652097207E-5</c:v>
                </c:pt>
                <c:pt idx="32">
                  <c:v>4.513741236562165E-4</c:v>
                </c:pt>
                <c:pt idx="33">
                  <c:v>1.5900574048783046E-4</c:v>
                </c:pt>
                <c:pt idx="34">
                  <c:v>3.440705741574781E-4</c:v>
                </c:pt>
                <c:pt idx="35">
                  <c:v>2.9508779518630371E-4</c:v>
                </c:pt>
                <c:pt idx="36">
                  <c:v>2.1116934213924956E-4</c:v>
                </c:pt>
                <c:pt idx="37">
                  <c:v>6.6918599746421841E-4</c:v>
                </c:pt>
                <c:pt idx="38">
                  <c:v>4.2106388382663141E-4</c:v>
                </c:pt>
                <c:pt idx="39">
                  <c:v>3.2867392450769975E-4</c:v>
                </c:pt>
                <c:pt idx="40">
                  <c:v>4.3026121771169316E-4</c:v>
                </c:pt>
                <c:pt idx="41">
                  <c:v>3.1302422581825571E-4</c:v>
                </c:pt>
                <c:pt idx="42">
                  <c:v>2.3881511399025451E-4</c:v>
                </c:pt>
                <c:pt idx="43">
                  <c:v>1.0837139131800092E-4</c:v>
                </c:pt>
                <c:pt idx="44">
                  <c:v>1.0560879899389941E-3</c:v>
                </c:pt>
                <c:pt idx="45">
                  <c:v>1.1516768379605735E-4</c:v>
                </c:pt>
                <c:pt idx="46">
                  <c:v>3.1692171456379394E-4</c:v>
                </c:pt>
                <c:pt idx="47">
                  <c:v>1.4050731032697156E-4</c:v>
                </c:pt>
                <c:pt idx="48">
                  <c:v>2.2201134185273106E-4</c:v>
                </c:pt>
                <c:pt idx="49">
                  <c:v>1.7645795186022484E-4</c:v>
                </c:pt>
                <c:pt idx="50">
                  <c:v>9.0709177755126877E-4</c:v>
                </c:pt>
                <c:pt idx="51">
                  <c:v>2.9354496925894645E-4</c:v>
                </c:pt>
                <c:pt idx="52">
                  <c:v>5.6592252896531822E-4</c:v>
                </c:pt>
              </c:numCache>
            </c:numRef>
          </c:yVal>
        </c:ser>
        <c:axId val="88860160"/>
        <c:axId val="92391680"/>
      </c:scatterChart>
      <c:valAx>
        <c:axId val="88860160"/>
        <c:scaling>
          <c:orientation val="minMax"/>
          <c:max val="2.0000000000000004E-2"/>
        </c:scaling>
        <c:axPos val="b"/>
        <c:numFmt formatCode="0.0%" sourceLinked="0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800">
                <a:latin typeface="Myriad Web Pro" pitchFamily="34" charset="0"/>
              </a:defRPr>
            </a:pPr>
            <a:endParaRPr lang="en-US"/>
          </a:p>
        </c:txPr>
        <c:crossAx val="92391680"/>
        <c:crosses val="autoZero"/>
        <c:crossBetween val="midCat"/>
      </c:valAx>
      <c:valAx>
        <c:axId val="92391680"/>
        <c:scaling>
          <c:orientation val="minMax"/>
          <c:max val="6.000000000000001E-3"/>
        </c:scaling>
        <c:axPos val="l"/>
        <c:majorGridlines>
          <c:spPr>
            <a:ln>
              <a:solidFill>
                <a:srgbClr val="AAAAAA"/>
              </a:solidFill>
            </a:ln>
          </c:spPr>
        </c:majorGridlines>
        <c:numFmt formatCode="0.00%" sourceLinked="0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800">
                <a:solidFill>
                  <a:sysClr val="windowText" lastClr="000000"/>
                </a:solidFill>
                <a:latin typeface="Myriad Web Pro" pitchFamily="34" charset="0"/>
              </a:defRPr>
            </a:pPr>
            <a:endParaRPr lang="en-US"/>
          </a:p>
        </c:txPr>
        <c:crossAx val="88860160"/>
        <c:crosses val="autoZero"/>
        <c:crossBetween val="midCat"/>
      </c:valAx>
      <c:spPr>
        <a:solidFill>
          <a:schemeClr val="bg1"/>
        </a:solidFill>
      </c:spPr>
    </c:plotArea>
    <c:plotVisOnly val="1"/>
  </c:chart>
  <c:spPr>
    <a:solidFill>
      <a:schemeClr val="bg1"/>
    </a:solidFill>
    <a:ln>
      <a:noFill/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0794317681092783"/>
          <c:y val="0.18191816662727583"/>
          <c:w val="0.81072801118838245"/>
          <c:h val="0.42431739871378649"/>
        </c:manualLayout>
      </c:layout>
      <c:lineChart>
        <c:grouping val="standard"/>
        <c:ser>
          <c:idx val="0"/>
          <c:order val="0"/>
          <c:tx>
            <c:strRef>
              <c:f>Category!$C$58</c:f>
              <c:strCache>
                <c:ptCount val="1"/>
                <c:pt idx="0">
                  <c:v>Nominees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1B3A3E"/>
              </a:solidFill>
              <a:ln>
                <a:noFill/>
              </a:ln>
            </c:spPr>
          </c:marker>
          <c:cat>
            <c:strRef>
              <c:f>Category!$E$57:$T$57</c:f>
              <c:strCache>
                <c:ptCount val="16"/>
                <c:pt idx="0">
                  <c:v>Video of the Year</c:v>
                </c:pt>
                <c:pt idx="1">
                  <c:v>Song of the Summer</c:v>
                </c:pt>
                <c:pt idx="2">
                  <c:v>Best Hip-Hop Video</c:v>
                </c:pt>
                <c:pt idx="3">
                  <c:v>Best Male Video</c:v>
                </c:pt>
                <c:pt idx="4">
                  <c:v>Best Female Video</c:v>
                </c:pt>
                <c:pt idx="5">
                  <c:v>Best Pop Video</c:v>
                </c:pt>
                <c:pt idx="6">
                  <c:v>Artist to Watch</c:v>
                </c:pt>
                <c:pt idx="7">
                  <c:v>Best Collaboration</c:v>
                </c:pt>
                <c:pt idx="8">
                  <c:v>Best Video with Social Message</c:v>
                </c:pt>
                <c:pt idx="9">
                  <c:v>Best Rock Video</c:v>
                </c:pt>
                <c:pt idx="10">
                  <c:v>Best Art Direction</c:v>
                </c:pt>
                <c:pt idx="11">
                  <c:v>Best Choreography</c:v>
                </c:pt>
                <c:pt idx="12">
                  <c:v>Best Cinematography</c:v>
                </c:pt>
                <c:pt idx="13">
                  <c:v>Best Direction</c:v>
                </c:pt>
                <c:pt idx="14">
                  <c:v>Best Editing</c:v>
                </c:pt>
                <c:pt idx="15">
                  <c:v>Best Visual Effects</c:v>
                </c:pt>
              </c:strCache>
            </c:strRef>
          </c:cat>
          <c:val>
            <c:numRef>
              <c:f>Category!$E$58:$T$58</c:f>
              <c:numCache>
                <c:formatCode>General</c:formatCode>
                <c:ptCount val="16"/>
                <c:pt idx="0">
                  <c:v>5.5917266542767552E-3</c:v>
                </c:pt>
                <c:pt idx="1">
                  <c:v>4.8796731831976994E-3</c:v>
                </c:pt>
                <c:pt idx="2">
                  <c:v>6.3503272270049645E-3</c:v>
                </c:pt>
                <c:pt idx="3">
                  <c:v>5.700132979625407E-3</c:v>
                </c:pt>
                <c:pt idx="4">
                  <c:v>7.0548662252727448E-3</c:v>
                </c:pt>
                <c:pt idx="5">
                  <c:v>5.2072289268514311E-3</c:v>
                </c:pt>
                <c:pt idx="6">
                  <c:v>6.6736176963392785E-3</c:v>
                </c:pt>
                <c:pt idx="7">
                  <c:v>4.8796731831976994E-3</c:v>
                </c:pt>
                <c:pt idx="8">
                  <c:v>9.5419990950339484E-3</c:v>
                </c:pt>
                <c:pt idx="9">
                  <c:v>5.7666167848623171E-3</c:v>
                </c:pt>
                <c:pt idx="10">
                  <c:v>1.3180798771078717E-2</c:v>
                </c:pt>
                <c:pt idx="11">
                  <c:v>6.9795123807748988E-3</c:v>
                </c:pt>
                <c:pt idx="12">
                  <c:v>1.1250998382108992E-2</c:v>
                </c:pt>
                <c:pt idx="13">
                  <c:v>9.7727001991071375E-3</c:v>
                </c:pt>
                <c:pt idx="14">
                  <c:v>4.795475482157102E-3</c:v>
                </c:pt>
                <c:pt idx="15">
                  <c:v>6.6723546669327904E-3</c:v>
                </c:pt>
              </c:numCache>
            </c:numRef>
          </c:val>
        </c:ser>
        <c:ser>
          <c:idx val="1"/>
          <c:order val="1"/>
          <c:tx>
            <c:strRef>
              <c:f>Category!$C$59</c:f>
              <c:strCache>
                <c:ptCount val="1"/>
                <c:pt idx="0">
                  <c:v>4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1B3A3E"/>
              </a:solidFill>
              <a:ln>
                <a:noFill/>
              </a:ln>
            </c:spPr>
          </c:marker>
          <c:cat>
            <c:strRef>
              <c:f>Category!$E$57:$T$57</c:f>
              <c:strCache>
                <c:ptCount val="16"/>
                <c:pt idx="0">
                  <c:v>Video of the Year</c:v>
                </c:pt>
                <c:pt idx="1">
                  <c:v>Song of the Summer</c:v>
                </c:pt>
                <c:pt idx="2">
                  <c:v>Best Hip-Hop Video</c:v>
                </c:pt>
                <c:pt idx="3">
                  <c:v>Best Male Video</c:v>
                </c:pt>
                <c:pt idx="4">
                  <c:v>Best Female Video</c:v>
                </c:pt>
                <c:pt idx="5">
                  <c:v>Best Pop Video</c:v>
                </c:pt>
                <c:pt idx="6">
                  <c:v>Artist to Watch</c:v>
                </c:pt>
                <c:pt idx="7">
                  <c:v>Best Collaboration</c:v>
                </c:pt>
                <c:pt idx="8">
                  <c:v>Best Video with Social Message</c:v>
                </c:pt>
                <c:pt idx="9">
                  <c:v>Best Rock Video</c:v>
                </c:pt>
                <c:pt idx="10">
                  <c:v>Best Art Direction</c:v>
                </c:pt>
                <c:pt idx="11">
                  <c:v>Best Choreography</c:v>
                </c:pt>
                <c:pt idx="12">
                  <c:v>Best Cinematography</c:v>
                </c:pt>
                <c:pt idx="13">
                  <c:v>Best Direction</c:v>
                </c:pt>
                <c:pt idx="14">
                  <c:v>Best Editing</c:v>
                </c:pt>
                <c:pt idx="15">
                  <c:v>Best Visual Effects</c:v>
                </c:pt>
              </c:strCache>
            </c:strRef>
          </c:cat>
          <c:val>
            <c:numRef>
              <c:f>Category!$E$59:$T$59</c:f>
              <c:numCache>
                <c:formatCode>General</c:formatCode>
                <c:ptCount val="16"/>
                <c:pt idx="0">
                  <c:v>4.5514825083148996E-3</c:v>
                </c:pt>
                <c:pt idx="1">
                  <c:v>6.0913042972327858E-3</c:v>
                </c:pt>
                <c:pt idx="2">
                  <c:v>5.1833993343425632E-3</c:v>
                </c:pt>
                <c:pt idx="3">
                  <c:v>4.7063916672588435E-3</c:v>
                </c:pt>
                <c:pt idx="4">
                  <c:v>4.961333113627348E-3</c:v>
                </c:pt>
                <c:pt idx="5">
                  <c:v>5.1240900182543472E-3</c:v>
                </c:pt>
                <c:pt idx="6">
                  <c:v>6.6723546669327904E-3</c:v>
                </c:pt>
                <c:pt idx="7">
                  <c:v>3.8525720973557813E-3</c:v>
                </c:pt>
                <c:pt idx="8">
                  <c:v>1.1194525762476483E-2</c:v>
                </c:pt>
                <c:pt idx="9">
                  <c:v>5.0179916352935828E-3</c:v>
                </c:pt>
                <c:pt idx="10">
                  <c:v>7.873673886133423E-3</c:v>
                </c:pt>
                <c:pt idx="11">
                  <c:v>7.4562738577336638E-3</c:v>
                </c:pt>
                <c:pt idx="12">
                  <c:v>9.7727001991071375E-3</c:v>
                </c:pt>
                <c:pt idx="13">
                  <c:v>5.2072289268514311E-3</c:v>
                </c:pt>
                <c:pt idx="14">
                  <c:v>4.961333113627348E-3</c:v>
                </c:pt>
                <c:pt idx="15">
                  <c:v>1.1286368107050783E-2</c:v>
                </c:pt>
              </c:numCache>
            </c:numRef>
          </c:val>
        </c:ser>
        <c:ser>
          <c:idx val="2"/>
          <c:order val="2"/>
          <c:tx>
            <c:strRef>
              <c:f>Category!$C$60</c:f>
              <c:strCache>
                <c:ptCount val="1"/>
                <c:pt idx="0">
                  <c:v>3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1B3A3E"/>
              </a:solidFill>
              <a:ln>
                <a:noFill/>
              </a:ln>
            </c:spPr>
          </c:marker>
          <c:cat>
            <c:strRef>
              <c:f>Category!$E$57:$T$57</c:f>
              <c:strCache>
                <c:ptCount val="16"/>
                <c:pt idx="0">
                  <c:v>Video of the Year</c:v>
                </c:pt>
                <c:pt idx="1">
                  <c:v>Song of the Summer</c:v>
                </c:pt>
                <c:pt idx="2">
                  <c:v>Best Hip-Hop Video</c:v>
                </c:pt>
                <c:pt idx="3">
                  <c:v>Best Male Video</c:v>
                </c:pt>
                <c:pt idx="4">
                  <c:v>Best Female Video</c:v>
                </c:pt>
                <c:pt idx="5">
                  <c:v>Best Pop Video</c:v>
                </c:pt>
                <c:pt idx="6">
                  <c:v>Artist to Watch</c:v>
                </c:pt>
                <c:pt idx="7">
                  <c:v>Best Collaboration</c:v>
                </c:pt>
                <c:pt idx="8">
                  <c:v>Best Video with Social Message</c:v>
                </c:pt>
                <c:pt idx="9">
                  <c:v>Best Rock Video</c:v>
                </c:pt>
                <c:pt idx="10">
                  <c:v>Best Art Direction</c:v>
                </c:pt>
                <c:pt idx="11">
                  <c:v>Best Choreography</c:v>
                </c:pt>
                <c:pt idx="12">
                  <c:v>Best Cinematography</c:v>
                </c:pt>
                <c:pt idx="13">
                  <c:v>Best Direction</c:v>
                </c:pt>
                <c:pt idx="14">
                  <c:v>Best Editing</c:v>
                </c:pt>
                <c:pt idx="15">
                  <c:v>Best Visual Effects</c:v>
                </c:pt>
              </c:strCache>
            </c:strRef>
          </c:cat>
          <c:val>
            <c:numRef>
              <c:f>Category!$E$60:$T$60</c:f>
              <c:numCache>
                <c:formatCode>General</c:formatCode>
                <c:ptCount val="16"/>
                <c:pt idx="0">
                  <c:v>4.3459800001527929E-3</c:v>
                </c:pt>
                <c:pt idx="1">
                  <c:v>5.1240900182543472E-3</c:v>
                </c:pt>
                <c:pt idx="2">
                  <c:v>4.7063916672588435E-3</c:v>
                </c:pt>
                <c:pt idx="3">
                  <c:v>4.5514825083148996E-3</c:v>
                </c:pt>
                <c:pt idx="4">
                  <c:v>4.6014717149268211E-3</c:v>
                </c:pt>
                <c:pt idx="5">
                  <c:v>4.3459800001527929E-3</c:v>
                </c:pt>
                <c:pt idx="6">
                  <c:v>8.531629603522153E-3</c:v>
                </c:pt>
                <c:pt idx="7">
                  <c:v>6.5714619193255695E-3</c:v>
                </c:pt>
                <c:pt idx="8">
                  <c:v>7.8132622938028758E-3</c:v>
                </c:pt>
                <c:pt idx="9">
                  <c:v>8.0440315432636599E-3</c:v>
                </c:pt>
                <c:pt idx="10">
                  <c:v>4.6800907851965914E-3</c:v>
                </c:pt>
                <c:pt idx="11">
                  <c:v>3.6113316655706483E-3</c:v>
                </c:pt>
                <c:pt idx="12">
                  <c:v>7.4098520271762471E-3</c:v>
                </c:pt>
                <c:pt idx="13">
                  <c:v>4.5935346931123226E-3</c:v>
                </c:pt>
                <c:pt idx="14">
                  <c:v>6.6578355748690247E-3</c:v>
                </c:pt>
                <c:pt idx="15">
                  <c:v>7.5094282766905518E-3</c:v>
                </c:pt>
              </c:numCache>
            </c:numRef>
          </c:val>
        </c:ser>
        <c:ser>
          <c:idx val="3"/>
          <c:order val="3"/>
          <c:tx>
            <c:strRef>
              <c:f>Category!$C$61</c:f>
              <c:strCache>
                <c:ptCount val="1"/>
                <c:pt idx="0">
                  <c:v>2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1B3A3E"/>
              </a:solidFill>
              <a:ln>
                <a:noFill/>
              </a:ln>
            </c:spPr>
          </c:marker>
          <c:cat>
            <c:strRef>
              <c:f>Category!$E$57:$T$57</c:f>
              <c:strCache>
                <c:ptCount val="16"/>
                <c:pt idx="0">
                  <c:v>Video of the Year</c:v>
                </c:pt>
                <c:pt idx="1">
                  <c:v>Song of the Summer</c:v>
                </c:pt>
                <c:pt idx="2">
                  <c:v>Best Hip-Hop Video</c:v>
                </c:pt>
                <c:pt idx="3">
                  <c:v>Best Male Video</c:v>
                </c:pt>
                <c:pt idx="4">
                  <c:v>Best Female Video</c:v>
                </c:pt>
                <c:pt idx="5">
                  <c:v>Best Pop Video</c:v>
                </c:pt>
                <c:pt idx="6">
                  <c:v>Artist to Watch</c:v>
                </c:pt>
                <c:pt idx="7">
                  <c:v>Best Collaboration</c:v>
                </c:pt>
                <c:pt idx="8">
                  <c:v>Best Video with Social Message</c:v>
                </c:pt>
                <c:pt idx="9">
                  <c:v>Best Rock Video</c:v>
                </c:pt>
                <c:pt idx="10">
                  <c:v>Best Art Direction</c:v>
                </c:pt>
                <c:pt idx="11">
                  <c:v>Best Choreography</c:v>
                </c:pt>
                <c:pt idx="12">
                  <c:v>Best Cinematography</c:v>
                </c:pt>
                <c:pt idx="13">
                  <c:v>Best Direction</c:v>
                </c:pt>
                <c:pt idx="14">
                  <c:v>Best Editing</c:v>
                </c:pt>
                <c:pt idx="15">
                  <c:v>Best Visual Effects</c:v>
                </c:pt>
              </c:strCache>
            </c:strRef>
          </c:cat>
          <c:val>
            <c:numRef>
              <c:f>Category!$E$61:$T$61</c:f>
              <c:numCache>
                <c:formatCode>General</c:formatCode>
                <c:ptCount val="16"/>
                <c:pt idx="0">
                  <c:v>5.1220064525753254E-3</c:v>
                </c:pt>
                <c:pt idx="1">
                  <c:v>4.5514825083148996E-3</c:v>
                </c:pt>
                <c:pt idx="2">
                  <c:v>4.5935346931123226E-3</c:v>
                </c:pt>
                <c:pt idx="3">
                  <c:v>6.0346151957457747E-3</c:v>
                </c:pt>
                <c:pt idx="4">
                  <c:v>5.1240900182543472E-3</c:v>
                </c:pt>
                <c:pt idx="5">
                  <c:v>6.0346151957457747E-3</c:v>
                </c:pt>
                <c:pt idx="6">
                  <c:v>8.8119228418974665E-3</c:v>
                </c:pt>
                <c:pt idx="7">
                  <c:v>4.5514825083148996E-3</c:v>
                </c:pt>
                <c:pt idx="8">
                  <c:v>1.0777637660823415E-2</c:v>
                </c:pt>
                <c:pt idx="9">
                  <c:v>8.3627795048431351E-3</c:v>
                </c:pt>
                <c:pt idx="10">
                  <c:v>7.0588119110185929E-3</c:v>
                </c:pt>
                <c:pt idx="11">
                  <c:v>6.217988174064033E-3</c:v>
                </c:pt>
                <c:pt idx="12">
                  <c:v>1.3180798771078717E-2</c:v>
                </c:pt>
                <c:pt idx="13">
                  <c:v>6.6578355748690247E-3</c:v>
                </c:pt>
                <c:pt idx="14">
                  <c:v>5.1240900182543472E-3</c:v>
                </c:pt>
                <c:pt idx="15">
                  <c:v>8.9532414805246988E-3</c:v>
                </c:pt>
              </c:numCache>
            </c:numRef>
          </c:val>
        </c:ser>
        <c:ser>
          <c:idx val="4"/>
          <c:order val="4"/>
          <c:tx>
            <c:strRef>
              <c:f>Category!$C$62</c:f>
              <c:strCache>
                <c:ptCount val="1"/>
                <c:pt idx="0">
                  <c:v>Category Winner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CF5828"/>
              </a:solidFill>
              <a:ln>
                <a:noFill/>
              </a:ln>
            </c:spPr>
          </c:marker>
          <c:cat>
            <c:strRef>
              <c:f>Category!$E$57:$T$57</c:f>
              <c:strCache>
                <c:ptCount val="16"/>
                <c:pt idx="0">
                  <c:v>Video of the Year</c:v>
                </c:pt>
                <c:pt idx="1">
                  <c:v>Song of the Summer</c:v>
                </c:pt>
                <c:pt idx="2">
                  <c:v>Best Hip-Hop Video</c:v>
                </c:pt>
                <c:pt idx="3">
                  <c:v>Best Male Video</c:v>
                </c:pt>
                <c:pt idx="4">
                  <c:v>Best Female Video</c:v>
                </c:pt>
                <c:pt idx="5">
                  <c:v>Best Pop Video</c:v>
                </c:pt>
                <c:pt idx="6">
                  <c:v>Artist to Watch</c:v>
                </c:pt>
                <c:pt idx="7">
                  <c:v>Best Collaboration</c:v>
                </c:pt>
                <c:pt idx="8">
                  <c:v>Best Video with Social Message</c:v>
                </c:pt>
                <c:pt idx="9">
                  <c:v>Best Rock Video</c:v>
                </c:pt>
                <c:pt idx="10">
                  <c:v>Best Art Direction</c:v>
                </c:pt>
                <c:pt idx="11">
                  <c:v>Best Choreography</c:v>
                </c:pt>
                <c:pt idx="12">
                  <c:v>Best Cinematography</c:v>
                </c:pt>
                <c:pt idx="13">
                  <c:v>Best Direction</c:v>
                </c:pt>
                <c:pt idx="14">
                  <c:v>Best Editing</c:v>
                </c:pt>
                <c:pt idx="15">
                  <c:v>Best Visual Effects</c:v>
                </c:pt>
              </c:strCache>
            </c:strRef>
          </c:cat>
          <c:val>
            <c:numRef>
              <c:f>Category!$E$62:$T$62</c:f>
              <c:numCache>
                <c:formatCode>General</c:formatCode>
                <c:ptCount val="16"/>
                <c:pt idx="0">
                  <c:v>6.0346151957457747E-3</c:v>
                </c:pt>
                <c:pt idx="1">
                  <c:v>1.5631746380486717E-2</c:v>
                </c:pt>
                <c:pt idx="2">
                  <c:v>6.6578355748690247E-3</c:v>
                </c:pt>
                <c:pt idx="3">
                  <c:v>4.3459800001527929E-3</c:v>
                </c:pt>
                <c:pt idx="4">
                  <c:v>5.5917266542767552E-3</c:v>
                </c:pt>
                <c:pt idx="5">
                  <c:v>6.0913042972327858E-3</c:v>
                </c:pt>
                <c:pt idx="6">
                  <c:v>1.0445399367684979E-2</c:v>
                </c:pt>
                <c:pt idx="7">
                  <c:v>4.961333113627348E-3</c:v>
                </c:pt>
                <c:pt idx="8">
                  <c:v>9.4091717284400245E-3</c:v>
                </c:pt>
                <c:pt idx="9">
                  <c:v>1.3180798771078717E-2</c:v>
                </c:pt>
                <c:pt idx="10">
                  <c:v>8.6311464749003093E-3</c:v>
                </c:pt>
                <c:pt idx="11">
                  <c:v>7.7713716902786702E-3</c:v>
                </c:pt>
                <c:pt idx="12">
                  <c:v>6.6578355748690247E-3</c:v>
                </c:pt>
                <c:pt idx="13">
                  <c:v>6.5714619193255695E-3</c:v>
                </c:pt>
                <c:pt idx="14">
                  <c:v>6.0346151957457747E-3</c:v>
                </c:pt>
                <c:pt idx="15">
                  <c:v>7.873673886133423E-3</c:v>
                </c:pt>
              </c:numCache>
            </c:numRef>
          </c:val>
        </c:ser>
        <c:ser>
          <c:idx val="5"/>
          <c:order val="5"/>
          <c:tx>
            <c:strRef>
              <c:f>Category!$C$63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1B3A3E"/>
              </a:solidFill>
              <a:ln>
                <a:noFill/>
              </a:ln>
            </c:spPr>
          </c:marker>
          <c:cat>
            <c:strRef>
              <c:f>Category!$E$57:$T$57</c:f>
              <c:strCache>
                <c:ptCount val="16"/>
                <c:pt idx="0">
                  <c:v>Video of the Year</c:v>
                </c:pt>
                <c:pt idx="1">
                  <c:v>Song of the Summer</c:v>
                </c:pt>
                <c:pt idx="2">
                  <c:v>Best Hip-Hop Video</c:v>
                </c:pt>
                <c:pt idx="3">
                  <c:v>Best Male Video</c:v>
                </c:pt>
                <c:pt idx="4">
                  <c:v>Best Female Video</c:v>
                </c:pt>
                <c:pt idx="5">
                  <c:v>Best Pop Video</c:v>
                </c:pt>
                <c:pt idx="6">
                  <c:v>Artist to Watch</c:v>
                </c:pt>
                <c:pt idx="7">
                  <c:v>Best Collaboration</c:v>
                </c:pt>
                <c:pt idx="8">
                  <c:v>Best Video with Social Message</c:v>
                </c:pt>
                <c:pt idx="9">
                  <c:v>Best Rock Video</c:v>
                </c:pt>
                <c:pt idx="10">
                  <c:v>Best Art Direction</c:v>
                </c:pt>
                <c:pt idx="11">
                  <c:v>Best Choreography</c:v>
                </c:pt>
                <c:pt idx="12">
                  <c:v>Best Cinematography</c:v>
                </c:pt>
                <c:pt idx="13">
                  <c:v>Best Direction</c:v>
                </c:pt>
                <c:pt idx="14">
                  <c:v>Best Editing</c:v>
                </c:pt>
                <c:pt idx="15">
                  <c:v>Best Visual Effects</c:v>
                </c:pt>
              </c:strCache>
            </c:strRef>
          </c:cat>
          <c:val>
            <c:numRef>
              <c:f>Category!$E$63:$T$63</c:f>
              <c:numCache>
                <c:formatCode>General</c:formatCode>
                <c:ptCount val="16"/>
                <c:pt idx="1">
                  <c:v>5.5369001954456171E-3</c:v>
                </c:pt>
              </c:numCache>
            </c:numRef>
          </c:val>
        </c:ser>
        <c:marker val="1"/>
        <c:axId val="93475968"/>
        <c:axId val="93477888"/>
      </c:lineChart>
      <c:catAx>
        <c:axId val="93475968"/>
        <c:scaling>
          <c:orientation val="minMax"/>
        </c:scaling>
        <c:axPos val="b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800">
                <a:solidFill>
                  <a:sysClr val="windowText" lastClr="000000"/>
                </a:solidFill>
                <a:latin typeface="Myriad Web Pro" pitchFamily="34" charset="0"/>
                <a:ea typeface="Arial Unicode MS" pitchFamily="34" charset="-128"/>
                <a:cs typeface="Arial Unicode MS" pitchFamily="34" charset="-128"/>
              </a:defRPr>
            </a:pPr>
            <a:endParaRPr lang="en-US"/>
          </a:p>
        </c:txPr>
        <c:crossAx val="93477888"/>
        <c:crosses val="autoZero"/>
        <c:auto val="1"/>
        <c:lblAlgn val="ctr"/>
        <c:lblOffset val="100"/>
      </c:catAx>
      <c:valAx>
        <c:axId val="93477888"/>
        <c:scaling>
          <c:orientation val="minMax"/>
        </c:scaling>
        <c:axPos val="l"/>
        <c:majorGridlines>
          <c:spPr>
            <a:ln>
              <a:solidFill>
                <a:srgbClr val="AAAAAA"/>
              </a:solidFill>
            </a:ln>
          </c:spPr>
        </c:majorGridlines>
        <c:numFmt formatCode="0.0%" sourceLinked="0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800">
                <a:solidFill>
                  <a:sysClr val="windowText" lastClr="000000"/>
                </a:solidFill>
                <a:latin typeface="Myriad Web Pro" pitchFamily="34" charset="0"/>
                <a:ea typeface="Arial Unicode MS" pitchFamily="34" charset="-128"/>
                <a:cs typeface="Arial Unicode MS" pitchFamily="34" charset="-128"/>
              </a:defRPr>
            </a:pPr>
            <a:endParaRPr lang="en-US"/>
          </a:p>
        </c:txPr>
        <c:crossAx val="93475968"/>
        <c:crosses val="autoZero"/>
        <c:crossBetween val="between"/>
      </c:valAx>
      <c:spPr>
        <a:solidFill>
          <a:schemeClr val="bg1"/>
        </a:solidFill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29771338325356395"/>
          <c:y val="0.11273587839434759"/>
          <c:w val="0.367580637898204"/>
          <c:h val="8.0469621392112722E-2"/>
        </c:manualLayout>
      </c:layout>
      <c:txPr>
        <a:bodyPr/>
        <a:lstStyle/>
        <a:p>
          <a:pPr>
            <a:defRPr sz="800">
              <a:solidFill>
                <a:sysClr val="windowText" lastClr="000000"/>
              </a:solidFill>
              <a:latin typeface="Myriad Web Pro" pitchFamily="34" charset="0"/>
              <a:ea typeface="Arial Unicode MS" pitchFamily="34" charset="-128"/>
              <a:cs typeface="Arial Unicode MS" pitchFamily="34" charset="-128"/>
            </a:defRPr>
          </a:pPr>
          <a:endParaRPr lang="en-US"/>
        </a:p>
      </c:txPr>
    </c:legend>
    <c:plotVisOnly val="1"/>
  </c:chart>
  <c:spPr>
    <a:solidFill>
      <a:schemeClr val="bg1"/>
    </a:solidFill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5.1652211951766898E-2"/>
          <c:y val="0.12455165665267451"/>
          <c:w val="0.86915260592425936"/>
          <c:h val="0.6857751012830714"/>
        </c:manualLayout>
      </c:layout>
      <c:barChart>
        <c:barDir val="bar"/>
        <c:grouping val="stacked"/>
        <c:ser>
          <c:idx val="0"/>
          <c:order val="0"/>
          <c:tx>
            <c:strRef>
              <c:f>'Likes Per Day'!$C$1</c:f>
              <c:strCache>
                <c:ptCount val="1"/>
                <c:pt idx="0">
                  <c:v>Best Video Nominees</c:v>
                </c:pt>
              </c:strCache>
            </c:strRef>
          </c:tx>
          <c:spPr>
            <a:solidFill>
              <a:srgbClr val="1B3A3E"/>
            </a:solidFill>
          </c:spPr>
          <c:val>
            <c:numRef>
              <c:f>'Likes Per Day'!$C$2:$C$54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2563.5316455696202</c:v>
                </c:pt>
                <c:pt idx="38">
                  <c:v>2929.97265625</c:v>
                </c:pt>
                <c:pt idx="39">
                  <c:v>3539.2125000000001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4311.2937499999998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5756.9118457300274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</c:ser>
        <c:ser>
          <c:idx val="1"/>
          <c:order val="1"/>
          <c:tx>
            <c:strRef>
              <c:f>'Likes Per Day'!$D$1</c:f>
              <c:strCache>
                <c:ptCount val="1"/>
                <c:pt idx="0">
                  <c:v>Other Nominees</c:v>
                </c:pt>
              </c:strCache>
            </c:strRef>
          </c:tx>
          <c:spPr>
            <a:solidFill>
              <a:srgbClr val="CF5828"/>
            </a:solidFill>
            <a:ln>
              <a:noFill/>
            </a:ln>
          </c:spPr>
          <c:val>
            <c:numRef>
              <c:f>'Likes Per Day'!$D$2:$D$54</c:f>
              <c:numCache>
                <c:formatCode>General</c:formatCode>
                <c:ptCount val="53"/>
                <c:pt idx="0">
                  <c:v>26.380073800738007</c:v>
                </c:pt>
                <c:pt idx="1">
                  <c:v>51.212560386473427</c:v>
                </c:pt>
                <c:pt idx="2">
                  <c:v>93.201183431952657</c:v>
                </c:pt>
                <c:pt idx="3">
                  <c:v>100.64885496183206</c:v>
                </c:pt>
                <c:pt idx="4">
                  <c:v>121.95679012345678</c:v>
                </c:pt>
                <c:pt idx="5">
                  <c:v>129.93684210526317</c:v>
                </c:pt>
                <c:pt idx="6">
                  <c:v>223.74025974025975</c:v>
                </c:pt>
                <c:pt idx="7">
                  <c:v>241.6156462585034</c:v>
                </c:pt>
                <c:pt idx="8">
                  <c:v>244.94943820224719</c:v>
                </c:pt>
                <c:pt idx="9">
                  <c:v>309.95238095238096</c:v>
                </c:pt>
                <c:pt idx="10">
                  <c:v>412.96825396825398</c:v>
                </c:pt>
                <c:pt idx="11">
                  <c:v>453.06794682422452</c:v>
                </c:pt>
                <c:pt idx="12">
                  <c:v>475.77966101694915</c:v>
                </c:pt>
                <c:pt idx="13">
                  <c:v>482.18241042345278</c:v>
                </c:pt>
                <c:pt idx="14">
                  <c:v>483.05965909090907</c:v>
                </c:pt>
                <c:pt idx="15">
                  <c:v>505.96616541353382</c:v>
                </c:pt>
                <c:pt idx="16">
                  <c:v>525.26517571884983</c:v>
                </c:pt>
                <c:pt idx="17">
                  <c:v>550.44215938303341</c:v>
                </c:pt>
                <c:pt idx="18">
                  <c:v>572.93048128342241</c:v>
                </c:pt>
                <c:pt idx="19">
                  <c:v>762.13173652694616</c:v>
                </c:pt>
                <c:pt idx="20">
                  <c:v>763.49285714285713</c:v>
                </c:pt>
                <c:pt idx="21">
                  <c:v>792.52351097178678</c:v>
                </c:pt>
                <c:pt idx="22">
                  <c:v>900.91129032258061</c:v>
                </c:pt>
                <c:pt idx="23">
                  <c:v>931.17499999999995</c:v>
                </c:pt>
                <c:pt idx="24">
                  <c:v>965.71491228070181</c:v>
                </c:pt>
                <c:pt idx="25">
                  <c:v>966.60439560439556</c:v>
                </c:pt>
                <c:pt idx="26">
                  <c:v>1000.0703812316716</c:v>
                </c:pt>
                <c:pt idx="27">
                  <c:v>1095.9153846153847</c:v>
                </c:pt>
                <c:pt idx="28">
                  <c:v>1269.3378378378379</c:v>
                </c:pt>
                <c:pt idx="29">
                  <c:v>1344.5433070866143</c:v>
                </c:pt>
                <c:pt idx="30">
                  <c:v>1622.8969072164948</c:v>
                </c:pt>
                <c:pt idx="31">
                  <c:v>1785.2051282051282</c:v>
                </c:pt>
                <c:pt idx="32">
                  <c:v>1997.8627450980391</c:v>
                </c:pt>
                <c:pt idx="33">
                  <c:v>2043.550151975684</c:v>
                </c:pt>
                <c:pt idx="34">
                  <c:v>2215.0538461538463</c:v>
                </c:pt>
                <c:pt idx="35">
                  <c:v>2463.6242424242423</c:v>
                </c:pt>
                <c:pt idx="36">
                  <c:v>2545.3777777777777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3721.6076923076921</c:v>
                </c:pt>
                <c:pt idx="41">
                  <c:v>3893.0135135135133</c:v>
                </c:pt>
                <c:pt idx="42">
                  <c:v>4207.0867346938776</c:v>
                </c:pt>
                <c:pt idx="43">
                  <c:v>4256.2179487179483</c:v>
                </c:pt>
                <c:pt idx="44">
                  <c:v>0</c:v>
                </c:pt>
                <c:pt idx="45">
                  <c:v>4701.8866995073895</c:v>
                </c:pt>
                <c:pt idx="46">
                  <c:v>4871.8230769230768</c:v>
                </c:pt>
                <c:pt idx="47">
                  <c:v>5589.5214285714283</c:v>
                </c:pt>
                <c:pt idx="48">
                  <c:v>5753.007575757576</c:v>
                </c:pt>
                <c:pt idx="49">
                  <c:v>0</c:v>
                </c:pt>
                <c:pt idx="50">
                  <c:v>6333.0178571428569</c:v>
                </c:pt>
                <c:pt idx="51">
                  <c:v>11900.231884057972</c:v>
                </c:pt>
                <c:pt idx="52">
                  <c:v>37202.638888888891</c:v>
                </c:pt>
              </c:numCache>
            </c:numRef>
          </c:val>
        </c:ser>
        <c:gapWidth val="25"/>
        <c:overlap val="100"/>
        <c:axId val="93516544"/>
        <c:axId val="93518080"/>
      </c:barChart>
      <c:catAx>
        <c:axId val="93516544"/>
        <c:scaling>
          <c:orientation val="minMax"/>
        </c:scaling>
        <c:axPos val="l"/>
        <c:tickLblPos val="none"/>
        <c:spPr>
          <a:ln>
            <a:solidFill>
              <a:schemeClr val="tx1"/>
            </a:solidFill>
          </a:ln>
        </c:spPr>
        <c:crossAx val="93518080"/>
        <c:crosses val="autoZero"/>
        <c:auto val="1"/>
        <c:lblAlgn val="ctr"/>
        <c:lblOffset val="100"/>
      </c:catAx>
      <c:valAx>
        <c:axId val="93518080"/>
        <c:scaling>
          <c:orientation val="minMax"/>
        </c:scaling>
        <c:axPos val="b"/>
        <c:majorGridlines>
          <c:spPr>
            <a:ln>
              <a:solidFill>
                <a:srgbClr val="AAAAAA"/>
              </a:solidFill>
            </a:ln>
          </c:spPr>
        </c:majorGridlines>
        <c:numFmt formatCode="#,##0" sourceLinked="0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800">
                <a:solidFill>
                  <a:sysClr val="windowText" lastClr="000000"/>
                </a:solidFill>
                <a:latin typeface="Myriad Web Pro" pitchFamily="34" charset="0"/>
                <a:ea typeface="Arial Unicode MS" pitchFamily="34" charset="-128"/>
                <a:cs typeface="Arial Unicode MS" pitchFamily="34" charset="-128"/>
              </a:defRPr>
            </a:pPr>
            <a:endParaRPr lang="en-US"/>
          </a:p>
        </c:txPr>
        <c:crossAx val="93516544"/>
        <c:crosses val="autoZero"/>
        <c:crossBetween val="between"/>
      </c:valAx>
      <c:spPr>
        <a:solidFill>
          <a:schemeClr val="bg1"/>
        </a:solidFill>
      </c:spPr>
    </c:plotArea>
    <c:legend>
      <c:legendPos val="r"/>
      <c:layout>
        <c:manualLayout>
          <c:xMode val="edge"/>
          <c:yMode val="edge"/>
          <c:x val="0.24542565331507474"/>
          <c:y val="5.2898474063102954E-2"/>
          <c:w val="0.44074868766404207"/>
          <c:h val="6.7498743508125333E-2"/>
        </c:manualLayout>
      </c:layout>
      <c:txPr>
        <a:bodyPr/>
        <a:lstStyle/>
        <a:p>
          <a:pPr>
            <a:defRPr sz="800">
              <a:solidFill>
                <a:sysClr val="windowText" lastClr="000000"/>
              </a:solidFill>
              <a:latin typeface="Myriad Web Pro" pitchFamily="34" charset="0"/>
              <a:ea typeface="Arial Unicode MS" pitchFamily="34" charset="-128"/>
              <a:cs typeface="Arial Unicode MS" pitchFamily="34" charset="-128"/>
            </a:defRPr>
          </a:pPr>
          <a:endParaRPr lang="en-US"/>
        </a:p>
      </c:txPr>
    </c:legend>
    <c:plotVisOnly val="1"/>
  </c:chart>
  <c:spPr>
    <a:solidFill>
      <a:schemeClr val="bg1"/>
    </a:solidFill>
    <a:ln>
      <a:solidFill>
        <a:schemeClr val="bg1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236220</xdr:colOff>
      <xdr:row>2</xdr:row>
      <xdr:rowOff>76200</xdr:rowOff>
    </xdr:from>
    <xdr:to>
      <xdr:col>22</xdr:col>
      <xdr:colOff>487680</xdr:colOff>
      <xdr:row>52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0.02381</cdr:x>
      <cdr:y>0.03482</cdr:y>
    </cdr:from>
    <cdr:to>
      <cdr:x>0.97619</cdr:x>
      <cdr:y>0.13113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300" y="137160"/>
          <a:ext cx="4572000" cy="3794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200" b="0">
              <a:solidFill>
                <a:sysClr val="windowText" lastClr="000000"/>
              </a:solidFill>
              <a:latin typeface="Myriad Web Pro" pitchFamily="34" charset="0"/>
              <a:ea typeface="Arial Unicode MS" pitchFamily="34" charset="-128"/>
              <a:cs typeface="Arial Unicode MS" pitchFamily="34" charset="-128"/>
            </a:rPr>
            <a:t>Likes</a:t>
          </a:r>
          <a:r>
            <a:rPr lang="en-US" sz="1200" b="0" baseline="0">
              <a:solidFill>
                <a:sysClr val="windowText" lastClr="000000"/>
              </a:solidFill>
              <a:latin typeface="Myriad Web Pro" pitchFamily="34" charset="0"/>
              <a:ea typeface="Arial Unicode MS" pitchFamily="34" charset="-128"/>
              <a:cs typeface="Arial Unicode MS" pitchFamily="34" charset="-128"/>
            </a:rPr>
            <a:t> Per Day</a:t>
          </a:r>
        </a:p>
      </cdr:txBody>
    </cdr:sp>
  </cdr:relSizeAnchor>
  <cdr:relSizeAnchor xmlns:cdr="http://schemas.openxmlformats.org/drawingml/2006/chartDrawing">
    <cdr:from>
      <cdr:x>0.51449</cdr:x>
      <cdr:y>0.15854</cdr:y>
    </cdr:from>
    <cdr:to>
      <cdr:x>0.80725</cdr:x>
      <cdr:y>0.223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705100" y="693420"/>
          <a:ext cx="1539240" cy="28194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800" i="1">
              <a:solidFill>
                <a:sysClr val="windowText" lastClr="000000"/>
              </a:solidFill>
              <a:latin typeface="Myriad Web Pro" pitchFamily="34" charset="0"/>
              <a:ea typeface="Arial Unicode MS" pitchFamily="34" charset="-128"/>
              <a:cs typeface="Arial Unicode MS" pitchFamily="34" charset="-128"/>
            </a:rPr>
            <a:t>No</a:t>
          </a:r>
          <a:r>
            <a:rPr lang="en-US" sz="800" i="1" baseline="0">
              <a:solidFill>
                <a:sysClr val="windowText" lastClr="000000"/>
              </a:solidFill>
              <a:latin typeface="Myriad Web Pro" pitchFamily="34" charset="0"/>
              <a:ea typeface="Arial Unicode MS" pitchFamily="34" charset="-128"/>
              <a:cs typeface="Arial Unicode MS" pitchFamily="34" charset="-128"/>
            </a:rPr>
            <a:t> Direction's "Best Song Ever"</a:t>
          </a:r>
          <a:endParaRPr lang="en-US" sz="800" i="1">
            <a:solidFill>
              <a:sysClr val="windowText" lastClr="000000"/>
            </a:solidFill>
            <a:latin typeface="Myriad Web Pro" pitchFamily="34" charset="0"/>
            <a:ea typeface="Arial Unicode MS" pitchFamily="34" charset="-128"/>
            <a:cs typeface="Arial Unicode MS" pitchFamily="34" charset="-128"/>
          </a:endParaRPr>
        </a:p>
      </cdr:txBody>
    </cdr:sp>
  </cdr:relSizeAnchor>
  <cdr:relSizeAnchor xmlns:cdr="http://schemas.openxmlformats.org/drawingml/2006/chartDrawing">
    <cdr:from>
      <cdr:x>0.72609</cdr:x>
      <cdr:y>0.1446</cdr:y>
    </cdr:from>
    <cdr:to>
      <cdr:x>0.73623</cdr:x>
      <cdr:y>0.16028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3817620" y="632460"/>
          <a:ext cx="53340" cy="6858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0.04035</cdr:y>
    </cdr:from>
    <cdr:to>
      <cdr:x>0.71412</cdr:x>
      <cdr:y>0.22174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368322"/>
          <a:ext cx="4968175" cy="16559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>
              <a:solidFill>
                <a:sysClr val="windowText" lastClr="000000"/>
              </a:solidFill>
              <a:latin typeface="Myriad Web Pro" pitchFamily="34" charset="0"/>
              <a:ea typeface="Arial Unicode MS" pitchFamily="34" charset="-128"/>
              <a:cs typeface="Arial Unicode MS" pitchFamily="34" charset="-128"/>
            </a:rPr>
            <a:t>Years</a:t>
          </a:r>
          <a:r>
            <a:rPr lang="en-US" sz="1200" baseline="0">
              <a:solidFill>
                <a:sysClr val="windowText" lastClr="000000"/>
              </a:solidFill>
              <a:latin typeface="Myriad Web Pro" pitchFamily="34" charset="0"/>
              <a:ea typeface="Arial Unicode MS" pitchFamily="34" charset="-128"/>
              <a:cs typeface="Arial Unicode MS" pitchFamily="34" charset="-128"/>
            </a:rPr>
            <a:t> of YouTube Viewing Time</a:t>
          </a:r>
          <a:endParaRPr lang="en-US" sz="1200">
            <a:solidFill>
              <a:sysClr val="windowText" lastClr="000000"/>
            </a:solidFill>
            <a:latin typeface="Myriad Web Pro" pitchFamily="34" charset="0"/>
            <a:ea typeface="Arial Unicode MS" pitchFamily="34" charset="-128"/>
            <a:cs typeface="Arial Unicode MS" pitchFamily="34" charset="-128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175260</xdr:colOff>
      <xdr:row>11</xdr:row>
      <xdr:rowOff>45720</xdr:rowOff>
    </xdr:from>
    <xdr:to>
      <xdr:col>15</xdr:col>
      <xdr:colOff>381000</xdr:colOff>
      <xdr:row>29</xdr:row>
      <xdr:rowOff>91440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0.00245</cdr:x>
      <cdr:y>0.01827</cdr:y>
    </cdr:from>
    <cdr:to>
      <cdr:x>0.98651</cdr:x>
      <cdr:y>0.10959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435" y="60975"/>
          <a:ext cx="5001525" cy="3047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200">
              <a:solidFill>
                <a:sysClr val="windowText" lastClr="000000"/>
              </a:solidFill>
              <a:latin typeface="Myriad Web Pro" pitchFamily="34" charset="0"/>
              <a:ea typeface="Arial Unicode MS" pitchFamily="34" charset="-128"/>
              <a:cs typeface="Arial Unicode MS" pitchFamily="34" charset="-128"/>
            </a:rPr>
            <a:t>Average</a:t>
          </a:r>
          <a:r>
            <a:rPr lang="en-US" sz="1200" baseline="0">
              <a:solidFill>
                <a:sysClr val="windowText" lastClr="000000"/>
              </a:solidFill>
              <a:latin typeface="Myriad Web Pro" pitchFamily="34" charset="0"/>
              <a:ea typeface="Arial Unicode MS" pitchFamily="34" charset="-128"/>
              <a:cs typeface="Arial Unicode MS" pitchFamily="34" charset="-128"/>
            </a:rPr>
            <a:t> YouTube Ratings</a:t>
          </a:r>
          <a:endParaRPr lang="en-US" sz="1200">
            <a:solidFill>
              <a:sysClr val="windowText" lastClr="000000"/>
            </a:solidFill>
            <a:latin typeface="Myriad Web Pro" pitchFamily="34" charset="0"/>
            <a:ea typeface="Arial Unicode MS" pitchFamily="34" charset="-128"/>
            <a:cs typeface="Arial Unicode MS" pitchFamily="34" charset="-128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45720</xdr:colOff>
      <xdr:row>15</xdr:row>
      <xdr:rowOff>22860</xdr:rowOff>
    </xdr:from>
    <xdr:to>
      <xdr:col>20</xdr:col>
      <xdr:colOff>419100</xdr:colOff>
      <xdr:row>35</xdr:row>
      <xdr:rowOff>175260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0.01016</cdr:x>
      <cdr:y>0.038</cdr:y>
    </cdr:from>
    <cdr:to>
      <cdr:x>0.71192</cdr:x>
      <cdr:y>0.13758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3340" y="144780"/>
          <a:ext cx="3684366" cy="379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200">
              <a:solidFill>
                <a:sysClr val="windowText" lastClr="000000"/>
              </a:solidFill>
              <a:latin typeface="Myriad Web Pro" pitchFamily="34" charset="0"/>
              <a:ea typeface="Arial Unicode MS" pitchFamily="34" charset="-128"/>
              <a:cs typeface="Arial Unicode MS" pitchFamily="34" charset="-128"/>
            </a:rPr>
            <a:t>Percent</a:t>
          </a:r>
          <a:r>
            <a:rPr lang="en-US" sz="1200" baseline="0">
              <a:solidFill>
                <a:sysClr val="windowText" lastClr="000000"/>
              </a:solidFill>
              <a:latin typeface="Myriad Web Pro" pitchFamily="34" charset="0"/>
              <a:ea typeface="Arial Unicode MS" pitchFamily="34" charset="-128"/>
              <a:cs typeface="Arial Unicode MS" pitchFamily="34" charset="-128"/>
            </a:rPr>
            <a:t> of Views with Likes and Dislikes</a:t>
          </a:r>
        </a:p>
        <a:p xmlns:a="http://schemas.openxmlformats.org/drawingml/2006/main">
          <a:endParaRPr lang="en-US" sz="1200">
            <a:solidFill>
              <a:sysClr val="windowText" lastClr="000000"/>
            </a:solidFill>
            <a:latin typeface="Myriad Web Pro" pitchFamily="34" charset="0"/>
            <a:ea typeface="Arial Unicode MS" pitchFamily="34" charset="-128"/>
            <a:cs typeface="Arial Unicode MS" pitchFamily="34" charset="-128"/>
          </a:endParaRPr>
        </a:p>
      </cdr:txBody>
    </cdr:sp>
  </cdr:relSizeAnchor>
  <cdr:relSizeAnchor xmlns:cdr="http://schemas.openxmlformats.org/drawingml/2006/chartDrawing">
    <cdr:from>
      <cdr:x>0.2923</cdr:x>
      <cdr:y>0.73042</cdr:y>
    </cdr:from>
    <cdr:to>
      <cdr:x>0.81745</cdr:x>
      <cdr:y>0.83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534628" y="2782900"/>
          <a:ext cx="2757132" cy="379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i="1">
              <a:solidFill>
                <a:sysClr val="windowText" lastClr="000000"/>
              </a:solidFill>
              <a:latin typeface="Myriad Web Pro" pitchFamily="34" charset="0"/>
              <a:ea typeface="Arial Unicode MS" pitchFamily="34" charset="-128"/>
              <a:cs typeface="Arial Unicode MS" pitchFamily="34" charset="-128"/>
            </a:rPr>
            <a:t>Percent</a:t>
          </a:r>
          <a:r>
            <a:rPr lang="en-US" sz="800" i="1" baseline="0">
              <a:solidFill>
                <a:sysClr val="windowText" lastClr="000000"/>
              </a:solidFill>
              <a:latin typeface="Myriad Web Pro" pitchFamily="34" charset="0"/>
              <a:ea typeface="Arial Unicode MS" pitchFamily="34" charset="-128"/>
              <a:cs typeface="Arial Unicode MS" pitchFamily="34" charset="-128"/>
            </a:rPr>
            <a:t> of Views with Likes</a:t>
          </a:r>
          <a:endParaRPr lang="en-US" sz="800" i="1">
            <a:solidFill>
              <a:sysClr val="windowText" lastClr="000000"/>
            </a:solidFill>
            <a:latin typeface="Myriad Web Pro" pitchFamily="34" charset="0"/>
            <a:ea typeface="Arial Unicode MS" pitchFamily="34" charset="-128"/>
            <a:cs typeface="Arial Unicode MS" pitchFamily="34" charset="-128"/>
          </a:endParaRPr>
        </a:p>
      </cdr:txBody>
    </cdr:sp>
  </cdr:relSizeAnchor>
  <cdr:relSizeAnchor xmlns:cdr="http://schemas.openxmlformats.org/drawingml/2006/chartDrawing">
    <cdr:from>
      <cdr:x>0.01742</cdr:x>
      <cdr:y>0.288</cdr:y>
    </cdr:from>
    <cdr:to>
      <cdr:x>0.13204</cdr:x>
      <cdr:y>0.49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91440" y="1097280"/>
          <a:ext cx="601776" cy="7696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800" i="1">
              <a:solidFill>
                <a:sysClr val="windowText" lastClr="000000"/>
              </a:solidFill>
              <a:latin typeface="Myriad Web Pro" pitchFamily="34" charset="0"/>
              <a:ea typeface="Arial Unicode MS" pitchFamily="34" charset="-128"/>
              <a:cs typeface="Arial Unicode MS" pitchFamily="34" charset="-128"/>
            </a:rPr>
            <a:t>Percent</a:t>
          </a:r>
          <a:r>
            <a:rPr lang="en-US" sz="800" i="1" baseline="0">
              <a:solidFill>
                <a:sysClr val="windowText" lastClr="000000"/>
              </a:solidFill>
              <a:latin typeface="Myriad Web Pro" pitchFamily="34" charset="0"/>
              <a:ea typeface="Arial Unicode MS" pitchFamily="34" charset="-128"/>
              <a:cs typeface="Arial Unicode MS" pitchFamily="34" charset="-128"/>
            </a:rPr>
            <a:t> of Views with Dislikes</a:t>
          </a:r>
        </a:p>
        <a:p xmlns:a="http://schemas.openxmlformats.org/drawingml/2006/main">
          <a:pPr algn="r"/>
          <a:endParaRPr lang="en-US" sz="800" i="1">
            <a:solidFill>
              <a:sysClr val="windowText" lastClr="000000"/>
            </a:solidFill>
            <a:latin typeface="Myriad Web Pro" pitchFamily="34" charset="0"/>
            <a:ea typeface="Arial Unicode MS" pitchFamily="34" charset="-128"/>
            <a:cs typeface="Arial Unicode MS" pitchFamily="34" charset="-128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</xdr:colOff>
      <xdr:row>27</xdr:row>
      <xdr:rowOff>91440</xdr:rowOff>
    </xdr:from>
    <xdr:to>
      <xdr:col>16</xdr:col>
      <xdr:colOff>373380</xdr:colOff>
      <xdr:row>53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0.01153</cdr:x>
      <cdr:y>0.07899</cdr:y>
    </cdr:from>
    <cdr:to>
      <cdr:x>0.74683</cdr:x>
      <cdr:y>0.15765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0179" y="381004"/>
          <a:ext cx="3838046" cy="3794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200">
              <a:solidFill>
                <a:sysClr val="windowText" lastClr="000000"/>
              </a:solidFill>
              <a:latin typeface="Myriad Web Pro" pitchFamily="34" charset="0"/>
              <a:ea typeface="Arial Unicode MS" pitchFamily="34" charset="-128"/>
              <a:cs typeface="Arial Unicode MS" pitchFamily="34" charset="-128"/>
            </a:rPr>
            <a:t>Percent</a:t>
          </a:r>
          <a:r>
            <a:rPr lang="en-US" sz="1200" baseline="0">
              <a:solidFill>
                <a:sysClr val="windowText" lastClr="000000"/>
              </a:solidFill>
              <a:latin typeface="Myriad Web Pro" pitchFamily="34" charset="0"/>
              <a:ea typeface="Arial Unicode MS" pitchFamily="34" charset="-128"/>
              <a:cs typeface="Arial Unicode MS" pitchFamily="34" charset="-128"/>
            </a:rPr>
            <a:t> of Views with Likes by Award Category</a:t>
          </a:r>
          <a:endParaRPr lang="en-US" sz="1200">
            <a:solidFill>
              <a:sysClr val="windowText" lastClr="000000"/>
            </a:solidFill>
            <a:latin typeface="Myriad Web Pro" pitchFamily="34" charset="0"/>
            <a:ea typeface="Arial Unicode MS" pitchFamily="34" charset="-128"/>
            <a:cs typeface="Arial Unicode MS" pitchFamily="34" charset="-128"/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</xdr:colOff>
      <xdr:row>10</xdr:row>
      <xdr:rowOff>7620</xdr:rowOff>
    </xdr:from>
    <xdr:to>
      <xdr:col>17</xdr:col>
      <xdr:colOff>426720</xdr:colOff>
      <xdr:row>33</xdr:row>
      <xdr:rowOff>175260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56"/>
  <sheetViews>
    <sheetView topLeftCell="A2" workbookViewId="0">
      <selection activeCell="E2" sqref="E2:J54"/>
    </sheetView>
  </sheetViews>
  <sheetFormatPr defaultRowHeight="14.4" outlineLevelRow="1"/>
  <cols>
    <col min="1" max="29" width="8.88671875" style="3"/>
    <col min="30" max="30" width="12" style="3" bestFit="1" customWidth="1"/>
    <col min="31" max="31" width="8.88671875" style="3"/>
    <col min="32" max="32" width="9.5546875" style="3" bestFit="1" customWidth="1"/>
    <col min="33" max="33" width="8.88671875" style="3" customWidth="1"/>
    <col min="34" max="16384" width="8.88671875" style="3"/>
  </cols>
  <sheetData>
    <row r="1" spans="1:35" ht="31.8" outlineLevel="1">
      <c r="A1" s="1" t="s">
        <v>0</v>
      </c>
      <c r="B1" s="2" t="s">
        <v>77</v>
      </c>
      <c r="C1" s="18" t="s">
        <v>117</v>
      </c>
      <c r="D1" s="18" t="s">
        <v>118</v>
      </c>
      <c r="E1" s="2" t="s">
        <v>119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22</v>
      </c>
      <c r="AB1" s="9" t="s">
        <v>23</v>
      </c>
      <c r="AC1" s="8" t="s">
        <v>104</v>
      </c>
      <c r="AD1" s="8" t="s">
        <v>110</v>
      </c>
      <c r="AE1" s="8" t="s">
        <v>111</v>
      </c>
      <c r="AF1" s="8" t="s">
        <v>112</v>
      </c>
    </row>
    <row r="2" spans="1:35">
      <c r="A2" s="4" t="s">
        <v>24</v>
      </c>
      <c r="B2" s="4" t="s">
        <v>24</v>
      </c>
      <c r="C2" s="17" t="str">
        <f>RIGHT(B2,LEN(B2) -SEARCH(" - ",B2,1)-2)</f>
        <v>Mirrors</v>
      </c>
      <c r="D2" s="17" t="e">
        <f t="shared" ref="D2:D54" si="0">LEFT(C2,SEARCH("ft.",C2,1)-2)</f>
        <v>#VALUE!</v>
      </c>
      <c r="E2" s="4" t="str">
        <f>IF(ISERR(D2),C2,D2)</f>
        <v>Mirrors</v>
      </c>
      <c r="F2" s="5">
        <v>41353</v>
      </c>
      <c r="G2" s="6">
        <v>501</v>
      </c>
      <c r="H2" s="6">
        <v>93837632</v>
      </c>
      <c r="I2" s="6">
        <v>582736</v>
      </c>
      <c r="J2" s="6">
        <v>4.8870019999999998</v>
      </c>
      <c r="K2" s="6">
        <v>566274</v>
      </c>
      <c r="L2" s="6">
        <v>16462</v>
      </c>
      <c r="M2" s="6">
        <v>5</v>
      </c>
      <c r="N2" s="7"/>
      <c r="O2" s="7"/>
      <c r="P2" s="6">
        <v>4</v>
      </c>
      <c r="Q2" s="7"/>
      <c r="R2" s="6">
        <v>4</v>
      </c>
      <c r="S2" s="7"/>
      <c r="T2" s="7"/>
      <c r="U2" s="7"/>
      <c r="V2" s="7"/>
      <c r="W2" s="7"/>
      <c r="X2" s="7"/>
      <c r="Y2" s="7"/>
      <c r="Z2" s="7"/>
      <c r="AA2" s="6">
        <v>5</v>
      </c>
      <c r="AB2" s="10"/>
      <c r="AC2" s="3">
        <f>(G2*0.7*H2)/(60*60*24*365)</f>
        <v>1043.5330270928462</v>
      </c>
      <c r="AD2" s="3">
        <f>K2/H2</f>
        <v>6.0346151957457747E-3</v>
      </c>
      <c r="AE2" s="3">
        <f>L2/H2</f>
        <v>1.7543068435486522E-4</v>
      </c>
      <c r="AF2" s="16">
        <f ca="1">K2/(DATEDIF(F2,NOW(),"D"))</f>
        <v>3517.2298136645963</v>
      </c>
      <c r="AG2" s="15"/>
      <c r="AH2" s="15"/>
      <c r="AI2" s="15"/>
    </row>
    <row r="3" spans="1:35">
      <c r="A3" s="4" t="s">
        <v>25</v>
      </c>
      <c r="B3" s="4" t="s">
        <v>78</v>
      </c>
      <c r="C3" s="17" t="str">
        <f t="shared" ref="C3:C54" si="1">RIGHT(B3,LEN(B3) -SEARCH(" - ",B3,1)-2)</f>
        <v>Thrift Shop ft. Wanz</v>
      </c>
      <c r="D3" s="17" t="str">
        <f t="shared" si="0"/>
        <v>Thrift Shop</v>
      </c>
      <c r="E3" s="4" t="str">
        <f t="shared" ref="E3:E54" si="2">IF(ISERR(D3),C3,D3)</f>
        <v>Thrift Shop</v>
      </c>
      <c r="F3" s="5">
        <v>41150</v>
      </c>
      <c r="G3" s="6">
        <v>233</v>
      </c>
      <c r="H3" s="6">
        <v>407996167</v>
      </c>
      <c r="I3" s="6">
        <v>2168712</v>
      </c>
      <c r="J3" s="6">
        <v>4.8543779999999996</v>
      </c>
      <c r="K3" s="6">
        <v>2089759</v>
      </c>
      <c r="L3" s="6">
        <v>78953</v>
      </c>
      <c r="M3" s="6">
        <v>4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10"/>
      <c r="AC3" s="3">
        <f t="shared" ref="AC3:AC54" si="3">(G3*0.7*H3)/(60*60*24*365)</f>
        <v>2110.1019418347287</v>
      </c>
      <c r="AD3" s="3">
        <f t="shared" ref="AD3:AD54" si="4">K3/H3</f>
        <v>5.1220064525753254E-3</v>
      </c>
      <c r="AE3" s="3">
        <f t="shared" ref="AE3:AE54" si="5">L3/H3</f>
        <v>1.9351407289078772E-4</v>
      </c>
      <c r="AF3" s="16">
        <f t="shared" ref="AF3:AF54" ca="1" si="6">K3/(DATEDIF(F3,NOW(),"D"))</f>
        <v>5741.0961538461543</v>
      </c>
    </row>
    <row r="4" spans="1:35">
      <c r="A4" s="4" t="s">
        <v>26</v>
      </c>
      <c r="B4" s="4" t="s">
        <v>79</v>
      </c>
      <c r="C4" s="17" t="str">
        <f t="shared" si="1"/>
        <v>Locked Out Of Heaven</v>
      </c>
      <c r="D4" s="17" t="e">
        <f t="shared" si="0"/>
        <v>#VALUE!</v>
      </c>
      <c r="E4" s="4" t="str">
        <f t="shared" si="2"/>
        <v>Locked Out Of Heaven</v>
      </c>
      <c r="F4" s="5">
        <v>41197</v>
      </c>
      <c r="G4" s="6">
        <v>235</v>
      </c>
      <c r="H4" s="6">
        <v>186396624</v>
      </c>
      <c r="I4" s="6">
        <v>835547</v>
      </c>
      <c r="J4" s="6">
        <v>4.878063</v>
      </c>
      <c r="K4" s="6">
        <v>810076</v>
      </c>
      <c r="L4" s="6">
        <v>25471</v>
      </c>
      <c r="M4" s="6">
        <v>3</v>
      </c>
      <c r="N4" s="7"/>
      <c r="O4" s="7"/>
      <c r="P4" s="6">
        <v>5</v>
      </c>
      <c r="Q4" s="7"/>
      <c r="R4" s="6">
        <v>3</v>
      </c>
      <c r="S4" s="7"/>
      <c r="T4" s="7"/>
      <c r="U4" s="7"/>
      <c r="V4" s="7"/>
      <c r="W4" s="7"/>
      <c r="X4" s="7"/>
      <c r="Y4" s="7"/>
      <c r="Z4" s="7"/>
      <c r="AA4" s="7"/>
      <c r="AB4" s="10"/>
      <c r="AC4" s="3">
        <f t="shared" si="3"/>
        <v>972.293399543379</v>
      </c>
      <c r="AD4" s="3">
        <f t="shared" si="4"/>
        <v>4.3459800001527929E-3</v>
      </c>
      <c r="AE4" s="3">
        <f t="shared" si="5"/>
        <v>1.3664947064706494E-4</v>
      </c>
      <c r="AF4" s="16">
        <f t="shared" ca="1" si="6"/>
        <v>2555.4447949526816</v>
      </c>
    </row>
    <row r="5" spans="1:35">
      <c r="A5" s="4" t="s">
        <v>27</v>
      </c>
      <c r="B5" s="4" t="s">
        <v>27</v>
      </c>
      <c r="C5" s="17" t="str">
        <f t="shared" si="1"/>
        <v>Blurred Lines ft. T.I., Pharrell</v>
      </c>
      <c r="D5" s="17" t="str">
        <f t="shared" si="0"/>
        <v>Blurred Lines</v>
      </c>
      <c r="E5" s="4" t="str">
        <f t="shared" si="2"/>
        <v>Blurred Lines</v>
      </c>
      <c r="F5" s="5">
        <v>41353</v>
      </c>
      <c r="G5" s="6">
        <v>272</v>
      </c>
      <c r="H5" s="6">
        <v>151556553</v>
      </c>
      <c r="I5" s="6">
        <v>747669</v>
      </c>
      <c r="J5" s="6">
        <v>4.6904406999999999</v>
      </c>
      <c r="K5" s="6">
        <v>689807</v>
      </c>
      <c r="L5" s="6">
        <v>57862</v>
      </c>
      <c r="M5" s="6">
        <v>2</v>
      </c>
      <c r="N5" s="6">
        <v>4</v>
      </c>
      <c r="O5" s="7"/>
      <c r="P5" s="6">
        <v>3</v>
      </c>
      <c r="Q5" s="7"/>
      <c r="R5" s="7"/>
      <c r="S5" s="7"/>
      <c r="T5" s="6">
        <v>4</v>
      </c>
      <c r="U5" s="7"/>
      <c r="V5" s="7"/>
      <c r="W5" s="7"/>
      <c r="X5" s="7"/>
      <c r="Y5" s="7"/>
      <c r="Z5" s="7"/>
      <c r="AA5" s="7"/>
      <c r="AB5" s="10"/>
      <c r="AC5" s="3">
        <f t="shared" si="3"/>
        <v>915.02941689497709</v>
      </c>
      <c r="AD5" s="3">
        <f t="shared" si="4"/>
        <v>4.5514825083148996E-3</v>
      </c>
      <c r="AE5" s="3">
        <f t="shared" si="5"/>
        <v>3.8178487735861873E-4</v>
      </c>
      <c r="AF5" s="16">
        <f t="shared" ca="1" si="6"/>
        <v>4284.5155279503106</v>
      </c>
    </row>
    <row r="6" spans="1:35">
      <c r="A6" s="4" t="s">
        <v>28</v>
      </c>
      <c r="B6" s="4" t="s">
        <v>28</v>
      </c>
      <c r="C6" s="17" t="str">
        <f t="shared" si="1"/>
        <v>I Knew You Were Trouble</v>
      </c>
      <c r="D6" s="17" t="e">
        <f t="shared" si="0"/>
        <v>#VALUE!</v>
      </c>
      <c r="E6" s="4" t="str">
        <f t="shared" si="2"/>
        <v>I Knew You Were Trouble</v>
      </c>
      <c r="F6" s="5">
        <v>41257</v>
      </c>
      <c r="G6" s="6">
        <v>358</v>
      </c>
      <c r="H6" s="6">
        <v>134139783</v>
      </c>
      <c r="I6" s="6">
        <v>819287</v>
      </c>
      <c r="J6" s="6">
        <v>4.662077</v>
      </c>
      <c r="K6" s="6">
        <v>750073</v>
      </c>
      <c r="L6" s="6">
        <v>69214</v>
      </c>
      <c r="M6" s="6">
        <v>1</v>
      </c>
      <c r="N6" s="7"/>
      <c r="O6" s="7"/>
      <c r="P6" s="7"/>
      <c r="Q6" s="6">
        <v>5</v>
      </c>
      <c r="R6" s="7"/>
      <c r="S6" s="7"/>
      <c r="T6" s="7"/>
      <c r="U6" s="7"/>
      <c r="V6" s="7"/>
      <c r="W6" s="7"/>
      <c r="X6" s="7"/>
      <c r="Y6" s="7"/>
      <c r="Z6" s="7"/>
      <c r="AA6" s="7"/>
      <c r="AB6" s="10"/>
      <c r="AC6" s="3">
        <f t="shared" si="3"/>
        <v>1065.9382806887368</v>
      </c>
      <c r="AD6" s="3">
        <f t="shared" si="4"/>
        <v>5.5917266542767552E-3</v>
      </c>
      <c r="AE6" s="3">
        <f t="shared" si="5"/>
        <v>5.1598413574293614E-4</v>
      </c>
      <c r="AF6" s="16">
        <f t="shared" ca="1" si="6"/>
        <v>2918.5719844357977</v>
      </c>
    </row>
    <row r="7" spans="1:35">
      <c r="A7" s="4" t="s">
        <v>29</v>
      </c>
      <c r="B7" s="4" t="s">
        <v>29</v>
      </c>
      <c r="C7" s="17" t="str">
        <f t="shared" si="1"/>
        <v>Best Song Ever</v>
      </c>
      <c r="D7" s="17" t="e">
        <f t="shared" si="0"/>
        <v>#VALUE!</v>
      </c>
      <c r="E7" s="4" t="str">
        <f t="shared" si="2"/>
        <v>Best Song Ever</v>
      </c>
      <c r="F7" s="5">
        <v>41477</v>
      </c>
      <c r="G7" s="6">
        <v>373</v>
      </c>
      <c r="H7" s="6">
        <v>85677887</v>
      </c>
      <c r="I7" s="6">
        <v>1437358</v>
      </c>
      <c r="J7" s="6">
        <v>4.7271023000000003</v>
      </c>
      <c r="K7" s="6">
        <v>1339295</v>
      </c>
      <c r="L7" s="6">
        <v>98063</v>
      </c>
      <c r="M7" s="7"/>
      <c r="N7" s="6">
        <v>5</v>
      </c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10"/>
      <c r="AC7" s="3">
        <f t="shared" si="3"/>
        <v>709.36378411022315</v>
      </c>
      <c r="AD7" s="3">
        <f t="shared" si="4"/>
        <v>1.5631746380486717E-2</v>
      </c>
      <c r="AE7" s="3">
        <f t="shared" si="5"/>
        <v>1.1445543702542525E-3</v>
      </c>
      <c r="AF7" s="16">
        <f t="shared" ca="1" si="6"/>
        <v>36197.16216216216</v>
      </c>
    </row>
    <row r="8" spans="1:35">
      <c r="A8" s="4" t="s">
        <v>30</v>
      </c>
      <c r="B8" s="4" t="s">
        <v>30</v>
      </c>
      <c r="C8" s="17" t="str">
        <f t="shared" si="1"/>
        <v>We Can't Stop</v>
      </c>
      <c r="D8" s="17" t="e">
        <f t="shared" si="0"/>
        <v>#VALUE!</v>
      </c>
      <c r="E8" s="4" t="str">
        <f t="shared" si="2"/>
        <v>We Can't Stop</v>
      </c>
      <c r="F8" s="5">
        <v>41444</v>
      </c>
      <c r="G8" s="6">
        <v>214</v>
      </c>
      <c r="H8" s="6">
        <v>160246209</v>
      </c>
      <c r="I8" s="6">
        <v>1568706</v>
      </c>
      <c r="J8" s="6">
        <v>3.0937410000000001</v>
      </c>
      <c r="K8" s="6">
        <v>821116</v>
      </c>
      <c r="L8" s="6">
        <v>747590</v>
      </c>
      <c r="M8" s="7"/>
      <c r="N8" s="6">
        <v>3</v>
      </c>
      <c r="O8" s="7"/>
      <c r="P8" s="7"/>
      <c r="Q8" s="6">
        <v>4</v>
      </c>
      <c r="R8" s="6">
        <v>2</v>
      </c>
      <c r="S8" s="7"/>
      <c r="T8" s="7"/>
      <c r="U8" s="7"/>
      <c r="V8" s="7"/>
      <c r="W8" s="7"/>
      <c r="X8" s="7"/>
      <c r="Y8" s="7"/>
      <c r="Z8" s="7"/>
      <c r="AA8" s="6">
        <v>4</v>
      </c>
      <c r="AB8" s="10"/>
      <c r="AC8" s="3">
        <f t="shared" si="3"/>
        <v>761.18981824581419</v>
      </c>
      <c r="AD8" s="3">
        <f t="shared" si="4"/>
        <v>5.1240900182543472E-3</v>
      </c>
      <c r="AE8" s="3">
        <f t="shared" si="5"/>
        <v>4.6652585709531513E-3</v>
      </c>
      <c r="AF8" s="16">
        <f t="shared" ca="1" si="6"/>
        <v>11730.228571428572</v>
      </c>
    </row>
    <row r="9" spans="1:35">
      <c r="A9" s="4" t="s">
        <v>31</v>
      </c>
      <c r="B9" s="4" t="s">
        <v>31</v>
      </c>
      <c r="C9" s="17" t="str">
        <f t="shared" si="1"/>
        <v>Come &amp; Get It</v>
      </c>
      <c r="D9" s="17" t="e">
        <f t="shared" si="0"/>
        <v>#VALUE!</v>
      </c>
      <c r="E9" s="4" t="str">
        <f t="shared" si="2"/>
        <v>Come &amp; Get It</v>
      </c>
      <c r="F9" s="5">
        <v>41401</v>
      </c>
      <c r="G9" s="6">
        <v>290</v>
      </c>
      <c r="H9" s="6">
        <v>116444355</v>
      </c>
      <c r="I9" s="6">
        <v>786684</v>
      </c>
      <c r="J9" s="6">
        <v>4.6065206999999999</v>
      </c>
      <c r="K9" s="6">
        <v>709298</v>
      </c>
      <c r="L9" s="6">
        <v>77386</v>
      </c>
      <c r="M9" s="7"/>
      <c r="N9" s="6">
        <v>2</v>
      </c>
      <c r="O9" s="7"/>
      <c r="P9" s="7"/>
      <c r="Q9" s="7"/>
      <c r="R9" s="6">
        <v>5</v>
      </c>
      <c r="S9" s="7"/>
      <c r="T9" s="7"/>
      <c r="U9" s="7"/>
      <c r="V9" s="7"/>
      <c r="W9" s="7"/>
      <c r="X9" s="7"/>
      <c r="Y9" s="7"/>
      <c r="Z9" s="7"/>
      <c r="AA9" s="7"/>
      <c r="AB9" s="10"/>
      <c r="AC9" s="3">
        <f t="shared" si="3"/>
        <v>749.56253377092844</v>
      </c>
      <c r="AD9" s="3">
        <f t="shared" si="4"/>
        <v>6.0913042972327858E-3</v>
      </c>
      <c r="AE9" s="3">
        <f t="shared" si="5"/>
        <v>6.6457493796071097E-4</v>
      </c>
      <c r="AF9" s="16">
        <f t="shared" ca="1" si="6"/>
        <v>6276.9734513274334</v>
      </c>
    </row>
    <row r="10" spans="1:35">
      <c r="A10" s="4" t="s">
        <v>32</v>
      </c>
      <c r="B10" s="4" t="s">
        <v>32</v>
      </c>
      <c r="C10" s="17" t="str">
        <f t="shared" si="1"/>
        <v>I Need Your Love ft. Ellie Goulding</v>
      </c>
      <c r="D10" s="17" t="str">
        <f>LEFT(C10,SEARCH("ft.",C10,1)-2)</f>
        <v>I Need Your Love</v>
      </c>
      <c r="E10" s="4" t="str">
        <f t="shared" si="2"/>
        <v>I Need Your Love</v>
      </c>
      <c r="F10" s="5">
        <v>41378</v>
      </c>
      <c r="G10" s="6">
        <v>228</v>
      </c>
      <c r="H10" s="6">
        <v>70419880</v>
      </c>
      <c r="I10" s="6">
        <v>352330</v>
      </c>
      <c r="J10" s="6">
        <v>4.9011836000000004</v>
      </c>
      <c r="K10" s="6">
        <v>343626</v>
      </c>
      <c r="L10" s="6">
        <v>8704</v>
      </c>
      <c r="M10" s="7"/>
      <c r="N10" s="6">
        <v>1</v>
      </c>
      <c r="O10" s="7"/>
      <c r="P10" s="7"/>
      <c r="Q10" s="7"/>
      <c r="R10" s="7"/>
      <c r="S10" s="7"/>
      <c r="T10" s="7">
        <v>1</v>
      </c>
      <c r="U10" s="7"/>
      <c r="V10" s="7"/>
      <c r="W10" s="7"/>
      <c r="X10" s="7"/>
      <c r="Y10" s="7"/>
      <c r="Z10" s="7"/>
      <c r="AA10" s="7"/>
      <c r="AB10" s="10"/>
      <c r="AC10" s="3">
        <f t="shared" si="3"/>
        <v>356.3867595129376</v>
      </c>
      <c r="AD10" s="3">
        <f t="shared" si="4"/>
        <v>4.8796731831976994E-3</v>
      </c>
      <c r="AE10" s="3">
        <f t="shared" si="5"/>
        <v>1.23601460269458E-4</v>
      </c>
      <c r="AF10" s="16">
        <f t="shared" ca="1" si="6"/>
        <v>2526.6617647058824</v>
      </c>
    </row>
    <row r="11" spans="1:35">
      <c r="A11" s="4" t="s">
        <v>33</v>
      </c>
      <c r="B11" s="4" t="s">
        <v>80</v>
      </c>
      <c r="C11" s="17" t="str">
        <f t="shared" si="1"/>
        <v>Get Lucky ft. Pharrell Williams</v>
      </c>
      <c r="D11" s="17" t="str">
        <f t="shared" si="0"/>
        <v>Get Lucky</v>
      </c>
      <c r="E11" s="4" t="str">
        <f t="shared" si="2"/>
        <v>Get Lucky</v>
      </c>
      <c r="F11" s="5">
        <v>41383</v>
      </c>
      <c r="G11" s="6">
        <v>249</v>
      </c>
      <c r="H11" s="6">
        <v>114384760</v>
      </c>
      <c r="I11" s="6">
        <v>651954</v>
      </c>
      <c r="J11" s="6">
        <v>4.885777</v>
      </c>
      <c r="K11" s="6">
        <v>633337</v>
      </c>
      <c r="L11" s="6">
        <v>18617</v>
      </c>
      <c r="M11" s="7"/>
      <c r="N11" s="6">
        <v>0</v>
      </c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10"/>
      <c r="AC11" s="3">
        <f t="shared" si="3"/>
        <v>632.20648363774717</v>
      </c>
      <c r="AD11" s="3">
        <f t="shared" si="4"/>
        <v>5.5369001954456171E-3</v>
      </c>
      <c r="AE11" s="3">
        <f t="shared" si="5"/>
        <v>1.6275769604272457E-4</v>
      </c>
      <c r="AF11" s="16">
        <f t="shared" ca="1" si="6"/>
        <v>4834.6335877862593</v>
      </c>
    </row>
    <row r="12" spans="1:35">
      <c r="A12" s="4" t="s">
        <v>34</v>
      </c>
      <c r="B12" s="4" t="s">
        <v>81</v>
      </c>
      <c r="C12" s="17" t="str">
        <f t="shared" si="1"/>
        <v>Can't Hold Us ft. Ray Dalton</v>
      </c>
      <c r="D12" s="17" t="str">
        <f t="shared" si="0"/>
        <v>Can't Hold Us</v>
      </c>
      <c r="E12" s="4" t="str">
        <f t="shared" si="2"/>
        <v>Can't Hold Us</v>
      </c>
      <c r="F12" s="5">
        <v>41381</v>
      </c>
      <c r="G12" s="6">
        <v>424</v>
      </c>
      <c r="H12" s="6">
        <v>114060642</v>
      </c>
      <c r="I12" s="6">
        <v>781259</v>
      </c>
      <c r="J12" s="6">
        <v>4.8880676999999997</v>
      </c>
      <c r="K12" s="6">
        <v>759397</v>
      </c>
      <c r="L12" s="6">
        <v>21862</v>
      </c>
      <c r="M12" s="7"/>
      <c r="N12" s="7"/>
      <c r="O12" s="6">
        <v>5</v>
      </c>
      <c r="P12" s="7"/>
      <c r="Q12" s="7"/>
      <c r="R12" s="7"/>
      <c r="S12" s="7"/>
      <c r="T12" s="7"/>
      <c r="U12" s="7"/>
      <c r="V12" s="7"/>
      <c r="W12" s="7"/>
      <c r="X12" s="7"/>
      <c r="Y12" s="6">
        <v>5</v>
      </c>
      <c r="Z12" s="6">
        <v>4</v>
      </c>
      <c r="AA12" s="6">
        <v>3</v>
      </c>
      <c r="AB12" s="10"/>
      <c r="AC12" s="3">
        <f t="shared" si="3"/>
        <v>1073.4778838660577</v>
      </c>
      <c r="AD12" s="3">
        <f t="shared" si="4"/>
        <v>6.6578355748690247E-3</v>
      </c>
      <c r="AE12" s="3">
        <f t="shared" si="5"/>
        <v>1.9166997148762323E-4</v>
      </c>
      <c r="AF12" s="16">
        <f t="shared" ca="1" si="6"/>
        <v>5709.7518796992481</v>
      </c>
    </row>
    <row r="13" spans="1:35">
      <c r="A13" s="4" t="s">
        <v>35</v>
      </c>
      <c r="B13" s="4" t="s">
        <v>82</v>
      </c>
      <c r="C13" s="17" t="str">
        <f t="shared" si="1"/>
        <v>Started From The Bottom</v>
      </c>
      <c r="D13" s="17" t="e">
        <f t="shared" si="0"/>
        <v>#VALUE!</v>
      </c>
      <c r="E13" s="4" t="str">
        <f t="shared" si="2"/>
        <v>Started From The Bottom</v>
      </c>
      <c r="F13" s="5">
        <v>41318</v>
      </c>
      <c r="G13" s="6">
        <v>321</v>
      </c>
      <c r="H13" s="6">
        <v>75783688</v>
      </c>
      <c r="I13" s="6">
        <v>396837</v>
      </c>
      <c r="J13" s="6">
        <v>4.5088970000000002</v>
      </c>
      <c r="K13" s="6">
        <v>348115</v>
      </c>
      <c r="L13" s="6">
        <v>48722</v>
      </c>
      <c r="M13" s="7"/>
      <c r="N13" s="7"/>
      <c r="O13" s="6">
        <v>4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6">
        <v>3</v>
      </c>
      <c r="AA13" s="7"/>
      <c r="AB13" s="10"/>
      <c r="AC13" s="3">
        <f t="shared" si="3"/>
        <v>539.97319550989346</v>
      </c>
      <c r="AD13" s="3">
        <f t="shared" si="4"/>
        <v>4.5935346931123226E-3</v>
      </c>
      <c r="AE13" s="3">
        <f t="shared" si="5"/>
        <v>6.4290880116576012E-4</v>
      </c>
      <c r="AF13" s="16">
        <f t="shared" ca="1" si="6"/>
        <v>1776.0969387755101</v>
      </c>
    </row>
    <row r="14" spans="1:35">
      <c r="A14" s="4" t="s">
        <v>36</v>
      </c>
      <c r="B14" s="4" t="s">
        <v>36</v>
      </c>
      <c r="C14" s="17" t="str">
        <f t="shared" si="1"/>
        <v>Swimming Pools (Drank)</v>
      </c>
      <c r="D14" s="17" t="e">
        <f t="shared" si="0"/>
        <v>#VALUE!</v>
      </c>
      <c r="E14" s="4" t="str">
        <f t="shared" si="2"/>
        <v>Swimming Pools (Drank)</v>
      </c>
      <c r="F14" s="5">
        <v>41124</v>
      </c>
      <c r="G14" s="6">
        <v>232</v>
      </c>
      <c r="H14" s="6">
        <v>45496001</v>
      </c>
      <c r="I14" s="6">
        <v>226138</v>
      </c>
      <c r="J14" s="6">
        <v>4.7874569999999999</v>
      </c>
      <c r="K14" s="6">
        <v>214122</v>
      </c>
      <c r="L14" s="6">
        <v>12016</v>
      </c>
      <c r="M14" s="7"/>
      <c r="N14" s="7"/>
      <c r="O14" s="6">
        <v>3</v>
      </c>
      <c r="P14" s="6">
        <v>2</v>
      </c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10"/>
      <c r="AC14" s="3">
        <f t="shared" si="3"/>
        <v>234.28940139523081</v>
      </c>
      <c r="AD14" s="3">
        <f t="shared" si="4"/>
        <v>4.7063916672588435E-3</v>
      </c>
      <c r="AE14" s="3">
        <f t="shared" si="5"/>
        <v>2.641111248436978E-4</v>
      </c>
      <c r="AF14" s="16">
        <f t="shared" ca="1" si="6"/>
        <v>549.03076923076924</v>
      </c>
    </row>
    <row r="15" spans="1:35">
      <c r="A15" s="4" t="s">
        <v>37</v>
      </c>
      <c r="B15" s="4" t="s">
        <v>83</v>
      </c>
      <c r="C15" s="17" t="str">
        <f t="shared" si="1"/>
        <v>F**kin' Problems ft. Drake, 2 Chainz and Kendrick Lamar</v>
      </c>
      <c r="D15" s="17" t="str">
        <f t="shared" si="0"/>
        <v>F**kin' Problems</v>
      </c>
      <c r="E15" s="4" t="str">
        <f t="shared" si="2"/>
        <v>F**kin' Problems</v>
      </c>
      <c r="F15" s="5">
        <v>41247</v>
      </c>
      <c r="G15" s="6">
        <v>233</v>
      </c>
      <c r="H15" s="6">
        <v>25965007</v>
      </c>
      <c r="I15" s="6">
        <v>143573</v>
      </c>
      <c r="J15" s="6">
        <v>4.7496467000000004</v>
      </c>
      <c r="K15" s="6">
        <v>134587</v>
      </c>
      <c r="L15" s="6">
        <v>8986</v>
      </c>
      <c r="M15" s="7"/>
      <c r="N15" s="7"/>
      <c r="O15" s="6">
        <v>2</v>
      </c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10"/>
      <c r="AC15" s="3">
        <f t="shared" si="3"/>
        <v>134.28756474188228</v>
      </c>
      <c r="AD15" s="3">
        <f t="shared" si="4"/>
        <v>5.1833993343425632E-3</v>
      </c>
      <c r="AE15" s="3">
        <f t="shared" si="5"/>
        <v>3.4608116993767806E-4</v>
      </c>
      <c r="AF15" s="16">
        <f t="shared" ca="1" si="6"/>
        <v>504.07116104868913</v>
      </c>
    </row>
    <row r="16" spans="1:35">
      <c r="A16" s="4" t="s">
        <v>38</v>
      </c>
      <c r="B16" s="4" t="s">
        <v>84</v>
      </c>
      <c r="C16" s="17" t="str">
        <f t="shared" si="1"/>
        <v>Power Trip ft. Miguel</v>
      </c>
      <c r="D16" s="17" t="str">
        <f t="shared" si="0"/>
        <v>Power Trip</v>
      </c>
      <c r="E16" s="4" t="str">
        <f t="shared" si="2"/>
        <v>Power Trip</v>
      </c>
      <c r="F16" s="5">
        <v>41373</v>
      </c>
      <c r="G16" s="6">
        <v>244</v>
      </c>
      <c r="H16" s="6">
        <v>16832046</v>
      </c>
      <c r="I16" s="6">
        <v>111632</v>
      </c>
      <c r="J16" s="6">
        <v>4.8300485999999996</v>
      </c>
      <c r="K16" s="6">
        <v>106889</v>
      </c>
      <c r="L16" s="6">
        <v>4743</v>
      </c>
      <c r="M16" s="7"/>
      <c r="N16" s="7"/>
      <c r="O16" s="6">
        <v>1</v>
      </c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10"/>
      <c r="AC16" s="3">
        <f t="shared" si="3"/>
        <v>91.162907686453565</v>
      </c>
      <c r="AD16" s="3">
        <f t="shared" si="4"/>
        <v>6.3503272270049645E-3</v>
      </c>
      <c r="AE16" s="3">
        <f t="shared" si="5"/>
        <v>2.8178392573309269E-4</v>
      </c>
      <c r="AF16" s="16">
        <f t="shared" ca="1" si="6"/>
        <v>758.07801418439715</v>
      </c>
    </row>
    <row r="17" spans="1:32">
      <c r="A17" s="4" t="s">
        <v>39</v>
      </c>
      <c r="B17" s="4" t="s">
        <v>85</v>
      </c>
      <c r="C17" s="17" t="str">
        <f t="shared" si="1"/>
        <v>Lego House</v>
      </c>
      <c r="D17" s="17" t="e">
        <f t="shared" si="0"/>
        <v>#VALUE!</v>
      </c>
      <c r="E17" s="4" t="str">
        <f t="shared" si="2"/>
        <v>Lego House</v>
      </c>
      <c r="F17" s="5">
        <v>40836</v>
      </c>
      <c r="G17" s="6">
        <v>246</v>
      </c>
      <c r="H17" s="6">
        <v>53810499</v>
      </c>
      <c r="I17" s="6">
        <v>310350</v>
      </c>
      <c r="J17" s="6">
        <v>4.9533043000000001</v>
      </c>
      <c r="K17" s="6">
        <v>306727</v>
      </c>
      <c r="L17" s="6">
        <v>3623</v>
      </c>
      <c r="M17" s="7"/>
      <c r="N17" s="7"/>
      <c r="O17" s="7"/>
      <c r="P17" s="6">
        <v>1</v>
      </c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10"/>
      <c r="AC17" s="3">
        <f t="shared" si="3"/>
        <v>293.8282574771689</v>
      </c>
      <c r="AD17" s="3">
        <f t="shared" si="4"/>
        <v>5.700132979625407E-3</v>
      </c>
      <c r="AE17" s="3">
        <f t="shared" si="5"/>
        <v>6.7328868293899295E-5</v>
      </c>
      <c r="AF17" s="16">
        <f t="shared" ca="1" si="6"/>
        <v>452.39970501474926</v>
      </c>
    </row>
    <row r="18" spans="1:32">
      <c r="A18" s="4" t="s">
        <v>40</v>
      </c>
      <c r="B18" s="4" t="s">
        <v>40</v>
      </c>
      <c r="C18" s="17" t="str">
        <f t="shared" si="1"/>
        <v>Stay ft. Mikky Ekko</v>
      </c>
      <c r="D18" s="17" t="str">
        <f t="shared" si="0"/>
        <v>Stay</v>
      </c>
      <c r="E18" s="4" t="str">
        <f t="shared" si="2"/>
        <v>Stay</v>
      </c>
      <c r="F18" s="5">
        <v>41317</v>
      </c>
      <c r="G18" s="6">
        <v>248</v>
      </c>
      <c r="H18" s="6">
        <v>179201145</v>
      </c>
      <c r="I18" s="6">
        <v>866709</v>
      </c>
      <c r="J18" s="6">
        <v>4.8056096999999998</v>
      </c>
      <c r="K18" s="6">
        <v>824589</v>
      </c>
      <c r="L18" s="6">
        <v>42120</v>
      </c>
      <c r="M18" s="7"/>
      <c r="N18" s="7"/>
      <c r="O18" s="7"/>
      <c r="P18" s="7"/>
      <c r="Q18" s="6">
        <v>3</v>
      </c>
      <c r="R18" s="7"/>
      <c r="S18" s="7"/>
      <c r="T18" s="7"/>
      <c r="U18" s="7"/>
      <c r="V18" s="7"/>
      <c r="W18" s="7"/>
      <c r="X18" s="7"/>
      <c r="Y18" s="7"/>
      <c r="Z18" s="7"/>
      <c r="AA18" s="7"/>
      <c r="AB18" s="10"/>
      <c r="AC18" s="3">
        <f t="shared" si="3"/>
        <v>986.47002701674273</v>
      </c>
      <c r="AD18" s="3">
        <f t="shared" si="4"/>
        <v>4.6014717149268211E-3</v>
      </c>
      <c r="AE18" s="3">
        <f t="shared" si="5"/>
        <v>2.3504314104689453E-4</v>
      </c>
      <c r="AF18" s="16">
        <f t="shared" ca="1" si="6"/>
        <v>4185.7309644670049</v>
      </c>
    </row>
    <row r="19" spans="1:32">
      <c r="A19" s="4" t="s">
        <v>41</v>
      </c>
      <c r="B19" s="4" t="s">
        <v>41</v>
      </c>
      <c r="C19" s="17" t="str">
        <f t="shared" si="1"/>
        <v>Just Give Me A Reason ft. Nate Ruess</v>
      </c>
      <c r="D19" s="17" t="str">
        <f t="shared" si="0"/>
        <v>Just Give Me A Reason</v>
      </c>
      <c r="E19" s="4" t="str">
        <f t="shared" si="2"/>
        <v>Just Give Me A Reason</v>
      </c>
      <c r="F19" s="5">
        <v>41310</v>
      </c>
      <c r="G19" s="6">
        <v>243</v>
      </c>
      <c r="H19" s="6">
        <v>192384381</v>
      </c>
      <c r="I19" s="6">
        <v>980105</v>
      </c>
      <c r="J19" s="6">
        <v>4.8954314999999999</v>
      </c>
      <c r="K19" s="6">
        <v>954483</v>
      </c>
      <c r="L19" s="6">
        <v>25622</v>
      </c>
      <c r="M19" s="7"/>
      <c r="N19" s="7"/>
      <c r="O19" s="7"/>
      <c r="P19" s="7"/>
      <c r="Q19" s="6">
        <v>2</v>
      </c>
      <c r="R19" s="7"/>
      <c r="S19" s="7"/>
      <c r="T19" s="6">
        <v>5</v>
      </c>
      <c r="U19" s="7"/>
      <c r="V19" s="7"/>
      <c r="W19" s="7"/>
      <c r="X19" s="7"/>
      <c r="Y19" s="7"/>
      <c r="Z19" s="7"/>
      <c r="AA19" s="6">
        <v>2</v>
      </c>
      <c r="AB19" s="10"/>
      <c r="AC19" s="3">
        <f t="shared" si="3"/>
        <v>1037.6897262842465</v>
      </c>
      <c r="AD19" s="3">
        <f t="shared" si="4"/>
        <v>4.961333113627348E-3</v>
      </c>
      <c r="AE19" s="3">
        <f t="shared" si="5"/>
        <v>1.3318128980543384E-4</v>
      </c>
      <c r="AF19" s="16">
        <f t="shared" ca="1" si="6"/>
        <v>4678.838235294118</v>
      </c>
    </row>
    <row r="20" spans="1:32">
      <c r="A20" s="4" t="s">
        <v>42</v>
      </c>
      <c r="B20" s="4" t="s">
        <v>86</v>
      </c>
      <c r="C20" s="17" t="str">
        <f t="shared" si="1"/>
        <v>Heart Attack</v>
      </c>
      <c r="D20" s="17" t="e">
        <f t="shared" si="0"/>
        <v>#VALUE!</v>
      </c>
      <c r="E20" s="4" t="str">
        <f t="shared" si="2"/>
        <v>Heart Attack</v>
      </c>
      <c r="F20" s="5">
        <v>41373</v>
      </c>
      <c r="G20" s="6">
        <v>216</v>
      </c>
      <c r="H20" s="6">
        <v>110921026</v>
      </c>
      <c r="I20" s="6">
        <v>813976</v>
      </c>
      <c r="J20" s="6">
        <v>4.8454842999999999</v>
      </c>
      <c r="K20" s="6">
        <v>782533</v>
      </c>
      <c r="L20" s="6">
        <v>31443</v>
      </c>
      <c r="M20" s="7"/>
      <c r="N20" s="7"/>
      <c r="O20" s="7"/>
      <c r="P20" s="7"/>
      <c r="Q20" s="6">
        <v>1</v>
      </c>
      <c r="R20" s="7"/>
      <c r="S20" s="7"/>
      <c r="T20" s="7"/>
      <c r="U20" s="7"/>
      <c r="V20" s="7"/>
      <c r="W20" s="7"/>
      <c r="X20" s="7"/>
      <c r="Y20" s="7"/>
      <c r="Z20" s="7"/>
      <c r="AA20" s="7"/>
      <c r="AB20" s="10"/>
      <c r="AC20" s="3">
        <f t="shared" si="3"/>
        <v>531.81313835616436</v>
      </c>
      <c r="AD20" s="3">
        <f t="shared" si="4"/>
        <v>7.0548662252727448E-3</v>
      </c>
      <c r="AE20" s="3">
        <f t="shared" si="5"/>
        <v>2.8347195418116668E-4</v>
      </c>
      <c r="AF20" s="16">
        <f t="shared" ca="1" si="6"/>
        <v>5549.8794326241132</v>
      </c>
    </row>
    <row r="21" spans="1:32">
      <c r="A21" s="4" t="s">
        <v>43</v>
      </c>
      <c r="B21" s="4" t="s">
        <v>87</v>
      </c>
      <c r="C21" s="17" t="str">
        <f t="shared" si="1"/>
        <v>Carry On</v>
      </c>
      <c r="D21" s="17" t="e">
        <f t="shared" si="0"/>
        <v>#VALUE!</v>
      </c>
      <c r="E21" s="4" t="str">
        <f t="shared" si="2"/>
        <v>Carry On</v>
      </c>
      <c r="F21" s="5">
        <v>41206</v>
      </c>
      <c r="G21" s="6">
        <v>345</v>
      </c>
      <c r="H21" s="6">
        <v>28427788</v>
      </c>
      <c r="I21" s="6">
        <v>151634</v>
      </c>
      <c r="J21" s="6">
        <v>4.9049290000000001</v>
      </c>
      <c r="K21" s="6">
        <v>148030</v>
      </c>
      <c r="L21" s="6">
        <v>3604</v>
      </c>
      <c r="M21" s="7"/>
      <c r="N21" s="7"/>
      <c r="O21" s="7"/>
      <c r="P21" s="7"/>
      <c r="Q21" s="7"/>
      <c r="R21" s="6">
        <v>1</v>
      </c>
      <c r="S21" s="7"/>
      <c r="T21" s="7"/>
      <c r="U21" s="7"/>
      <c r="V21" s="7"/>
      <c r="W21" s="7"/>
      <c r="X21" s="7"/>
      <c r="Y21" s="7"/>
      <c r="Z21" s="6">
        <v>2</v>
      </c>
      <c r="AA21" s="7"/>
      <c r="AB21" s="10"/>
      <c r="AC21" s="3">
        <f t="shared" si="3"/>
        <v>217.69757743531198</v>
      </c>
      <c r="AD21" s="3">
        <f t="shared" si="4"/>
        <v>5.2072289268514311E-3</v>
      </c>
      <c r="AE21" s="3">
        <f t="shared" si="5"/>
        <v>1.2677736305054759E-4</v>
      </c>
      <c r="AF21" s="16">
        <f t="shared" ca="1" si="6"/>
        <v>480.61688311688312</v>
      </c>
    </row>
    <row r="22" spans="1:32">
      <c r="A22" s="4" t="s">
        <v>44</v>
      </c>
      <c r="B22" s="4" t="s">
        <v>88</v>
      </c>
      <c r="C22" s="17" t="str">
        <f t="shared" si="1"/>
        <v>Suit &amp; Tie ft. JAY Z</v>
      </c>
      <c r="D22" s="17" t="str">
        <f t="shared" si="0"/>
        <v>Suit &amp; Tie</v>
      </c>
      <c r="E22" s="4" t="str">
        <f t="shared" si="2"/>
        <v>Suit &amp; Tie</v>
      </c>
      <c r="F22" s="5">
        <v>41319</v>
      </c>
      <c r="G22" s="6">
        <v>331</v>
      </c>
      <c r="H22" s="6">
        <v>47910496</v>
      </c>
      <c r="I22" s="6">
        <v>327270</v>
      </c>
      <c r="J22" s="6">
        <v>4.8481009999999998</v>
      </c>
      <c r="K22" s="6">
        <v>314842</v>
      </c>
      <c r="L22" s="6">
        <v>12428</v>
      </c>
      <c r="M22" s="7"/>
      <c r="N22" s="7"/>
      <c r="O22" s="7"/>
      <c r="P22" s="7"/>
      <c r="Q22" s="7"/>
      <c r="R22" s="7"/>
      <c r="S22" s="7"/>
      <c r="T22" s="6">
        <v>3</v>
      </c>
      <c r="U22" s="7"/>
      <c r="V22" s="7"/>
      <c r="W22" s="7"/>
      <c r="X22" s="7"/>
      <c r="Y22" s="7"/>
      <c r="Z22" s="6">
        <v>5</v>
      </c>
      <c r="AA22" s="7"/>
      <c r="AB22" s="10"/>
      <c r="AC22" s="3">
        <f t="shared" si="3"/>
        <v>352.00602242516487</v>
      </c>
      <c r="AD22" s="3">
        <f t="shared" si="4"/>
        <v>6.5714619193255695E-3</v>
      </c>
      <c r="AE22" s="3">
        <f t="shared" si="5"/>
        <v>2.5940036187477582E-4</v>
      </c>
      <c r="AF22" s="16">
        <f t="shared" ca="1" si="6"/>
        <v>1614.574358974359</v>
      </c>
    </row>
    <row r="23" spans="1:32">
      <c r="A23" s="4" t="s">
        <v>45</v>
      </c>
      <c r="B23" s="4" t="s">
        <v>45</v>
      </c>
      <c r="C23" s="17" t="str">
        <f t="shared" si="1"/>
        <v>Feel This Moment ft. Christina Aguilera</v>
      </c>
      <c r="D23" s="17" t="str">
        <f t="shared" si="0"/>
        <v>Feel This Moment</v>
      </c>
      <c r="E23" s="4" t="str">
        <f t="shared" si="2"/>
        <v>Feel This Moment</v>
      </c>
      <c r="F23" s="5">
        <v>41348</v>
      </c>
      <c r="G23" s="6">
        <v>230</v>
      </c>
      <c r="H23" s="6">
        <v>105513405</v>
      </c>
      <c r="I23" s="6">
        <v>425053</v>
      </c>
      <c r="J23" s="6">
        <v>4.8253864999999996</v>
      </c>
      <c r="K23" s="6">
        <v>406498</v>
      </c>
      <c r="L23" s="6">
        <v>18555</v>
      </c>
      <c r="M23" s="7"/>
      <c r="N23" s="7"/>
      <c r="O23" s="7"/>
      <c r="P23" s="7"/>
      <c r="Q23" s="7"/>
      <c r="R23" s="7"/>
      <c r="S23" s="7"/>
      <c r="T23" s="6">
        <v>2</v>
      </c>
      <c r="U23" s="7"/>
      <c r="V23" s="7"/>
      <c r="W23" s="7"/>
      <c r="X23" s="7"/>
      <c r="Y23" s="7"/>
      <c r="Z23" s="7"/>
      <c r="AA23" s="7"/>
      <c r="AB23" s="10"/>
      <c r="AC23" s="3">
        <f t="shared" si="3"/>
        <v>538.67510797184173</v>
      </c>
      <c r="AD23" s="3">
        <f t="shared" si="4"/>
        <v>3.8525720973557813E-3</v>
      </c>
      <c r="AE23" s="3">
        <f t="shared" si="5"/>
        <v>1.7585443290357277E-4</v>
      </c>
      <c r="AF23" s="16">
        <f t="shared" ca="1" si="6"/>
        <v>2448.7831325301204</v>
      </c>
    </row>
    <row r="24" spans="1:32">
      <c r="A24" s="4" t="s">
        <v>46</v>
      </c>
      <c r="B24" s="4" t="s">
        <v>46</v>
      </c>
      <c r="C24" s="17" t="str">
        <f t="shared" si="1"/>
        <v>People Like Us</v>
      </c>
      <c r="D24" s="17" t="e">
        <f t="shared" si="0"/>
        <v>#VALUE!</v>
      </c>
      <c r="E24" s="4" t="str">
        <f t="shared" si="2"/>
        <v>People Like Us</v>
      </c>
      <c r="F24" s="5">
        <v>41422</v>
      </c>
      <c r="G24" s="6">
        <v>226</v>
      </c>
      <c r="H24" s="6">
        <v>8161436</v>
      </c>
      <c r="I24" s="6">
        <v>89449</v>
      </c>
      <c r="J24" s="6">
        <v>4.9334593</v>
      </c>
      <c r="K24" s="6">
        <v>87961</v>
      </c>
      <c r="L24" s="6">
        <v>1488</v>
      </c>
      <c r="M24" s="7"/>
      <c r="N24" s="7"/>
      <c r="O24" s="7"/>
      <c r="P24" s="7"/>
      <c r="Q24" s="7"/>
      <c r="R24" s="7"/>
      <c r="S24" s="7"/>
      <c r="T24" s="7"/>
      <c r="U24" s="6">
        <v>4</v>
      </c>
      <c r="V24" s="7"/>
      <c r="W24" s="7"/>
      <c r="X24" s="7"/>
      <c r="Y24" s="7"/>
      <c r="Z24" s="7"/>
      <c r="AA24" s="7"/>
      <c r="AB24" s="10"/>
      <c r="AC24" s="3">
        <f t="shared" si="3"/>
        <v>40.941754667681373</v>
      </c>
      <c r="AD24" s="3">
        <f t="shared" si="4"/>
        <v>1.0777637660823415E-2</v>
      </c>
      <c r="AE24" s="3">
        <f t="shared" si="5"/>
        <v>1.8232085628068395E-4</v>
      </c>
      <c r="AF24" s="16">
        <f t="shared" ca="1" si="6"/>
        <v>956.0978260869565</v>
      </c>
    </row>
    <row r="25" spans="1:32">
      <c r="A25" s="4" t="s">
        <v>47</v>
      </c>
      <c r="B25" s="4" t="s">
        <v>89</v>
      </c>
      <c r="C25" s="17" t="str">
        <f t="shared" si="1"/>
        <v>Same Love ft. Mary Lambert</v>
      </c>
      <c r="D25" s="17" t="str">
        <f t="shared" si="0"/>
        <v>Same Love</v>
      </c>
      <c r="E25" s="4" t="str">
        <f t="shared" si="2"/>
        <v>Same Love</v>
      </c>
      <c r="F25" s="5">
        <v>41184</v>
      </c>
      <c r="G25" s="6">
        <v>424</v>
      </c>
      <c r="H25" s="6">
        <v>71454536</v>
      </c>
      <c r="I25" s="6">
        <v>697812</v>
      </c>
      <c r="J25" s="6">
        <v>4.8539205000000001</v>
      </c>
      <c r="K25" s="6">
        <v>672328</v>
      </c>
      <c r="L25" s="6">
        <v>25484</v>
      </c>
      <c r="M25" s="7"/>
      <c r="N25" s="7"/>
      <c r="O25" s="7"/>
      <c r="P25" s="7"/>
      <c r="Q25" s="7"/>
      <c r="R25" s="7"/>
      <c r="S25" s="7"/>
      <c r="T25" s="7"/>
      <c r="U25" s="6">
        <v>5</v>
      </c>
      <c r="V25" s="7"/>
      <c r="W25" s="7"/>
      <c r="X25" s="7"/>
      <c r="Y25" s="7"/>
      <c r="Z25" s="7"/>
      <c r="AA25" s="7"/>
      <c r="AB25" s="10"/>
      <c r="AC25" s="3">
        <f t="shared" si="3"/>
        <v>672.49195474378473</v>
      </c>
      <c r="AD25" s="3">
        <f t="shared" si="4"/>
        <v>9.4091717284400245E-3</v>
      </c>
      <c r="AE25" s="3">
        <f t="shared" si="5"/>
        <v>3.5664635762241883E-4</v>
      </c>
      <c r="AF25" s="16">
        <f t="shared" ca="1" si="6"/>
        <v>2037.3575757575757</v>
      </c>
    </row>
    <row r="26" spans="1:32">
      <c r="A26" s="4" t="s">
        <v>48</v>
      </c>
      <c r="B26" s="4" t="s">
        <v>90</v>
      </c>
      <c r="C26" s="17" t="str">
        <f t="shared" si="1"/>
        <v>"No Guns Allowed" ft. Drake and Cori B.</v>
      </c>
      <c r="D26" s="17" t="str">
        <f t="shared" si="0"/>
        <v>"No Guns Allowed"</v>
      </c>
      <c r="E26" s="4" t="str">
        <f t="shared" si="2"/>
        <v>"No Guns Allowed"</v>
      </c>
      <c r="F26" s="5">
        <v>41366</v>
      </c>
      <c r="G26" s="6">
        <v>240</v>
      </c>
      <c r="H26" s="6">
        <v>5831495</v>
      </c>
      <c r="I26" s="6">
        <v>56579</v>
      </c>
      <c r="J26" s="6">
        <v>4.2211949999999998</v>
      </c>
      <c r="K26" s="6">
        <v>45563</v>
      </c>
      <c r="L26" s="6">
        <v>11016</v>
      </c>
      <c r="M26" s="7"/>
      <c r="N26" s="7"/>
      <c r="O26" s="7"/>
      <c r="P26" s="7"/>
      <c r="Q26" s="7"/>
      <c r="R26" s="7"/>
      <c r="S26" s="7"/>
      <c r="T26" s="7"/>
      <c r="U26" s="6">
        <v>3</v>
      </c>
      <c r="V26" s="7"/>
      <c r="W26" s="7"/>
      <c r="X26" s="7"/>
      <c r="Y26" s="7"/>
      <c r="Z26" s="7"/>
      <c r="AA26" s="7"/>
      <c r="AB26" s="10"/>
      <c r="AC26" s="3">
        <f t="shared" si="3"/>
        <v>31.065802891933028</v>
      </c>
      <c r="AD26" s="3">
        <f t="shared" si="4"/>
        <v>7.8132622938028758E-3</v>
      </c>
      <c r="AE26" s="3">
        <f t="shared" si="5"/>
        <v>1.8890524642480187E-3</v>
      </c>
      <c r="AF26" s="16">
        <f t="shared" ca="1" si="6"/>
        <v>307.85810810810813</v>
      </c>
    </row>
    <row r="27" spans="1:32">
      <c r="A27" s="4" t="s">
        <v>49</v>
      </c>
      <c r="B27" s="4" t="s">
        <v>49</v>
      </c>
      <c r="C27" s="17" t="str">
        <f t="shared" si="1"/>
        <v>Candles in the Sun</v>
      </c>
      <c r="D27" s="17" t="e">
        <f t="shared" si="0"/>
        <v>#VALUE!</v>
      </c>
      <c r="E27" s="4" t="str">
        <f t="shared" si="2"/>
        <v>Candles in the Sun</v>
      </c>
      <c r="F27" s="5">
        <v>41344</v>
      </c>
      <c r="G27" s="6">
        <v>297</v>
      </c>
      <c r="H27" s="6">
        <v>1407027</v>
      </c>
      <c r="I27" s="6">
        <v>15966</v>
      </c>
      <c r="J27" s="6">
        <v>4.9461354999999996</v>
      </c>
      <c r="K27" s="6">
        <v>15751</v>
      </c>
      <c r="L27" s="6">
        <v>215</v>
      </c>
      <c r="M27" s="7"/>
      <c r="N27" s="7"/>
      <c r="O27" s="7"/>
      <c r="P27" s="7"/>
      <c r="Q27" s="7"/>
      <c r="R27" s="7"/>
      <c r="S27" s="7"/>
      <c r="T27" s="7"/>
      <c r="U27" s="6">
        <v>2</v>
      </c>
      <c r="V27" s="7"/>
      <c r="W27" s="7"/>
      <c r="X27" s="7"/>
      <c r="Y27" s="7"/>
      <c r="Z27" s="7"/>
      <c r="AA27" s="7"/>
      <c r="AB27" s="10"/>
      <c r="AC27" s="3">
        <f t="shared" si="3"/>
        <v>9.275777311643834</v>
      </c>
      <c r="AD27" s="3">
        <f t="shared" si="4"/>
        <v>1.1194525762476483E-2</v>
      </c>
      <c r="AE27" s="3">
        <f t="shared" si="5"/>
        <v>1.5280445933162618E-4</v>
      </c>
      <c r="AF27" s="16">
        <f t="shared" ca="1" si="6"/>
        <v>92.652941176470591</v>
      </c>
    </row>
    <row r="28" spans="1:32">
      <c r="A28" s="4" t="s">
        <v>50</v>
      </c>
      <c r="B28" s="4" t="s">
        <v>91</v>
      </c>
      <c r="C28" s="17" t="str">
        <f t="shared" si="1"/>
        <v>I Was Here</v>
      </c>
      <c r="D28" s="17" t="e">
        <f t="shared" si="0"/>
        <v>#VALUE!</v>
      </c>
      <c r="E28" s="4" t="str">
        <f t="shared" si="2"/>
        <v>I Was Here</v>
      </c>
      <c r="F28" s="5">
        <v>41139</v>
      </c>
      <c r="G28" s="6">
        <v>274</v>
      </c>
      <c r="H28" s="6">
        <v>22456091</v>
      </c>
      <c r="I28" s="6">
        <v>218218</v>
      </c>
      <c r="J28" s="6">
        <v>4.9277420000000003</v>
      </c>
      <c r="K28" s="6">
        <v>214276</v>
      </c>
      <c r="L28" s="6">
        <v>3942</v>
      </c>
      <c r="M28" s="7"/>
      <c r="N28" s="7"/>
      <c r="O28" s="7"/>
      <c r="P28" s="7"/>
      <c r="Q28" s="7"/>
      <c r="R28" s="7"/>
      <c r="S28" s="7"/>
      <c r="T28" s="7"/>
      <c r="U28" s="6">
        <v>1</v>
      </c>
      <c r="V28" s="7"/>
      <c r="W28" s="7"/>
      <c r="X28" s="7"/>
      <c r="Y28" s="7"/>
      <c r="Z28" s="7"/>
      <c r="AA28" s="7"/>
      <c r="AB28" s="10"/>
      <c r="AC28" s="3">
        <f t="shared" si="3"/>
        <v>136.57655548579399</v>
      </c>
      <c r="AD28" s="3">
        <f t="shared" si="4"/>
        <v>9.5419990950339484E-3</v>
      </c>
      <c r="AE28" s="3">
        <f t="shared" si="5"/>
        <v>1.7554257328223331E-4</v>
      </c>
      <c r="AF28" s="16">
        <f t="shared" ca="1" si="6"/>
        <v>571.40266666666662</v>
      </c>
    </row>
    <row r="29" spans="1:32">
      <c r="A29" s="4" t="s">
        <v>51</v>
      </c>
      <c r="B29" s="4" t="s">
        <v>51</v>
      </c>
      <c r="C29" s="17" t="str">
        <f t="shared" si="1"/>
        <v>Radioactive</v>
      </c>
      <c r="D29" s="17" t="e">
        <f t="shared" si="0"/>
        <v>#VALUE!</v>
      </c>
      <c r="E29" s="4" t="str">
        <f t="shared" si="2"/>
        <v>Radioactive</v>
      </c>
      <c r="F29" s="5">
        <v>41253</v>
      </c>
      <c r="G29" s="6">
        <v>262</v>
      </c>
      <c r="H29" s="6">
        <v>68866338</v>
      </c>
      <c r="I29" s="6">
        <v>592281</v>
      </c>
      <c r="J29" s="6">
        <v>4.8894650000000004</v>
      </c>
      <c r="K29" s="6">
        <v>575914</v>
      </c>
      <c r="L29" s="6">
        <v>16367</v>
      </c>
      <c r="M29" s="7"/>
      <c r="N29" s="7"/>
      <c r="O29" s="7"/>
      <c r="P29" s="7"/>
      <c r="Q29" s="7"/>
      <c r="R29" s="7"/>
      <c r="S29" s="7"/>
      <c r="T29" s="7"/>
      <c r="U29" s="7"/>
      <c r="V29" s="6">
        <v>4</v>
      </c>
      <c r="W29" s="7"/>
      <c r="X29" s="7"/>
      <c r="Y29" s="7"/>
      <c r="Z29" s="7"/>
      <c r="AA29" s="7"/>
      <c r="AB29" s="10"/>
      <c r="AC29" s="3">
        <f t="shared" si="3"/>
        <v>400.49741213850831</v>
      </c>
      <c r="AD29" s="3">
        <f t="shared" si="4"/>
        <v>8.3627795048431351E-3</v>
      </c>
      <c r="AE29" s="3">
        <f t="shared" si="5"/>
        <v>2.3766328333009373E-4</v>
      </c>
      <c r="AF29" s="16">
        <f t="shared" ca="1" si="6"/>
        <v>2206.5670498084291</v>
      </c>
    </row>
    <row r="30" spans="1:32">
      <c r="A30" s="4" t="s">
        <v>52</v>
      </c>
      <c r="B30" s="4" t="s">
        <v>92</v>
      </c>
      <c r="C30" s="17" t="str">
        <f t="shared" si="1"/>
        <v>My Songs Know What You Did In The Dark (Light Em Up)</v>
      </c>
      <c r="D30" s="17" t="e">
        <f t="shared" si="0"/>
        <v>#VALUE!</v>
      </c>
      <c r="E30" s="4" t="str">
        <f t="shared" si="2"/>
        <v>My Songs Know What You Did In The Dark (Light Em Up)</v>
      </c>
      <c r="F30" s="5">
        <v>41313</v>
      </c>
      <c r="G30" s="6">
        <v>188</v>
      </c>
      <c r="H30" s="6">
        <v>23151948</v>
      </c>
      <c r="I30" s="6">
        <v>191693</v>
      </c>
      <c r="J30" s="6">
        <v>4.8861093999999996</v>
      </c>
      <c r="K30" s="6">
        <v>186235</v>
      </c>
      <c r="L30" s="6">
        <v>5458</v>
      </c>
      <c r="M30" s="7"/>
      <c r="N30" s="7"/>
      <c r="O30" s="7"/>
      <c r="P30" s="7"/>
      <c r="Q30" s="7"/>
      <c r="R30" s="7"/>
      <c r="S30" s="7"/>
      <c r="T30" s="7"/>
      <c r="U30" s="7"/>
      <c r="V30" s="6">
        <v>3</v>
      </c>
      <c r="W30" s="7"/>
      <c r="X30" s="7"/>
      <c r="Y30" s="7"/>
      <c r="Z30" s="7"/>
      <c r="AA30" s="7"/>
      <c r="AB30" s="10"/>
      <c r="AC30" s="3">
        <f t="shared" si="3"/>
        <v>96.613278691019772</v>
      </c>
      <c r="AD30" s="3">
        <f t="shared" si="4"/>
        <v>8.0440315432636599E-3</v>
      </c>
      <c r="AE30" s="3">
        <f t="shared" si="5"/>
        <v>2.3574690129746318E-4</v>
      </c>
      <c r="AF30" s="16">
        <f t="shared" ca="1" si="6"/>
        <v>926.54228855721396</v>
      </c>
    </row>
    <row r="31" spans="1:32">
      <c r="A31" s="4" t="s">
        <v>53</v>
      </c>
      <c r="B31" s="4" t="s">
        <v>53</v>
      </c>
      <c r="C31" s="17" t="str">
        <f t="shared" si="1"/>
        <v>I Will Wait</v>
      </c>
      <c r="D31" s="17" t="e">
        <f t="shared" si="0"/>
        <v>#VALUE!</v>
      </c>
      <c r="E31" s="4" t="str">
        <f t="shared" si="2"/>
        <v>I Will Wait</v>
      </c>
      <c r="F31" s="5">
        <v>41161</v>
      </c>
      <c r="G31" s="6">
        <v>313</v>
      </c>
      <c r="H31" s="6">
        <v>33885469</v>
      </c>
      <c r="I31" s="6">
        <v>175070</v>
      </c>
      <c r="J31" s="6">
        <v>4.8850059999999997</v>
      </c>
      <c r="K31" s="6">
        <v>170037</v>
      </c>
      <c r="L31" s="6">
        <v>5033</v>
      </c>
      <c r="M31" s="7"/>
      <c r="N31" s="7"/>
      <c r="O31" s="7"/>
      <c r="P31" s="7"/>
      <c r="Q31" s="7"/>
      <c r="R31" s="7"/>
      <c r="S31" s="7"/>
      <c r="T31" s="7"/>
      <c r="U31" s="7"/>
      <c r="V31" s="6">
        <v>2</v>
      </c>
      <c r="W31" s="7"/>
      <c r="X31" s="7"/>
      <c r="Y31" s="7"/>
      <c r="Z31" s="7"/>
      <c r="AA31" s="7"/>
      <c r="AB31" s="10"/>
      <c r="AC31" s="3">
        <f t="shared" si="3"/>
        <v>235.42320706177065</v>
      </c>
      <c r="AD31" s="3">
        <f t="shared" si="4"/>
        <v>5.0179916352935828E-3</v>
      </c>
      <c r="AE31" s="3">
        <f t="shared" si="5"/>
        <v>1.4852974294084583E-4</v>
      </c>
      <c r="AF31" s="16">
        <f t="shared" ca="1" si="6"/>
        <v>481.6912181303116</v>
      </c>
    </row>
    <row r="32" spans="1:32">
      <c r="A32" s="4" t="s">
        <v>54</v>
      </c>
      <c r="B32" s="4" t="s">
        <v>54</v>
      </c>
      <c r="C32" s="17" t="str">
        <f t="shared" si="1"/>
        <v>National Anthem</v>
      </c>
      <c r="D32" s="17" t="e">
        <f t="shared" si="0"/>
        <v>#VALUE!</v>
      </c>
      <c r="E32" s="4" t="str">
        <f t="shared" si="2"/>
        <v>National Anthem</v>
      </c>
      <c r="F32" s="5">
        <v>41157</v>
      </c>
      <c r="G32" s="6">
        <v>469</v>
      </c>
      <c r="H32" s="6">
        <v>12353637</v>
      </c>
      <c r="I32" s="6">
        <v>90004</v>
      </c>
      <c r="J32" s="6">
        <v>4.8754720000000002</v>
      </c>
      <c r="K32" s="6">
        <v>87202</v>
      </c>
      <c r="L32" s="6">
        <v>2802</v>
      </c>
      <c r="M32" s="7"/>
      <c r="N32" s="7"/>
      <c r="O32" s="7"/>
      <c r="P32" s="7"/>
      <c r="Q32" s="7"/>
      <c r="R32" s="7"/>
      <c r="S32" s="7"/>
      <c r="T32" s="7"/>
      <c r="U32" s="7"/>
      <c r="V32" s="7"/>
      <c r="W32" s="6">
        <v>4</v>
      </c>
      <c r="X32" s="7"/>
      <c r="Y32" s="7"/>
      <c r="Z32" s="7"/>
      <c r="AA32" s="7"/>
      <c r="AB32" s="10"/>
      <c r="AC32" s="3">
        <f t="shared" si="3"/>
        <v>128.60537249809738</v>
      </c>
      <c r="AD32" s="3">
        <f t="shared" si="4"/>
        <v>7.0588119110185929E-3</v>
      </c>
      <c r="AE32" s="3">
        <f t="shared" si="5"/>
        <v>2.2681579521884932E-4</v>
      </c>
      <c r="AF32" s="16">
        <f t="shared" ca="1" si="6"/>
        <v>244.26330532212884</v>
      </c>
    </row>
    <row r="33" spans="1:32">
      <c r="A33" s="4" t="s">
        <v>55</v>
      </c>
      <c r="B33" s="4" t="s">
        <v>93</v>
      </c>
      <c r="C33" s="17" t="str">
        <f t="shared" si="1"/>
        <v>Tessellate</v>
      </c>
      <c r="D33" s="17" t="e">
        <f t="shared" si="0"/>
        <v>#VALUE!</v>
      </c>
      <c r="E33" s="4" t="str">
        <f t="shared" si="2"/>
        <v>Tessellate</v>
      </c>
      <c r="F33" s="5">
        <v>41099</v>
      </c>
      <c r="G33" s="6">
        <v>189</v>
      </c>
      <c r="H33" s="6">
        <v>4530254</v>
      </c>
      <c r="I33" s="6">
        <v>21623</v>
      </c>
      <c r="J33" s="6">
        <v>4.9221199999999996</v>
      </c>
      <c r="K33" s="6">
        <v>21202</v>
      </c>
      <c r="L33" s="6">
        <v>421</v>
      </c>
      <c r="M33" s="7"/>
      <c r="N33" s="7"/>
      <c r="O33" s="7"/>
      <c r="P33" s="7"/>
      <c r="Q33" s="7"/>
      <c r="R33" s="7"/>
      <c r="S33" s="7"/>
      <c r="T33" s="7"/>
      <c r="U33" s="7"/>
      <c r="V33" s="7"/>
      <c r="W33" s="6">
        <v>3</v>
      </c>
      <c r="X33" s="7"/>
      <c r="Y33" s="7"/>
      <c r="Z33" s="7"/>
      <c r="AA33" s="7"/>
      <c r="AB33" s="10"/>
      <c r="AC33" s="3">
        <f t="shared" si="3"/>
        <v>19.005346404109588</v>
      </c>
      <c r="AD33" s="3">
        <f t="shared" si="4"/>
        <v>4.6800907851965914E-3</v>
      </c>
      <c r="AE33" s="3">
        <f t="shared" si="5"/>
        <v>9.2930771652097207E-5</v>
      </c>
      <c r="AF33" s="16">
        <f t="shared" ca="1" si="6"/>
        <v>51.089156626506025</v>
      </c>
    </row>
    <row r="34" spans="1:32">
      <c r="A34" s="4" t="s">
        <v>56</v>
      </c>
      <c r="B34" s="4" t="s">
        <v>94</v>
      </c>
      <c r="C34" s="17" t="str">
        <f t="shared" si="1"/>
        <v>Q.U.E.E.N. ft. Erykah Badu</v>
      </c>
      <c r="D34" s="17" t="str">
        <f t="shared" si="0"/>
        <v>Q.U.E.E.N.</v>
      </c>
      <c r="E34" s="4" t="str">
        <f t="shared" si="2"/>
        <v>Q.U.E.E.N.</v>
      </c>
      <c r="F34" s="5">
        <v>41395</v>
      </c>
      <c r="G34" s="6">
        <v>365</v>
      </c>
      <c r="H34" s="6">
        <v>6504582</v>
      </c>
      <c r="I34" s="6">
        <v>59078</v>
      </c>
      <c r="J34" s="6">
        <v>4.8012119999999996</v>
      </c>
      <c r="K34" s="6">
        <v>56142</v>
      </c>
      <c r="L34" s="6">
        <v>2936</v>
      </c>
      <c r="M34" s="7"/>
      <c r="N34" s="7"/>
      <c r="O34" s="7"/>
      <c r="P34" s="7"/>
      <c r="Q34" s="7"/>
      <c r="R34" s="7"/>
      <c r="S34" s="7"/>
      <c r="T34" s="7"/>
      <c r="U34" s="7"/>
      <c r="V34" s="7"/>
      <c r="W34" s="6">
        <v>5</v>
      </c>
      <c r="X34" s="7"/>
      <c r="Y34" s="7"/>
      <c r="Z34" s="7"/>
      <c r="AA34" s="7"/>
      <c r="AB34" s="10"/>
      <c r="AC34" s="3">
        <f t="shared" si="3"/>
        <v>52.699159722222213</v>
      </c>
      <c r="AD34" s="3">
        <f t="shared" si="4"/>
        <v>8.6311464749003093E-3</v>
      </c>
      <c r="AE34" s="3">
        <f t="shared" si="5"/>
        <v>4.513741236562165E-4</v>
      </c>
      <c r="AF34" s="16">
        <f t="shared" ca="1" si="6"/>
        <v>471.781512605042</v>
      </c>
    </row>
    <row r="35" spans="1:32">
      <c r="A35" s="4" t="s">
        <v>57</v>
      </c>
      <c r="B35" s="4" t="s">
        <v>95</v>
      </c>
      <c r="C35" s="17" t="str">
        <f t="shared" si="1"/>
        <v>Safe And Sound</v>
      </c>
      <c r="D35" s="17" t="e">
        <f t="shared" si="0"/>
        <v>#VALUE!</v>
      </c>
      <c r="E35" s="4" t="str">
        <f t="shared" si="2"/>
        <v>Safe And Sound</v>
      </c>
      <c r="F35" s="5">
        <v>41389</v>
      </c>
      <c r="G35" s="6">
        <v>227</v>
      </c>
      <c r="H35" s="6">
        <v>14188167</v>
      </c>
      <c r="I35" s="6">
        <v>113969</v>
      </c>
      <c r="J35" s="6">
        <v>4.9208207000000002</v>
      </c>
      <c r="K35" s="6">
        <v>111713</v>
      </c>
      <c r="L35" s="6">
        <v>2256</v>
      </c>
      <c r="M35" s="7"/>
      <c r="N35" s="7"/>
      <c r="O35" s="7"/>
      <c r="P35" s="7"/>
      <c r="Q35" s="7"/>
      <c r="R35" s="7"/>
      <c r="S35" s="7"/>
      <c r="T35" s="7"/>
      <c r="U35" s="7"/>
      <c r="V35" s="7"/>
      <c r="W35" s="6">
        <v>2</v>
      </c>
      <c r="X35" s="7"/>
      <c r="Y35" s="7"/>
      <c r="Z35" s="7"/>
      <c r="AA35" s="7"/>
      <c r="AB35" s="11">
        <v>5</v>
      </c>
      <c r="AC35" s="3">
        <f t="shared" si="3"/>
        <v>71.489717665525106</v>
      </c>
      <c r="AD35" s="3">
        <f t="shared" si="4"/>
        <v>7.873673886133423E-3</v>
      </c>
      <c r="AE35" s="3">
        <f t="shared" si="5"/>
        <v>1.5900574048783046E-4</v>
      </c>
      <c r="AF35" s="16">
        <f t="shared" ca="1" si="6"/>
        <v>893.70399999999995</v>
      </c>
    </row>
    <row r="36" spans="1:32">
      <c r="A36" s="4" t="s">
        <v>58</v>
      </c>
      <c r="B36" s="4" t="s">
        <v>58</v>
      </c>
      <c r="C36" s="17" t="str">
        <f t="shared" si="1"/>
        <v>Up In The Air</v>
      </c>
      <c r="D36" s="17" t="e">
        <f t="shared" si="0"/>
        <v>#VALUE!</v>
      </c>
      <c r="E36" s="4" t="str">
        <f t="shared" si="2"/>
        <v>Up In The Air</v>
      </c>
      <c r="F36" s="5">
        <v>41383</v>
      </c>
      <c r="G36" s="6">
        <v>511</v>
      </c>
      <c r="H36" s="6">
        <v>10808829</v>
      </c>
      <c r="I36" s="6">
        <v>146188</v>
      </c>
      <c r="J36" s="6">
        <v>4.8982406000000003</v>
      </c>
      <c r="K36" s="6">
        <v>142469</v>
      </c>
      <c r="L36" s="6">
        <v>3719</v>
      </c>
      <c r="M36" s="7"/>
      <c r="N36" s="7"/>
      <c r="O36" s="7"/>
      <c r="P36" s="7"/>
      <c r="Q36" s="7"/>
      <c r="R36" s="7"/>
      <c r="S36" s="7"/>
      <c r="T36" s="7"/>
      <c r="U36" s="7"/>
      <c r="V36" s="6">
        <v>5</v>
      </c>
      <c r="W36" s="6">
        <v>1</v>
      </c>
      <c r="X36" s="7"/>
      <c r="Y36" s="6">
        <v>4</v>
      </c>
      <c r="Z36" s="7"/>
      <c r="AA36" s="7"/>
      <c r="AB36" s="10"/>
      <c r="AC36" s="3">
        <f t="shared" si="3"/>
        <v>122.60014374999999</v>
      </c>
      <c r="AD36" s="3">
        <f t="shared" si="4"/>
        <v>1.3180798771078717E-2</v>
      </c>
      <c r="AE36" s="3">
        <f t="shared" si="5"/>
        <v>3.440705741574781E-4</v>
      </c>
      <c r="AF36" s="16">
        <f t="shared" ca="1" si="6"/>
        <v>1087.5496183206108</v>
      </c>
    </row>
    <row r="37" spans="1:32">
      <c r="A37" s="4" t="s">
        <v>59</v>
      </c>
      <c r="B37" s="4" t="s">
        <v>96</v>
      </c>
      <c r="C37" s="17" t="str">
        <f t="shared" si="1"/>
        <v>Diane Young</v>
      </c>
      <c r="D37" s="17" t="e">
        <f t="shared" si="0"/>
        <v>#VALUE!</v>
      </c>
      <c r="E37" s="4" t="str">
        <f t="shared" si="2"/>
        <v>Diane Young</v>
      </c>
      <c r="F37" s="5">
        <v>41351</v>
      </c>
      <c r="G37" s="6">
        <v>164</v>
      </c>
      <c r="H37" s="6">
        <v>3426099</v>
      </c>
      <c r="I37" s="6">
        <v>20768</v>
      </c>
      <c r="J37" s="6">
        <v>4.8052773000000002</v>
      </c>
      <c r="K37" s="6">
        <v>19757</v>
      </c>
      <c r="L37" s="6">
        <v>1011</v>
      </c>
      <c r="M37" s="7"/>
      <c r="N37" s="7"/>
      <c r="O37" s="7"/>
      <c r="P37" s="7"/>
      <c r="Q37" s="7"/>
      <c r="R37" s="7"/>
      <c r="S37" s="7"/>
      <c r="T37" s="7"/>
      <c r="U37" s="7"/>
      <c r="V37" s="6">
        <v>1</v>
      </c>
      <c r="W37" s="7"/>
      <c r="X37" s="7"/>
      <c r="Y37" s="7"/>
      <c r="Z37" s="7"/>
      <c r="AA37" s="7"/>
      <c r="AB37" s="10"/>
      <c r="AC37" s="3">
        <f t="shared" si="3"/>
        <v>12.471973782343987</v>
      </c>
      <c r="AD37" s="3">
        <f t="shared" si="4"/>
        <v>5.7666167848623171E-3</v>
      </c>
      <c r="AE37" s="3">
        <f t="shared" si="5"/>
        <v>2.9508779518630371E-4</v>
      </c>
      <c r="AF37" s="16">
        <f t="shared" ca="1" si="6"/>
        <v>121.20858895705521</v>
      </c>
    </row>
    <row r="38" spans="1:32">
      <c r="A38" s="4" t="s">
        <v>60</v>
      </c>
      <c r="B38" s="4" t="s">
        <v>97</v>
      </c>
      <c r="C38" s="17" t="str">
        <f t="shared" si="1"/>
        <v>Treasure</v>
      </c>
      <c r="D38" s="17" t="e">
        <f t="shared" si="0"/>
        <v>#VALUE!</v>
      </c>
      <c r="E38" s="4" t="str">
        <f t="shared" si="2"/>
        <v>Treasure</v>
      </c>
      <c r="F38" s="5">
        <v>41439</v>
      </c>
      <c r="G38" s="6">
        <v>192</v>
      </c>
      <c r="H38" s="6">
        <v>37069775</v>
      </c>
      <c r="I38" s="6">
        <v>295911</v>
      </c>
      <c r="J38" s="6">
        <v>4.8941846</v>
      </c>
      <c r="K38" s="6">
        <v>288083</v>
      </c>
      <c r="L38" s="6">
        <v>7828</v>
      </c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6">
        <v>5</v>
      </c>
      <c r="Y38" s="7"/>
      <c r="Z38" s="7"/>
      <c r="AA38" s="7"/>
      <c r="AB38" s="10"/>
      <c r="AC38" s="3">
        <f t="shared" si="3"/>
        <v>157.98382039573818</v>
      </c>
      <c r="AD38" s="3">
        <f t="shared" si="4"/>
        <v>7.7713716902786702E-3</v>
      </c>
      <c r="AE38" s="3">
        <f t="shared" si="5"/>
        <v>2.1116934213924956E-4</v>
      </c>
      <c r="AF38" s="16">
        <f t="shared" ca="1" si="6"/>
        <v>3841.1066666666666</v>
      </c>
    </row>
    <row r="39" spans="1:32">
      <c r="A39" s="4" t="s">
        <v>61</v>
      </c>
      <c r="B39" s="4" t="s">
        <v>61</v>
      </c>
      <c r="C39" s="17" t="str">
        <f t="shared" si="1"/>
        <v>#thatPOWER ft. Justin Bieber</v>
      </c>
      <c r="D39" s="17" t="str">
        <f t="shared" si="0"/>
        <v>#thatPOWER</v>
      </c>
      <c r="E39" s="4" t="str">
        <f t="shared" si="2"/>
        <v>#thatPOWER</v>
      </c>
      <c r="F39" s="5">
        <v>41383</v>
      </c>
      <c r="G39" s="6">
        <v>294</v>
      </c>
      <c r="H39" s="6">
        <v>77807964</v>
      </c>
      <c r="I39" s="6">
        <v>535877</v>
      </c>
      <c r="J39" s="6">
        <v>4.6113439999999999</v>
      </c>
      <c r="K39" s="6">
        <v>483809</v>
      </c>
      <c r="L39" s="6">
        <v>52068</v>
      </c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6">
        <v>4</v>
      </c>
      <c r="Y39" s="7"/>
      <c r="Z39" s="7"/>
      <c r="AA39" s="7"/>
      <c r="AB39" s="10"/>
      <c r="AC39" s="3">
        <f t="shared" si="3"/>
        <v>507.76506187214608</v>
      </c>
      <c r="AD39" s="3">
        <f t="shared" si="4"/>
        <v>6.217988174064033E-3</v>
      </c>
      <c r="AE39" s="3">
        <f t="shared" si="5"/>
        <v>6.6918599746421841E-4</v>
      </c>
      <c r="AF39" s="16">
        <f t="shared" ca="1" si="6"/>
        <v>3693.1984732824426</v>
      </c>
    </row>
    <row r="40" spans="1:32">
      <c r="A40" s="4" t="s">
        <v>62</v>
      </c>
      <c r="B40" s="4" t="s">
        <v>62</v>
      </c>
      <c r="C40" s="17" t="str">
        <f t="shared" si="1"/>
        <v>Live It Up ft. Pitbull</v>
      </c>
      <c r="D40" s="17" t="str">
        <f t="shared" si="0"/>
        <v>Live It Up</v>
      </c>
      <c r="E40" s="4" t="str">
        <f t="shared" si="2"/>
        <v>Live It Up</v>
      </c>
      <c r="F40" s="5">
        <v>41411</v>
      </c>
      <c r="G40" s="6">
        <v>271</v>
      </c>
      <c r="H40" s="6">
        <v>56428492</v>
      </c>
      <c r="I40" s="6">
        <v>227542</v>
      </c>
      <c r="J40" s="6">
        <v>4.582319</v>
      </c>
      <c r="K40" s="6">
        <v>203782</v>
      </c>
      <c r="L40" s="6">
        <v>23760</v>
      </c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6">
        <v>3</v>
      </c>
      <c r="Y40" s="7"/>
      <c r="Z40" s="7"/>
      <c r="AA40" s="7"/>
      <c r="AB40" s="10"/>
      <c r="AC40" s="3">
        <f t="shared" si="3"/>
        <v>339.43699049974629</v>
      </c>
      <c r="AD40" s="3">
        <f t="shared" si="4"/>
        <v>3.6113316655706483E-3</v>
      </c>
      <c r="AE40" s="3">
        <f t="shared" si="5"/>
        <v>4.2106388382663141E-4</v>
      </c>
      <c r="AF40" s="16">
        <f t="shared" ca="1" si="6"/>
        <v>1978.4660194174758</v>
      </c>
    </row>
    <row r="41" spans="1:32">
      <c r="A41" s="4" t="s">
        <v>63</v>
      </c>
      <c r="B41" s="4" t="s">
        <v>63</v>
      </c>
      <c r="C41" s="17" t="str">
        <f t="shared" si="1"/>
        <v>Body Party</v>
      </c>
      <c r="D41" s="17" t="e">
        <f t="shared" si="0"/>
        <v>#VALUE!</v>
      </c>
      <c r="E41" s="4" t="str">
        <f t="shared" si="2"/>
        <v>Body Party</v>
      </c>
      <c r="F41" s="5">
        <v>41386</v>
      </c>
      <c r="G41" s="6">
        <v>292</v>
      </c>
      <c r="H41" s="6">
        <v>22901117</v>
      </c>
      <c r="I41" s="6">
        <v>178284</v>
      </c>
      <c r="J41" s="6">
        <v>4.8311234000000001</v>
      </c>
      <c r="K41" s="6">
        <v>170757</v>
      </c>
      <c r="L41" s="6">
        <v>7527</v>
      </c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6">
        <v>2</v>
      </c>
      <c r="Y41" s="7"/>
      <c r="Z41" s="7"/>
      <c r="AA41" s="7"/>
      <c r="AB41" s="10"/>
      <c r="AC41" s="3">
        <f t="shared" si="3"/>
        <v>148.43316574074072</v>
      </c>
      <c r="AD41" s="3">
        <f t="shared" si="4"/>
        <v>7.4562738577336638E-3</v>
      </c>
      <c r="AE41" s="3">
        <f t="shared" si="5"/>
        <v>3.2867392450769975E-4</v>
      </c>
      <c r="AF41" s="16">
        <f t="shared" ca="1" si="6"/>
        <v>1334.0390625</v>
      </c>
    </row>
    <row r="42" spans="1:32">
      <c r="A42" s="4" t="s">
        <v>64</v>
      </c>
      <c r="B42" s="4" t="s">
        <v>64</v>
      </c>
      <c r="C42" s="17" t="str">
        <f t="shared" si="1"/>
        <v>Fine China</v>
      </c>
      <c r="D42" s="17" t="e">
        <f t="shared" si="0"/>
        <v>#VALUE!</v>
      </c>
      <c r="E42" s="4" t="str">
        <f t="shared" si="2"/>
        <v>Fine China</v>
      </c>
      <c r="F42" s="5">
        <v>41365</v>
      </c>
      <c r="G42" s="6">
        <v>377</v>
      </c>
      <c r="H42" s="6">
        <v>26916207</v>
      </c>
      <c r="I42" s="6">
        <v>199443</v>
      </c>
      <c r="J42" s="6">
        <v>4.7677329999999998</v>
      </c>
      <c r="K42" s="6">
        <v>187862</v>
      </c>
      <c r="L42" s="6">
        <v>11581</v>
      </c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6">
        <v>1</v>
      </c>
      <c r="Y42" s="7"/>
      <c r="Z42" s="7"/>
      <c r="AA42" s="7"/>
      <c r="AB42" s="10"/>
      <c r="AC42" s="3">
        <f t="shared" si="3"/>
        <v>225.24058305745811</v>
      </c>
      <c r="AD42" s="3">
        <f t="shared" si="4"/>
        <v>6.9795123807748988E-3</v>
      </c>
      <c r="AE42" s="3">
        <f t="shared" si="5"/>
        <v>4.3026121771169316E-4</v>
      </c>
      <c r="AF42" s="16">
        <f t="shared" ca="1" si="6"/>
        <v>1260.8187919463087</v>
      </c>
    </row>
    <row r="43" spans="1:32">
      <c r="A43" s="4" t="s">
        <v>65</v>
      </c>
      <c r="B43" s="4" t="s">
        <v>65</v>
      </c>
      <c r="C43" s="17" t="str">
        <f t="shared" si="1"/>
        <v>Ride</v>
      </c>
      <c r="D43" s="17" t="e">
        <f t="shared" si="0"/>
        <v>#VALUE!</v>
      </c>
      <c r="E43" s="4" t="str">
        <f t="shared" si="2"/>
        <v>Ride</v>
      </c>
      <c r="F43" s="5">
        <v>41194</v>
      </c>
      <c r="G43" s="6">
        <v>610</v>
      </c>
      <c r="H43" s="6">
        <v>34118765</v>
      </c>
      <c r="I43" s="6">
        <v>263495</v>
      </c>
      <c r="J43" s="6">
        <v>4.8378715999999997</v>
      </c>
      <c r="K43" s="6">
        <v>252815</v>
      </c>
      <c r="L43" s="6">
        <v>10680</v>
      </c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6">
        <v>3</v>
      </c>
      <c r="Z43" s="7"/>
      <c r="AA43" s="7"/>
      <c r="AB43" s="10"/>
      <c r="AC43" s="3">
        <f t="shared" si="3"/>
        <v>461.97084776128867</v>
      </c>
      <c r="AD43" s="3">
        <f t="shared" si="4"/>
        <v>7.4098520271762471E-3</v>
      </c>
      <c r="AE43" s="3">
        <f t="shared" si="5"/>
        <v>3.1302422581825571E-4</v>
      </c>
      <c r="AF43" s="16">
        <f t="shared" ca="1" si="6"/>
        <v>790.046875</v>
      </c>
    </row>
    <row r="44" spans="1:32">
      <c r="A44" s="4" t="s">
        <v>66</v>
      </c>
      <c r="B44" s="4" t="s">
        <v>66</v>
      </c>
      <c r="C44" s="17" t="str">
        <f t="shared" si="1"/>
        <v>Sacrilege</v>
      </c>
      <c r="D44" s="17" t="e">
        <f t="shared" si="0"/>
        <v>#VALUE!</v>
      </c>
      <c r="E44" s="4" t="str">
        <f t="shared" si="2"/>
        <v>Sacrilege</v>
      </c>
      <c r="F44" s="5">
        <v>41359</v>
      </c>
      <c r="G44" s="6">
        <v>243</v>
      </c>
      <c r="H44" s="6">
        <v>3525740</v>
      </c>
      <c r="I44" s="6">
        <v>35298</v>
      </c>
      <c r="J44" s="6">
        <v>4.9045839999999998</v>
      </c>
      <c r="K44" s="6">
        <v>34456</v>
      </c>
      <c r="L44" s="6">
        <v>842</v>
      </c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6">
        <v>2</v>
      </c>
      <c r="Z44" s="6">
        <v>1</v>
      </c>
      <c r="AA44" s="7"/>
      <c r="AB44" s="10"/>
      <c r="AC44" s="3">
        <f t="shared" si="3"/>
        <v>19.017261986301371</v>
      </c>
      <c r="AD44" s="3">
        <f t="shared" si="4"/>
        <v>9.7727001991071375E-3</v>
      </c>
      <c r="AE44" s="3">
        <f t="shared" si="5"/>
        <v>2.3881511399025451E-4</v>
      </c>
      <c r="AF44" s="16">
        <f t="shared" ca="1" si="6"/>
        <v>222.29677419354837</v>
      </c>
    </row>
    <row r="45" spans="1:32">
      <c r="A45" s="4" t="s">
        <v>67</v>
      </c>
      <c r="B45" s="4" t="s">
        <v>98</v>
      </c>
      <c r="C45" s="17" t="str">
        <f t="shared" si="1"/>
        <v>Tuna Melt</v>
      </c>
      <c r="D45" s="17" t="e">
        <f t="shared" si="0"/>
        <v>#VALUE!</v>
      </c>
      <c r="E45" s="4" t="str">
        <f t="shared" si="2"/>
        <v>Tuna Melt</v>
      </c>
      <c r="F45" s="5">
        <v>41382</v>
      </c>
      <c r="G45" s="6">
        <v>227</v>
      </c>
      <c r="H45" s="6">
        <v>1171896</v>
      </c>
      <c r="I45" s="6">
        <v>13312</v>
      </c>
      <c r="J45" s="6">
        <v>4.9618387000000004</v>
      </c>
      <c r="K45" s="6">
        <v>13185</v>
      </c>
      <c r="L45" s="6">
        <v>127</v>
      </c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6">
        <v>1</v>
      </c>
      <c r="Z45" s="7"/>
      <c r="AA45" s="7"/>
      <c r="AB45" s="10"/>
      <c r="AC45" s="3">
        <f t="shared" si="3"/>
        <v>5.9048159056316587</v>
      </c>
      <c r="AD45" s="3">
        <f t="shared" si="4"/>
        <v>1.1250998382108992E-2</v>
      </c>
      <c r="AE45" s="3">
        <f t="shared" si="5"/>
        <v>1.0837139131800092E-4</v>
      </c>
      <c r="AF45" s="16">
        <f t="shared" ca="1" si="6"/>
        <v>99.88636363636364</v>
      </c>
    </row>
    <row r="46" spans="1:32">
      <c r="A46" s="4" t="s">
        <v>68</v>
      </c>
      <c r="B46" s="4" t="s">
        <v>68</v>
      </c>
      <c r="C46" s="17" t="str">
        <f t="shared" si="1"/>
        <v>Breakn' A Sweat</v>
      </c>
      <c r="D46" s="17" t="e">
        <f t="shared" si="0"/>
        <v>#VALUE!</v>
      </c>
      <c r="E46" s="4" t="str">
        <f t="shared" si="2"/>
        <v>Breakn' A Sweat</v>
      </c>
      <c r="F46" s="5">
        <v>41219</v>
      </c>
      <c r="G46" s="6">
        <v>214</v>
      </c>
      <c r="H46" s="6">
        <v>7933998</v>
      </c>
      <c r="I46" s="6">
        <v>79414</v>
      </c>
      <c r="J46" s="6">
        <v>4.5779585999999997</v>
      </c>
      <c r="K46" s="6">
        <v>71035</v>
      </c>
      <c r="L46" s="6">
        <v>8379</v>
      </c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11">
        <v>4</v>
      </c>
      <c r="AC46" s="3">
        <f t="shared" si="3"/>
        <v>37.687496841704714</v>
      </c>
      <c r="AD46" s="3">
        <f t="shared" si="4"/>
        <v>8.9532414805246988E-3</v>
      </c>
      <c r="AE46" s="3">
        <f t="shared" si="5"/>
        <v>1.0560879899389941E-3</v>
      </c>
      <c r="AF46" s="16">
        <f t="shared" ca="1" si="6"/>
        <v>240.79661016949152</v>
      </c>
    </row>
    <row r="47" spans="1:32">
      <c r="A47" s="4" t="s">
        <v>69</v>
      </c>
      <c r="B47" s="4" t="s">
        <v>69</v>
      </c>
      <c r="C47" s="17" t="str">
        <f t="shared" si="1"/>
        <v>Sweet Nothing ft. Florence Welch</v>
      </c>
      <c r="D47" s="17" t="str">
        <f t="shared" si="0"/>
        <v>Sweet Nothing</v>
      </c>
      <c r="E47" s="4" t="str">
        <f t="shared" si="2"/>
        <v>Sweet Nothing</v>
      </c>
      <c r="F47" s="5">
        <v>41172</v>
      </c>
      <c r="G47" s="6">
        <v>269</v>
      </c>
      <c r="H47" s="6">
        <v>71113699</v>
      </c>
      <c r="I47" s="6">
        <v>349214</v>
      </c>
      <c r="J47" s="6">
        <v>4.9061893999999997</v>
      </c>
      <c r="K47" s="6">
        <v>341024</v>
      </c>
      <c r="L47" s="6">
        <v>8190</v>
      </c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6">
        <v>1</v>
      </c>
      <c r="AB47" s="10"/>
      <c r="AC47" s="3">
        <f t="shared" si="3"/>
        <v>424.61661344812273</v>
      </c>
      <c r="AD47" s="3">
        <f t="shared" si="4"/>
        <v>4.795475482157102E-3</v>
      </c>
      <c r="AE47" s="3">
        <f t="shared" si="5"/>
        <v>1.1516768379605735E-4</v>
      </c>
      <c r="AF47" s="16">
        <f t="shared" ca="1" si="6"/>
        <v>997.14619883040939</v>
      </c>
    </row>
    <row r="48" spans="1:32">
      <c r="A48" s="4" t="s">
        <v>70</v>
      </c>
      <c r="B48" s="4" t="s">
        <v>70</v>
      </c>
      <c r="C48" s="17" t="str">
        <f t="shared" si="1"/>
        <v>It's You</v>
      </c>
      <c r="D48" s="17" t="e">
        <f t="shared" si="0"/>
        <v>#VALUE!</v>
      </c>
      <c r="E48" s="4" t="str">
        <f t="shared" si="2"/>
        <v>It's You</v>
      </c>
      <c r="F48" s="5">
        <v>41450</v>
      </c>
      <c r="G48" s="6">
        <v>180</v>
      </c>
      <c r="H48" s="6">
        <v>3464578</v>
      </c>
      <c r="I48" s="6">
        <v>27115</v>
      </c>
      <c r="J48" s="6">
        <v>4.8380229999999997</v>
      </c>
      <c r="K48" s="6">
        <v>26017</v>
      </c>
      <c r="L48" s="6">
        <v>1098</v>
      </c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11">
        <v>3</v>
      </c>
      <c r="AC48" s="3">
        <f t="shared" si="3"/>
        <v>13.842492009132418</v>
      </c>
      <c r="AD48" s="3">
        <f t="shared" si="4"/>
        <v>7.5094282766905518E-3</v>
      </c>
      <c r="AE48" s="3">
        <f t="shared" si="5"/>
        <v>3.1692171456379394E-4</v>
      </c>
      <c r="AF48" s="16">
        <f t="shared" ca="1" si="6"/>
        <v>406.515625</v>
      </c>
    </row>
    <row r="49" spans="1:32">
      <c r="A49" s="4" t="s">
        <v>71</v>
      </c>
      <c r="B49" s="4" t="s">
        <v>99</v>
      </c>
      <c r="C49" s="17" t="str">
        <f t="shared" si="1"/>
        <v>Tiny Tortures</v>
      </c>
      <c r="D49" s="17" t="e">
        <f t="shared" si="0"/>
        <v>#VALUE!</v>
      </c>
      <c r="E49" s="4" t="str">
        <f t="shared" si="2"/>
        <v>Tiny Tortures</v>
      </c>
      <c r="F49" s="5">
        <v>41242</v>
      </c>
      <c r="G49" s="6">
        <v>204</v>
      </c>
      <c r="H49" s="6">
        <v>633419</v>
      </c>
      <c r="I49" s="6">
        <v>7238</v>
      </c>
      <c r="J49" s="6">
        <v>4.9508150000000004</v>
      </c>
      <c r="K49" s="6">
        <v>7149</v>
      </c>
      <c r="L49" s="6">
        <v>89</v>
      </c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11">
        <v>2</v>
      </c>
      <c r="AC49" s="3">
        <f t="shared" si="3"/>
        <v>2.8682214992389645</v>
      </c>
      <c r="AD49" s="3">
        <f t="shared" si="4"/>
        <v>1.1286368107050783E-2</v>
      </c>
      <c r="AE49" s="3">
        <f t="shared" si="5"/>
        <v>1.4050731032697156E-4</v>
      </c>
      <c r="AF49" s="16">
        <f t="shared" ca="1" si="6"/>
        <v>26.283088235294116</v>
      </c>
    </row>
    <row r="50" spans="1:32">
      <c r="A50" s="4" t="s">
        <v>72</v>
      </c>
      <c r="B50" s="4" t="s">
        <v>100</v>
      </c>
      <c r="C50" s="17" t="str">
        <f t="shared" si="1"/>
        <v>Holding On To You</v>
      </c>
      <c r="D50" s="17" t="e">
        <f t="shared" si="0"/>
        <v>#VALUE!</v>
      </c>
      <c r="E50" s="4" t="str">
        <f t="shared" si="2"/>
        <v>Holding On To You</v>
      </c>
      <c r="F50" s="5">
        <v>41228</v>
      </c>
      <c r="G50" s="6">
        <v>268</v>
      </c>
      <c r="H50" s="6">
        <v>4202488</v>
      </c>
      <c r="I50" s="6">
        <v>37965</v>
      </c>
      <c r="J50" s="6">
        <v>4.9016989999999998</v>
      </c>
      <c r="K50" s="6">
        <v>37032</v>
      </c>
      <c r="L50" s="6">
        <v>933</v>
      </c>
      <c r="M50" s="7"/>
      <c r="N50" s="7"/>
      <c r="O50" s="7"/>
      <c r="P50" s="7"/>
      <c r="Q50" s="7"/>
      <c r="R50" s="7"/>
      <c r="S50" s="6">
        <v>4</v>
      </c>
      <c r="T50" s="7"/>
      <c r="U50" s="7"/>
      <c r="V50" s="7"/>
      <c r="W50" s="7"/>
      <c r="X50" s="7"/>
      <c r="Y50" s="7"/>
      <c r="Z50" s="7"/>
      <c r="AA50" s="7"/>
      <c r="AB50" s="10"/>
      <c r="AC50" s="3">
        <f t="shared" si="3"/>
        <v>24.999579807204462</v>
      </c>
      <c r="AD50" s="3">
        <f t="shared" si="4"/>
        <v>8.8119228418974665E-3</v>
      </c>
      <c r="AE50" s="3">
        <f t="shared" si="5"/>
        <v>2.2201134185273106E-4</v>
      </c>
      <c r="AF50" s="16">
        <f t="shared" ca="1" si="6"/>
        <v>129.48251748251749</v>
      </c>
    </row>
    <row r="51" spans="1:32">
      <c r="A51" s="4" t="s">
        <v>73</v>
      </c>
      <c r="B51" s="4" t="s">
        <v>101</v>
      </c>
      <c r="C51" s="17" t="str">
        <f t="shared" si="1"/>
        <v>Clarity ft. Foxes</v>
      </c>
      <c r="D51" s="17" t="str">
        <f t="shared" si="0"/>
        <v>Clarity</v>
      </c>
      <c r="E51" s="4" t="str">
        <f t="shared" si="2"/>
        <v>Clarity</v>
      </c>
      <c r="F51" s="5">
        <v>41285</v>
      </c>
      <c r="G51" s="6">
        <v>276</v>
      </c>
      <c r="H51" s="6">
        <v>25807848</v>
      </c>
      <c r="I51" s="6">
        <v>224737</v>
      </c>
      <c r="J51" s="6">
        <v>4.9189452999999999</v>
      </c>
      <c r="K51" s="6">
        <v>220183</v>
      </c>
      <c r="L51" s="6">
        <v>4554</v>
      </c>
      <c r="M51" s="7"/>
      <c r="N51" s="7"/>
      <c r="O51" s="7"/>
      <c r="P51" s="7"/>
      <c r="Q51" s="7"/>
      <c r="R51" s="7"/>
      <c r="S51" s="6">
        <v>3</v>
      </c>
      <c r="T51" s="7"/>
      <c r="U51" s="7"/>
      <c r="V51" s="7"/>
      <c r="W51" s="7"/>
      <c r="X51" s="7"/>
      <c r="Y51" s="7"/>
      <c r="Z51" s="7"/>
      <c r="AA51" s="7"/>
      <c r="AB51" s="10"/>
      <c r="AC51" s="3">
        <f t="shared" si="3"/>
        <v>158.10744018264839</v>
      </c>
      <c r="AD51" s="3">
        <f t="shared" si="4"/>
        <v>8.531629603522153E-3</v>
      </c>
      <c r="AE51" s="3">
        <f t="shared" si="5"/>
        <v>1.7645795186022484E-4</v>
      </c>
      <c r="AF51" s="16">
        <f t="shared" ca="1" si="6"/>
        <v>961.49781659388645</v>
      </c>
    </row>
    <row r="52" spans="1:32">
      <c r="A52" s="4" t="s">
        <v>74</v>
      </c>
      <c r="B52" s="4" t="s">
        <v>74</v>
      </c>
      <c r="C52" s="17" t="str">
        <f t="shared" si="1"/>
        <v>What About Love</v>
      </c>
      <c r="D52" s="17" t="e">
        <f t="shared" si="0"/>
        <v>#VALUE!</v>
      </c>
      <c r="E52" s="4" t="str">
        <f t="shared" si="2"/>
        <v>What About Love</v>
      </c>
      <c r="F52" s="5">
        <v>41435</v>
      </c>
      <c r="G52" s="6">
        <v>235</v>
      </c>
      <c r="H52" s="6">
        <v>31782892</v>
      </c>
      <c r="I52" s="6">
        <v>360815</v>
      </c>
      <c r="J52" s="6">
        <v>4.6803904000000003</v>
      </c>
      <c r="K52" s="6">
        <v>331985</v>
      </c>
      <c r="L52" s="6">
        <v>28830</v>
      </c>
      <c r="M52" s="7"/>
      <c r="N52" s="7"/>
      <c r="O52" s="7"/>
      <c r="P52" s="7"/>
      <c r="Q52" s="7"/>
      <c r="R52" s="7"/>
      <c r="S52" s="6">
        <v>5</v>
      </c>
      <c r="T52" s="7"/>
      <c r="U52" s="7"/>
      <c r="V52" s="7"/>
      <c r="W52" s="7"/>
      <c r="X52" s="7"/>
      <c r="Y52" s="7"/>
      <c r="Z52" s="7"/>
      <c r="AA52" s="7"/>
      <c r="AB52" s="10"/>
      <c r="AC52" s="3">
        <f t="shared" si="3"/>
        <v>165.78785305682393</v>
      </c>
      <c r="AD52" s="3">
        <f t="shared" si="4"/>
        <v>1.0445399367684979E-2</v>
      </c>
      <c r="AE52" s="3">
        <f t="shared" si="5"/>
        <v>9.0709177755126877E-4</v>
      </c>
      <c r="AF52" s="16">
        <f t="shared" ca="1" si="6"/>
        <v>4202.341772151899</v>
      </c>
    </row>
    <row r="53" spans="1:32">
      <c r="A53" s="4" t="s">
        <v>75</v>
      </c>
      <c r="B53" s="4" t="s">
        <v>102</v>
      </c>
      <c r="C53" s="17" t="str">
        <f t="shared" si="1"/>
        <v>Wicked Games</v>
      </c>
      <c r="D53" s="17" t="e">
        <f t="shared" si="0"/>
        <v>#VALUE!</v>
      </c>
      <c r="E53" s="4" t="str">
        <f t="shared" si="2"/>
        <v>Wicked Games</v>
      </c>
      <c r="F53" s="5">
        <v>41200</v>
      </c>
      <c r="G53" s="6">
        <v>282</v>
      </c>
      <c r="H53" s="6">
        <v>24640177</v>
      </c>
      <c r="I53" s="6">
        <v>171641</v>
      </c>
      <c r="J53" s="6">
        <v>4.8314389999999996</v>
      </c>
      <c r="K53" s="6">
        <v>164408</v>
      </c>
      <c r="L53" s="6">
        <v>7233</v>
      </c>
      <c r="M53" s="7"/>
      <c r="N53" s="7"/>
      <c r="O53" s="7"/>
      <c r="P53" s="7"/>
      <c r="Q53" s="7"/>
      <c r="R53" s="7"/>
      <c r="S53" s="6">
        <v>2</v>
      </c>
      <c r="T53" s="7"/>
      <c r="U53" s="7"/>
      <c r="V53" s="7"/>
      <c r="W53" s="7"/>
      <c r="X53" s="7"/>
      <c r="Y53" s="7"/>
      <c r="Z53" s="7"/>
      <c r="AA53" s="7"/>
      <c r="AB53" s="11">
        <v>1</v>
      </c>
      <c r="AC53" s="3">
        <f t="shared" si="3"/>
        <v>154.23550671613393</v>
      </c>
      <c r="AD53" s="3">
        <f t="shared" si="4"/>
        <v>6.6723546669327904E-3</v>
      </c>
      <c r="AE53" s="3">
        <f t="shared" si="5"/>
        <v>2.9354496925894645E-4</v>
      </c>
      <c r="AF53" s="16">
        <f t="shared" ca="1" si="6"/>
        <v>523.59235668789813</v>
      </c>
    </row>
    <row r="54" spans="1:32">
      <c r="A54" s="4" t="s">
        <v>76</v>
      </c>
      <c r="B54" s="4" t="s">
        <v>103</v>
      </c>
      <c r="C54" s="17" t="str">
        <f t="shared" si="1"/>
        <v>Work</v>
      </c>
      <c r="D54" s="17" t="e">
        <f t="shared" si="0"/>
        <v>#VALUE!</v>
      </c>
      <c r="E54" s="4" t="str">
        <f t="shared" si="2"/>
        <v>Work</v>
      </c>
      <c r="F54" s="5">
        <v>41346</v>
      </c>
      <c r="G54" s="6">
        <v>228</v>
      </c>
      <c r="H54" s="6">
        <v>19071515</v>
      </c>
      <c r="I54" s="6">
        <v>138069</v>
      </c>
      <c r="J54" s="6">
        <v>4.687316</v>
      </c>
      <c r="K54" s="6">
        <v>127276</v>
      </c>
      <c r="L54" s="6">
        <v>10793</v>
      </c>
      <c r="M54" s="7"/>
      <c r="N54" s="7"/>
      <c r="O54" s="7"/>
      <c r="P54" s="7"/>
      <c r="Q54" s="7"/>
      <c r="R54" s="7"/>
      <c r="S54" s="6">
        <v>1</v>
      </c>
      <c r="T54" s="7"/>
      <c r="U54" s="7"/>
      <c r="V54" s="7"/>
      <c r="W54" s="7"/>
      <c r="X54" s="7"/>
      <c r="Y54" s="7"/>
      <c r="Z54" s="7"/>
      <c r="AA54" s="7"/>
      <c r="AB54" s="10"/>
      <c r="AC54" s="3">
        <f t="shared" si="3"/>
        <v>96.518702245053277</v>
      </c>
      <c r="AD54" s="3">
        <f t="shared" si="4"/>
        <v>6.6736176963392785E-3</v>
      </c>
      <c r="AE54" s="3">
        <f t="shared" si="5"/>
        <v>5.6592252896531822E-4</v>
      </c>
      <c r="AF54" s="16">
        <f t="shared" ca="1" si="6"/>
        <v>757.59523809523807</v>
      </c>
    </row>
    <row r="56" spans="1:32">
      <c r="AC56" s="12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53"/>
  <sheetViews>
    <sheetView zoomScaleNormal="100" workbookViewId="0">
      <selection activeCell="AB34" sqref="AB34"/>
    </sheetView>
  </sheetViews>
  <sheetFormatPr defaultRowHeight="14.4"/>
  <sheetData>
    <row r="1" spans="1:16">
      <c r="A1" t="s">
        <v>99</v>
      </c>
      <c r="B1" s="13">
        <v>2.8682214992389645</v>
      </c>
      <c r="C1" t="str">
        <f>RIGHT(A1,LEN(A1) -SEARCH(" - ",A1,1)-2)</f>
        <v>Tiny Tortures</v>
      </c>
      <c r="D1" t="e">
        <f t="shared" ref="D1:D53" si="0">LEFT(C1,SEARCH("ft.",C1,1)-2)</f>
        <v>#VALUE!</v>
      </c>
      <c r="F1" t="str">
        <f t="shared" ref="F1:F3" si="1">IF(ISERR(D1),C1,D1)</f>
        <v>Tiny Tortures</v>
      </c>
      <c r="G1" s="13">
        <v>2.8682214992389645</v>
      </c>
    </row>
    <row r="2" spans="1:16">
      <c r="A2" t="s">
        <v>98</v>
      </c>
      <c r="B2" s="13">
        <v>5.9048159056316587</v>
      </c>
      <c r="C2" t="str">
        <f t="shared" ref="C2:C53" si="2">RIGHT(A2,LEN(A2) -SEARCH(" - ",A2,1)-2)</f>
        <v>Tuna Melt</v>
      </c>
      <c r="D2" t="e">
        <f t="shared" si="0"/>
        <v>#VALUE!</v>
      </c>
      <c r="F2" t="str">
        <f t="shared" si="1"/>
        <v>Tuna Melt</v>
      </c>
      <c r="G2" s="13">
        <v>5.9048159056316587</v>
      </c>
    </row>
    <row r="3" spans="1:16">
      <c r="A3" t="s">
        <v>49</v>
      </c>
      <c r="B3" s="13">
        <v>9.275777311643834</v>
      </c>
      <c r="C3" t="str">
        <f t="shared" si="2"/>
        <v>Candles in the Sun</v>
      </c>
      <c r="D3" t="e">
        <f t="shared" si="0"/>
        <v>#VALUE!</v>
      </c>
      <c r="F3" t="str">
        <f t="shared" si="1"/>
        <v>Candles in the Sun</v>
      </c>
      <c r="G3" s="13">
        <v>9.275777311643834</v>
      </c>
    </row>
    <row r="4" spans="1:16">
      <c r="A4" t="s">
        <v>96</v>
      </c>
      <c r="B4" s="13">
        <v>12.471973782343987</v>
      </c>
      <c r="C4" t="str">
        <f t="shared" si="2"/>
        <v>Diane Young</v>
      </c>
      <c r="D4" t="e">
        <f t="shared" si="0"/>
        <v>#VALUE!</v>
      </c>
      <c r="F4" t="str">
        <f>IF(ISERR(D4),C4,D4)</f>
        <v>Diane Young</v>
      </c>
      <c r="G4" s="13">
        <v>12.471973782343987</v>
      </c>
    </row>
    <row r="5" spans="1:16">
      <c r="A5" t="s">
        <v>70</v>
      </c>
      <c r="B5" s="13">
        <v>13.842492009132418</v>
      </c>
      <c r="C5" t="str">
        <f t="shared" si="2"/>
        <v>It's You</v>
      </c>
      <c r="D5" t="e">
        <f t="shared" si="0"/>
        <v>#VALUE!</v>
      </c>
      <c r="F5" t="str">
        <f t="shared" ref="F5:F53" si="3">IF(ISERR(D5),C5,D5)</f>
        <v>It's You</v>
      </c>
      <c r="G5" s="13">
        <v>13.842492009132418</v>
      </c>
    </row>
    <row r="6" spans="1:16">
      <c r="A6" t="s">
        <v>93</v>
      </c>
      <c r="B6" s="13">
        <v>19.005346404109588</v>
      </c>
      <c r="C6" t="str">
        <f t="shared" si="2"/>
        <v>Tessellate</v>
      </c>
      <c r="D6" t="e">
        <f t="shared" si="0"/>
        <v>#VALUE!</v>
      </c>
      <c r="F6" t="str">
        <f t="shared" si="3"/>
        <v>Tessellate</v>
      </c>
      <c r="G6" s="13">
        <v>19.005346404109588</v>
      </c>
    </row>
    <row r="7" spans="1:16">
      <c r="A7" t="s">
        <v>66</v>
      </c>
      <c r="B7" s="13">
        <v>19.017261986301371</v>
      </c>
      <c r="C7" t="str">
        <f t="shared" si="2"/>
        <v>Sacrilege</v>
      </c>
      <c r="D7" t="e">
        <f t="shared" si="0"/>
        <v>#VALUE!</v>
      </c>
      <c r="F7" t="str">
        <f t="shared" si="3"/>
        <v>Sacrilege</v>
      </c>
      <c r="G7" s="13">
        <v>19.017261986301371</v>
      </c>
    </row>
    <row r="8" spans="1:16">
      <c r="A8" t="s">
        <v>100</v>
      </c>
      <c r="B8" s="13">
        <v>24.999579807204462</v>
      </c>
      <c r="C8" t="str">
        <f t="shared" si="2"/>
        <v>Holding On To You</v>
      </c>
      <c r="D8" t="e">
        <f t="shared" si="0"/>
        <v>#VALUE!</v>
      </c>
      <c r="F8" t="str">
        <f t="shared" si="3"/>
        <v>Holding On To You</v>
      </c>
      <c r="G8" s="13">
        <v>24.999579807204462</v>
      </c>
      <c r="P8" t="s">
        <v>105</v>
      </c>
    </row>
    <row r="9" spans="1:16">
      <c r="A9" t="s">
        <v>90</v>
      </c>
      <c r="B9" s="13">
        <v>31.065802891933028</v>
      </c>
      <c r="C9" t="str">
        <f t="shared" si="2"/>
        <v>"No Guns Allowed" ft. Drake and Cori B.</v>
      </c>
      <c r="D9" t="str">
        <f>LEFT(C9,SEARCH("ft.",C9,1)-2)</f>
        <v>"No Guns Allowed"</v>
      </c>
      <c r="F9" t="str">
        <f t="shared" si="3"/>
        <v>"No Guns Allowed"</v>
      </c>
      <c r="G9" s="13">
        <v>31.065802891933028</v>
      </c>
    </row>
    <row r="10" spans="1:16">
      <c r="A10" t="s">
        <v>68</v>
      </c>
      <c r="B10" s="13">
        <v>37.687496841704714</v>
      </c>
      <c r="C10" t="str">
        <f t="shared" si="2"/>
        <v>Breakn' A Sweat</v>
      </c>
      <c r="D10" t="e">
        <f t="shared" si="0"/>
        <v>#VALUE!</v>
      </c>
      <c r="F10" t="str">
        <f t="shared" si="3"/>
        <v>Breakn' A Sweat</v>
      </c>
      <c r="G10" s="13">
        <v>37.687496841704714</v>
      </c>
    </row>
    <row r="11" spans="1:16">
      <c r="A11" t="s">
        <v>46</v>
      </c>
      <c r="B11" s="13">
        <v>40.941754667681373</v>
      </c>
      <c r="C11" t="str">
        <f t="shared" si="2"/>
        <v>People Like Us</v>
      </c>
      <c r="D11" t="e">
        <f t="shared" si="0"/>
        <v>#VALUE!</v>
      </c>
      <c r="F11" t="str">
        <f t="shared" si="3"/>
        <v>People Like Us</v>
      </c>
      <c r="G11" s="13">
        <v>40.941754667681373</v>
      </c>
    </row>
    <row r="12" spans="1:16">
      <c r="A12" t="s">
        <v>94</v>
      </c>
      <c r="B12" s="13">
        <v>52.699159722222213</v>
      </c>
      <c r="C12" t="str">
        <f t="shared" si="2"/>
        <v>Q.U.E.E.N. ft. Erykah Badu</v>
      </c>
      <c r="D12" t="str">
        <f t="shared" si="0"/>
        <v>Q.U.E.E.N.</v>
      </c>
      <c r="F12" t="str">
        <f t="shared" si="3"/>
        <v>Q.U.E.E.N.</v>
      </c>
      <c r="G12" s="13">
        <v>52.699159722222213</v>
      </c>
    </row>
    <row r="13" spans="1:16">
      <c r="A13" t="s">
        <v>95</v>
      </c>
      <c r="B13" s="13">
        <v>71.489717665525106</v>
      </c>
      <c r="C13" t="str">
        <f t="shared" si="2"/>
        <v>Safe And Sound</v>
      </c>
      <c r="D13" t="e">
        <f t="shared" si="0"/>
        <v>#VALUE!</v>
      </c>
      <c r="F13" t="str">
        <f t="shared" si="3"/>
        <v>Safe And Sound</v>
      </c>
      <c r="G13" s="13">
        <v>71.489717665525106</v>
      </c>
    </row>
    <row r="14" spans="1:16">
      <c r="A14" t="s">
        <v>84</v>
      </c>
      <c r="B14" s="13">
        <v>91.162907686453565</v>
      </c>
      <c r="C14" t="str">
        <f t="shared" si="2"/>
        <v>Power Trip ft. Miguel</v>
      </c>
      <c r="D14" t="str">
        <f t="shared" si="0"/>
        <v>Power Trip</v>
      </c>
      <c r="F14" t="str">
        <f t="shared" si="3"/>
        <v>Power Trip</v>
      </c>
      <c r="G14" s="13">
        <v>91.162907686453565</v>
      </c>
    </row>
    <row r="15" spans="1:16">
      <c r="A15" t="s">
        <v>103</v>
      </c>
      <c r="B15" s="13">
        <v>96.518702245053277</v>
      </c>
      <c r="C15" t="str">
        <f t="shared" si="2"/>
        <v>Work</v>
      </c>
      <c r="D15" t="e">
        <f t="shared" si="0"/>
        <v>#VALUE!</v>
      </c>
      <c r="F15" t="str">
        <f t="shared" si="3"/>
        <v>Work</v>
      </c>
      <c r="G15" s="13">
        <v>96.518702245053277</v>
      </c>
    </row>
    <row r="16" spans="1:16">
      <c r="A16" t="s">
        <v>92</v>
      </c>
      <c r="B16" s="13">
        <v>96.613278691019772</v>
      </c>
      <c r="C16" t="str">
        <f t="shared" si="2"/>
        <v>My Songs Know What You Did In The Dark (Light Em Up)</v>
      </c>
      <c r="D16" t="e">
        <f t="shared" si="0"/>
        <v>#VALUE!</v>
      </c>
      <c r="F16" t="s">
        <v>116</v>
      </c>
      <c r="G16" s="13">
        <v>96.613278691019772</v>
      </c>
      <c r="H16" t="s">
        <v>115</v>
      </c>
    </row>
    <row r="17" spans="1:7">
      <c r="A17" t="s">
        <v>58</v>
      </c>
      <c r="B17" s="13">
        <v>122.60014374999999</v>
      </c>
      <c r="C17" t="str">
        <f t="shared" si="2"/>
        <v>Up In The Air</v>
      </c>
      <c r="D17" t="e">
        <f t="shared" si="0"/>
        <v>#VALUE!</v>
      </c>
      <c r="F17" t="str">
        <f t="shared" si="3"/>
        <v>Up In The Air</v>
      </c>
      <c r="G17" s="13">
        <v>122.60014374999999</v>
      </c>
    </row>
    <row r="18" spans="1:7">
      <c r="A18" t="s">
        <v>54</v>
      </c>
      <c r="B18" s="13">
        <v>128.60537249809738</v>
      </c>
      <c r="C18" t="str">
        <f t="shared" si="2"/>
        <v>National Anthem</v>
      </c>
      <c r="D18" t="e">
        <f t="shared" si="0"/>
        <v>#VALUE!</v>
      </c>
      <c r="F18" t="str">
        <f t="shared" si="3"/>
        <v>National Anthem</v>
      </c>
      <c r="G18" s="13">
        <v>128.60537249809738</v>
      </c>
    </row>
    <row r="19" spans="1:7">
      <c r="A19" t="s">
        <v>114</v>
      </c>
      <c r="B19" s="13">
        <v>134.28756474188228</v>
      </c>
      <c r="C19" t="str">
        <f t="shared" si="2"/>
        <v>F**kin' Problems ft. Drake, 2 Chainz and Lamar</v>
      </c>
      <c r="D19" t="str">
        <f t="shared" si="0"/>
        <v>F**kin' Problems</v>
      </c>
      <c r="F19" t="str">
        <f t="shared" si="3"/>
        <v>F**kin' Problems</v>
      </c>
      <c r="G19" s="13">
        <v>134.28756474188228</v>
      </c>
    </row>
    <row r="20" spans="1:7">
      <c r="A20" t="s">
        <v>91</v>
      </c>
      <c r="B20" s="13">
        <v>136.57655548579399</v>
      </c>
      <c r="C20" t="str">
        <f t="shared" si="2"/>
        <v>I Was Here</v>
      </c>
      <c r="D20" t="e">
        <f t="shared" si="0"/>
        <v>#VALUE!</v>
      </c>
      <c r="F20" t="str">
        <f t="shared" si="3"/>
        <v>I Was Here</v>
      </c>
      <c r="G20" s="13">
        <v>136.57655548579399</v>
      </c>
    </row>
    <row r="21" spans="1:7">
      <c r="A21" t="s">
        <v>63</v>
      </c>
      <c r="B21" s="13">
        <v>148.43316574074072</v>
      </c>
      <c r="C21" t="str">
        <f t="shared" si="2"/>
        <v>Body Party</v>
      </c>
      <c r="D21" t="e">
        <f t="shared" si="0"/>
        <v>#VALUE!</v>
      </c>
      <c r="F21" t="str">
        <f t="shared" si="3"/>
        <v>Body Party</v>
      </c>
      <c r="G21" s="13">
        <v>148.43316574074072</v>
      </c>
    </row>
    <row r="22" spans="1:7">
      <c r="A22" t="s">
        <v>102</v>
      </c>
      <c r="B22" s="13">
        <v>154.23550671613393</v>
      </c>
      <c r="C22" t="str">
        <f t="shared" si="2"/>
        <v>Wicked Games</v>
      </c>
      <c r="D22" t="e">
        <f t="shared" si="0"/>
        <v>#VALUE!</v>
      </c>
      <c r="F22" t="str">
        <f t="shared" si="3"/>
        <v>Wicked Games</v>
      </c>
      <c r="G22" s="13">
        <v>154.23550671613393</v>
      </c>
    </row>
    <row r="23" spans="1:7">
      <c r="A23" t="s">
        <v>97</v>
      </c>
      <c r="B23" s="13">
        <v>157.98382039573818</v>
      </c>
      <c r="C23" t="str">
        <f t="shared" si="2"/>
        <v>Treasure</v>
      </c>
      <c r="D23" t="e">
        <f t="shared" si="0"/>
        <v>#VALUE!</v>
      </c>
      <c r="F23" t="str">
        <f t="shared" si="3"/>
        <v>Treasure</v>
      </c>
      <c r="G23" s="13">
        <v>157.98382039573818</v>
      </c>
    </row>
    <row r="24" spans="1:7">
      <c r="A24" t="s">
        <v>101</v>
      </c>
      <c r="B24" s="13">
        <v>158.10744018264839</v>
      </c>
      <c r="C24" t="str">
        <f t="shared" si="2"/>
        <v>Clarity ft. Foxes</v>
      </c>
      <c r="D24" t="str">
        <f t="shared" si="0"/>
        <v>Clarity</v>
      </c>
      <c r="F24" t="str">
        <f t="shared" si="3"/>
        <v>Clarity</v>
      </c>
      <c r="G24" s="13">
        <v>158.10744018264839</v>
      </c>
    </row>
    <row r="25" spans="1:7">
      <c r="A25" t="s">
        <v>74</v>
      </c>
      <c r="B25" s="13">
        <v>165.78785305682393</v>
      </c>
      <c r="C25" t="str">
        <f t="shared" si="2"/>
        <v>What About Love</v>
      </c>
      <c r="D25" t="e">
        <f t="shared" si="0"/>
        <v>#VALUE!</v>
      </c>
      <c r="F25" t="str">
        <f t="shared" si="3"/>
        <v>What About Love</v>
      </c>
      <c r="G25" s="13">
        <v>165.78785305682393</v>
      </c>
    </row>
    <row r="26" spans="1:7">
      <c r="A26" t="s">
        <v>87</v>
      </c>
      <c r="B26" s="13">
        <v>217.69757743531198</v>
      </c>
      <c r="C26" t="str">
        <f t="shared" si="2"/>
        <v>Carry On</v>
      </c>
      <c r="D26" t="e">
        <f t="shared" si="0"/>
        <v>#VALUE!</v>
      </c>
      <c r="F26" t="str">
        <f t="shared" si="3"/>
        <v>Carry On</v>
      </c>
      <c r="G26" s="13">
        <v>217.69757743531198</v>
      </c>
    </row>
    <row r="27" spans="1:7">
      <c r="A27" t="s">
        <v>64</v>
      </c>
      <c r="B27" s="13">
        <v>225.24058305745811</v>
      </c>
      <c r="C27" t="str">
        <f t="shared" si="2"/>
        <v>Fine China</v>
      </c>
      <c r="D27" t="e">
        <f t="shared" si="0"/>
        <v>#VALUE!</v>
      </c>
      <c r="F27" t="str">
        <f t="shared" si="3"/>
        <v>Fine China</v>
      </c>
      <c r="G27" s="13">
        <v>225.24058305745811</v>
      </c>
    </row>
    <row r="28" spans="1:7">
      <c r="A28" t="s">
        <v>36</v>
      </c>
      <c r="B28" s="13">
        <v>234.28940139523081</v>
      </c>
      <c r="C28" t="str">
        <f t="shared" si="2"/>
        <v>Swimming Pools (Drank)</v>
      </c>
      <c r="D28" t="e">
        <f t="shared" si="0"/>
        <v>#VALUE!</v>
      </c>
      <c r="F28" t="str">
        <f t="shared" si="3"/>
        <v>Swimming Pools (Drank)</v>
      </c>
      <c r="G28" s="13">
        <v>234.28940139523081</v>
      </c>
    </row>
    <row r="29" spans="1:7">
      <c r="A29" t="s">
        <v>53</v>
      </c>
      <c r="B29" s="13">
        <v>235.42320706177065</v>
      </c>
      <c r="C29" t="str">
        <f t="shared" si="2"/>
        <v>I Will Wait</v>
      </c>
      <c r="D29" t="e">
        <f t="shared" si="0"/>
        <v>#VALUE!</v>
      </c>
      <c r="F29" t="str">
        <f t="shared" si="3"/>
        <v>I Will Wait</v>
      </c>
      <c r="G29" s="13">
        <v>235.42320706177065</v>
      </c>
    </row>
    <row r="30" spans="1:7">
      <c r="A30" t="s">
        <v>85</v>
      </c>
      <c r="B30" s="13">
        <v>293.8282574771689</v>
      </c>
      <c r="C30" t="str">
        <f t="shared" si="2"/>
        <v>Lego House</v>
      </c>
      <c r="D30" t="e">
        <f t="shared" si="0"/>
        <v>#VALUE!</v>
      </c>
      <c r="F30" t="str">
        <f t="shared" si="3"/>
        <v>Lego House</v>
      </c>
      <c r="G30" s="13">
        <v>293.8282574771689</v>
      </c>
    </row>
    <row r="31" spans="1:7">
      <c r="A31" t="s">
        <v>62</v>
      </c>
      <c r="B31" s="13">
        <v>339.43699049974629</v>
      </c>
      <c r="C31" t="str">
        <f t="shared" si="2"/>
        <v>Live It Up ft. Pitbull</v>
      </c>
      <c r="D31" t="str">
        <f t="shared" si="0"/>
        <v>Live It Up</v>
      </c>
      <c r="F31" t="str">
        <f t="shared" si="3"/>
        <v>Live It Up</v>
      </c>
      <c r="G31" s="13">
        <v>339.43699049974629</v>
      </c>
    </row>
    <row r="32" spans="1:7">
      <c r="A32" t="s">
        <v>88</v>
      </c>
      <c r="B32" s="13">
        <v>352.00602242516487</v>
      </c>
      <c r="C32" t="str">
        <f t="shared" si="2"/>
        <v>Suit &amp; Tie ft. JAY Z</v>
      </c>
      <c r="D32" t="str">
        <f t="shared" si="0"/>
        <v>Suit &amp; Tie</v>
      </c>
      <c r="F32" t="str">
        <f t="shared" si="3"/>
        <v>Suit &amp; Tie</v>
      </c>
      <c r="G32" s="13">
        <v>352.00602242516487</v>
      </c>
    </row>
    <row r="33" spans="1:7">
      <c r="A33" t="s">
        <v>32</v>
      </c>
      <c r="B33" s="13">
        <v>356.3867595129376</v>
      </c>
      <c r="C33" t="str">
        <f t="shared" si="2"/>
        <v>I Need Your Love ft. Ellie Goulding</v>
      </c>
      <c r="D33" t="str">
        <f t="shared" si="0"/>
        <v>I Need Your Love</v>
      </c>
      <c r="F33" t="str">
        <f t="shared" si="3"/>
        <v>I Need Your Love</v>
      </c>
      <c r="G33" s="13">
        <v>356.3867595129376</v>
      </c>
    </row>
    <row r="34" spans="1:7">
      <c r="A34" t="s">
        <v>51</v>
      </c>
      <c r="B34" s="13">
        <v>400.49741213850831</v>
      </c>
      <c r="C34" t="str">
        <f t="shared" si="2"/>
        <v>Radioactive</v>
      </c>
      <c r="D34" t="e">
        <f t="shared" si="0"/>
        <v>#VALUE!</v>
      </c>
      <c r="F34" t="str">
        <f t="shared" si="3"/>
        <v>Radioactive</v>
      </c>
      <c r="G34" s="13">
        <v>400.49741213850831</v>
      </c>
    </row>
    <row r="35" spans="1:7">
      <c r="A35" t="s">
        <v>69</v>
      </c>
      <c r="B35" s="13">
        <v>424.61661344812273</v>
      </c>
      <c r="C35" t="str">
        <f t="shared" si="2"/>
        <v>Sweet Nothing ft. Florence Welch</v>
      </c>
      <c r="D35" t="str">
        <f t="shared" si="0"/>
        <v>Sweet Nothing</v>
      </c>
      <c r="F35" t="str">
        <f t="shared" si="3"/>
        <v>Sweet Nothing</v>
      </c>
      <c r="G35" s="13">
        <v>424.61661344812273</v>
      </c>
    </row>
    <row r="36" spans="1:7">
      <c r="A36" t="s">
        <v>65</v>
      </c>
      <c r="B36" s="13">
        <v>461.97084776128867</v>
      </c>
      <c r="C36" t="str">
        <f t="shared" si="2"/>
        <v>Ride</v>
      </c>
      <c r="D36" t="e">
        <f t="shared" si="0"/>
        <v>#VALUE!</v>
      </c>
      <c r="F36" t="str">
        <f t="shared" si="3"/>
        <v>Ride</v>
      </c>
      <c r="G36" s="13">
        <v>461.97084776128867</v>
      </c>
    </row>
    <row r="37" spans="1:7">
      <c r="A37" t="s">
        <v>61</v>
      </c>
      <c r="B37" s="13">
        <v>507.76506187214608</v>
      </c>
      <c r="C37" t="str">
        <f t="shared" si="2"/>
        <v>#thatPOWER ft. Justin Bieber</v>
      </c>
      <c r="D37" t="str">
        <f t="shared" si="0"/>
        <v>#thatPOWER</v>
      </c>
      <c r="F37" t="str">
        <f t="shared" si="3"/>
        <v>#thatPOWER</v>
      </c>
      <c r="G37" s="13">
        <v>507.76506187214608</v>
      </c>
    </row>
    <row r="38" spans="1:7">
      <c r="A38" t="s">
        <v>86</v>
      </c>
      <c r="B38" s="13">
        <v>531.81313835616436</v>
      </c>
      <c r="C38" t="str">
        <f t="shared" si="2"/>
        <v>Heart Attack</v>
      </c>
      <c r="D38" t="e">
        <f t="shared" si="0"/>
        <v>#VALUE!</v>
      </c>
      <c r="F38" t="str">
        <f t="shared" si="3"/>
        <v>Heart Attack</v>
      </c>
      <c r="G38" s="13">
        <v>531.81313835616436</v>
      </c>
    </row>
    <row r="39" spans="1:7">
      <c r="A39" t="s">
        <v>45</v>
      </c>
      <c r="B39" s="13">
        <v>538.67510797184173</v>
      </c>
      <c r="C39" t="str">
        <f t="shared" si="2"/>
        <v>Feel This Moment ft. Christina Aguilera</v>
      </c>
      <c r="D39" t="str">
        <f t="shared" si="0"/>
        <v>Feel This Moment</v>
      </c>
      <c r="F39" t="str">
        <f t="shared" si="3"/>
        <v>Feel This Moment</v>
      </c>
      <c r="G39" s="13">
        <v>538.67510797184173</v>
      </c>
    </row>
    <row r="40" spans="1:7">
      <c r="A40" t="s">
        <v>82</v>
      </c>
      <c r="B40" s="13">
        <v>539.97319550989346</v>
      </c>
      <c r="C40" t="str">
        <f t="shared" si="2"/>
        <v>Started From The Bottom</v>
      </c>
      <c r="D40" t="e">
        <f t="shared" si="0"/>
        <v>#VALUE!</v>
      </c>
      <c r="F40" t="str">
        <f t="shared" si="3"/>
        <v>Started From The Bottom</v>
      </c>
      <c r="G40" s="13">
        <v>539.97319550989346</v>
      </c>
    </row>
    <row r="41" spans="1:7">
      <c r="A41" t="s">
        <v>80</v>
      </c>
      <c r="B41" s="13">
        <v>632.20648363774717</v>
      </c>
      <c r="C41" t="str">
        <f t="shared" si="2"/>
        <v>Get Lucky ft. Pharrell Williams</v>
      </c>
      <c r="D41" t="str">
        <f t="shared" si="0"/>
        <v>Get Lucky</v>
      </c>
      <c r="F41" t="str">
        <f t="shared" si="3"/>
        <v>Get Lucky</v>
      </c>
      <c r="G41" s="13">
        <v>632.20648363774717</v>
      </c>
    </row>
    <row r="42" spans="1:7">
      <c r="A42" t="s">
        <v>89</v>
      </c>
      <c r="B42" s="13">
        <v>672.49195474378473</v>
      </c>
      <c r="C42" t="str">
        <f t="shared" si="2"/>
        <v>Same Love ft. Mary Lambert</v>
      </c>
      <c r="D42" t="str">
        <f t="shared" si="0"/>
        <v>Same Love</v>
      </c>
      <c r="F42" t="str">
        <f t="shared" si="3"/>
        <v>Same Love</v>
      </c>
      <c r="G42" s="13">
        <v>672.49195474378473</v>
      </c>
    </row>
    <row r="43" spans="1:7">
      <c r="A43" t="s">
        <v>29</v>
      </c>
      <c r="B43" s="13">
        <v>709.36378411022315</v>
      </c>
      <c r="C43" t="str">
        <f t="shared" si="2"/>
        <v>Best Song Ever</v>
      </c>
      <c r="D43" t="e">
        <f t="shared" si="0"/>
        <v>#VALUE!</v>
      </c>
      <c r="F43" t="str">
        <f t="shared" si="3"/>
        <v>Best Song Ever</v>
      </c>
      <c r="G43" s="13">
        <v>709.36378411022315</v>
      </c>
    </row>
    <row r="44" spans="1:7">
      <c r="A44" t="s">
        <v>31</v>
      </c>
      <c r="B44" s="13">
        <v>749.56253377092844</v>
      </c>
      <c r="C44" t="str">
        <f t="shared" si="2"/>
        <v>Come &amp; Get It</v>
      </c>
      <c r="D44" t="e">
        <f t="shared" si="0"/>
        <v>#VALUE!</v>
      </c>
      <c r="F44" t="str">
        <f t="shared" si="3"/>
        <v>Come &amp; Get It</v>
      </c>
      <c r="G44" s="13">
        <v>749.56253377092844</v>
      </c>
    </row>
    <row r="45" spans="1:7">
      <c r="A45" t="s">
        <v>30</v>
      </c>
      <c r="B45" s="13">
        <v>761.18981824581419</v>
      </c>
      <c r="C45" t="str">
        <f t="shared" si="2"/>
        <v>We Can't Stop</v>
      </c>
      <c r="D45" t="e">
        <f t="shared" si="0"/>
        <v>#VALUE!</v>
      </c>
      <c r="F45" t="str">
        <f t="shared" si="3"/>
        <v>We Can't Stop</v>
      </c>
      <c r="G45" s="13">
        <v>761.18981824581419</v>
      </c>
    </row>
    <row r="46" spans="1:7">
      <c r="A46" t="s">
        <v>27</v>
      </c>
      <c r="B46" s="13">
        <v>915.02941689497709</v>
      </c>
      <c r="C46" t="str">
        <f t="shared" si="2"/>
        <v>Blurred Lines ft. T.I., Pharrell</v>
      </c>
      <c r="D46" t="str">
        <f t="shared" si="0"/>
        <v>Blurred Lines</v>
      </c>
      <c r="F46" t="str">
        <f t="shared" si="3"/>
        <v>Blurred Lines</v>
      </c>
      <c r="G46" s="13">
        <v>915.02941689497709</v>
      </c>
    </row>
    <row r="47" spans="1:7">
      <c r="A47" t="s">
        <v>79</v>
      </c>
      <c r="B47" s="13">
        <v>972.293399543379</v>
      </c>
      <c r="C47" t="str">
        <f t="shared" si="2"/>
        <v>Locked Out Of Heaven</v>
      </c>
      <c r="D47" t="e">
        <f t="shared" si="0"/>
        <v>#VALUE!</v>
      </c>
      <c r="F47" t="str">
        <f t="shared" si="3"/>
        <v>Locked Out Of Heaven</v>
      </c>
      <c r="G47" s="13">
        <v>972.293399543379</v>
      </c>
    </row>
    <row r="48" spans="1:7">
      <c r="A48" t="s">
        <v>40</v>
      </c>
      <c r="B48" s="13">
        <v>986.47002701674273</v>
      </c>
      <c r="C48" t="str">
        <f t="shared" si="2"/>
        <v>Stay ft. Mikky Ekko</v>
      </c>
      <c r="D48" t="str">
        <f t="shared" si="0"/>
        <v>Stay</v>
      </c>
      <c r="F48" t="str">
        <f t="shared" si="3"/>
        <v>Stay</v>
      </c>
      <c r="G48" s="13">
        <v>986.47002701674273</v>
      </c>
    </row>
    <row r="49" spans="1:7">
      <c r="A49" t="s">
        <v>41</v>
      </c>
      <c r="B49" s="13">
        <v>1037.6897262842465</v>
      </c>
      <c r="C49" t="str">
        <f t="shared" si="2"/>
        <v>Just Give Me A Reason ft. Nate Ruess</v>
      </c>
      <c r="D49" t="str">
        <f t="shared" si="0"/>
        <v>Just Give Me A Reason</v>
      </c>
      <c r="F49" t="str">
        <f t="shared" si="3"/>
        <v>Just Give Me A Reason</v>
      </c>
      <c r="G49" s="13">
        <v>1037.6897262842465</v>
      </c>
    </row>
    <row r="50" spans="1:7">
      <c r="A50" t="s">
        <v>24</v>
      </c>
      <c r="B50" s="13">
        <v>1043.5330270928462</v>
      </c>
      <c r="C50" t="str">
        <f t="shared" si="2"/>
        <v>Mirrors</v>
      </c>
      <c r="D50" t="e">
        <f t="shared" si="0"/>
        <v>#VALUE!</v>
      </c>
      <c r="F50" t="str">
        <f t="shared" si="3"/>
        <v>Mirrors</v>
      </c>
      <c r="G50" s="13">
        <v>1043.5330270928462</v>
      </c>
    </row>
    <row r="51" spans="1:7">
      <c r="A51" t="s">
        <v>28</v>
      </c>
      <c r="B51" s="13">
        <v>1065.9382806887368</v>
      </c>
      <c r="C51" t="str">
        <f t="shared" si="2"/>
        <v>I Knew You Were Trouble</v>
      </c>
      <c r="D51" t="e">
        <f t="shared" si="0"/>
        <v>#VALUE!</v>
      </c>
      <c r="F51" t="str">
        <f t="shared" si="3"/>
        <v>I Knew You Were Trouble</v>
      </c>
      <c r="G51" s="13">
        <v>1065.9382806887368</v>
      </c>
    </row>
    <row r="52" spans="1:7">
      <c r="A52" t="s">
        <v>81</v>
      </c>
      <c r="B52" s="13">
        <v>1073.4778838660577</v>
      </c>
      <c r="C52" t="str">
        <f t="shared" si="2"/>
        <v>Can't Hold Us ft. Ray Dalton</v>
      </c>
      <c r="D52" t="str">
        <f t="shared" si="0"/>
        <v>Can't Hold Us</v>
      </c>
      <c r="F52" t="str">
        <f t="shared" si="3"/>
        <v>Can't Hold Us</v>
      </c>
      <c r="G52" s="13">
        <v>1073.4778838660577</v>
      </c>
    </row>
    <row r="53" spans="1:7">
      <c r="A53" t="s">
        <v>78</v>
      </c>
      <c r="B53" s="13">
        <v>2110.1019418347287</v>
      </c>
      <c r="C53" t="str">
        <f t="shared" si="2"/>
        <v>Thrift Shop ft. Wanz</v>
      </c>
      <c r="D53" t="str">
        <f t="shared" si="0"/>
        <v>Thrift Shop</v>
      </c>
      <c r="F53" t="str">
        <f t="shared" si="3"/>
        <v>Thrift Shop</v>
      </c>
      <c r="G53" s="13">
        <v>2110.1019418347287</v>
      </c>
    </row>
  </sheetData>
  <sortState ref="A1:B53">
    <sortCondition ref="B1:B53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54"/>
  <sheetViews>
    <sheetView topLeftCell="A2" workbookViewId="0">
      <selection activeCell="F20" sqref="F20"/>
    </sheetView>
  </sheetViews>
  <sheetFormatPr defaultRowHeight="14.4"/>
  <sheetData>
    <row r="1" spans="1:2" ht="21.6">
      <c r="A1" s="2" t="s">
        <v>77</v>
      </c>
      <c r="B1" s="2" t="s">
        <v>5</v>
      </c>
    </row>
    <row r="2" spans="1:2">
      <c r="A2" s="4" t="s">
        <v>83</v>
      </c>
      <c r="B2" s="6">
        <v>4.7496467000000004</v>
      </c>
    </row>
    <row r="3" spans="1:2">
      <c r="A3" s="4" t="s">
        <v>93</v>
      </c>
      <c r="B3" s="6">
        <v>4.9221199999999996</v>
      </c>
    </row>
    <row r="4" spans="1:2">
      <c r="A4" s="4" t="s">
        <v>98</v>
      </c>
      <c r="B4" s="6">
        <v>4.9618387000000004</v>
      </c>
    </row>
    <row r="5" spans="1:2">
      <c r="A5" s="4" t="s">
        <v>74</v>
      </c>
      <c r="B5" s="6">
        <v>4.6803904000000003</v>
      </c>
    </row>
    <row r="6" spans="1:2">
      <c r="A6" s="4" t="s">
        <v>91</v>
      </c>
      <c r="B6" s="6">
        <v>4.9277420000000003</v>
      </c>
    </row>
    <row r="7" spans="1:2">
      <c r="A7" s="4" t="s">
        <v>79</v>
      </c>
      <c r="B7" s="6">
        <v>4.878063</v>
      </c>
    </row>
    <row r="8" spans="1:2">
      <c r="A8" s="4" t="s">
        <v>97</v>
      </c>
      <c r="B8" s="6">
        <v>4.8941846</v>
      </c>
    </row>
    <row r="9" spans="1:2">
      <c r="A9" s="4" t="s">
        <v>32</v>
      </c>
      <c r="B9" s="6">
        <v>4.9011836000000004</v>
      </c>
    </row>
    <row r="10" spans="1:2">
      <c r="A10" s="4" t="s">
        <v>69</v>
      </c>
      <c r="B10" s="6">
        <v>4.9061893999999997</v>
      </c>
    </row>
    <row r="11" spans="1:2">
      <c r="A11" s="4" t="s">
        <v>95</v>
      </c>
      <c r="B11" s="6">
        <v>4.9208207000000002</v>
      </c>
    </row>
    <row r="12" spans="1:2">
      <c r="A12" s="4" t="s">
        <v>64</v>
      </c>
      <c r="B12" s="6">
        <v>4.7677329999999998</v>
      </c>
    </row>
    <row r="13" spans="1:2">
      <c r="A13" s="4" t="s">
        <v>63</v>
      </c>
      <c r="B13" s="6">
        <v>4.8311234000000001</v>
      </c>
    </row>
    <row r="14" spans="1:2">
      <c r="A14" s="4" t="s">
        <v>80</v>
      </c>
      <c r="B14" s="6">
        <v>4.885777</v>
      </c>
    </row>
    <row r="15" spans="1:2">
      <c r="A15" s="4" t="s">
        <v>86</v>
      </c>
      <c r="B15" s="6">
        <v>4.8454842999999999</v>
      </c>
    </row>
    <row r="16" spans="1:2">
      <c r="A16" s="4" t="s">
        <v>82</v>
      </c>
      <c r="B16" s="6">
        <v>4.5088970000000002</v>
      </c>
    </row>
    <row r="17" spans="1:2">
      <c r="A17" s="4" t="s">
        <v>70</v>
      </c>
      <c r="B17" s="6">
        <v>4.8380229999999997</v>
      </c>
    </row>
    <row r="18" spans="1:2">
      <c r="A18" s="4" t="s">
        <v>85</v>
      </c>
      <c r="B18" s="6">
        <v>4.9533043000000001</v>
      </c>
    </row>
    <row r="19" spans="1:2">
      <c r="A19" s="4" t="s">
        <v>92</v>
      </c>
      <c r="B19" s="6">
        <v>4.8861093999999996</v>
      </c>
    </row>
    <row r="20" spans="1:2">
      <c r="A20" s="4" t="s">
        <v>99</v>
      </c>
      <c r="B20" s="6">
        <v>4.9508150000000004</v>
      </c>
    </row>
    <row r="21" spans="1:2">
      <c r="A21" s="4" t="s">
        <v>87</v>
      </c>
      <c r="B21" s="6">
        <v>4.9049290000000001</v>
      </c>
    </row>
    <row r="22" spans="1:2">
      <c r="A22" s="4" t="s">
        <v>103</v>
      </c>
      <c r="B22" s="6">
        <v>4.687316</v>
      </c>
    </row>
    <row r="23" spans="1:2">
      <c r="A23" s="4" t="s">
        <v>51</v>
      </c>
      <c r="B23" s="6">
        <v>4.8894650000000004</v>
      </c>
    </row>
    <row r="24" spans="1:2">
      <c r="A24" s="4" t="s">
        <v>84</v>
      </c>
      <c r="B24" s="6">
        <v>4.8300485999999996</v>
      </c>
    </row>
    <row r="25" spans="1:2">
      <c r="A25" s="4" t="s">
        <v>94</v>
      </c>
      <c r="B25" s="6">
        <v>4.8012119999999996</v>
      </c>
    </row>
    <row r="26" spans="1:2">
      <c r="A26" s="4" t="s">
        <v>62</v>
      </c>
      <c r="B26" s="6">
        <v>4.582319</v>
      </c>
    </row>
    <row r="27" spans="1:2">
      <c r="A27" s="4" t="s">
        <v>24</v>
      </c>
      <c r="B27" s="6">
        <v>4.8870019999999998</v>
      </c>
    </row>
    <row r="28" spans="1:2">
      <c r="A28" s="4" t="s">
        <v>88</v>
      </c>
      <c r="B28" s="6">
        <v>4.8481009999999998</v>
      </c>
    </row>
    <row r="29" spans="1:2">
      <c r="A29" s="4" t="s">
        <v>46</v>
      </c>
      <c r="B29" s="6">
        <v>4.9334593</v>
      </c>
    </row>
    <row r="30" spans="1:2">
      <c r="A30" s="4" t="s">
        <v>36</v>
      </c>
      <c r="B30" s="6">
        <v>4.7874569999999999</v>
      </c>
    </row>
    <row r="31" spans="1:2">
      <c r="A31" s="4" t="s">
        <v>54</v>
      </c>
      <c r="B31" s="6">
        <v>4.8754720000000002</v>
      </c>
    </row>
    <row r="32" spans="1:2">
      <c r="A32" s="4" t="s">
        <v>65</v>
      </c>
      <c r="B32" s="6">
        <v>4.8378715999999997</v>
      </c>
    </row>
    <row r="33" spans="1:2">
      <c r="A33" s="4" t="s">
        <v>81</v>
      </c>
      <c r="B33" s="6">
        <v>4.8880676999999997</v>
      </c>
    </row>
    <row r="34" spans="1:2">
      <c r="A34" s="4" t="s">
        <v>89</v>
      </c>
      <c r="B34" s="6">
        <v>4.8539205000000001</v>
      </c>
    </row>
    <row r="35" spans="1:2">
      <c r="A35" s="4" t="s">
        <v>78</v>
      </c>
      <c r="B35" s="6">
        <v>4.8543779999999996</v>
      </c>
    </row>
    <row r="36" spans="1:2">
      <c r="A36" s="4" t="s">
        <v>49</v>
      </c>
      <c r="B36" s="6">
        <v>4.9461354999999996</v>
      </c>
    </row>
    <row r="37" spans="1:2">
      <c r="A37" s="4" t="s">
        <v>30</v>
      </c>
      <c r="B37" s="6">
        <v>3.0937410000000001</v>
      </c>
    </row>
    <row r="38" spans="1:2">
      <c r="A38" s="4" t="s">
        <v>53</v>
      </c>
      <c r="B38" s="6">
        <v>4.8850059999999997</v>
      </c>
    </row>
    <row r="39" spans="1:2">
      <c r="A39" s="4" t="s">
        <v>29</v>
      </c>
      <c r="B39" s="6">
        <v>4.7271023000000003</v>
      </c>
    </row>
    <row r="40" spans="1:2">
      <c r="A40" s="4" t="s">
        <v>41</v>
      </c>
      <c r="B40" s="6">
        <v>4.8954314999999999</v>
      </c>
    </row>
    <row r="41" spans="1:2">
      <c r="A41" s="4" t="s">
        <v>45</v>
      </c>
      <c r="B41" s="6">
        <v>4.8253864999999996</v>
      </c>
    </row>
    <row r="42" spans="1:2">
      <c r="A42" s="4" t="s">
        <v>40</v>
      </c>
      <c r="B42" s="6">
        <v>4.8056096999999998</v>
      </c>
    </row>
    <row r="43" spans="1:2">
      <c r="A43" s="4" t="s">
        <v>27</v>
      </c>
      <c r="B43" s="6">
        <v>4.6904406999999999</v>
      </c>
    </row>
    <row r="44" spans="1:2">
      <c r="A44" s="4" t="s">
        <v>31</v>
      </c>
      <c r="B44" s="6">
        <v>4.6065206999999999</v>
      </c>
    </row>
    <row r="45" spans="1:2">
      <c r="A45" s="4" t="s">
        <v>68</v>
      </c>
      <c r="B45" s="6">
        <v>4.5779585999999997</v>
      </c>
    </row>
    <row r="46" spans="1:2">
      <c r="A46" s="4" t="s">
        <v>90</v>
      </c>
      <c r="B46" s="6">
        <v>4.2211949999999998</v>
      </c>
    </row>
    <row r="47" spans="1:2">
      <c r="A47" s="4" t="s">
        <v>28</v>
      </c>
      <c r="B47" s="6">
        <v>4.662077</v>
      </c>
    </row>
    <row r="48" spans="1:2">
      <c r="A48" s="4" t="s">
        <v>102</v>
      </c>
      <c r="B48" s="6">
        <v>4.8314389999999996</v>
      </c>
    </row>
    <row r="49" spans="1:2">
      <c r="A49" s="4" t="s">
        <v>58</v>
      </c>
      <c r="B49" s="6">
        <v>4.8982406000000003</v>
      </c>
    </row>
    <row r="50" spans="1:2">
      <c r="A50" s="4" t="s">
        <v>100</v>
      </c>
      <c r="B50" s="6">
        <v>4.9016989999999998</v>
      </c>
    </row>
    <row r="51" spans="1:2">
      <c r="A51" s="4" t="s">
        <v>96</v>
      </c>
      <c r="B51" s="6">
        <v>4.8052773000000002</v>
      </c>
    </row>
    <row r="52" spans="1:2">
      <c r="A52" s="4" t="s">
        <v>61</v>
      </c>
      <c r="B52" s="6">
        <v>4.6113439999999999</v>
      </c>
    </row>
    <row r="53" spans="1:2">
      <c r="A53" s="4" t="s">
        <v>66</v>
      </c>
      <c r="B53" s="6">
        <v>4.9045839999999998</v>
      </c>
    </row>
    <row r="54" spans="1:2">
      <c r="A54" s="4" t="s">
        <v>101</v>
      </c>
      <c r="B54" s="6">
        <v>4.9189452999999999</v>
      </c>
    </row>
  </sheetData>
  <sortState ref="A2:B54">
    <sortCondition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54"/>
  <sheetViews>
    <sheetView workbookViewId="0">
      <selection activeCell="L11" sqref="L11"/>
    </sheetView>
  </sheetViews>
  <sheetFormatPr defaultRowHeight="14.4"/>
  <sheetData>
    <row r="1" spans="1:8" ht="21.6">
      <c r="A1" s="1" t="s">
        <v>0</v>
      </c>
      <c r="B1" s="2" t="s">
        <v>77</v>
      </c>
      <c r="C1" s="2" t="s">
        <v>3</v>
      </c>
      <c r="D1" s="2" t="s">
        <v>6</v>
      </c>
      <c r="E1" s="2" t="s">
        <v>7</v>
      </c>
      <c r="G1" s="8" t="s">
        <v>106</v>
      </c>
      <c r="H1" s="8" t="s">
        <v>107</v>
      </c>
    </row>
    <row r="2" spans="1:8">
      <c r="A2" s="4" t="s">
        <v>24</v>
      </c>
      <c r="B2" s="4" t="s">
        <v>24</v>
      </c>
      <c r="C2" s="6">
        <v>93837632</v>
      </c>
      <c r="D2" s="6">
        <v>566274</v>
      </c>
      <c r="E2" s="6">
        <v>16462</v>
      </c>
      <c r="F2" s="4" t="s">
        <v>24</v>
      </c>
      <c r="G2">
        <f>D2/C2</f>
        <v>6.0346151957457747E-3</v>
      </c>
      <c r="H2">
        <f>E2/C2</f>
        <v>1.7543068435486522E-4</v>
      </c>
    </row>
    <row r="3" spans="1:8">
      <c r="A3" s="4" t="s">
        <v>25</v>
      </c>
      <c r="B3" s="4" t="s">
        <v>78</v>
      </c>
      <c r="C3" s="6">
        <v>407996167</v>
      </c>
      <c r="D3" s="6">
        <v>2089759</v>
      </c>
      <c r="E3" s="6">
        <v>78953</v>
      </c>
      <c r="F3" s="4" t="s">
        <v>78</v>
      </c>
      <c r="G3">
        <f t="shared" ref="G3:G54" si="0">D3/C3</f>
        <v>5.1220064525753254E-3</v>
      </c>
      <c r="H3">
        <f t="shared" ref="H3:H54" si="1">E3/C3</f>
        <v>1.9351407289078772E-4</v>
      </c>
    </row>
    <row r="4" spans="1:8">
      <c r="A4" s="4" t="s">
        <v>26</v>
      </c>
      <c r="B4" s="4" t="s">
        <v>79</v>
      </c>
      <c r="C4" s="6">
        <v>186396624</v>
      </c>
      <c r="D4" s="6">
        <v>810076</v>
      </c>
      <c r="E4" s="6">
        <v>25471</v>
      </c>
      <c r="F4" s="4" t="s">
        <v>79</v>
      </c>
      <c r="G4">
        <f t="shared" si="0"/>
        <v>4.3459800001527929E-3</v>
      </c>
      <c r="H4">
        <f t="shared" si="1"/>
        <v>1.3664947064706494E-4</v>
      </c>
    </row>
    <row r="5" spans="1:8">
      <c r="A5" s="4" t="s">
        <v>27</v>
      </c>
      <c r="B5" s="4" t="s">
        <v>27</v>
      </c>
      <c r="C5" s="6">
        <v>151556553</v>
      </c>
      <c r="D5" s="6">
        <v>689807</v>
      </c>
      <c r="E5" s="6">
        <v>57862</v>
      </c>
      <c r="F5" s="4" t="s">
        <v>27</v>
      </c>
      <c r="G5">
        <f t="shared" si="0"/>
        <v>4.5514825083148996E-3</v>
      </c>
      <c r="H5">
        <f t="shared" si="1"/>
        <v>3.8178487735861873E-4</v>
      </c>
    </row>
    <row r="6" spans="1:8">
      <c r="A6" s="4" t="s">
        <v>28</v>
      </c>
      <c r="B6" s="4" t="s">
        <v>28</v>
      </c>
      <c r="C6" s="6">
        <v>134139783</v>
      </c>
      <c r="D6" s="6">
        <v>750073</v>
      </c>
      <c r="E6" s="6">
        <v>69214</v>
      </c>
      <c r="F6" s="4" t="s">
        <v>28</v>
      </c>
      <c r="G6">
        <f t="shared" si="0"/>
        <v>5.5917266542767552E-3</v>
      </c>
      <c r="H6">
        <f t="shared" si="1"/>
        <v>5.1598413574293614E-4</v>
      </c>
    </row>
    <row r="7" spans="1:8">
      <c r="A7" s="4" t="s">
        <v>29</v>
      </c>
      <c r="B7" s="4" t="s">
        <v>29</v>
      </c>
      <c r="C7" s="6">
        <v>85677887</v>
      </c>
      <c r="D7" s="6">
        <v>1339295</v>
      </c>
      <c r="E7" s="6">
        <v>98063</v>
      </c>
      <c r="F7" s="4" t="s">
        <v>29</v>
      </c>
      <c r="G7">
        <f t="shared" si="0"/>
        <v>1.5631746380486717E-2</v>
      </c>
      <c r="H7">
        <f t="shared" si="1"/>
        <v>1.1445543702542525E-3</v>
      </c>
    </row>
    <row r="8" spans="1:8">
      <c r="A8" s="4" t="s">
        <v>30</v>
      </c>
      <c r="B8" s="4" t="s">
        <v>30</v>
      </c>
      <c r="C8" s="6">
        <v>160246209</v>
      </c>
      <c r="D8" s="6">
        <v>821116</v>
      </c>
      <c r="E8" s="6">
        <v>747590</v>
      </c>
      <c r="F8" s="4" t="s">
        <v>30</v>
      </c>
      <c r="G8">
        <f t="shared" si="0"/>
        <v>5.1240900182543472E-3</v>
      </c>
      <c r="H8">
        <f t="shared" si="1"/>
        <v>4.6652585709531513E-3</v>
      </c>
    </row>
    <row r="9" spans="1:8">
      <c r="A9" s="4" t="s">
        <v>31</v>
      </c>
      <c r="B9" s="4" t="s">
        <v>31</v>
      </c>
      <c r="C9" s="6">
        <v>116444355</v>
      </c>
      <c r="D9" s="6">
        <v>709298</v>
      </c>
      <c r="E9" s="6">
        <v>77386</v>
      </c>
      <c r="F9" s="4" t="s">
        <v>31</v>
      </c>
      <c r="G9">
        <f t="shared" si="0"/>
        <v>6.0913042972327858E-3</v>
      </c>
      <c r="H9">
        <f t="shared" si="1"/>
        <v>6.6457493796071097E-4</v>
      </c>
    </row>
    <row r="10" spans="1:8">
      <c r="A10" s="4" t="s">
        <v>32</v>
      </c>
      <c r="B10" s="4" t="s">
        <v>32</v>
      </c>
      <c r="C10" s="6">
        <v>70419880</v>
      </c>
      <c r="D10" s="6">
        <v>343626</v>
      </c>
      <c r="E10" s="6">
        <v>8704</v>
      </c>
      <c r="F10" s="4" t="s">
        <v>32</v>
      </c>
      <c r="G10">
        <f t="shared" si="0"/>
        <v>4.8796731831976994E-3</v>
      </c>
      <c r="H10">
        <f t="shared" si="1"/>
        <v>1.23601460269458E-4</v>
      </c>
    </row>
    <row r="11" spans="1:8">
      <c r="A11" s="4" t="s">
        <v>33</v>
      </c>
      <c r="B11" s="4" t="s">
        <v>80</v>
      </c>
      <c r="C11" s="6">
        <v>114384760</v>
      </c>
      <c r="D11" s="6">
        <v>633337</v>
      </c>
      <c r="E11" s="6">
        <v>18617</v>
      </c>
      <c r="F11" s="4" t="s">
        <v>80</v>
      </c>
      <c r="G11">
        <f t="shared" si="0"/>
        <v>5.5369001954456171E-3</v>
      </c>
      <c r="H11">
        <f t="shared" si="1"/>
        <v>1.6275769604272457E-4</v>
      </c>
    </row>
    <row r="12" spans="1:8">
      <c r="A12" s="4" t="s">
        <v>34</v>
      </c>
      <c r="B12" s="4" t="s">
        <v>81</v>
      </c>
      <c r="C12" s="6">
        <v>114060642</v>
      </c>
      <c r="D12" s="6">
        <v>759397</v>
      </c>
      <c r="E12" s="6">
        <v>21862</v>
      </c>
      <c r="F12" s="4" t="s">
        <v>81</v>
      </c>
      <c r="G12">
        <f t="shared" si="0"/>
        <v>6.6578355748690247E-3</v>
      </c>
      <c r="H12">
        <f t="shared" si="1"/>
        <v>1.9166997148762323E-4</v>
      </c>
    </row>
    <row r="13" spans="1:8">
      <c r="A13" s="4" t="s">
        <v>35</v>
      </c>
      <c r="B13" s="4" t="s">
        <v>82</v>
      </c>
      <c r="C13" s="6">
        <v>75783688</v>
      </c>
      <c r="D13" s="6">
        <v>348115</v>
      </c>
      <c r="E13" s="6">
        <v>48722</v>
      </c>
      <c r="F13" s="4" t="s">
        <v>82</v>
      </c>
      <c r="G13">
        <f t="shared" si="0"/>
        <v>4.5935346931123226E-3</v>
      </c>
      <c r="H13">
        <f t="shared" si="1"/>
        <v>6.4290880116576012E-4</v>
      </c>
    </row>
    <row r="14" spans="1:8">
      <c r="A14" s="4" t="s">
        <v>36</v>
      </c>
      <c r="B14" s="4" t="s">
        <v>36</v>
      </c>
      <c r="C14" s="6">
        <v>45496001</v>
      </c>
      <c r="D14" s="6">
        <v>214122</v>
      </c>
      <c r="E14" s="6">
        <v>12016</v>
      </c>
      <c r="F14" s="4" t="s">
        <v>36</v>
      </c>
      <c r="G14">
        <f t="shared" si="0"/>
        <v>4.7063916672588435E-3</v>
      </c>
      <c r="H14">
        <f t="shared" si="1"/>
        <v>2.641111248436978E-4</v>
      </c>
    </row>
    <row r="15" spans="1:8">
      <c r="A15" s="4" t="s">
        <v>37</v>
      </c>
      <c r="B15" s="4" t="s">
        <v>83</v>
      </c>
      <c r="C15" s="6">
        <v>25965007</v>
      </c>
      <c r="D15" s="6">
        <v>134587</v>
      </c>
      <c r="E15" s="6">
        <v>8986</v>
      </c>
      <c r="F15" s="4" t="s">
        <v>83</v>
      </c>
      <c r="G15">
        <f t="shared" si="0"/>
        <v>5.1833993343425632E-3</v>
      </c>
      <c r="H15">
        <f t="shared" si="1"/>
        <v>3.4608116993767806E-4</v>
      </c>
    </row>
    <row r="16" spans="1:8">
      <c r="A16" s="4" t="s">
        <v>38</v>
      </c>
      <c r="B16" s="4" t="s">
        <v>84</v>
      </c>
      <c r="C16" s="6">
        <v>16832046</v>
      </c>
      <c r="D16" s="6">
        <v>106889</v>
      </c>
      <c r="E16" s="6">
        <v>4743</v>
      </c>
      <c r="F16" s="4" t="s">
        <v>84</v>
      </c>
      <c r="G16">
        <f t="shared" si="0"/>
        <v>6.3503272270049645E-3</v>
      </c>
      <c r="H16">
        <f t="shared" si="1"/>
        <v>2.8178392573309269E-4</v>
      </c>
    </row>
    <row r="17" spans="1:8">
      <c r="A17" s="4" t="s">
        <v>39</v>
      </c>
      <c r="B17" s="4" t="s">
        <v>85</v>
      </c>
      <c r="C17" s="6">
        <v>53810499</v>
      </c>
      <c r="D17" s="6">
        <v>306727</v>
      </c>
      <c r="E17" s="6">
        <v>3623</v>
      </c>
      <c r="F17" s="4" t="s">
        <v>85</v>
      </c>
      <c r="G17">
        <f t="shared" si="0"/>
        <v>5.700132979625407E-3</v>
      </c>
      <c r="H17">
        <f t="shared" si="1"/>
        <v>6.7328868293899295E-5</v>
      </c>
    </row>
    <row r="18" spans="1:8">
      <c r="A18" s="4" t="s">
        <v>40</v>
      </c>
      <c r="B18" s="4" t="s">
        <v>40</v>
      </c>
      <c r="C18" s="6">
        <v>179201145</v>
      </c>
      <c r="D18" s="6">
        <v>824589</v>
      </c>
      <c r="E18" s="6">
        <v>42120</v>
      </c>
      <c r="F18" s="4" t="s">
        <v>40</v>
      </c>
      <c r="G18">
        <f t="shared" si="0"/>
        <v>4.6014717149268211E-3</v>
      </c>
      <c r="H18">
        <f t="shared" si="1"/>
        <v>2.3504314104689453E-4</v>
      </c>
    </row>
    <row r="19" spans="1:8">
      <c r="A19" s="4" t="s">
        <v>41</v>
      </c>
      <c r="B19" s="4" t="s">
        <v>41</v>
      </c>
      <c r="C19" s="6">
        <v>192384381</v>
      </c>
      <c r="D19" s="6">
        <v>954483</v>
      </c>
      <c r="E19" s="6">
        <v>25622</v>
      </c>
      <c r="F19" s="4" t="s">
        <v>41</v>
      </c>
      <c r="G19">
        <f t="shared" si="0"/>
        <v>4.961333113627348E-3</v>
      </c>
      <c r="H19">
        <f t="shared" si="1"/>
        <v>1.3318128980543384E-4</v>
      </c>
    </row>
    <row r="20" spans="1:8">
      <c r="A20" s="4" t="s">
        <v>42</v>
      </c>
      <c r="B20" s="4" t="s">
        <v>86</v>
      </c>
      <c r="C20" s="6">
        <v>110921026</v>
      </c>
      <c r="D20" s="6">
        <v>782533</v>
      </c>
      <c r="E20" s="6">
        <v>31443</v>
      </c>
      <c r="F20" s="4" t="s">
        <v>86</v>
      </c>
      <c r="G20">
        <f t="shared" si="0"/>
        <v>7.0548662252727448E-3</v>
      </c>
      <c r="H20">
        <f t="shared" si="1"/>
        <v>2.8347195418116668E-4</v>
      </c>
    </row>
    <row r="21" spans="1:8">
      <c r="A21" s="4" t="s">
        <v>43</v>
      </c>
      <c r="B21" s="4" t="s">
        <v>87</v>
      </c>
      <c r="C21" s="6">
        <v>28427788</v>
      </c>
      <c r="D21" s="6">
        <v>148030</v>
      </c>
      <c r="E21" s="6">
        <v>3604</v>
      </c>
      <c r="F21" s="4" t="s">
        <v>87</v>
      </c>
      <c r="G21">
        <f t="shared" si="0"/>
        <v>5.2072289268514311E-3</v>
      </c>
      <c r="H21">
        <f t="shared" si="1"/>
        <v>1.2677736305054759E-4</v>
      </c>
    </row>
    <row r="22" spans="1:8">
      <c r="A22" s="4" t="s">
        <v>44</v>
      </c>
      <c r="B22" s="4" t="s">
        <v>88</v>
      </c>
      <c r="C22" s="6">
        <v>47910496</v>
      </c>
      <c r="D22" s="6">
        <v>314842</v>
      </c>
      <c r="E22" s="6">
        <v>12428</v>
      </c>
      <c r="F22" s="4" t="s">
        <v>88</v>
      </c>
      <c r="G22">
        <f t="shared" si="0"/>
        <v>6.5714619193255695E-3</v>
      </c>
      <c r="H22">
        <f t="shared" si="1"/>
        <v>2.5940036187477582E-4</v>
      </c>
    </row>
    <row r="23" spans="1:8">
      <c r="A23" s="4" t="s">
        <v>45</v>
      </c>
      <c r="B23" s="4" t="s">
        <v>45</v>
      </c>
      <c r="C23" s="6">
        <v>105513405</v>
      </c>
      <c r="D23" s="6">
        <v>406498</v>
      </c>
      <c r="E23" s="6">
        <v>18555</v>
      </c>
      <c r="F23" s="4" t="s">
        <v>45</v>
      </c>
      <c r="G23">
        <f t="shared" si="0"/>
        <v>3.8525720973557813E-3</v>
      </c>
      <c r="H23">
        <f t="shared" si="1"/>
        <v>1.7585443290357277E-4</v>
      </c>
    </row>
    <row r="24" spans="1:8">
      <c r="A24" s="4" t="s">
        <v>46</v>
      </c>
      <c r="B24" s="4" t="s">
        <v>46</v>
      </c>
      <c r="C24" s="6">
        <v>8161436</v>
      </c>
      <c r="D24" s="6">
        <v>87961</v>
      </c>
      <c r="E24" s="6">
        <v>1488</v>
      </c>
      <c r="F24" s="4" t="s">
        <v>46</v>
      </c>
      <c r="G24">
        <f t="shared" si="0"/>
        <v>1.0777637660823415E-2</v>
      </c>
      <c r="H24">
        <f t="shared" si="1"/>
        <v>1.8232085628068395E-4</v>
      </c>
    </row>
    <row r="25" spans="1:8">
      <c r="A25" s="4" t="s">
        <v>47</v>
      </c>
      <c r="B25" s="4" t="s">
        <v>89</v>
      </c>
      <c r="C25" s="6">
        <v>71454536</v>
      </c>
      <c r="D25" s="6">
        <v>672328</v>
      </c>
      <c r="E25" s="6">
        <v>25484</v>
      </c>
      <c r="F25" s="4" t="s">
        <v>89</v>
      </c>
      <c r="G25">
        <f t="shared" si="0"/>
        <v>9.4091717284400245E-3</v>
      </c>
      <c r="H25">
        <f t="shared" si="1"/>
        <v>3.5664635762241883E-4</v>
      </c>
    </row>
    <row r="26" spans="1:8">
      <c r="A26" s="4" t="s">
        <v>48</v>
      </c>
      <c r="B26" s="4" t="s">
        <v>90</v>
      </c>
      <c r="C26" s="6">
        <v>5831495</v>
      </c>
      <c r="D26" s="6">
        <v>45563</v>
      </c>
      <c r="E26" s="6">
        <v>11016</v>
      </c>
      <c r="F26" s="4" t="s">
        <v>90</v>
      </c>
      <c r="G26">
        <f t="shared" si="0"/>
        <v>7.8132622938028758E-3</v>
      </c>
      <c r="H26">
        <f t="shared" si="1"/>
        <v>1.8890524642480187E-3</v>
      </c>
    </row>
    <row r="27" spans="1:8">
      <c r="A27" s="4" t="s">
        <v>49</v>
      </c>
      <c r="B27" s="4" t="s">
        <v>49</v>
      </c>
      <c r="C27" s="6">
        <v>1407027</v>
      </c>
      <c r="D27" s="6">
        <v>15751</v>
      </c>
      <c r="E27" s="6">
        <v>215</v>
      </c>
      <c r="F27" s="4" t="s">
        <v>49</v>
      </c>
      <c r="G27">
        <f t="shared" si="0"/>
        <v>1.1194525762476483E-2</v>
      </c>
      <c r="H27">
        <f t="shared" si="1"/>
        <v>1.5280445933162618E-4</v>
      </c>
    </row>
    <row r="28" spans="1:8">
      <c r="A28" s="4" t="s">
        <v>50</v>
      </c>
      <c r="B28" s="4" t="s">
        <v>91</v>
      </c>
      <c r="C28" s="6">
        <v>22456091</v>
      </c>
      <c r="D28" s="6">
        <v>214276</v>
      </c>
      <c r="E28" s="6">
        <v>3942</v>
      </c>
      <c r="F28" s="4" t="s">
        <v>91</v>
      </c>
      <c r="G28">
        <f t="shared" si="0"/>
        <v>9.5419990950339484E-3</v>
      </c>
      <c r="H28">
        <f t="shared" si="1"/>
        <v>1.7554257328223331E-4</v>
      </c>
    </row>
    <row r="29" spans="1:8">
      <c r="A29" s="4" t="s">
        <v>51</v>
      </c>
      <c r="B29" s="4" t="s">
        <v>51</v>
      </c>
      <c r="C29" s="6">
        <v>68866338</v>
      </c>
      <c r="D29" s="6">
        <v>575914</v>
      </c>
      <c r="E29" s="6">
        <v>16367</v>
      </c>
      <c r="F29" s="4" t="s">
        <v>51</v>
      </c>
      <c r="G29">
        <f t="shared" si="0"/>
        <v>8.3627795048431351E-3</v>
      </c>
      <c r="H29">
        <f t="shared" si="1"/>
        <v>2.3766328333009373E-4</v>
      </c>
    </row>
    <row r="30" spans="1:8">
      <c r="A30" s="4" t="s">
        <v>52</v>
      </c>
      <c r="B30" s="4" t="s">
        <v>92</v>
      </c>
      <c r="C30" s="6">
        <v>23151948</v>
      </c>
      <c r="D30" s="6">
        <v>186235</v>
      </c>
      <c r="E30" s="6">
        <v>5458</v>
      </c>
      <c r="F30" s="4" t="s">
        <v>92</v>
      </c>
      <c r="G30">
        <f t="shared" si="0"/>
        <v>8.0440315432636599E-3</v>
      </c>
      <c r="H30">
        <f t="shared" si="1"/>
        <v>2.3574690129746318E-4</v>
      </c>
    </row>
    <row r="31" spans="1:8">
      <c r="A31" s="4" t="s">
        <v>53</v>
      </c>
      <c r="B31" s="4" t="s">
        <v>53</v>
      </c>
      <c r="C31" s="6">
        <v>33885469</v>
      </c>
      <c r="D31" s="6">
        <v>170037</v>
      </c>
      <c r="E31" s="6">
        <v>5033</v>
      </c>
      <c r="F31" s="4" t="s">
        <v>53</v>
      </c>
      <c r="G31">
        <f t="shared" si="0"/>
        <v>5.0179916352935828E-3</v>
      </c>
      <c r="H31">
        <f t="shared" si="1"/>
        <v>1.4852974294084583E-4</v>
      </c>
    </row>
    <row r="32" spans="1:8">
      <c r="A32" s="4" t="s">
        <v>54</v>
      </c>
      <c r="B32" s="4" t="s">
        <v>54</v>
      </c>
      <c r="C32" s="6">
        <v>12353637</v>
      </c>
      <c r="D32" s="6">
        <v>87202</v>
      </c>
      <c r="E32" s="6">
        <v>2802</v>
      </c>
      <c r="F32" s="4" t="s">
        <v>54</v>
      </c>
      <c r="G32">
        <f t="shared" si="0"/>
        <v>7.0588119110185929E-3</v>
      </c>
      <c r="H32">
        <f t="shared" si="1"/>
        <v>2.2681579521884932E-4</v>
      </c>
    </row>
    <row r="33" spans="1:8">
      <c r="A33" s="4" t="s">
        <v>55</v>
      </c>
      <c r="B33" s="4" t="s">
        <v>93</v>
      </c>
      <c r="C33" s="6">
        <v>4530254</v>
      </c>
      <c r="D33" s="6">
        <v>21202</v>
      </c>
      <c r="E33" s="6">
        <v>421</v>
      </c>
      <c r="F33" s="4" t="s">
        <v>93</v>
      </c>
      <c r="G33">
        <f t="shared" si="0"/>
        <v>4.6800907851965914E-3</v>
      </c>
      <c r="H33">
        <f t="shared" si="1"/>
        <v>9.2930771652097207E-5</v>
      </c>
    </row>
    <row r="34" spans="1:8">
      <c r="A34" s="4" t="s">
        <v>56</v>
      </c>
      <c r="B34" s="4" t="s">
        <v>94</v>
      </c>
      <c r="C34" s="6">
        <v>6504582</v>
      </c>
      <c r="D34" s="6">
        <v>56142</v>
      </c>
      <c r="E34" s="6">
        <v>2936</v>
      </c>
      <c r="F34" s="4" t="s">
        <v>94</v>
      </c>
      <c r="G34">
        <f t="shared" si="0"/>
        <v>8.6311464749003093E-3</v>
      </c>
      <c r="H34">
        <f t="shared" si="1"/>
        <v>4.513741236562165E-4</v>
      </c>
    </row>
    <row r="35" spans="1:8">
      <c r="A35" s="4" t="s">
        <v>57</v>
      </c>
      <c r="B35" s="4" t="s">
        <v>95</v>
      </c>
      <c r="C35" s="6">
        <v>14188167</v>
      </c>
      <c r="D35" s="6">
        <v>111713</v>
      </c>
      <c r="E35" s="6">
        <v>2256</v>
      </c>
      <c r="F35" s="4" t="s">
        <v>95</v>
      </c>
      <c r="G35">
        <f t="shared" si="0"/>
        <v>7.873673886133423E-3</v>
      </c>
      <c r="H35">
        <f t="shared" si="1"/>
        <v>1.5900574048783046E-4</v>
      </c>
    </row>
    <row r="36" spans="1:8">
      <c r="A36" s="4" t="s">
        <v>58</v>
      </c>
      <c r="B36" s="4" t="s">
        <v>58</v>
      </c>
      <c r="C36" s="6">
        <v>10808829</v>
      </c>
      <c r="D36" s="6">
        <v>142469</v>
      </c>
      <c r="E36" s="6">
        <v>3719</v>
      </c>
      <c r="F36" s="4" t="s">
        <v>58</v>
      </c>
      <c r="G36">
        <f t="shared" si="0"/>
        <v>1.3180798771078717E-2</v>
      </c>
      <c r="H36">
        <f t="shared" si="1"/>
        <v>3.440705741574781E-4</v>
      </c>
    </row>
    <row r="37" spans="1:8">
      <c r="A37" s="4" t="s">
        <v>59</v>
      </c>
      <c r="B37" s="4" t="s">
        <v>96</v>
      </c>
      <c r="C37" s="6">
        <v>3426099</v>
      </c>
      <c r="D37" s="6">
        <v>19757</v>
      </c>
      <c r="E37" s="6">
        <v>1011</v>
      </c>
      <c r="F37" s="4" t="s">
        <v>96</v>
      </c>
      <c r="G37">
        <f t="shared" si="0"/>
        <v>5.7666167848623171E-3</v>
      </c>
      <c r="H37">
        <f t="shared" si="1"/>
        <v>2.9508779518630371E-4</v>
      </c>
    </row>
    <row r="38" spans="1:8">
      <c r="A38" s="4" t="s">
        <v>60</v>
      </c>
      <c r="B38" s="4" t="s">
        <v>97</v>
      </c>
      <c r="C38" s="6">
        <v>37069775</v>
      </c>
      <c r="D38" s="6">
        <v>288083</v>
      </c>
      <c r="E38" s="6">
        <v>7828</v>
      </c>
      <c r="F38" s="4" t="s">
        <v>97</v>
      </c>
      <c r="G38">
        <f t="shared" si="0"/>
        <v>7.7713716902786702E-3</v>
      </c>
      <c r="H38">
        <f t="shared" si="1"/>
        <v>2.1116934213924956E-4</v>
      </c>
    </row>
    <row r="39" spans="1:8">
      <c r="A39" s="4" t="s">
        <v>61</v>
      </c>
      <c r="B39" s="4" t="s">
        <v>61</v>
      </c>
      <c r="C39" s="6">
        <v>77807964</v>
      </c>
      <c r="D39" s="6">
        <v>483809</v>
      </c>
      <c r="E39" s="6">
        <v>52068</v>
      </c>
      <c r="F39" s="4" t="s">
        <v>61</v>
      </c>
      <c r="G39">
        <f t="shared" si="0"/>
        <v>6.217988174064033E-3</v>
      </c>
      <c r="H39">
        <f t="shared" si="1"/>
        <v>6.6918599746421841E-4</v>
      </c>
    </row>
    <row r="40" spans="1:8">
      <c r="A40" s="4" t="s">
        <v>62</v>
      </c>
      <c r="B40" s="4" t="s">
        <v>62</v>
      </c>
      <c r="C40" s="6">
        <v>56428492</v>
      </c>
      <c r="D40" s="6">
        <v>203782</v>
      </c>
      <c r="E40" s="6">
        <v>23760</v>
      </c>
      <c r="F40" s="4" t="s">
        <v>62</v>
      </c>
      <c r="G40">
        <f t="shared" si="0"/>
        <v>3.6113316655706483E-3</v>
      </c>
      <c r="H40">
        <f t="shared" si="1"/>
        <v>4.2106388382663141E-4</v>
      </c>
    </row>
    <row r="41" spans="1:8">
      <c r="A41" s="4" t="s">
        <v>63</v>
      </c>
      <c r="B41" s="4" t="s">
        <v>63</v>
      </c>
      <c r="C41" s="6">
        <v>22901117</v>
      </c>
      <c r="D41" s="6">
        <v>170757</v>
      </c>
      <c r="E41" s="6">
        <v>7527</v>
      </c>
      <c r="F41" s="4" t="s">
        <v>63</v>
      </c>
      <c r="G41">
        <f t="shared" si="0"/>
        <v>7.4562738577336638E-3</v>
      </c>
      <c r="H41">
        <f t="shared" si="1"/>
        <v>3.2867392450769975E-4</v>
      </c>
    </row>
    <row r="42" spans="1:8">
      <c r="A42" s="4" t="s">
        <v>64</v>
      </c>
      <c r="B42" s="4" t="s">
        <v>64</v>
      </c>
      <c r="C42" s="6">
        <v>26916207</v>
      </c>
      <c r="D42" s="6">
        <v>187862</v>
      </c>
      <c r="E42" s="6">
        <v>11581</v>
      </c>
      <c r="F42" s="4" t="s">
        <v>64</v>
      </c>
      <c r="G42">
        <f t="shared" si="0"/>
        <v>6.9795123807748988E-3</v>
      </c>
      <c r="H42">
        <f t="shared" si="1"/>
        <v>4.3026121771169316E-4</v>
      </c>
    </row>
    <row r="43" spans="1:8">
      <c r="A43" s="4" t="s">
        <v>65</v>
      </c>
      <c r="B43" s="4" t="s">
        <v>65</v>
      </c>
      <c r="C43" s="6">
        <v>34118765</v>
      </c>
      <c r="D43" s="6">
        <v>252815</v>
      </c>
      <c r="E43" s="6">
        <v>10680</v>
      </c>
      <c r="F43" s="4" t="s">
        <v>65</v>
      </c>
      <c r="G43">
        <f t="shared" si="0"/>
        <v>7.4098520271762471E-3</v>
      </c>
      <c r="H43">
        <f t="shared" si="1"/>
        <v>3.1302422581825571E-4</v>
      </c>
    </row>
    <row r="44" spans="1:8">
      <c r="A44" s="4" t="s">
        <v>66</v>
      </c>
      <c r="B44" s="4" t="s">
        <v>66</v>
      </c>
      <c r="C44" s="6">
        <v>3525740</v>
      </c>
      <c r="D44" s="6">
        <v>34456</v>
      </c>
      <c r="E44" s="6">
        <v>842</v>
      </c>
      <c r="F44" s="4" t="s">
        <v>66</v>
      </c>
      <c r="G44">
        <f t="shared" si="0"/>
        <v>9.7727001991071375E-3</v>
      </c>
      <c r="H44">
        <f t="shared" si="1"/>
        <v>2.3881511399025451E-4</v>
      </c>
    </row>
    <row r="45" spans="1:8">
      <c r="A45" s="4" t="s">
        <v>67</v>
      </c>
      <c r="B45" s="4" t="s">
        <v>98</v>
      </c>
      <c r="C45" s="6">
        <v>1171896</v>
      </c>
      <c r="D45" s="6">
        <v>13185</v>
      </c>
      <c r="E45" s="6">
        <v>127</v>
      </c>
      <c r="F45" s="4" t="s">
        <v>98</v>
      </c>
      <c r="G45">
        <f t="shared" si="0"/>
        <v>1.1250998382108992E-2</v>
      </c>
      <c r="H45">
        <f t="shared" si="1"/>
        <v>1.0837139131800092E-4</v>
      </c>
    </row>
    <row r="46" spans="1:8">
      <c r="A46" s="4" t="s">
        <v>68</v>
      </c>
      <c r="B46" s="4" t="s">
        <v>68</v>
      </c>
      <c r="C46" s="6">
        <v>7933998</v>
      </c>
      <c r="D46" s="6">
        <v>71035</v>
      </c>
      <c r="E46" s="6">
        <v>8379</v>
      </c>
      <c r="F46" s="4" t="s">
        <v>68</v>
      </c>
      <c r="G46">
        <f t="shared" si="0"/>
        <v>8.9532414805246988E-3</v>
      </c>
      <c r="H46">
        <f t="shared" si="1"/>
        <v>1.0560879899389941E-3</v>
      </c>
    </row>
    <row r="47" spans="1:8">
      <c r="A47" s="4" t="s">
        <v>69</v>
      </c>
      <c r="B47" s="4" t="s">
        <v>69</v>
      </c>
      <c r="C47" s="6">
        <v>71113699</v>
      </c>
      <c r="D47" s="6">
        <v>341024</v>
      </c>
      <c r="E47" s="6">
        <v>8190</v>
      </c>
      <c r="F47" s="4" t="s">
        <v>69</v>
      </c>
      <c r="G47">
        <f t="shared" si="0"/>
        <v>4.795475482157102E-3</v>
      </c>
      <c r="H47">
        <f t="shared" si="1"/>
        <v>1.1516768379605735E-4</v>
      </c>
    </row>
    <row r="48" spans="1:8">
      <c r="A48" s="4" t="s">
        <v>70</v>
      </c>
      <c r="B48" s="4" t="s">
        <v>70</v>
      </c>
      <c r="C48" s="6">
        <v>3464578</v>
      </c>
      <c r="D48" s="6">
        <v>26017</v>
      </c>
      <c r="E48" s="6">
        <v>1098</v>
      </c>
      <c r="F48" s="4" t="s">
        <v>70</v>
      </c>
      <c r="G48">
        <f t="shared" si="0"/>
        <v>7.5094282766905518E-3</v>
      </c>
      <c r="H48">
        <f t="shared" si="1"/>
        <v>3.1692171456379394E-4</v>
      </c>
    </row>
    <row r="49" spans="1:8">
      <c r="A49" s="4" t="s">
        <v>71</v>
      </c>
      <c r="B49" s="4" t="s">
        <v>99</v>
      </c>
      <c r="C49" s="6">
        <v>633419</v>
      </c>
      <c r="D49" s="6">
        <v>7149</v>
      </c>
      <c r="E49" s="6">
        <v>89</v>
      </c>
      <c r="F49" s="4" t="s">
        <v>99</v>
      </c>
      <c r="G49">
        <f t="shared" si="0"/>
        <v>1.1286368107050783E-2</v>
      </c>
      <c r="H49">
        <f t="shared" si="1"/>
        <v>1.4050731032697156E-4</v>
      </c>
    </row>
    <row r="50" spans="1:8">
      <c r="A50" s="4" t="s">
        <v>72</v>
      </c>
      <c r="B50" s="4" t="s">
        <v>100</v>
      </c>
      <c r="C50" s="6">
        <v>4202488</v>
      </c>
      <c r="D50" s="6">
        <v>37032</v>
      </c>
      <c r="E50" s="6">
        <v>933</v>
      </c>
      <c r="F50" s="4" t="s">
        <v>100</v>
      </c>
      <c r="G50">
        <f t="shared" si="0"/>
        <v>8.8119228418974665E-3</v>
      </c>
      <c r="H50">
        <f t="shared" si="1"/>
        <v>2.2201134185273106E-4</v>
      </c>
    </row>
    <row r="51" spans="1:8">
      <c r="A51" s="4" t="s">
        <v>73</v>
      </c>
      <c r="B51" s="4" t="s">
        <v>101</v>
      </c>
      <c r="C51" s="6">
        <v>25807848</v>
      </c>
      <c r="D51" s="6">
        <v>220183</v>
      </c>
      <c r="E51" s="6">
        <v>4554</v>
      </c>
      <c r="F51" s="4" t="s">
        <v>101</v>
      </c>
      <c r="G51">
        <f t="shared" si="0"/>
        <v>8.531629603522153E-3</v>
      </c>
      <c r="H51">
        <f t="shared" si="1"/>
        <v>1.7645795186022484E-4</v>
      </c>
    </row>
    <row r="52" spans="1:8">
      <c r="A52" s="4" t="s">
        <v>74</v>
      </c>
      <c r="B52" s="4" t="s">
        <v>74</v>
      </c>
      <c r="C52" s="6">
        <v>31782892</v>
      </c>
      <c r="D52" s="6">
        <v>331985</v>
      </c>
      <c r="E52" s="6">
        <v>28830</v>
      </c>
      <c r="F52" s="4" t="s">
        <v>74</v>
      </c>
      <c r="G52">
        <f t="shared" si="0"/>
        <v>1.0445399367684979E-2</v>
      </c>
      <c r="H52">
        <f t="shared" si="1"/>
        <v>9.0709177755126877E-4</v>
      </c>
    </row>
    <row r="53" spans="1:8">
      <c r="A53" s="4" t="s">
        <v>75</v>
      </c>
      <c r="B53" s="4" t="s">
        <v>102</v>
      </c>
      <c r="C53" s="6">
        <v>24640177</v>
      </c>
      <c r="D53" s="6">
        <v>164408</v>
      </c>
      <c r="E53" s="6">
        <v>7233</v>
      </c>
      <c r="F53" s="4" t="s">
        <v>102</v>
      </c>
      <c r="G53">
        <f t="shared" si="0"/>
        <v>6.6723546669327904E-3</v>
      </c>
      <c r="H53">
        <f t="shared" si="1"/>
        <v>2.9354496925894645E-4</v>
      </c>
    </row>
    <row r="54" spans="1:8">
      <c r="A54" s="4" t="s">
        <v>76</v>
      </c>
      <c r="B54" s="4" t="s">
        <v>103</v>
      </c>
      <c r="C54" s="6">
        <v>19071515</v>
      </c>
      <c r="D54" s="6">
        <v>127276</v>
      </c>
      <c r="E54" s="6">
        <v>10793</v>
      </c>
      <c r="F54" s="4" t="s">
        <v>103</v>
      </c>
      <c r="G54">
        <f t="shared" si="0"/>
        <v>6.6736176963392785E-3</v>
      </c>
      <c r="H54">
        <f t="shared" si="1"/>
        <v>5.6592252896531822E-4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U63"/>
  <sheetViews>
    <sheetView topLeftCell="A21" workbookViewId="0">
      <selection activeCell="G48" sqref="G48"/>
    </sheetView>
  </sheetViews>
  <sheetFormatPr defaultRowHeight="14.4"/>
  <sheetData>
    <row r="1" spans="1:21" ht="31.8">
      <c r="A1" s="2" t="s">
        <v>77</v>
      </c>
      <c r="B1" s="2" t="s">
        <v>3</v>
      </c>
      <c r="C1" s="2" t="s">
        <v>6</v>
      </c>
      <c r="D1" s="2"/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  <c r="S1" s="2" t="s">
        <v>22</v>
      </c>
      <c r="T1" s="9" t="s">
        <v>23</v>
      </c>
      <c r="U1" s="8" t="s">
        <v>106</v>
      </c>
    </row>
    <row r="2" spans="1:21">
      <c r="A2" s="4" t="s">
        <v>24</v>
      </c>
      <c r="B2" s="6">
        <v>93837632</v>
      </c>
      <c r="C2" s="6">
        <v>566274</v>
      </c>
      <c r="D2" s="6"/>
      <c r="E2" s="6">
        <v>5</v>
      </c>
      <c r="F2" s="7"/>
      <c r="G2" s="7"/>
      <c r="H2" s="6">
        <v>4</v>
      </c>
      <c r="I2" s="7"/>
      <c r="J2" s="6">
        <v>4</v>
      </c>
      <c r="K2" s="7"/>
      <c r="L2" s="7"/>
      <c r="M2" s="7"/>
      <c r="N2" s="7"/>
      <c r="O2" s="7"/>
      <c r="P2" s="7"/>
      <c r="Q2" s="7"/>
      <c r="R2" s="7"/>
      <c r="S2" s="6">
        <v>5</v>
      </c>
      <c r="T2" s="10"/>
      <c r="U2">
        <f>C2/B2</f>
        <v>6.0346151957457747E-3</v>
      </c>
    </row>
    <row r="3" spans="1:21">
      <c r="A3" s="4" t="s">
        <v>78</v>
      </c>
      <c r="B3" s="6">
        <v>407996167</v>
      </c>
      <c r="C3" s="6">
        <v>2089759</v>
      </c>
      <c r="D3" s="6"/>
      <c r="E3" s="6">
        <v>4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10"/>
      <c r="U3">
        <f t="shared" ref="U3:U54" si="0">C3/B3</f>
        <v>5.1220064525753254E-3</v>
      </c>
    </row>
    <row r="4" spans="1:21">
      <c r="A4" s="4" t="s">
        <v>79</v>
      </c>
      <c r="B4" s="6">
        <v>186396624</v>
      </c>
      <c r="C4" s="6">
        <v>810076</v>
      </c>
      <c r="D4" s="6"/>
      <c r="E4" s="6">
        <v>3</v>
      </c>
      <c r="F4" s="7"/>
      <c r="G4" s="7"/>
      <c r="H4" s="6">
        <v>5</v>
      </c>
      <c r="I4" s="7"/>
      <c r="J4" s="6">
        <v>3</v>
      </c>
      <c r="K4" s="7"/>
      <c r="L4" s="7"/>
      <c r="M4" s="7"/>
      <c r="N4" s="7"/>
      <c r="O4" s="7"/>
      <c r="P4" s="7"/>
      <c r="Q4" s="7"/>
      <c r="R4" s="7"/>
      <c r="S4" s="7"/>
      <c r="T4" s="10"/>
      <c r="U4">
        <f t="shared" si="0"/>
        <v>4.3459800001527929E-3</v>
      </c>
    </row>
    <row r="5" spans="1:21">
      <c r="A5" s="4" t="s">
        <v>27</v>
      </c>
      <c r="B5" s="6">
        <v>151556553</v>
      </c>
      <c r="C5" s="6">
        <v>689807</v>
      </c>
      <c r="D5" s="6"/>
      <c r="E5" s="6">
        <v>2</v>
      </c>
      <c r="F5" s="6">
        <v>4</v>
      </c>
      <c r="G5" s="7"/>
      <c r="H5" s="6">
        <v>3</v>
      </c>
      <c r="I5" s="7"/>
      <c r="J5" s="7"/>
      <c r="K5" s="7"/>
      <c r="L5" s="6">
        <v>4</v>
      </c>
      <c r="M5" s="7"/>
      <c r="N5" s="7"/>
      <c r="O5" s="7"/>
      <c r="P5" s="7"/>
      <c r="Q5" s="7"/>
      <c r="R5" s="7"/>
      <c r="S5" s="7"/>
      <c r="T5" s="10"/>
      <c r="U5">
        <f t="shared" si="0"/>
        <v>4.5514825083148996E-3</v>
      </c>
    </row>
    <row r="6" spans="1:21">
      <c r="A6" s="4" t="s">
        <v>28</v>
      </c>
      <c r="B6" s="6">
        <v>134139783</v>
      </c>
      <c r="C6" s="6">
        <v>750073</v>
      </c>
      <c r="D6" s="6"/>
      <c r="E6" s="6">
        <v>1</v>
      </c>
      <c r="F6" s="7"/>
      <c r="G6" s="7"/>
      <c r="H6" s="7"/>
      <c r="I6" s="6">
        <v>5</v>
      </c>
      <c r="J6" s="7"/>
      <c r="K6" s="7"/>
      <c r="L6" s="7"/>
      <c r="M6" s="7"/>
      <c r="N6" s="7"/>
      <c r="O6" s="7"/>
      <c r="P6" s="7"/>
      <c r="Q6" s="7"/>
      <c r="R6" s="7"/>
      <c r="S6" s="7"/>
      <c r="T6" s="10"/>
      <c r="U6">
        <f t="shared" si="0"/>
        <v>5.5917266542767552E-3</v>
      </c>
    </row>
    <row r="7" spans="1:21">
      <c r="A7" s="4" t="s">
        <v>29</v>
      </c>
      <c r="B7" s="6">
        <v>85677887</v>
      </c>
      <c r="C7" s="6">
        <v>1339295</v>
      </c>
      <c r="D7" s="6"/>
      <c r="E7" s="7"/>
      <c r="F7" s="6">
        <v>5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10"/>
      <c r="U7">
        <f t="shared" si="0"/>
        <v>1.5631746380486717E-2</v>
      </c>
    </row>
    <row r="8" spans="1:21">
      <c r="A8" s="4" t="s">
        <v>30</v>
      </c>
      <c r="B8" s="6">
        <v>160246209</v>
      </c>
      <c r="C8" s="6">
        <v>821116</v>
      </c>
      <c r="D8" s="6"/>
      <c r="E8" s="7"/>
      <c r="F8" s="6">
        <v>3</v>
      </c>
      <c r="G8" s="7"/>
      <c r="H8" s="7"/>
      <c r="I8" s="6">
        <v>4</v>
      </c>
      <c r="J8" s="6">
        <v>2</v>
      </c>
      <c r="K8" s="7"/>
      <c r="L8" s="7"/>
      <c r="M8" s="7"/>
      <c r="N8" s="7"/>
      <c r="O8" s="7"/>
      <c r="P8" s="7"/>
      <c r="Q8" s="7"/>
      <c r="R8" s="7"/>
      <c r="S8" s="6">
        <v>4</v>
      </c>
      <c r="T8" s="10"/>
      <c r="U8">
        <f t="shared" si="0"/>
        <v>5.1240900182543472E-3</v>
      </c>
    </row>
    <row r="9" spans="1:21">
      <c r="A9" s="4" t="s">
        <v>31</v>
      </c>
      <c r="B9" s="6">
        <v>116444355</v>
      </c>
      <c r="C9" s="6">
        <v>709298</v>
      </c>
      <c r="D9" s="6"/>
      <c r="E9" s="7"/>
      <c r="F9" s="6">
        <v>2</v>
      </c>
      <c r="G9" s="7"/>
      <c r="H9" s="7"/>
      <c r="I9" s="7"/>
      <c r="J9" s="6">
        <v>5</v>
      </c>
      <c r="K9" s="7"/>
      <c r="L9" s="7"/>
      <c r="M9" s="7"/>
      <c r="N9" s="7"/>
      <c r="O9" s="7"/>
      <c r="P9" s="7"/>
      <c r="Q9" s="7"/>
      <c r="R9" s="7"/>
      <c r="S9" s="7"/>
      <c r="T9" s="10"/>
      <c r="U9">
        <f t="shared" si="0"/>
        <v>6.0913042972327858E-3</v>
      </c>
    </row>
    <row r="10" spans="1:21">
      <c r="A10" s="4" t="s">
        <v>32</v>
      </c>
      <c r="B10" s="6">
        <v>70419880</v>
      </c>
      <c r="C10" s="6">
        <v>343626</v>
      </c>
      <c r="D10" s="6"/>
      <c r="E10" s="7"/>
      <c r="F10" s="6">
        <v>1</v>
      </c>
      <c r="G10" s="7"/>
      <c r="H10" s="7"/>
      <c r="I10" s="7"/>
      <c r="J10" s="7"/>
      <c r="K10" s="7"/>
      <c r="L10" s="7">
        <v>1</v>
      </c>
      <c r="M10" s="7"/>
      <c r="N10" s="7"/>
      <c r="O10" s="7"/>
      <c r="P10" s="7"/>
      <c r="Q10" s="7"/>
      <c r="R10" s="7"/>
      <c r="S10" s="7"/>
      <c r="T10" s="10"/>
      <c r="U10">
        <f t="shared" si="0"/>
        <v>4.8796731831976994E-3</v>
      </c>
    </row>
    <row r="11" spans="1:21">
      <c r="A11" s="4" t="s">
        <v>80</v>
      </c>
      <c r="B11" s="6">
        <v>114384760</v>
      </c>
      <c r="C11" s="6">
        <v>633337</v>
      </c>
      <c r="D11" s="6"/>
      <c r="E11" s="7"/>
      <c r="F11" s="6">
        <v>0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10"/>
      <c r="U11">
        <f t="shared" si="0"/>
        <v>5.5369001954456171E-3</v>
      </c>
    </row>
    <row r="12" spans="1:21">
      <c r="A12" s="4" t="s">
        <v>81</v>
      </c>
      <c r="B12" s="6">
        <v>114060642</v>
      </c>
      <c r="C12" s="6">
        <v>759397</v>
      </c>
      <c r="D12" s="6"/>
      <c r="E12" s="7"/>
      <c r="F12" s="7"/>
      <c r="G12" s="6">
        <v>5</v>
      </c>
      <c r="H12" s="7"/>
      <c r="I12" s="7"/>
      <c r="J12" s="7"/>
      <c r="K12" s="7"/>
      <c r="L12" s="7"/>
      <c r="M12" s="7"/>
      <c r="N12" s="7"/>
      <c r="O12" s="7"/>
      <c r="P12" s="7"/>
      <c r="Q12" s="6">
        <v>5</v>
      </c>
      <c r="R12" s="6">
        <v>4</v>
      </c>
      <c r="S12" s="6">
        <v>3</v>
      </c>
      <c r="T12" s="10"/>
      <c r="U12">
        <f t="shared" si="0"/>
        <v>6.6578355748690247E-3</v>
      </c>
    </row>
    <row r="13" spans="1:21">
      <c r="A13" s="4" t="s">
        <v>82</v>
      </c>
      <c r="B13" s="6">
        <v>75783688</v>
      </c>
      <c r="C13" s="6">
        <v>348115</v>
      </c>
      <c r="D13" s="6"/>
      <c r="E13" s="7"/>
      <c r="F13" s="7"/>
      <c r="G13" s="6">
        <v>4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6">
        <v>3</v>
      </c>
      <c r="S13" s="7"/>
      <c r="T13" s="10"/>
      <c r="U13">
        <f t="shared" si="0"/>
        <v>4.5935346931123226E-3</v>
      </c>
    </row>
    <row r="14" spans="1:21">
      <c r="A14" s="4" t="s">
        <v>36</v>
      </c>
      <c r="B14" s="6">
        <v>45496001</v>
      </c>
      <c r="C14" s="6">
        <v>214122</v>
      </c>
      <c r="D14" s="6"/>
      <c r="E14" s="7"/>
      <c r="F14" s="7"/>
      <c r="G14" s="6">
        <v>3</v>
      </c>
      <c r="H14" s="6">
        <v>2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10"/>
      <c r="U14">
        <f t="shared" si="0"/>
        <v>4.7063916672588435E-3</v>
      </c>
    </row>
    <row r="15" spans="1:21">
      <c r="A15" s="4" t="s">
        <v>83</v>
      </c>
      <c r="B15" s="6">
        <v>25965007</v>
      </c>
      <c r="C15" s="6">
        <v>134587</v>
      </c>
      <c r="D15" s="6"/>
      <c r="E15" s="7"/>
      <c r="F15" s="7"/>
      <c r="G15" s="6">
        <v>2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10"/>
      <c r="U15">
        <f t="shared" si="0"/>
        <v>5.1833993343425632E-3</v>
      </c>
    </row>
    <row r="16" spans="1:21">
      <c r="A16" s="4" t="s">
        <v>84</v>
      </c>
      <c r="B16" s="6">
        <v>16832046</v>
      </c>
      <c r="C16" s="6">
        <v>106889</v>
      </c>
      <c r="D16" s="6"/>
      <c r="E16" s="7"/>
      <c r="F16" s="7"/>
      <c r="G16" s="6">
        <v>1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10"/>
      <c r="U16">
        <f t="shared" si="0"/>
        <v>6.3503272270049645E-3</v>
      </c>
    </row>
    <row r="17" spans="1:21">
      <c r="A17" s="4" t="s">
        <v>85</v>
      </c>
      <c r="B17" s="6">
        <v>53810499</v>
      </c>
      <c r="C17" s="6">
        <v>306727</v>
      </c>
      <c r="D17" s="6"/>
      <c r="E17" s="7"/>
      <c r="F17" s="7"/>
      <c r="G17" s="7"/>
      <c r="H17" s="6">
        <v>1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10"/>
      <c r="U17">
        <f t="shared" si="0"/>
        <v>5.700132979625407E-3</v>
      </c>
    </row>
    <row r="18" spans="1:21">
      <c r="A18" s="4" t="s">
        <v>40</v>
      </c>
      <c r="B18" s="6">
        <v>179201145</v>
      </c>
      <c r="C18" s="6">
        <v>824589</v>
      </c>
      <c r="D18" s="6"/>
      <c r="E18" s="7"/>
      <c r="F18" s="7"/>
      <c r="G18" s="7"/>
      <c r="H18" s="7"/>
      <c r="I18" s="6">
        <v>3</v>
      </c>
      <c r="J18" s="7"/>
      <c r="K18" s="7"/>
      <c r="L18" s="7"/>
      <c r="M18" s="7"/>
      <c r="N18" s="7"/>
      <c r="O18" s="7"/>
      <c r="P18" s="7"/>
      <c r="Q18" s="7"/>
      <c r="R18" s="7"/>
      <c r="S18" s="7"/>
      <c r="T18" s="10"/>
      <c r="U18">
        <f t="shared" si="0"/>
        <v>4.6014717149268211E-3</v>
      </c>
    </row>
    <row r="19" spans="1:21">
      <c r="A19" s="4" t="s">
        <v>41</v>
      </c>
      <c r="B19" s="6">
        <v>192384381</v>
      </c>
      <c r="C19" s="6">
        <v>954483</v>
      </c>
      <c r="D19" s="6"/>
      <c r="E19" s="7"/>
      <c r="F19" s="7"/>
      <c r="G19" s="7"/>
      <c r="H19" s="7"/>
      <c r="I19" s="6">
        <v>2</v>
      </c>
      <c r="J19" s="7"/>
      <c r="K19" s="7"/>
      <c r="L19" s="6">
        <v>5</v>
      </c>
      <c r="M19" s="7"/>
      <c r="N19" s="7"/>
      <c r="O19" s="7"/>
      <c r="P19" s="7"/>
      <c r="Q19" s="7"/>
      <c r="R19" s="7"/>
      <c r="S19" s="6">
        <v>2</v>
      </c>
      <c r="T19" s="10"/>
      <c r="U19">
        <f t="shared" si="0"/>
        <v>4.961333113627348E-3</v>
      </c>
    </row>
    <row r="20" spans="1:21">
      <c r="A20" s="4" t="s">
        <v>86</v>
      </c>
      <c r="B20" s="6">
        <v>110921026</v>
      </c>
      <c r="C20" s="6">
        <v>782533</v>
      </c>
      <c r="D20" s="6"/>
      <c r="E20" s="7"/>
      <c r="F20" s="7"/>
      <c r="G20" s="7"/>
      <c r="H20" s="7"/>
      <c r="I20" s="6">
        <v>1</v>
      </c>
      <c r="J20" s="7"/>
      <c r="K20" s="7"/>
      <c r="L20" s="7"/>
      <c r="M20" s="7"/>
      <c r="N20" s="7"/>
      <c r="O20" s="7"/>
      <c r="P20" s="7"/>
      <c r="Q20" s="7"/>
      <c r="R20" s="7"/>
      <c r="S20" s="7"/>
      <c r="T20" s="10"/>
      <c r="U20">
        <f t="shared" si="0"/>
        <v>7.0548662252727448E-3</v>
      </c>
    </row>
    <row r="21" spans="1:21">
      <c r="A21" s="4" t="s">
        <v>87</v>
      </c>
      <c r="B21" s="6">
        <v>28427788</v>
      </c>
      <c r="C21" s="6">
        <v>148030</v>
      </c>
      <c r="D21" s="6"/>
      <c r="E21" s="7"/>
      <c r="F21" s="7"/>
      <c r="G21" s="7"/>
      <c r="H21" s="7"/>
      <c r="I21" s="7"/>
      <c r="J21" s="6">
        <v>1</v>
      </c>
      <c r="K21" s="7"/>
      <c r="L21" s="7"/>
      <c r="M21" s="7"/>
      <c r="N21" s="7"/>
      <c r="O21" s="7"/>
      <c r="P21" s="7"/>
      <c r="Q21" s="7"/>
      <c r="R21" s="6">
        <v>2</v>
      </c>
      <c r="S21" s="7"/>
      <c r="T21" s="10"/>
      <c r="U21">
        <f t="shared" si="0"/>
        <v>5.2072289268514311E-3</v>
      </c>
    </row>
    <row r="22" spans="1:21">
      <c r="A22" s="4" t="s">
        <v>88</v>
      </c>
      <c r="B22" s="6">
        <v>47910496</v>
      </c>
      <c r="C22" s="6">
        <v>314842</v>
      </c>
      <c r="D22" s="6"/>
      <c r="E22" s="7"/>
      <c r="F22" s="7"/>
      <c r="G22" s="7"/>
      <c r="H22" s="7"/>
      <c r="I22" s="7"/>
      <c r="J22" s="7"/>
      <c r="K22" s="7"/>
      <c r="L22" s="6">
        <v>3</v>
      </c>
      <c r="M22" s="7"/>
      <c r="N22" s="7"/>
      <c r="O22" s="7"/>
      <c r="P22" s="7"/>
      <c r="Q22" s="7"/>
      <c r="R22" s="6">
        <v>5</v>
      </c>
      <c r="S22" s="7"/>
      <c r="T22" s="10"/>
      <c r="U22">
        <f t="shared" si="0"/>
        <v>6.5714619193255695E-3</v>
      </c>
    </row>
    <row r="23" spans="1:21">
      <c r="A23" s="4" t="s">
        <v>45</v>
      </c>
      <c r="B23" s="6">
        <v>105513405</v>
      </c>
      <c r="C23" s="6">
        <v>406498</v>
      </c>
      <c r="D23" s="6"/>
      <c r="E23" s="7"/>
      <c r="F23" s="7"/>
      <c r="G23" s="7"/>
      <c r="H23" s="7"/>
      <c r="I23" s="7"/>
      <c r="J23" s="7"/>
      <c r="K23" s="7"/>
      <c r="L23" s="6">
        <v>2</v>
      </c>
      <c r="M23" s="7"/>
      <c r="N23" s="7"/>
      <c r="O23" s="7"/>
      <c r="P23" s="7"/>
      <c r="Q23" s="7"/>
      <c r="R23" s="7"/>
      <c r="S23" s="7"/>
      <c r="T23" s="10"/>
      <c r="U23">
        <f t="shared" si="0"/>
        <v>3.8525720973557813E-3</v>
      </c>
    </row>
    <row r="24" spans="1:21">
      <c r="A24" s="4" t="s">
        <v>46</v>
      </c>
      <c r="B24" s="6">
        <v>8161436</v>
      </c>
      <c r="C24" s="6">
        <v>87961</v>
      </c>
      <c r="D24" s="6"/>
      <c r="E24" s="7"/>
      <c r="F24" s="7"/>
      <c r="G24" s="7"/>
      <c r="H24" s="7"/>
      <c r="I24" s="7"/>
      <c r="J24" s="7"/>
      <c r="K24" s="7"/>
      <c r="L24" s="7"/>
      <c r="M24" s="6">
        <v>4</v>
      </c>
      <c r="N24" s="7"/>
      <c r="O24" s="7"/>
      <c r="P24" s="7"/>
      <c r="Q24" s="7"/>
      <c r="R24" s="7"/>
      <c r="S24" s="7"/>
      <c r="T24" s="10"/>
      <c r="U24">
        <f t="shared" si="0"/>
        <v>1.0777637660823415E-2</v>
      </c>
    </row>
    <row r="25" spans="1:21">
      <c r="A25" s="4" t="s">
        <v>89</v>
      </c>
      <c r="B25" s="6">
        <v>71454536</v>
      </c>
      <c r="C25" s="6">
        <v>672328</v>
      </c>
      <c r="D25" s="6"/>
      <c r="E25" s="7"/>
      <c r="F25" s="7"/>
      <c r="G25" s="7"/>
      <c r="H25" s="7"/>
      <c r="I25" s="7"/>
      <c r="J25" s="7"/>
      <c r="K25" s="7"/>
      <c r="L25" s="7"/>
      <c r="M25" s="6">
        <v>5</v>
      </c>
      <c r="N25" s="7"/>
      <c r="O25" s="7"/>
      <c r="P25" s="7"/>
      <c r="Q25" s="7"/>
      <c r="R25" s="7"/>
      <c r="S25" s="7"/>
      <c r="T25" s="10"/>
      <c r="U25">
        <f t="shared" si="0"/>
        <v>9.4091717284400245E-3</v>
      </c>
    </row>
    <row r="26" spans="1:21">
      <c r="A26" s="4" t="s">
        <v>90</v>
      </c>
      <c r="B26" s="6">
        <v>5831495</v>
      </c>
      <c r="C26" s="6">
        <v>45563</v>
      </c>
      <c r="D26" s="6"/>
      <c r="E26" s="7"/>
      <c r="F26" s="7"/>
      <c r="G26" s="7"/>
      <c r="H26" s="7"/>
      <c r="I26" s="7"/>
      <c r="J26" s="7"/>
      <c r="K26" s="7"/>
      <c r="L26" s="7"/>
      <c r="M26" s="6">
        <v>3</v>
      </c>
      <c r="N26" s="7"/>
      <c r="O26" s="7"/>
      <c r="P26" s="7"/>
      <c r="Q26" s="7"/>
      <c r="R26" s="7"/>
      <c r="S26" s="7"/>
      <c r="T26" s="10"/>
      <c r="U26">
        <f t="shared" si="0"/>
        <v>7.8132622938028758E-3</v>
      </c>
    </row>
    <row r="27" spans="1:21">
      <c r="A27" s="4" t="s">
        <v>49</v>
      </c>
      <c r="B27" s="6">
        <v>1407027</v>
      </c>
      <c r="C27" s="6">
        <v>15751</v>
      </c>
      <c r="D27" s="6"/>
      <c r="E27" s="7"/>
      <c r="F27" s="7"/>
      <c r="G27" s="7"/>
      <c r="H27" s="7"/>
      <c r="I27" s="7"/>
      <c r="J27" s="7"/>
      <c r="K27" s="7"/>
      <c r="L27" s="7"/>
      <c r="M27" s="6">
        <v>2</v>
      </c>
      <c r="N27" s="7"/>
      <c r="O27" s="7"/>
      <c r="P27" s="7"/>
      <c r="Q27" s="7"/>
      <c r="R27" s="7"/>
      <c r="S27" s="7"/>
      <c r="T27" s="10"/>
      <c r="U27">
        <f t="shared" si="0"/>
        <v>1.1194525762476483E-2</v>
      </c>
    </row>
    <row r="28" spans="1:21">
      <c r="A28" s="4" t="s">
        <v>91</v>
      </c>
      <c r="B28" s="6">
        <v>22456091</v>
      </c>
      <c r="C28" s="6">
        <v>214276</v>
      </c>
      <c r="D28" s="6"/>
      <c r="E28" s="7"/>
      <c r="F28" s="7"/>
      <c r="G28" s="7"/>
      <c r="H28" s="7"/>
      <c r="I28" s="7"/>
      <c r="J28" s="7"/>
      <c r="K28" s="7"/>
      <c r="L28" s="7"/>
      <c r="M28" s="6">
        <v>1</v>
      </c>
      <c r="N28" s="7"/>
      <c r="O28" s="7"/>
      <c r="P28" s="7"/>
      <c r="Q28" s="7"/>
      <c r="R28" s="7"/>
      <c r="S28" s="7"/>
      <c r="T28" s="10"/>
      <c r="U28">
        <f t="shared" si="0"/>
        <v>9.5419990950339484E-3</v>
      </c>
    </row>
    <row r="29" spans="1:21">
      <c r="A29" s="4" t="s">
        <v>51</v>
      </c>
      <c r="B29" s="6">
        <v>68866338</v>
      </c>
      <c r="C29" s="6">
        <v>575914</v>
      </c>
      <c r="D29" s="6"/>
      <c r="E29" s="7"/>
      <c r="F29" s="7"/>
      <c r="G29" s="7"/>
      <c r="H29" s="7"/>
      <c r="I29" s="7"/>
      <c r="J29" s="7"/>
      <c r="K29" s="7"/>
      <c r="L29" s="7"/>
      <c r="M29" s="7"/>
      <c r="N29" s="6">
        <v>4</v>
      </c>
      <c r="O29" s="7"/>
      <c r="P29" s="7"/>
      <c r="Q29" s="7"/>
      <c r="R29" s="7"/>
      <c r="S29" s="7"/>
      <c r="T29" s="10"/>
      <c r="U29">
        <f t="shared" si="0"/>
        <v>8.3627795048431351E-3</v>
      </c>
    </row>
    <row r="30" spans="1:21">
      <c r="A30" s="4" t="s">
        <v>92</v>
      </c>
      <c r="B30" s="6">
        <v>23151948</v>
      </c>
      <c r="C30" s="6">
        <v>186235</v>
      </c>
      <c r="D30" s="6"/>
      <c r="E30" s="7"/>
      <c r="F30" s="7"/>
      <c r="G30" s="7"/>
      <c r="H30" s="7"/>
      <c r="I30" s="7"/>
      <c r="J30" s="7"/>
      <c r="K30" s="7"/>
      <c r="L30" s="7"/>
      <c r="M30" s="7"/>
      <c r="N30" s="6">
        <v>3</v>
      </c>
      <c r="O30" s="7"/>
      <c r="P30" s="7"/>
      <c r="Q30" s="7"/>
      <c r="R30" s="7"/>
      <c r="S30" s="7"/>
      <c r="T30" s="10"/>
      <c r="U30">
        <f t="shared" si="0"/>
        <v>8.0440315432636599E-3</v>
      </c>
    </row>
    <row r="31" spans="1:21">
      <c r="A31" s="4" t="s">
        <v>53</v>
      </c>
      <c r="B31" s="6">
        <v>33885469</v>
      </c>
      <c r="C31" s="6">
        <v>170037</v>
      </c>
      <c r="D31" s="6"/>
      <c r="E31" s="7"/>
      <c r="F31" s="7"/>
      <c r="G31" s="7"/>
      <c r="H31" s="7"/>
      <c r="I31" s="7"/>
      <c r="J31" s="7"/>
      <c r="K31" s="7"/>
      <c r="L31" s="7"/>
      <c r="M31" s="7"/>
      <c r="N31" s="6">
        <v>2</v>
      </c>
      <c r="O31" s="7"/>
      <c r="P31" s="7"/>
      <c r="Q31" s="7"/>
      <c r="R31" s="7"/>
      <c r="S31" s="7"/>
      <c r="T31" s="10"/>
      <c r="U31">
        <f t="shared" si="0"/>
        <v>5.0179916352935828E-3</v>
      </c>
    </row>
    <row r="32" spans="1:21">
      <c r="A32" s="4" t="s">
        <v>54</v>
      </c>
      <c r="B32" s="6">
        <v>12353637</v>
      </c>
      <c r="C32" s="6">
        <v>87202</v>
      </c>
      <c r="D32" s="6"/>
      <c r="E32" s="7"/>
      <c r="F32" s="7"/>
      <c r="G32" s="7"/>
      <c r="H32" s="7"/>
      <c r="I32" s="7"/>
      <c r="J32" s="7"/>
      <c r="K32" s="7"/>
      <c r="L32" s="7"/>
      <c r="M32" s="7"/>
      <c r="N32" s="7"/>
      <c r="O32" s="6">
        <v>4</v>
      </c>
      <c r="P32" s="7"/>
      <c r="Q32" s="7"/>
      <c r="R32" s="7"/>
      <c r="S32" s="7"/>
      <c r="T32" s="10"/>
      <c r="U32">
        <f t="shared" si="0"/>
        <v>7.0588119110185929E-3</v>
      </c>
    </row>
    <row r="33" spans="1:21">
      <c r="A33" s="4" t="s">
        <v>93</v>
      </c>
      <c r="B33" s="6">
        <v>4530254</v>
      </c>
      <c r="C33" s="6">
        <v>21202</v>
      </c>
      <c r="D33" s="6"/>
      <c r="E33" s="7"/>
      <c r="F33" s="7"/>
      <c r="G33" s="7"/>
      <c r="H33" s="7"/>
      <c r="I33" s="7"/>
      <c r="J33" s="7"/>
      <c r="K33" s="7"/>
      <c r="L33" s="7"/>
      <c r="M33" s="7"/>
      <c r="N33" s="7"/>
      <c r="O33" s="6">
        <v>3</v>
      </c>
      <c r="P33" s="7"/>
      <c r="Q33" s="7"/>
      <c r="R33" s="7"/>
      <c r="S33" s="7"/>
      <c r="T33" s="10"/>
      <c r="U33">
        <f t="shared" si="0"/>
        <v>4.6800907851965914E-3</v>
      </c>
    </row>
    <row r="34" spans="1:21">
      <c r="A34" s="4" t="s">
        <v>94</v>
      </c>
      <c r="B34" s="6">
        <v>6504582</v>
      </c>
      <c r="C34" s="6">
        <v>56142</v>
      </c>
      <c r="D34" s="6"/>
      <c r="E34" s="7"/>
      <c r="F34" s="7"/>
      <c r="G34" s="7"/>
      <c r="H34" s="7"/>
      <c r="I34" s="7"/>
      <c r="J34" s="7"/>
      <c r="K34" s="7"/>
      <c r="L34" s="7"/>
      <c r="M34" s="7"/>
      <c r="N34" s="7"/>
      <c r="O34" s="6">
        <v>5</v>
      </c>
      <c r="P34" s="7"/>
      <c r="Q34" s="7"/>
      <c r="R34" s="7"/>
      <c r="S34" s="7"/>
      <c r="T34" s="10"/>
      <c r="U34">
        <f t="shared" si="0"/>
        <v>8.6311464749003093E-3</v>
      </c>
    </row>
    <row r="35" spans="1:21">
      <c r="A35" s="4" t="s">
        <v>95</v>
      </c>
      <c r="B35" s="6">
        <v>14188167</v>
      </c>
      <c r="C35" s="6">
        <v>111713</v>
      </c>
      <c r="D35" s="6"/>
      <c r="E35" s="7"/>
      <c r="F35" s="7"/>
      <c r="G35" s="7"/>
      <c r="H35" s="7"/>
      <c r="I35" s="7"/>
      <c r="J35" s="7"/>
      <c r="K35" s="7"/>
      <c r="L35" s="7"/>
      <c r="M35" s="7"/>
      <c r="N35" s="7"/>
      <c r="O35" s="6">
        <v>2</v>
      </c>
      <c r="P35" s="7"/>
      <c r="Q35" s="7"/>
      <c r="R35" s="7"/>
      <c r="S35" s="7"/>
      <c r="T35" s="11">
        <v>5</v>
      </c>
      <c r="U35">
        <f t="shared" si="0"/>
        <v>7.873673886133423E-3</v>
      </c>
    </row>
    <row r="36" spans="1:21">
      <c r="A36" s="4" t="s">
        <v>58</v>
      </c>
      <c r="B36" s="6">
        <v>10808829</v>
      </c>
      <c r="C36" s="6">
        <v>142469</v>
      </c>
      <c r="D36" s="6"/>
      <c r="E36" s="7"/>
      <c r="F36" s="7"/>
      <c r="G36" s="7"/>
      <c r="H36" s="7"/>
      <c r="I36" s="7"/>
      <c r="J36" s="7"/>
      <c r="K36" s="7"/>
      <c r="L36" s="7"/>
      <c r="M36" s="7"/>
      <c r="N36" s="6">
        <v>5</v>
      </c>
      <c r="O36" s="6">
        <v>1</v>
      </c>
      <c r="P36" s="7"/>
      <c r="Q36" s="6">
        <v>4</v>
      </c>
      <c r="R36" s="7"/>
      <c r="S36" s="7"/>
      <c r="T36" s="10"/>
      <c r="U36">
        <f t="shared" si="0"/>
        <v>1.3180798771078717E-2</v>
      </c>
    </row>
    <row r="37" spans="1:21">
      <c r="A37" s="4" t="s">
        <v>96</v>
      </c>
      <c r="B37" s="6">
        <v>3426099</v>
      </c>
      <c r="C37" s="6">
        <v>19757</v>
      </c>
      <c r="D37" s="6"/>
      <c r="E37" s="7"/>
      <c r="F37" s="7"/>
      <c r="G37" s="7"/>
      <c r="H37" s="7"/>
      <c r="I37" s="7"/>
      <c r="J37" s="7"/>
      <c r="K37" s="7"/>
      <c r="L37" s="7"/>
      <c r="M37" s="7"/>
      <c r="N37" s="6">
        <v>1</v>
      </c>
      <c r="O37" s="7"/>
      <c r="P37" s="7"/>
      <c r="Q37" s="7"/>
      <c r="R37" s="7"/>
      <c r="S37" s="7"/>
      <c r="T37" s="10"/>
      <c r="U37">
        <f t="shared" si="0"/>
        <v>5.7666167848623171E-3</v>
      </c>
    </row>
    <row r="38" spans="1:21">
      <c r="A38" s="4" t="s">
        <v>97</v>
      </c>
      <c r="B38" s="6">
        <v>37069775</v>
      </c>
      <c r="C38" s="6">
        <v>288083</v>
      </c>
      <c r="D38" s="6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6">
        <v>5</v>
      </c>
      <c r="Q38" s="7"/>
      <c r="R38" s="7"/>
      <c r="S38" s="7"/>
      <c r="T38" s="10"/>
      <c r="U38">
        <f t="shared" si="0"/>
        <v>7.7713716902786702E-3</v>
      </c>
    </row>
    <row r="39" spans="1:21">
      <c r="A39" s="4" t="s">
        <v>61</v>
      </c>
      <c r="B39" s="6">
        <v>77807964</v>
      </c>
      <c r="C39" s="6">
        <v>483809</v>
      </c>
      <c r="D39" s="6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6">
        <v>4</v>
      </c>
      <c r="Q39" s="7"/>
      <c r="R39" s="7"/>
      <c r="S39" s="7"/>
      <c r="T39" s="10"/>
      <c r="U39">
        <f t="shared" si="0"/>
        <v>6.217988174064033E-3</v>
      </c>
    </row>
    <row r="40" spans="1:21">
      <c r="A40" s="4" t="s">
        <v>62</v>
      </c>
      <c r="B40" s="6">
        <v>56428492</v>
      </c>
      <c r="C40" s="6">
        <v>203782</v>
      </c>
      <c r="D40" s="6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6">
        <v>3</v>
      </c>
      <c r="Q40" s="7"/>
      <c r="R40" s="7"/>
      <c r="S40" s="7"/>
      <c r="T40" s="10"/>
      <c r="U40">
        <f t="shared" si="0"/>
        <v>3.6113316655706483E-3</v>
      </c>
    </row>
    <row r="41" spans="1:21">
      <c r="A41" s="4" t="s">
        <v>63</v>
      </c>
      <c r="B41" s="6">
        <v>22901117</v>
      </c>
      <c r="C41" s="6">
        <v>170757</v>
      </c>
      <c r="D41" s="6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6">
        <v>2</v>
      </c>
      <c r="Q41" s="7"/>
      <c r="R41" s="7"/>
      <c r="S41" s="7"/>
      <c r="T41" s="10"/>
      <c r="U41">
        <f t="shared" si="0"/>
        <v>7.4562738577336638E-3</v>
      </c>
    </row>
    <row r="42" spans="1:21">
      <c r="A42" s="4" t="s">
        <v>64</v>
      </c>
      <c r="B42" s="6">
        <v>26916207</v>
      </c>
      <c r="C42" s="6">
        <v>187862</v>
      </c>
      <c r="D42" s="6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6">
        <v>1</v>
      </c>
      <c r="Q42" s="7"/>
      <c r="R42" s="7"/>
      <c r="S42" s="7"/>
      <c r="T42" s="10"/>
      <c r="U42">
        <f t="shared" si="0"/>
        <v>6.9795123807748988E-3</v>
      </c>
    </row>
    <row r="43" spans="1:21">
      <c r="A43" s="4" t="s">
        <v>65</v>
      </c>
      <c r="B43" s="6">
        <v>34118765</v>
      </c>
      <c r="C43" s="6">
        <v>252815</v>
      </c>
      <c r="D43" s="6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6">
        <v>3</v>
      </c>
      <c r="R43" s="7"/>
      <c r="S43" s="7"/>
      <c r="T43" s="10"/>
      <c r="U43">
        <f t="shared" si="0"/>
        <v>7.4098520271762471E-3</v>
      </c>
    </row>
    <row r="44" spans="1:21">
      <c r="A44" s="4" t="s">
        <v>66</v>
      </c>
      <c r="B44" s="6">
        <v>3525740</v>
      </c>
      <c r="C44" s="6">
        <v>34456</v>
      </c>
      <c r="D44" s="6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6">
        <v>2</v>
      </c>
      <c r="R44" s="6">
        <v>1</v>
      </c>
      <c r="S44" s="7"/>
      <c r="T44" s="10"/>
      <c r="U44">
        <f t="shared" si="0"/>
        <v>9.7727001991071375E-3</v>
      </c>
    </row>
    <row r="45" spans="1:21">
      <c r="A45" s="4" t="s">
        <v>98</v>
      </c>
      <c r="B45" s="6">
        <v>1171896</v>
      </c>
      <c r="C45" s="6">
        <v>13185</v>
      </c>
      <c r="D45" s="6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6">
        <v>1</v>
      </c>
      <c r="R45" s="7"/>
      <c r="S45" s="7"/>
      <c r="T45" s="10"/>
      <c r="U45">
        <f t="shared" si="0"/>
        <v>1.1250998382108992E-2</v>
      </c>
    </row>
    <row r="46" spans="1:21">
      <c r="A46" s="4" t="s">
        <v>68</v>
      </c>
      <c r="B46" s="6">
        <v>7933998</v>
      </c>
      <c r="C46" s="6">
        <v>71035</v>
      </c>
      <c r="D46" s="6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11">
        <v>4</v>
      </c>
      <c r="U46">
        <f t="shared" si="0"/>
        <v>8.9532414805246988E-3</v>
      </c>
    </row>
    <row r="47" spans="1:21">
      <c r="A47" s="4" t="s">
        <v>69</v>
      </c>
      <c r="B47" s="6">
        <v>71113699</v>
      </c>
      <c r="C47" s="6">
        <v>341024</v>
      </c>
      <c r="D47" s="6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6">
        <v>1</v>
      </c>
      <c r="T47" s="10"/>
      <c r="U47">
        <f t="shared" si="0"/>
        <v>4.795475482157102E-3</v>
      </c>
    </row>
    <row r="48" spans="1:21">
      <c r="A48" s="4" t="s">
        <v>70</v>
      </c>
      <c r="B48" s="6">
        <v>3464578</v>
      </c>
      <c r="C48" s="6">
        <v>26017</v>
      </c>
      <c r="D48" s="6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11">
        <v>3</v>
      </c>
      <c r="U48">
        <f t="shared" si="0"/>
        <v>7.5094282766905518E-3</v>
      </c>
    </row>
    <row r="49" spans="1:21">
      <c r="A49" s="4" t="s">
        <v>99</v>
      </c>
      <c r="B49" s="6">
        <v>633419</v>
      </c>
      <c r="C49" s="6">
        <v>7149</v>
      </c>
      <c r="D49" s="6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11">
        <v>2</v>
      </c>
      <c r="U49">
        <f t="shared" si="0"/>
        <v>1.1286368107050783E-2</v>
      </c>
    </row>
    <row r="50" spans="1:21">
      <c r="A50" s="4" t="s">
        <v>100</v>
      </c>
      <c r="B50" s="6">
        <v>4202488</v>
      </c>
      <c r="C50" s="6">
        <v>37032</v>
      </c>
      <c r="D50" s="6"/>
      <c r="E50" s="7"/>
      <c r="F50" s="7"/>
      <c r="G50" s="7"/>
      <c r="H50" s="7"/>
      <c r="I50" s="7"/>
      <c r="J50" s="7"/>
      <c r="K50" s="6">
        <v>4</v>
      </c>
      <c r="L50" s="7"/>
      <c r="M50" s="7"/>
      <c r="N50" s="7"/>
      <c r="O50" s="7"/>
      <c r="P50" s="7"/>
      <c r="Q50" s="7"/>
      <c r="R50" s="7"/>
      <c r="S50" s="7"/>
      <c r="T50" s="10"/>
      <c r="U50">
        <f t="shared" si="0"/>
        <v>8.8119228418974665E-3</v>
      </c>
    </row>
    <row r="51" spans="1:21">
      <c r="A51" s="4" t="s">
        <v>101</v>
      </c>
      <c r="B51" s="6">
        <v>25807848</v>
      </c>
      <c r="C51" s="6">
        <v>220183</v>
      </c>
      <c r="D51" s="6"/>
      <c r="E51" s="7"/>
      <c r="F51" s="7"/>
      <c r="G51" s="7"/>
      <c r="H51" s="7"/>
      <c r="I51" s="7"/>
      <c r="J51" s="7"/>
      <c r="K51" s="6">
        <v>3</v>
      </c>
      <c r="L51" s="7"/>
      <c r="M51" s="7"/>
      <c r="N51" s="7"/>
      <c r="O51" s="7"/>
      <c r="P51" s="7"/>
      <c r="Q51" s="7"/>
      <c r="R51" s="7"/>
      <c r="S51" s="7"/>
      <c r="T51" s="10"/>
      <c r="U51">
        <f t="shared" si="0"/>
        <v>8.531629603522153E-3</v>
      </c>
    </row>
    <row r="52" spans="1:21">
      <c r="A52" s="4" t="s">
        <v>74</v>
      </c>
      <c r="B52" s="6">
        <v>31782892</v>
      </c>
      <c r="C52" s="6">
        <v>331985</v>
      </c>
      <c r="D52" s="6"/>
      <c r="E52" s="7"/>
      <c r="F52" s="7"/>
      <c r="G52" s="7"/>
      <c r="H52" s="7"/>
      <c r="I52" s="7"/>
      <c r="J52" s="7"/>
      <c r="K52" s="6">
        <v>5</v>
      </c>
      <c r="L52" s="7"/>
      <c r="M52" s="7"/>
      <c r="N52" s="7"/>
      <c r="O52" s="7"/>
      <c r="P52" s="7"/>
      <c r="Q52" s="7"/>
      <c r="R52" s="7"/>
      <c r="S52" s="7"/>
      <c r="T52" s="10"/>
      <c r="U52">
        <f t="shared" si="0"/>
        <v>1.0445399367684979E-2</v>
      </c>
    </row>
    <row r="53" spans="1:21">
      <c r="A53" s="4" t="s">
        <v>102</v>
      </c>
      <c r="B53" s="6">
        <v>24640177</v>
      </c>
      <c r="C53" s="6">
        <v>164408</v>
      </c>
      <c r="D53" s="6"/>
      <c r="E53" s="7"/>
      <c r="F53" s="7"/>
      <c r="G53" s="7"/>
      <c r="H53" s="7"/>
      <c r="I53" s="7"/>
      <c r="J53" s="7"/>
      <c r="K53" s="6">
        <v>2</v>
      </c>
      <c r="L53" s="7"/>
      <c r="M53" s="7"/>
      <c r="N53" s="7"/>
      <c r="O53" s="7"/>
      <c r="P53" s="7"/>
      <c r="Q53" s="7"/>
      <c r="R53" s="7"/>
      <c r="S53" s="7"/>
      <c r="T53" s="11">
        <v>1</v>
      </c>
      <c r="U53">
        <f t="shared" si="0"/>
        <v>6.6723546669327904E-3</v>
      </c>
    </row>
    <row r="54" spans="1:21">
      <c r="A54" s="4" t="s">
        <v>103</v>
      </c>
      <c r="B54" s="6">
        <v>19071515</v>
      </c>
      <c r="C54" s="6">
        <v>127276</v>
      </c>
      <c r="D54" s="6"/>
      <c r="E54" s="7"/>
      <c r="F54" s="7"/>
      <c r="G54" s="7"/>
      <c r="H54" s="7"/>
      <c r="I54" s="7"/>
      <c r="J54" s="7"/>
      <c r="K54" s="6">
        <v>1</v>
      </c>
      <c r="L54" s="7"/>
      <c r="M54" s="7"/>
      <c r="N54" s="7"/>
      <c r="O54" s="7"/>
      <c r="P54" s="7"/>
      <c r="Q54" s="7"/>
      <c r="R54" s="7"/>
      <c r="S54" s="7"/>
      <c r="T54" s="10"/>
      <c r="U54">
        <f t="shared" si="0"/>
        <v>6.6736176963392785E-3</v>
      </c>
    </row>
    <row r="56" spans="1:21">
      <c r="E56">
        <v>17</v>
      </c>
      <c r="F56">
        <v>16</v>
      </c>
      <c r="G56">
        <v>15</v>
      </c>
      <c r="H56">
        <v>14</v>
      </c>
      <c r="I56">
        <v>13</v>
      </c>
      <c r="J56">
        <v>12</v>
      </c>
      <c r="K56">
        <v>11</v>
      </c>
      <c r="L56">
        <v>10</v>
      </c>
      <c r="M56">
        <v>9</v>
      </c>
      <c r="N56">
        <v>8</v>
      </c>
      <c r="O56">
        <v>7</v>
      </c>
      <c r="P56">
        <v>6</v>
      </c>
      <c r="Q56">
        <v>5</v>
      </c>
      <c r="R56">
        <v>4</v>
      </c>
      <c r="S56">
        <v>3</v>
      </c>
      <c r="T56">
        <v>2</v>
      </c>
    </row>
    <row r="57" spans="1:21" ht="31.8">
      <c r="E57" s="2" t="s">
        <v>121</v>
      </c>
      <c r="F57" s="2" t="s">
        <v>9</v>
      </c>
      <c r="G57" s="2" t="s">
        <v>122</v>
      </c>
      <c r="H57" s="2" t="s">
        <v>11</v>
      </c>
      <c r="I57" s="2" t="s">
        <v>12</v>
      </c>
      <c r="J57" s="2" t="s">
        <v>13</v>
      </c>
      <c r="K57" s="2" t="s">
        <v>14</v>
      </c>
      <c r="L57" s="2" t="s">
        <v>15</v>
      </c>
      <c r="M57" s="2" t="s">
        <v>16</v>
      </c>
      <c r="N57" s="2" t="s">
        <v>17</v>
      </c>
      <c r="O57" s="2" t="s">
        <v>18</v>
      </c>
      <c r="P57" s="2" t="s">
        <v>19</v>
      </c>
      <c r="Q57" s="2" t="s">
        <v>20</v>
      </c>
      <c r="R57" s="2" t="s">
        <v>21</v>
      </c>
      <c r="S57" s="2" t="s">
        <v>22</v>
      </c>
      <c r="T57" s="9" t="s">
        <v>23</v>
      </c>
    </row>
    <row r="58" spans="1:21">
      <c r="C58" s="14" t="s">
        <v>109</v>
      </c>
      <c r="D58" s="14">
        <v>1</v>
      </c>
      <c r="E58">
        <f>VLOOKUP($D58,E$2:$U$54,E$56,FALSE)</f>
        <v>5.5917266542767552E-3</v>
      </c>
      <c r="F58">
        <f>VLOOKUP($D58,F$2:$U$54,F$56,FALSE)</f>
        <v>4.8796731831976994E-3</v>
      </c>
      <c r="G58">
        <f>VLOOKUP($D58,G$2:$U$54,G$56,FALSE)</f>
        <v>6.3503272270049645E-3</v>
      </c>
      <c r="H58">
        <f>VLOOKUP($D58,H$2:$U$54,H$56,FALSE)</f>
        <v>5.700132979625407E-3</v>
      </c>
      <c r="I58">
        <f>VLOOKUP($D58,I$2:$U$54,I$56,FALSE)</f>
        <v>7.0548662252727448E-3</v>
      </c>
      <c r="J58">
        <f>VLOOKUP($D58,J$2:$U$54,J$56,FALSE)</f>
        <v>5.2072289268514311E-3</v>
      </c>
      <c r="K58">
        <f>VLOOKUP($D58,K$2:$U$54,K$56,FALSE)</f>
        <v>6.6736176963392785E-3</v>
      </c>
      <c r="L58">
        <f>VLOOKUP($D58,L$2:$U$54,L$56,FALSE)</f>
        <v>4.8796731831976994E-3</v>
      </c>
      <c r="M58">
        <f>VLOOKUP($D58,M$2:$U$54,M$56,FALSE)</f>
        <v>9.5419990950339484E-3</v>
      </c>
      <c r="N58">
        <f>VLOOKUP($D58,N$2:$U$54,N$56,FALSE)</f>
        <v>5.7666167848623171E-3</v>
      </c>
      <c r="O58">
        <f>VLOOKUP($D58,O$2:$U$54,O$56,FALSE)</f>
        <v>1.3180798771078717E-2</v>
      </c>
      <c r="P58">
        <f>VLOOKUP($D58,P$2:$U$54,P$56,FALSE)</f>
        <v>6.9795123807748988E-3</v>
      </c>
      <c r="Q58">
        <f>VLOOKUP($D58,Q$2:$U$54,Q$56,FALSE)</f>
        <v>1.1250998382108992E-2</v>
      </c>
      <c r="R58">
        <f>VLOOKUP($D58,R$2:$U$54,R$56,FALSE)</f>
        <v>9.7727001991071375E-3</v>
      </c>
      <c r="S58">
        <f>VLOOKUP($D58,S$2:$U$54,S$56,FALSE)</f>
        <v>4.795475482157102E-3</v>
      </c>
      <c r="T58">
        <f>VLOOKUP($D58,T$2:$U$54,T$56,FALSE)</f>
        <v>6.6723546669327904E-3</v>
      </c>
    </row>
    <row r="59" spans="1:21">
      <c r="C59" s="14">
        <v>4</v>
      </c>
      <c r="D59" s="14">
        <v>2</v>
      </c>
      <c r="E59">
        <f>VLOOKUP($D59,E$2:$U$54,E$56,FALSE)</f>
        <v>4.5514825083148996E-3</v>
      </c>
      <c r="F59">
        <f>VLOOKUP($D59,F$2:$U$54,F$56,FALSE)</f>
        <v>6.0913042972327858E-3</v>
      </c>
      <c r="G59">
        <f>VLOOKUP($D59,G$2:$U$54,G$56,FALSE)</f>
        <v>5.1833993343425632E-3</v>
      </c>
      <c r="H59">
        <f>VLOOKUP($D59,H$2:$U$54,H$56,FALSE)</f>
        <v>4.7063916672588435E-3</v>
      </c>
      <c r="I59">
        <f>VLOOKUP($D59,I$2:$U$54,I$56,FALSE)</f>
        <v>4.961333113627348E-3</v>
      </c>
      <c r="J59">
        <f>VLOOKUP($D59,J$2:$U$54,J$56,FALSE)</f>
        <v>5.1240900182543472E-3</v>
      </c>
      <c r="K59">
        <f>VLOOKUP($D59,K$2:$U$54,K$56,FALSE)</f>
        <v>6.6723546669327904E-3</v>
      </c>
      <c r="L59">
        <f>VLOOKUP($D59,L$2:$U$54,L$56,FALSE)</f>
        <v>3.8525720973557813E-3</v>
      </c>
      <c r="M59">
        <f>VLOOKUP($D59,M$2:$U$54,M$56,FALSE)</f>
        <v>1.1194525762476483E-2</v>
      </c>
      <c r="N59">
        <f>VLOOKUP($D59,N$2:$U$54,N$56,FALSE)</f>
        <v>5.0179916352935828E-3</v>
      </c>
      <c r="O59">
        <f>VLOOKUP($D59,O$2:$U$54,O$56,FALSE)</f>
        <v>7.873673886133423E-3</v>
      </c>
      <c r="P59">
        <f>VLOOKUP($D59,P$2:$U$54,P$56,FALSE)</f>
        <v>7.4562738577336638E-3</v>
      </c>
      <c r="Q59">
        <f>VLOOKUP($D59,Q$2:$U$54,Q$56,FALSE)</f>
        <v>9.7727001991071375E-3</v>
      </c>
      <c r="R59">
        <f>VLOOKUP($D59,R$2:$U$54,R$56,FALSE)</f>
        <v>5.2072289268514311E-3</v>
      </c>
      <c r="S59">
        <f>VLOOKUP($D59,S$2:$U$54,S$56,FALSE)</f>
        <v>4.961333113627348E-3</v>
      </c>
      <c r="T59">
        <f>VLOOKUP($D59,T$2:$U$54,T$56,FALSE)</f>
        <v>1.1286368107050783E-2</v>
      </c>
    </row>
    <row r="60" spans="1:21">
      <c r="C60" s="14">
        <v>3</v>
      </c>
      <c r="D60" s="14">
        <v>3</v>
      </c>
      <c r="E60">
        <f>VLOOKUP($D60,E$2:$U$54,E$56,FALSE)</f>
        <v>4.3459800001527929E-3</v>
      </c>
      <c r="F60">
        <f>VLOOKUP($D60,F$2:$U$54,F$56,FALSE)</f>
        <v>5.1240900182543472E-3</v>
      </c>
      <c r="G60">
        <f>VLOOKUP($D60,G$2:$U$54,G$56,FALSE)</f>
        <v>4.7063916672588435E-3</v>
      </c>
      <c r="H60">
        <f>VLOOKUP($D60,H$2:$U$54,H$56,FALSE)</f>
        <v>4.5514825083148996E-3</v>
      </c>
      <c r="I60">
        <f>VLOOKUP($D60,I$2:$U$54,I$56,FALSE)</f>
        <v>4.6014717149268211E-3</v>
      </c>
      <c r="J60">
        <f>VLOOKUP($D60,J$2:$U$54,J$56,FALSE)</f>
        <v>4.3459800001527929E-3</v>
      </c>
      <c r="K60">
        <f>VLOOKUP($D60,K$2:$U$54,K$56,FALSE)</f>
        <v>8.531629603522153E-3</v>
      </c>
      <c r="L60">
        <f>VLOOKUP($D60,L$2:$U$54,L$56,FALSE)</f>
        <v>6.5714619193255695E-3</v>
      </c>
      <c r="M60">
        <f>VLOOKUP($D60,M$2:$U$54,M$56,FALSE)</f>
        <v>7.8132622938028758E-3</v>
      </c>
      <c r="N60">
        <f>VLOOKUP($D60,N$2:$U$54,N$56,FALSE)</f>
        <v>8.0440315432636599E-3</v>
      </c>
      <c r="O60">
        <f>VLOOKUP($D60,O$2:$U$54,O$56,FALSE)</f>
        <v>4.6800907851965914E-3</v>
      </c>
      <c r="P60">
        <f>VLOOKUP($D60,P$2:$U$54,P$56,FALSE)</f>
        <v>3.6113316655706483E-3</v>
      </c>
      <c r="Q60">
        <f>VLOOKUP($D60,Q$2:$U$54,Q$56,FALSE)</f>
        <v>7.4098520271762471E-3</v>
      </c>
      <c r="R60">
        <f>VLOOKUP($D60,R$2:$U$54,R$56,FALSE)</f>
        <v>4.5935346931123226E-3</v>
      </c>
      <c r="S60">
        <f>VLOOKUP($D60,S$2:$U$54,S$56,FALSE)</f>
        <v>6.6578355748690247E-3</v>
      </c>
      <c r="T60">
        <f>VLOOKUP($D60,T$2:$U$54,T$56,FALSE)</f>
        <v>7.5094282766905518E-3</v>
      </c>
    </row>
    <row r="61" spans="1:21">
      <c r="C61" s="14">
        <v>2</v>
      </c>
      <c r="D61" s="14">
        <v>4</v>
      </c>
      <c r="E61">
        <f>VLOOKUP($D61,E$2:$U$54,E$56,FALSE)</f>
        <v>5.1220064525753254E-3</v>
      </c>
      <c r="F61">
        <f>VLOOKUP($D61,F$2:$U$54,F$56,FALSE)</f>
        <v>4.5514825083148996E-3</v>
      </c>
      <c r="G61">
        <f>VLOOKUP($D61,G$2:$U$54,G$56,FALSE)</f>
        <v>4.5935346931123226E-3</v>
      </c>
      <c r="H61">
        <f>VLOOKUP($D61,H$2:$U$54,H$56,FALSE)</f>
        <v>6.0346151957457747E-3</v>
      </c>
      <c r="I61">
        <f>VLOOKUP($D61,I$2:$U$54,I$56,FALSE)</f>
        <v>5.1240900182543472E-3</v>
      </c>
      <c r="J61">
        <f>VLOOKUP($D61,J$2:$U$54,J$56,FALSE)</f>
        <v>6.0346151957457747E-3</v>
      </c>
      <c r="K61">
        <f>VLOOKUP($D61,K$2:$U$54,K$56,FALSE)</f>
        <v>8.8119228418974665E-3</v>
      </c>
      <c r="L61">
        <f>VLOOKUP($D61,L$2:$U$54,L$56,FALSE)</f>
        <v>4.5514825083148996E-3</v>
      </c>
      <c r="M61">
        <f>VLOOKUP($D61,M$2:$U$54,M$56,FALSE)</f>
        <v>1.0777637660823415E-2</v>
      </c>
      <c r="N61">
        <f>VLOOKUP($D61,N$2:$U$54,N$56,FALSE)</f>
        <v>8.3627795048431351E-3</v>
      </c>
      <c r="O61">
        <f>VLOOKUP($D61,O$2:$U$54,O$56,FALSE)</f>
        <v>7.0588119110185929E-3</v>
      </c>
      <c r="P61">
        <f>VLOOKUP($D61,P$2:$U$54,P$56,FALSE)</f>
        <v>6.217988174064033E-3</v>
      </c>
      <c r="Q61">
        <f>VLOOKUP($D61,Q$2:$U$54,Q$56,FALSE)</f>
        <v>1.3180798771078717E-2</v>
      </c>
      <c r="R61">
        <f>VLOOKUP($D61,R$2:$U$54,R$56,FALSE)</f>
        <v>6.6578355748690247E-3</v>
      </c>
      <c r="S61">
        <f>VLOOKUP($D61,S$2:$U$54,S$56,FALSE)</f>
        <v>5.1240900182543472E-3</v>
      </c>
      <c r="T61">
        <f>VLOOKUP($D61,T$2:$U$54,T$56,FALSE)</f>
        <v>8.9532414805246988E-3</v>
      </c>
    </row>
    <row r="62" spans="1:21" ht="21.6">
      <c r="C62" s="14" t="s">
        <v>108</v>
      </c>
      <c r="D62" s="14">
        <v>5</v>
      </c>
      <c r="E62">
        <f>VLOOKUP($D62,E$2:$U$54,E$56,FALSE)</f>
        <v>6.0346151957457747E-3</v>
      </c>
      <c r="F62">
        <f>VLOOKUP($D62,F$2:$U$54,F$56,FALSE)</f>
        <v>1.5631746380486717E-2</v>
      </c>
      <c r="G62">
        <f>VLOOKUP($D62,G$2:$U$54,G$56,FALSE)</f>
        <v>6.6578355748690247E-3</v>
      </c>
      <c r="H62">
        <f>VLOOKUP($D62,H$2:$U$54,H$56,FALSE)</f>
        <v>4.3459800001527929E-3</v>
      </c>
      <c r="I62">
        <f>VLOOKUP($D62,I$2:$U$54,I$56,FALSE)</f>
        <v>5.5917266542767552E-3</v>
      </c>
      <c r="J62">
        <f>VLOOKUP($D62,J$2:$U$54,J$56,FALSE)</f>
        <v>6.0913042972327858E-3</v>
      </c>
      <c r="K62">
        <f>VLOOKUP($D62,K$2:$U$54,K$56,FALSE)</f>
        <v>1.0445399367684979E-2</v>
      </c>
      <c r="L62">
        <f>VLOOKUP($D62,L$2:$U$54,L$56,FALSE)</f>
        <v>4.961333113627348E-3</v>
      </c>
      <c r="M62">
        <f>VLOOKUP($D62,M$2:$U$54,M$56,FALSE)</f>
        <v>9.4091717284400245E-3</v>
      </c>
      <c r="N62">
        <f>VLOOKUP($D62,N$2:$U$54,N$56,FALSE)</f>
        <v>1.3180798771078717E-2</v>
      </c>
      <c r="O62">
        <f>VLOOKUP($D62,O$2:$U$54,O$56,FALSE)</f>
        <v>8.6311464749003093E-3</v>
      </c>
      <c r="P62">
        <f>VLOOKUP($D62,P$2:$U$54,P$56,FALSE)</f>
        <v>7.7713716902786702E-3</v>
      </c>
      <c r="Q62">
        <f>VLOOKUP($D62,Q$2:$U$54,Q$56,FALSE)</f>
        <v>6.6578355748690247E-3</v>
      </c>
      <c r="R62">
        <f>VLOOKUP($D62,R$2:$U$54,R$56,FALSE)</f>
        <v>6.5714619193255695E-3</v>
      </c>
      <c r="S62">
        <f>VLOOKUP($D62,S$2:$U$54,S$56,FALSE)</f>
        <v>6.0346151957457747E-3</v>
      </c>
      <c r="T62">
        <f>VLOOKUP($D62,T$2:$U$54,T$56,FALSE)</f>
        <v>7.873673886133423E-3</v>
      </c>
    </row>
    <row r="63" spans="1:21">
      <c r="C63" s="14">
        <v>0</v>
      </c>
      <c r="D63" s="14">
        <v>0</v>
      </c>
      <c r="F63">
        <f>VLOOKUP($D63,F$2:$U$54,F$56,FALSE)</f>
        <v>5.5369001954456171E-3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54"/>
  <sheetViews>
    <sheetView tabSelected="1" workbookViewId="0">
      <selection activeCell="H9" sqref="H9"/>
    </sheetView>
  </sheetViews>
  <sheetFormatPr defaultRowHeight="14.4"/>
  <sheetData>
    <row r="1" spans="1:5">
      <c r="A1" t="s">
        <v>77</v>
      </c>
      <c r="B1" t="s">
        <v>112</v>
      </c>
      <c r="C1" t="s">
        <v>123</v>
      </c>
      <c r="D1" t="s">
        <v>120</v>
      </c>
      <c r="E1" t="s">
        <v>113</v>
      </c>
    </row>
    <row r="2" spans="1:5">
      <c r="A2" t="s">
        <v>99</v>
      </c>
      <c r="B2">
        <v>26.380073800738007</v>
      </c>
      <c r="C2">
        <f>IF(E2=1,B2,0)</f>
        <v>0</v>
      </c>
      <c r="D2">
        <f>IF(E2=1,0,B2)</f>
        <v>26.380073800738007</v>
      </c>
    </row>
    <row r="3" spans="1:5">
      <c r="A3" t="s">
        <v>93</v>
      </c>
      <c r="B3">
        <v>51.212560386473427</v>
      </c>
      <c r="C3">
        <f t="shared" ref="C3:C54" si="0">IF(E3=1,B3,0)</f>
        <v>0</v>
      </c>
      <c r="D3">
        <f t="shared" ref="D3:D54" si="1">IF(E3=1,0,B3)</f>
        <v>51.212560386473427</v>
      </c>
    </row>
    <row r="4" spans="1:5">
      <c r="A4" t="s">
        <v>49</v>
      </c>
      <c r="B4">
        <v>93.201183431952657</v>
      </c>
      <c r="C4">
        <f t="shared" si="0"/>
        <v>0</v>
      </c>
      <c r="D4">
        <f t="shared" si="1"/>
        <v>93.201183431952657</v>
      </c>
    </row>
    <row r="5" spans="1:5">
      <c r="A5" t="s">
        <v>98</v>
      </c>
      <c r="B5">
        <v>100.64885496183206</v>
      </c>
      <c r="C5">
        <f t="shared" si="0"/>
        <v>0</v>
      </c>
      <c r="D5">
        <f t="shared" si="1"/>
        <v>100.64885496183206</v>
      </c>
    </row>
    <row r="6" spans="1:5">
      <c r="A6" t="s">
        <v>96</v>
      </c>
      <c r="B6">
        <v>121.95679012345678</v>
      </c>
      <c r="C6">
        <f t="shared" si="0"/>
        <v>0</v>
      </c>
      <c r="D6">
        <f t="shared" si="1"/>
        <v>121.95679012345678</v>
      </c>
    </row>
    <row r="7" spans="1:5">
      <c r="A7" t="s">
        <v>100</v>
      </c>
      <c r="B7">
        <v>129.93684210526317</v>
      </c>
      <c r="C7">
        <f t="shared" si="0"/>
        <v>0</v>
      </c>
      <c r="D7">
        <f t="shared" si="1"/>
        <v>129.93684210526317</v>
      </c>
    </row>
    <row r="8" spans="1:5">
      <c r="A8" t="s">
        <v>66</v>
      </c>
      <c r="B8">
        <v>223.74025974025975</v>
      </c>
      <c r="C8">
        <f t="shared" si="0"/>
        <v>0</v>
      </c>
      <c r="D8">
        <f t="shared" si="1"/>
        <v>223.74025974025975</v>
      </c>
    </row>
    <row r="9" spans="1:5">
      <c r="A9" t="s">
        <v>68</v>
      </c>
      <c r="B9">
        <v>241.6156462585034</v>
      </c>
      <c r="C9">
        <f t="shared" si="0"/>
        <v>0</v>
      </c>
      <c r="D9">
        <f t="shared" si="1"/>
        <v>241.6156462585034</v>
      </c>
    </row>
    <row r="10" spans="1:5">
      <c r="A10" t="s">
        <v>54</v>
      </c>
      <c r="B10">
        <v>244.94943820224719</v>
      </c>
      <c r="C10">
        <f t="shared" si="0"/>
        <v>0</v>
      </c>
      <c r="D10">
        <f t="shared" si="1"/>
        <v>244.94943820224719</v>
      </c>
    </row>
    <row r="11" spans="1:5">
      <c r="A11" t="s">
        <v>90</v>
      </c>
      <c r="B11">
        <v>309.95238095238096</v>
      </c>
      <c r="C11">
        <f t="shared" si="0"/>
        <v>0</v>
      </c>
      <c r="D11">
        <f t="shared" si="1"/>
        <v>309.95238095238096</v>
      </c>
    </row>
    <row r="12" spans="1:5">
      <c r="A12" t="s">
        <v>70</v>
      </c>
      <c r="B12">
        <v>412.96825396825398</v>
      </c>
      <c r="C12">
        <f t="shared" si="0"/>
        <v>0</v>
      </c>
      <c r="D12">
        <f t="shared" si="1"/>
        <v>412.96825396825398</v>
      </c>
    </row>
    <row r="13" spans="1:5">
      <c r="A13" t="s">
        <v>85</v>
      </c>
      <c r="B13">
        <v>453.06794682422452</v>
      </c>
      <c r="C13">
        <f t="shared" si="0"/>
        <v>0</v>
      </c>
      <c r="D13">
        <f t="shared" si="1"/>
        <v>453.06794682422452</v>
      </c>
    </row>
    <row r="14" spans="1:5">
      <c r="A14" t="s">
        <v>94</v>
      </c>
      <c r="B14">
        <v>475.77966101694915</v>
      </c>
      <c r="C14">
        <f t="shared" si="0"/>
        <v>0</v>
      </c>
      <c r="D14">
        <f t="shared" si="1"/>
        <v>475.77966101694915</v>
      </c>
    </row>
    <row r="15" spans="1:5">
      <c r="A15" t="s">
        <v>87</v>
      </c>
      <c r="B15">
        <v>482.18241042345278</v>
      </c>
      <c r="C15">
        <f t="shared" si="0"/>
        <v>0</v>
      </c>
      <c r="D15">
        <f t="shared" si="1"/>
        <v>482.18241042345278</v>
      </c>
    </row>
    <row r="16" spans="1:5">
      <c r="A16" t="s">
        <v>53</v>
      </c>
      <c r="B16">
        <v>483.05965909090907</v>
      </c>
      <c r="C16">
        <f t="shared" si="0"/>
        <v>0</v>
      </c>
      <c r="D16">
        <f t="shared" si="1"/>
        <v>483.05965909090907</v>
      </c>
    </row>
    <row r="17" spans="1:4">
      <c r="A17" t="s">
        <v>83</v>
      </c>
      <c r="B17">
        <v>505.96616541353382</v>
      </c>
      <c r="C17">
        <f t="shared" si="0"/>
        <v>0</v>
      </c>
      <c r="D17">
        <f t="shared" si="1"/>
        <v>505.96616541353382</v>
      </c>
    </row>
    <row r="18" spans="1:4">
      <c r="A18" t="s">
        <v>102</v>
      </c>
      <c r="B18">
        <v>525.26517571884983</v>
      </c>
      <c r="C18">
        <f t="shared" si="0"/>
        <v>0</v>
      </c>
      <c r="D18">
        <f t="shared" si="1"/>
        <v>525.26517571884983</v>
      </c>
    </row>
    <row r="19" spans="1:4">
      <c r="A19" t="s">
        <v>36</v>
      </c>
      <c r="B19">
        <v>550.44215938303341</v>
      </c>
      <c r="C19">
        <f t="shared" si="0"/>
        <v>0</v>
      </c>
      <c r="D19">
        <f t="shared" si="1"/>
        <v>550.44215938303341</v>
      </c>
    </row>
    <row r="20" spans="1:4">
      <c r="A20" t="s">
        <v>91</v>
      </c>
      <c r="B20">
        <v>572.93048128342241</v>
      </c>
      <c r="C20">
        <f t="shared" si="0"/>
        <v>0</v>
      </c>
      <c r="D20">
        <f t="shared" si="1"/>
        <v>572.93048128342241</v>
      </c>
    </row>
    <row r="21" spans="1:4">
      <c r="A21" t="s">
        <v>103</v>
      </c>
      <c r="B21">
        <v>762.13173652694616</v>
      </c>
      <c r="C21">
        <f t="shared" si="0"/>
        <v>0</v>
      </c>
      <c r="D21">
        <f t="shared" si="1"/>
        <v>762.13173652694616</v>
      </c>
    </row>
    <row r="22" spans="1:4">
      <c r="A22" t="s">
        <v>84</v>
      </c>
      <c r="B22">
        <v>763.49285714285713</v>
      </c>
      <c r="C22">
        <f t="shared" si="0"/>
        <v>0</v>
      </c>
      <c r="D22">
        <f t="shared" si="1"/>
        <v>763.49285714285713</v>
      </c>
    </row>
    <row r="23" spans="1:4">
      <c r="A23" t="s">
        <v>65</v>
      </c>
      <c r="B23">
        <v>792.52351097178678</v>
      </c>
      <c r="C23">
        <f t="shared" si="0"/>
        <v>0</v>
      </c>
      <c r="D23">
        <f t="shared" si="1"/>
        <v>792.52351097178678</v>
      </c>
    </row>
    <row r="24" spans="1:4">
      <c r="A24" t="s">
        <v>95</v>
      </c>
      <c r="B24">
        <v>900.91129032258061</v>
      </c>
      <c r="C24">
        <f t="shared" si="0"/>
        <v>0</v>
      </c>
      <c r="D24">
        <f t="shared" si="1"/>
        <v>900.91129032258061</v>
      </c>
    </row>
    <row r="25" spans="1:4">
      <c r="A25" t="s">
        <v>92</v>
      </c>
      <c r="B25">
        <v>931.17499999999995</v>
      </c>
      <c r="C25">
        <f t="shared" si="0"/>
        <v>0</v>
      </c>
      <c r="D25">
        <f t="shared" si="1"/>
        <v>931.17499999999995</v>
      </c>
    </row>
    <row r="26" spans="1:4">
      <c r="A26" t="s">
        <v>101</v>
      </c>
      <c r="B26">
        <v>965.71491228070181</v>
      </c>
      <c r="C26">
        <f t="shared" si="0"/>
        <v>0</v>
      </c>
      <c r="D26">
        <f t="shared" si="1"/>
        <v>965.71491228070181</v>
      </c>
    </row>
    <row r="27" spans="1:4">
      <c r="A27" t="s">
        <v>46</v>
      </c>
      <c r="B27">
        <v>966.60439560439556</v>
      </c>
      <c r="C27">
        <f t="shared" si="0"/>
        <v>0</v>
      </c>
      <c r="D27">
        <f t="shared" si="1"/>
        <v>966.60439560439556</v>
      </c>
    </row>
    <row r="28" spans="1:4">
      <c r="A28" t="s">
        <v>69</v>
      </c>
      <c r="B28">
        <v>1000.0703812316716</v>
      </c>
      <c r="C28">
        <f t="shared" si="0"/>
        <v>0</v>
      </c>
      <c r="D28">
        <f t="shared" si="1"/>
        <v>1000.0703812316716</v>
      </c>
    </row>
    <row r="29" spans="1:4">
      <c r="A29" t="s">
        <v>58</v>
      </c>
      <c r="B29">
        <v>1095.9153846153847</v>
      </c>
      <c r="C29">
        <f t="shared" si="0"/>
        <v>0</v>
      </c>
      <c r="D29">
        <f t="shared" si="1"/>
        <v>1095.9153846153847</v>
      </c>
    </row>
    <row r="30" spans="1:4">
      <c r="A30" t="s">
        <v>64</v>
      </c>
      <c r="B30">
        <v>1269.3378378378379</v>
      </c>
      <c r="C30">
        <f t="shared" si="0"/>
        <v>0</v>
      </c>
      <c r="D30">
        <f t="shared" si="1"/>
        <v>1269.3378378378379</v>
      </c>
    </row>
    <row r="31" spans="1:4">
      <c r="A31" t="s">
        <v>63</v>
      </c>
      <c r="B31">
        <v>1344.5433070866143</v>
      </c>
      <c r="C31">
        <f t="shared" si="0"/>
        <v>0</v>
      </c>
      <c r="D31">
        <f t="shared" si="1"/>
        <v>1344.5433070866143</v>
      </c>
    </row>
    <row r="32" spans="1:4">
      <c r="A32" t="s">
        <v>88</v>
      </c>
      <c r="B32">
        <v>1622.8969072164948</v>
      </c>
      <c r="C32">
        <f t="shared" si="0"/>
        <v>0</v>
      </c>
      <c r="D32">
        <f t="shared" si="1"/>
        <v>1622.8969072164948</v>
      </c>
    </row>
    <row r="33" spans="1:5">
      <c r="A33" t="s">
        <v>82</v>
      </c>
      <c r="B33">
        <v>1785.2051282051282</v>
      </c>
      <c r="C33">
        <f t="shared" si="0"/>
        <v>0</v>
      </c>
      <c r="D33">
        <f t="shared" si="1"/>
        <v>1785.2051282051282</v>
      </c>
    </row>
    <row r="34" spans="1:5">
      <c r="A34" t="s">
        <v>62</v>
      </c>
      <c r="B34">
        <v>1997.8627450980391</v>
      </c>
      <c r="C34">
        <f t="shared" si="0"/>
        <v>0</v>
      </c>
      <c r="D34">
        <f t="shared" si="1"/>
        <v>1997.8627450980391</v>
      </c>
    </row>
    <row r="35" spans="1:5">
      <c r="A35" t="s">
        <v>89</v>
      </c>
      <c r="B35">
        <v>2043.550151975684</v>
      </c>
      <c r="C35">
        <f t="shared" si="0"/>
        <v>0</v>
      </c>
      <c r="D35">
        <f t="shared" si="1"/>
        <v>2043.550151975684</v>
      </c>
    </row>
    <row r="36" spans="1:5">
      <c r="A36" t="s">
        <v>51</v>
      </c>
      <c r="B36">
        <v>2215.0538461538463</v>
      </c>
      <c r="C36">
        <f t="shared" si="0"/>
        <v>0</v>
      </c>
      <c r="D36">
        <f t="shared" si="1"/>
        <v>2215.0538461538463</v>
      </c>
    </row>
    <row r="37" spans="1:5">
      <c r="A37" t="s">
        <v>45</v>
      </c>
      <c r="B37">
        <v>2463.6242424242423</v>
      </c>
      <c r="C37">
        <f t="shared" si="0"/>
        <v>0</v>
      </c>
      <c r="D37">
        <f t="shared" si="1"/>
        <v>2463.6242424242423</v>
      </c>
    </row>
    <row r="38" spans="1:5">
      <c r="A38" t="s">
        <v>32</v>
      </c>
      <c r="B38">
        <v>2545.3777777777777</v>
      </c>
      <c r="C38">
        <f t="shared" si="0"/>
        <v>0</v>
      </c>
      <c r="D38">
        <f t="shared" si="1"/>
        <v>2545.3777777777777</v>
      </c>
    </row>
    <row r="39" spans="1:5">
      <c r="A39" t="s">
        <v>79</v>
      </c>
      <c r="B39">
        <v>2563.5316455696202</v>
      </c>
      <c r="C39">
        <f t="shared" si="0"/>
        <v>2563.5316455696202</v>
      </c>
      <c r="D39">
        <f t="shared" si="1"/>
        <v>0</v>
      </c>
      <c r="E39">
        <v>1</v>
      </c>
    </row>
    <row r="40" spans="1:5">
      <c r="A40" t="s">
        <v>28</v>
      </c>
      <c r="B40">
        <v>2929.97265625</v>
      </c>
      <c r="C40">
        <f t="shared" si="0"/>
        <v>2929.97265625</v>
      </c>
      <c r="D40">
        <f t="shared" si="1"/>
        <v>0</v>
      </c>
      <c r="E40">
        <v>1</v>
      </c>
    </row>
    <row r="41" spans="1:5">
      <c r="A41" t="s">
        <v>24</v>
      </c>
      <c r="B41">
        <v>3539.2125000000001</v>
      </c>
      <c r="C41">
        <f t="shared" si="0"/>
        <v>3539.2125000000001</v>
      </c>
      <c r="D41">
        <f t="shared" si="1"/>
        <v>0</v>
      </c>
      <c r="E41">
        <v>1</v>
      </c>
    </row>
    <row r="42" spans="1:5">
      <c r="A42" t="s">
        <v>61</v>
      </c>
      <c r="B42">
        <v>3721.6076923076921</v>
      </c>
      <c r="C42">
        <f t="shared" si="0"/>
        <v>0</v>
      </c>
      <c r="D42">
        <f t="shared" si="1"/>
        <v>3721.6076923076921</v>
      </c>
    </row>
    <row r="43" spans="1:5">
      <c r="A43" t="s">
        <v>97</v>
      </c>
      <c r="B43">
        <v>3893.0135135135133</v>
      </c>
      <c r="C43">
        <f t="shared" si="0"/>
        <v>0</v>
      </c>
      <c r="D43">
        <f t="shared" si="1"/>
        <v>3893.0135135135133</v>
      </c>
    </row>
    <row r="44" spans="1:5">
      <c r="A44" t="s">
        <v>40</v>
      </c>
      <c r="B44">
        <v>4207.0867346938776</v>
      </c>
      <c r="C44">
        <f t="shared" si="0"/>
        <v>0</v>
      </c>
      <c r="D44">
        <f t="shared" si="1"/>
        <v>4207.0867346938776</v>
      </c>
    </row>
    <row r="45" spans="1:5">
      <c r="A45" t="s">
        <v>74</v>
      </c>
      <c r="B45">
        <v>4256.2179487179483</v>
      </c>
      <c r="C45">
        <f t="shared" si="0"/>
        <v>0</v>
      </c>
      <c r="D45">
        <f t="shared" si="1"/>
        <v>4256.2179487179483</v>
      </c>
    </row>
    <row r="46" spans="1:5">
      <c r="A46" t="s">
        <v>27</v>
      </c>
      <c r="B46">
        <v>4311.2937499999998</v>
      </c>
      <c r="C46">
        <f t="shared" si="0"/>
        <v>4311.2937499999998</v>
      </c>
      <c r="D46">
        <f t="shared" si="1"/>
        <v>0</v>
      </c>
      <c r="E46">
        <v>1</v>
      </c>
    </row>
    <row r="47" spans="1:5">
      <c r="A47" t="s">
        <v>41</v>
      </c>
      <c r="B47">
        <v>4701.8866995073895</v>
      </c>
      <c r="C47">
        <f t="shared" si="0"/>
        <v>0</v>
      </c>
      <c r="D47">
        <f t="shared" si="1"/>
        <v>4701.8866995073895</v>
      </c>
    </row>
    <row r="48" spans="1:5">
      <c r="A48" t="s">
        <v>80</v>
      </c>
      <c r="B48">
        <v>4871.8230769230768</v>
      </c>
      <c r="C48">
        <f t="shared" si="0"/>
        <v>0</v>
      </c>
      <c r="D48">
        <f t="shared" si="1"/>
        <v>4871.8230769230768</v>
      </c>
    </row>
    <row r="49" spans="1:5">
      <c r="A49" t="s">
        <v>86</v>
      </c>
      <c r="B49">
        <v>5589.5214285714283</v>
      </c>
      <c r="C49">
        <f t="shared" si="0"/>
        <v>0</v>
      </c>
      <c r="D49">
        <f t="shared" si="1"/>
        <v>5589.5214285714283</v>
      </c>
    </row>
    <row r="50" spans="1:5">
      <c r="A50" t="s">
        <v>81</v>
      </c>
      <c r="B50">
        <v>5753.007575757576</v>
      </c>
      <c r="C50">
        <f t="shared" si="0"/>
        <v>0</v>
      </c>
      <c r="D50">
        <f t="shared" si="1"/>
        <v>5753.007575757576</v>
      </c>
    </row>
    <row r="51" spans="1:5">
      <c r="A51" t="s">
        <v>78</v>
      </c>
      <c r="B51">
        <v>5756.9118457300274</v>
      </c>
      <c r="C51">
        <f t="shared" si="0"/>
        <v>5756.9118457300274</v>
      </c>
      <c r="D51">
        <f t="shared" si="1"/>
        <v>0</v>
      </c>
      <c r="E51">
        <v>1</v>
      </c>
    </row>
    <row r="52" spans="1:5">
      <c r="A52" t="s">
        <v>31</v>
      </c>
      <c r="B52">
        <v>6333.0178571428569</v>
      </c>
      <c r="C52">
        <f t="shared" si="0"/>
        <v>0</v>
      </c>
      <c r="D52">
        <f t="shared" si="1"/>
        <v>6333.0178571428569</v>
      </c>
    </row>
    <row r="53" spans="1:5">
      <c r="A53" t="s">
        <v>30</v>
      </c>
      <c r="B53">
        <v>11900.231884057972</v>
      </c>
      <c r="C53">
        <f t="shared" si="0"/>
        <v>0</v>
      </c>
      <c r="D53">
        <f t="shared" si="1"/>
        <v>11900.231884057972</v>
      </c>
    </row>
    <row r="54" spans="1:5">
      <c r="A54" t="s">
        <v>29</v>
      </c>
      <c r="B54">
        <v>37202.638888888891</v>
      </c>
      <c r="C54">
        <f t="shared" si="0"/>
        <v>0</v>
      </c>
      <c r="D54">
        <f t="shared" si="1"/>
        <v>37202.638888888891</v>
      </c>
    </row>
  </sheetData>
  <sortState ref="A2:E54">
    <sortCondition ref="B2:B5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</vt:lpstr>
      <vt:lpstr>Years Viewing</vt:lpstr>
      <vt:lpstr>Avg Rating</vt:lpstr>
      <vt:lpstr>Likes and Dislikes</vt:lpstr>
      <vt:lpstr>Category</vt:lpstr>
      <vt:lpstr>Likes Per Day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</dc:creator>
  <cp:lastModifiedBy>Derek</cp:lastModifiedBy>
  <dcterms:created xsi:type="dcterms:W3CDTF">2013-08-28T04:14:00Z</dcterms:created>
  <dcterms:modified xsi:type="dcterms:W3CDTF">2013-08-28T19:20:14Z</dcterms:modified>
</cp:coreProperties>
</file>