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run\Desktop\"/>
    </mc:Choice>
  </mc:AlternateContent>
  <bookViews>
    <workbookView xWindow="0" yWindow="0" windowWidth="20490" windowHeight="66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4" i="1" l="1"/>
  <c r="G34" i="1"/>
  <c r="F35" i="1"/>
  <c r="G35" i="1"/>
  <c r="H35" i="1" s="1"/>
  <c r="F29" i="1"/>
  <c r="G29" i="1"/>
  <c r="H29" i="1" s="1"/>
  <c r="F22" i="1"/>
  <c r="G22" i="1"/>
  <c r="H22" i="1" s="1"/>
  <c r="F23" i="1"/>
  <c r="G23" i="1"/>
  <c r="F24" i="1"/>
  <c r="G24" i="1"/>
  <c r="H24" i="1"/>
  <c r="I24" i="1" s="1"/>
  <c r="F25" i="1"/>
  <c r="H25" i="1" s="1"/>
  <c r="G25" i="1"/>
  <c r="F26" i="1"/>
  <c r="G26" i="1"/>
  <c r="F27" i="1"/>
  <c r="G27" i="1"/>
  <c r="H27" i="1" s="1"/>
  <c r="F28" i="1"/>
  <c r="G28" i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3" i="1"/>
  <c r="H3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3" i="1"/>
  <c r="J25" i="1" l="1"/>
  <c r="I25" i="1"/>
  <c r="I22" i="1"/>
  <c r="J22" i="1"/>
  <c r="I10" i="1"/>
  <c r="J10" i="1"/>
  <c r="I11" i="1"/>
  <c r="J11" i="1"/>
  <c r="J27" i="1"/>
  <c r="I27" i="1"/>
  <c r="I12" i="1"/>
  <c r="J12" i="1"/>
  <c r="I3" i="1"/>
  <c r="J3" i="1"/>
  <c r="I9" i="1"/>
  <c r="J9" i="1"/>
  <c r="I8" i="1"/>
  <c r="J8" i="1"/>
  <c r="I4" i="1"/>
  <c r="J4" i="1"/>
  <c r="J17" i="1"/>
  <c r="I17" i="1"/>
  <c r="I7" i="1"/>
  <c r="J7" i="1"/>
  <c r="J6" i="1"/>
  <c r="I6" i="1"/>
  <c r="I18" i="1"/>
  <c r="J18" i="1"/>
  <c r="I16" i="1"/>
  <c r="J16" i="1"/>
  <c r="I15" i="1"/>
  <c r="J15" i="1"/>
  <c r="J14" i="1"/>
  <c r="I14" i="1"/>
  <c r="I13" i="1"/>
  <c r="J13" i="1"/>
  <c r="J5" i="1"/>
  <c r="I5" i="1"/>
  <c r="H26" i="1"/>
  <c r="H28" i="1"/>
  <c r="I28" i="1" s="1"/>
  <c r="H23" i="1"/>
  <c r="J23" i="1" s="1"/>
  <c r="H34" i="1"/>
  <c r="J34" i="1" s="1"/>
  <c r="I35" i="1"/>
  <c r="J35" i="1"/>
  <c r="I29" i="1"/>
  <c r="J29" i="1"/>
  <c r="I26" i="1"/>
  <c r="J26" i="1"/>
  <c r="J24" i="1"/>
  <c r="I23" i="1" l="1"/>
  <c r="J28" i="1"/>
  <c r="I34" i="1"/>
</calcChain>
</file>

<file path=xl/sharedStrings.xml><?xml version="1.0" encoding="utf-8"?>
<sst xmlns="http://schemas.openxmlformats.org/spreadsheetml/2006/main" count="87" uniqueCount="38">
  <si>
    <t>Dataset1</t>
  </si>
  <si>
    <t>Discovery</t>
  </si>
  <si>
    <t>P</t>
  </si>
  <si>
    <t>OR</t>
  </si>
  <si>
    <t>P_corrected</t>
  </si>
  <si>
    <t>Common variants</t>
  </si>
  <si>
    <t>Rare variants</t>
  </si>
  <si>
    <t>Dataset</t>
  </si>
  <si>
    <t>Dysregulated</t>
  </si>
  <si>
    <t>Downregulated</t>
  </si>
  <si>
    <t>Upregulated</t>
  </si>
  <si>
    <t>Mod4</t>
  </si>
  <si>
    <t>Mod10</t>
  </si>
  <si>
    <t>Mod16</t>
  </si>
  <si>
    <t>Mod9</t>
  </si>
  <si>
    <t>Mod19</t>
  </si>
  <si>
    <t>Mod20</t>
  </si>
  <si>
    <t>Moddev2</t>
  </si>
  <si>
    <t>Moddev3</t>
  </si>
  <si>
    <t>Moddev13</t>
  </si>
  <si>
    <t>Moddev16</t>
  </si>
  <si>
    <t>Moddev17</t>
  </si>
  <si>
    <t>Adult co-expression modules</t>
  </si>
  <si>
    <t>Fetal co-expression modules</t>
  </si>
  <si>
    <t>Autism transcription</t>
  </si>
  <si>
    <t>Z</t>
  </si>
  <si>
    <t>Beta</t>
  </si>
  <si>
    <t>SE</t>
  </si>
  <si>
    <t>Upper CI (95%)</t>
  </si>
  <si>
    <t>Lower CI</t>
  </si>
  <si>
    <t>Validation</t>
  </si>
  <si>
    <t>Validation_transcription</t>
  </si>
  <si>
    <t>Discovery_MRI</t>
  </si>
  <si>
    <t>Validation_MRI</t>
  </si>
  <si>
    <t>NA</t>
  </si>
  <si>
    <t>Downregulated genes</t>
  </si>
  <si>
    <t>Dataset2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</si>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</sst>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242729"/>
      <name val="Consolas"/>
      <family val="3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indent="1"/>
    </xf>
    <xf numFmtId="11" fontId="0" fillId="0" borderId="0" xfId="0" applyNumberForma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E14" sqref="E14"/>
    </sheetView>
  </sheetViews>
  <sheetFormatPr defaultRowHeight="15" x14ac:dyDescent="0.25"/>
  <cols>
    <col min="1" max="1" width="22.85546875" customWidth="1"/>
    <col min="2" max="2" width="17.85546875" customWidth="1"/>
    <col min="3" max="3" width="16.5703125" customWidth="1"/>
    <col min="4" max="4" width="14.42578125" customWidth="1"/>
    <col min="5" max="5" width="15.140625" customWidth="1"/>
  </cols>
  <sheetData>
    <row r="1" spans="1:10" x14ac:dyDescent="0.25">
      <c r="A1" t="s">
        <v>1</v>
      </c>
    </row>
    <row r="2" spans="1:10" x14ac:dyDescent="0.25">
      <c r="A2" t="s">
        <v>37</v>
      </c>
      <c r="B2" t="s">
        <v>7</v>
      </c>
      <c r="C2" t="s">
        <v>2</v>
      </c>
      <c r="D2" t="s">
        <v>3</v>
      </c>
      <c r="E2" t="s">
        <v>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</row>
    <row r="3" spans="1:10" x14ac:dyDescent="0.25">
      <c r="A3" s="1" t="s">
        <v>24</v>
      </c>
      <c r="B3" t="s">
        <v>8</v>
      </c>
      <c r="C3" s="2">
        <v>2E-16</v>
      </c>
      <c r="D3">
        <v>1.21</v>
      </c>
      <c r="E3" s="2">
        <v>2.8099999999999999E-15</v>
      </c>
      <c r="F3" s="3">
        <f>NORMSINV(1 - (C3/2))</f>
        <v>8.2095361516013856</v>
      </c>
      <c r="G3">
        <f>LOG(D3)</f>
        <v>8.2785370316450071E-2</v>
      </c>
      <c r="H3">
        <f>ABS(G3/F3)</f>
        <v>1.0084049669517762E-2</v>
      </c>
      <c r="I3">
        <f>D3+(1.96*(H3))</f>
        <v>1.2297647373522547</v>
      </c>
      <c r="J3">
        <f>D3-(1.96*H3)</f>
        <v>1.1902352626477453</v>
      </c>
    </row>
    <row r="4" spans="1:10" x14ac:dyDescent="0.25">
      <c r="A4" s="1" t="s">
        <v>24</v>
      </c>
      <c r="B4" t="s">
        <v>9</v>
      </c>
      <c r="C4" s="2">
        <v>6.7399999999999996E-13</v>
      </c>
      <c r="D4">
        <v>1.87</v>
      </c>
      <c r="E4" s="2">
        <v>3.55E-16</v>
      </c>
      <c r="F4" s="3">
        <f t="shared" ref="F4:F18" si="0">NORMSINV(1 - (C4/2))</f>
        <v>7.184627762719165</v>
      </c>
      <c r="G4">
        <f t="shared" ref="G4:G18" si="1">LOG(D4)</f>
        <v>0.27184160653649897</v>
      </c>
      <c r="H4">
        <f t="shared" ref="H4:H18" si="2">ABS(G4/F4)</f>
        <v>3.7836560990268359E-2</v>
      </c>
      <c r="I4">
        <f t="shared" ref="I4:I18" si="3">D4+(1.96*(H4))</f>
        <v>1.9441596595409261</v>
      </c>
      <c r="J4">
        <f t="shared" ref="J4:J18" si="4">D4-(1.96*H4)</f>
        <v>1.7958403404590741</v>
      </c>
    </row>
    <row r="5" spans="1:10" x14ac:dyDescent="0.25">
      <c r="A5" s="1" t="s">
        <v>24</v>
      </c>
      <c r="B5" t="s">
        <v>10</v>
      </c>
      <c r="C5">
        <v>0.499</v>
      </c>
      <c r="D5">
        <v>1.01</v>
      </c>
      <c r="E5">
        <v>0.499</v>
      </c>
      <c r="F5" s="3">
        <f t="shared" si="0"/>
        <v>0.67606401889172274</v>
      </c>
      <c r="G5">
        <f t="shared" si="1"/>
        <v>4.3213737826425782E-3</v>
      </c>
      <c r="H5">
        <f t="shared" si="2"/>
        <v>6.3919594326682875E-3</v>
      </c>
      <c r="I5">
        <f t="shared" si="3"/>
        <v>1.0225282404880298</v>
      </c>
      <c r="J5">
        <f t="shared" si="4"/>
        <v>0.9974717595119702</v>
      </c>
    </row>
    <row r="6" spans="1:10" x14ac:dyDescent="0.25">
      <c r="A6" s="1" t="s">
        <v>22</v>
      </c>
      <c r="B6" t="s">
        <v>11</v>
      </c>
      <c r="C6" s="2">
        <v>2E-16</v>
      </c>
      <c r="D6">
        <v>1.077</v>
      </c>
      <c r="E6" s="2">
        <v>3.55E-16</v>
      </c>
      <c r="F6" s="3">
        <f t="shared" si="0"/>
        <v>8.2095361516013856</v>
      </c>
      <c r="G6">
        <f t="shared" si="1"/>
        <v>3.2215703297981568E-2</v>
      </c>
      <c r="H6">
        <f t="shared" si="2"/>
        <v>3.9241806970662331E-3</v>
      </c>
      <c r="I6">
        <f t="shared" si="3"/>
        <v>1.0846913941662497</v>
      </c>
      <c r="J6">
        <f t="shared" si="4"/>
        <v>1.0693086058337502</v>
      </c>
    </row>
    <row r="7" spans="1:10" x14ac:dyDescent="0.25">
      <c r="A7" s="1" t="s">
        <v>22</v>
      </c>
      <c r="B7" t="s">
        <v>12</v>
      </c>
      <c r="C7" s="2">
        <v>2E-16</v>
      </c>
      <c r="D7">
        <v>1.0740000000000001</v>
      </c>
      <c r="E7" s="2">
        <v>3.55E-16</v>
      </c>
      <c r="F7" s="3">
        <f t="shared" si="0"/>
        <v>8.2095361516013856</v>
      </c>
      <c r="G7">
        <f t="shared" si="1"/>
        <v>3.1004281363536827E-2</v>
      </c>
      <c r="H7">
        <f t="shared" si="2"/>
        <v>3.776617922254841E-3</v>
      </c>
      <c r="I7">
        <f t="shared" si="3"/>
        <v>1.0814021711276196</v>
      </c>
      <c r="J7">
        <f t="shared" si="4"/>
        <v>1.0665978288723805</v>
      </c>
    </row>
    <row r="8" spans="1:10" x14ac:dyDescent="0.25">
      <c r="A8" s="1" t="s">
        <v>22</v>
      </c>
      <c r="B8" t="s">
        <v>13</v>
      </c>
      <c r="C8" s="2">
        <v>2E-16</v>
      </c>
      <c r="D8">
        <v>1.075</v>
      </c>
      <c r="E8" s="2">
        <v>3.55E-16</v>
      </c>
      <c r="F8" s="3">
        <f t="shared" si="0"/>
        <v>8.2095361516013856</v>
      </c>
      <c r="G8">
        <f t="shared" si="1"/>
        <v>3.1408464251624121E-2</v>
      </c>
      <c r="H8">
        <f t="shared" si="2"/>
        <v>3.8258512626803474E-3</v>
      </c>
      <c r="I8">
        <f t="shared" si="3"/>
        <v>1.0824986684748534</v>
      </c>
      <c r="J8">
        <f t="shared" si="4"/>
        <v>1.0675013315251465</v>
      </c>
    </row>
    <row r="9" spans="1:10" x14ac:dyDescent="0.25">
      <c r="A9" s="1" t="s">
        <v>22</v>
      </c>
      <c r="B9" t="s">
        <v>14</v>
      </c>
      <c r="C9" s="2">
        <v>2.0100000000000001E-14</v>
      </c>
      <c r="D9">
        <v>0.93100000000000005</v>
      </c>
      <c r="E9" s="2">
        <v>2.9199999999999998E-14</v>
      </c>
      <c r="F9" s="3">
        <f t="shared" si="0"/>
        <v>7.6493099989205655</v>
      </c>
      <c r="G9">
        <f t="shared" si="1"/>
        <v>-3.1050319018657353E-2</v>
      </c>
      <c r="H9">
        <f t="shared" si="2"/>
        <v>4.0592313585197919E-3</v>
      </c>
      <c r="I9">
        <f t="shared" si="3"/>
        <v>0.93895609346269882</v>
      </c>
      <c r="J9">
        <f t="shared" si="4"/>
        <v>0.92304390653730128</v>
      </c>
    </row>
    <row r="10" spans="1:10" x14ac:dyDescent="0.25">
      <c r="A10" s="1" t="s">
        <v>22</v>
      </c>
      <c r="B10" t="s">
        <v>15</v>
      </c>
      <c r="C10" s="2">
        <v>2E-16</v>
      </c>
      <c r="D10">
        <v>0.93</v>
      </c>
      <c r="E10" s="2">
        <v>3.55E-16</v>
      </c>
      <c r="F10" s="3">
        <f t="shared" si="0"/>
        <v>8.2095361516013856</v>
      </c>
      <c r="G10">
        <f t="shared" si="1"/>
        <v>-3.1517051446064863E-2</v>
      </c>
      <c r="H10">
        <f t="shared" si="2"/>
        <v>3.8390782212362898E-3</v>
      </c>
      <c r="I10">
        <f t="shared" si="3"/>
        <v>0.93752459331362314</v>
      </c>
      <c r="J10">
        <f t="shared" si="4"/>
        <v>0.92247540668637695</v>
      </c>
    </row>
    <row r="11" spans="1:10" x14ac:dyDescent="0.25">
      <c r="A11" s="1" t="s">
        <v>22</v>
      </c>
      <c r="B11" t="s">
        <v>16</v>
      </c>
      <c r="C11" s="2">
        <v>6.2199999999999994E-5</v>
      </c>
      <c r="D11">
        <v>0.96599999999999997</v>
      </c>
      <c r="E11" s="2">
        <v>7.6550000000000004E-5</v>
      </c>
      <c r="F11" s="3">
        <f t="shared" si="0"/>
        <v>4.0043052787993894</v>
      </c>
      <c r="G11">
        <f t="shared" si="1"/>
        <v>-1.5022873584506671E-2</v>
      </c>
      <c r="H11">
        <f t="shared" si="2"/>
        <v>3.7516803886168686E-3</v>
      </c>
      <c r="I11">
        <f t="shared" si="3"/>
        <v>0.97335329356168898</v>
      </c>
      <c r="J11">
        <f t="shared" si="4"/>
        <v>0.95864670643831096</v>
      </c>
    </row>
    <row r="12" spans="1:10" x14ac:dyDescent="0.25">
      <c r="A12" s="1" t="s">
        <v>5</v>
      </c>
      <c r="B12" t="s">
        <v>5</v>
      </c>
      <c r="C12">
        <v>0.27500000000000002</v>
      </c>
      <c r="D12">
        <v>1.0029999999999999</v>
      </c>
      <c r="E12">
        <v>0.29299999999999998</v>
      </c>
      <c r="F12" s="3">
        <f t="shared" si="0"/>
        <v>1.0916203674341685</v>
      </c>
      <c r="G12">
        <f t="shared" si="1"/>
        <v>1.300933020418072E-3</v>
      </c>
      <c r="H12">
        <f t="shared" si="2"/>
        <v>1.1917449135507509E-3</v>
      </c>
      <c r="I12">
        <f t="shared" si="3"/>
        <v>1.0053358200305593</v>
      </c>
      <c r="J12">
        <f t="shared" si="4"/>
        <v>1.0006641799694405</v>
      </c>
    </row>
    <row r="13" spans="1:10" x14ac:dyDescent="0.25">
      <c r="A13" s="1" t="s">
        <v>6</v>
      </c>
      <c r="B13" t="s">
        <v>6</v>
      </c>
      <c r="C13">
        <v>0.24199999999999999</v>
      </c>
      <c r="D13">
        <v>0.96199999999999997</v>
      </c>
      <c r="E13">
        <v>0.27600000000000002</v>
      </c>
      <c r="F13" s="3">
        <f t="shared" si="0"/>
        <v>1.1700024075004791</v>
      </c>
      <c r="G13">
        <f t="shared" si="1"/>
        <v>-1.6824927962187056E-2</v>
      </c>
      <c r="H13">
        <f t="shared" si="2"/>
        <v>1.438025071942441E-2</v>
      </c>
      <c r="I13">
        <f t="shared" si="3"/>
        <v>0.99018529141007183</v>
      </c>
      <c r="J13">
        <f t="shared" si="4"/>
        <v>0.9338147085899281</v>
      </c>
    </row>
    <row r="14" spans="1:10" x14ac:dyDescent="0.25">
      <c r="A14" s="1" t="s">
        <v>23</v>
      </c>
      <c r="B14" t="s">
        <v>17</v>
      </c>
      <c r="C14" s="2">
        <v>1.28E-11</v>
      </c>
      <c r="D14">
        <v>0.96589999999999998</v>
      </c>
      <c r="E14" s="2">
        <v>1.6999999999999999E-11</v>
      </c>
      <c r="F14" s="3">
        <f t="shared" si="0"/>
        <v>6.7708817848119702</v>
      </c>
      <c r="G14">
        <f t="shared" si="1"/>
        <v>-1.5067833932587947E-2</v>
      </c>
      <c r="H14">
        <f t="shared" si="2"/>
        <v>2.2253872407560259E-3</v>
      </c>
      <c r="I14">
        <f t="shared" si="3"/>
        <v>0.97026175899188183</v>
      </c>
      <c r="J14">
        <f t="shared" si="4"/>
        <v>0.96153824100811813</v>
      </c>
    </row>
    <row r="15" spans="1:10" x14ac:dyDescent="0.25">
      <c r="A15" s="1" t="s">
        <v>23</v>
      </c>
      <c r="B15" t="s">
        <v>18</v>
      </c>
      <c r="C15" s="2">
        <v>2E-16</v>
      </c>
      <c r="D15">
        <v>0.96099999999999997</v>
      </c>
      <c r="E15" s="2">
        <v>3.55E-16</v>
      </c>
      <c r="F15" s="3">
        <f t="shared" si="0"/>
        <v>8.2095361516013856</v>
      </c>
      <c r="G15">
        <f t="shared" si="1"/>
        <v>-1.7276612331454656E-2</v>
      </c>
      <c r="H15">
        <f t="shared" si="2"/>
        <v>2.1044565749411565E-3</v>
      </c>
      <c r="I15">
        <f t="shared" si="3"/>
        <v>0.96512473488688466</v>
      </c>
      <c r="J15">
        <f t="shared" si="4"/>
        <v>0.95687526511311527</v>
      </c>
    </row>
    <row r="16" spans="1:10" x14ac:dyDescent="0.25">
      <c r="A16" s="1" t="s">
        <v>23</v>
      </c>
      <c r="B16" t="s">
        <v>19</v>
      </c>
      <c r="C16" s="2">
        <v>2E-16</v>
      </c>
      <c r="D16">
        <v>1.04</v>
      </c>
      <c r="E16" s="2">
        <v>3.55E-16</v>
      </c>
      <c r="F16" s="3">
        <f t="shared" si="0"/>
        <v>8.2095361516013856</v>
      </c>
      <c r="G16">
        <f t="shared" si="1"/>
        <v>1.703333929878037E-2</v>
      </c>
      <c r="H16">
        <f t="shared" si="2"/>
        <v>2.0748235934691362E-3</v>
      </c>
      <c r="I16">
        <f t="shared" si="3"/>
        <v>1.0440666542431996</v>
      </c>
      <c r="J16">
        <f t="shared" si="4"/>
        <v>1.0359333457568005</v>
      </c>
    </row>
    <row r="17" spans="1:10" x14ac:dyDescent="0.25">
      <c r="A17" s="1" t="s">
        <v>23</v>
      </c>
      <c r="B17" t="s">
        <v>20</v>
      </c>
      <c r="C17" s="2">
        <v>2E-16</v>
      </c>
      <c r="D17">
        <v>1.056</v>
      </c>
      <c r="E17" s="2">
        <v>3.55E-16</v>
      </c>
      <c r="F17" s="3">
        <f t="shared" si="0"/>
        <v>8.2095361516013856</v>
      </c>
      <c r="G17">
        <f t="shared" si="1"/>
        <v>2.3663918197793475E-2</v>
      </c>
      <c r="H17">
        <f t="shared" si="2"/>
        <v>2.8824915026627288E-3</v>
      </c>
      <c r="I17">
        <f t="shared" si="3"/>
        <v>1.0616496833452189</v>
      </c>
      <c r="J17">
        <f t="shared" si="4"/>
        <v>1.0503503166547812</v>
      </c>
    </row>
    <row r="18" spans="1:10" x14ac:dyDescent="0.25">
      <c r="A18" s="1" t="s">
        <v>23</v>
      </c>
      <c r="B18" t="s">
        <v>21</v>
      </c>
      <c r="C18" s="2">
        <v>2E-16</v>
      </c>
      <c r="D18">
        <v>1.0429999999999999</v>
      </c>
      <c r="E18" s="2">
        <v>3.55E-16</v>
      </c>
      <c r="F18" s="3">
        <f t="shared" si="0"/>
        <v>8.2095361516013856</v>
      </c>
      <c r="G18">
        <f t="shared" si="1"/>
        <v>1.8284308426530838E-2</v>
      </c>
      <c r="H18">
        <f t="shared" si="2"/>
        <v>2.2272035945617007E-3</v>
      </c>
      <c r="I18">
        <f t="shared" si="3"/>
        <v>1.0473653190453409</v>
      </c>
      <c r="J18">
        <f t="shared" si="4"/>
        <v>1.0386346809546589</v>
      </c>
    </row>
    <row r="19" spans="1:10" x14ac:dyDescent="0.25">
      <c r="F19" s="3"/>
    </row>
    <row r="20" spans="1:10" x14ac:dyDescent="0.25">
      <c r="A20" s="1" t="s">
        <v>30</v>
      </c>
      <c r="F20" s="3"/>
    </row>
    <row r="21" spans="1:10" x14ac:dyDescent="0.25">
      <c r="A21" t="s">
        <v>37</v>
      </c>
      <c r="B21" t="s">
        <v>7</v>
      </c>
      <c r="C21" t="s">
        <v>2</v>
      </c>
      <c r="D21" t="s">
        <v>3</v>
      </c>
      <c r="E21" t="s">
        <v>4</v>
      </c>
      <c r="F21" t="s">
        <v>25</v>
      </c>
      <c r="G21" t="s">
        <v>26</v>
      </c>
      <c r="H21" t="s">
        <v>27</v>
      </c>
      <c r="I21" t="s">
        <v>28</v>
      </c>
      <c r="J21" t="s">
        <v>29</v>
      </c>
    </row>
    <row r="22" spans="1:10" x14ac:dyDescent="0.25">
      <c r="A22" s="1" t="s">
        <v>24</v>
      </c>
      <c r="B22" t="s">
        <v>8</v>
      </c>
      <c r="C22">
        <v>8.0400000000000003E-3</v>
      </c>
      <c r="D22">
        <v>1.1137999999999999</v>
      </c>
      <c r="E22">
        <v>8.0400000000000003E-3</v>
      </c>
      <c r="F22" s="3">
        <f t="shared" ref="F22:F28" si="5">NORMSINV(1 - (C22/2))</f>
        <v>2.6503853922516325</v>
      </c>
      <c r="G22">
        <f t="shared" ref="G22:G28" si="6">LOG(D22)</f>
        <v>4.6807213553740228E-2</v>
      </c>
      <c r="H22">
        <f t="shared" ref="H22:H28" si="7">ABS(G22/F22)</f>
        <v>1.7660531064870984E-2</v>
      </c>
      <c r="I22">
        <f t="shared" ref="I22:I28" si="8">D22+(1.96*(H22))</f>
        <v>1.148414640887147</v>
      </c>
      <c r="J22">
        <f t="shared" ref="J22:J28" si="9">D22-(1.96*H22)</f>
        <v>1.0791853591128528</v>
      </c>
    </row>
    <row r="23" spans="1:10" x14ac:dyDescent="0.25">
      <c r="A23" s="1" t="s">
        <v>24</v>
      </c>
      <c r="B23" t="s">
        <v>9</v>
      </c>
      <c r="C23">
        <v>4.0499999999999998E-3</v>
      </c>
      <c r="D23">
        <v>1.244</v>
      </c>
      <c r="E23">
        <v>4.62E-3</v>
      </c>
      <c r="F23" s="3">
        <f t="shared" si="5"/>
        <v>2.8742408385924803</v>
      </c>
      <c r="G23">
        <f t="shared" si="6"/>
        <v>9.4820380354799894E-2</v>
      </c>
      <c r="H23">
        <f t="shared" si="7"/>
        <v>3.2989712998870886E-2</v>
      </c>
      <c r="I23">
        <f t="shared" si="8"/>
        <v>1.3086598374777869</v>
      </c>
      <c r="J23">
        <f t="shared" si="9"/>
        <v>1.1793401625222131</v>
      </c>
    </row>
    <row r="24" spans="1:10" x14ac:dyDescent="0.25">
      <c r="A24" s="1" t="s">
        <v>22</v>
      </c>
      <c r="B24" t="s">
        <v>11</v>
      </c>
      <c r="C24" s="2">
        <v>2.4899999999999999E-5</v>
      </c>
      <c r="D24">
        <v>1.0549999999999999</v>
      </c>
      <c r="E24" s="2">
        <v>3.3200000000000001E-5</v>
      </c>
      <c r="F24" s="3">
        <f t="shared" si="5"/>
        <v>4.2157041679595375</v>
      </c>
      <c r="G24">
        <f t="shared" si="6"/>
        <v>2.3252459633711444E-2</v>
      </c>
      <c r="H24">
        <f t="shared" si="7"/>
        <v>5.5156763158184258E-3</v>
      </c>
      <c r="I24">
        <f t="shared" si="8"/>
        <v>1.0658107255790041</v>
      </c>
      <c r="J24">
        <f t="shared" si="9"/>
        <v>1.0441892744209957</v>
      </c>
    </row>
    <row r="25" spans="1:10" x14ac:dyDescent="0.25">
      <c r="A25" s="1" t="s">
        <v>22</v>
      </c>
      <c r="B25" t="s">
        <v>12</v>
      </c>
      <c r="C25" s="2">
        <v>2.02E-5</v>
      </c>
      <c r="D25">
        <v>1.0509999999999999</v>
      </c>
      <c r="E25" s="2">
        <v>3.2320000000000002E-5</v>
      </c>
      <c r="F25" s="3">
        <f t="shared" si="5"/>
        <v>4.2626685816047436</v>
      </c>
      <c r="G25">
        <f t="shared" si="6"/>
        <v>2.1602716028242194E-2</v>
      </c>
      <c r="H25">
        <f t="shared" si="7"/>
        <v>5.0678854371806539E-3</v>
      </c>
      <c r="I25">
        <f t="shared" si="8"/>
        <v>1.0609330554568741</v>
      </c>
      <c r="J25">
        <f t="shared" si="9"/>
        <v>1.0410669445431258</v>
      </c>
    </row>
    <row r="26" spans="1:10" x14ac:dyDescent="0.25">
      <c r="A26" s="1" t="s">
        <v>22</v>
      </c>
      <c r="B26" t="s">
        <v>13</v>
      </c>
      <c r="C26" s="2">
        <v>2.8100000000000001E-10</v>
      </c>
      <c r="D26">
        <v>1.07</v>
      </c>
      <c r="E26" s="2">
        <v>5.6200000000000002E-10</v>
      </c>
      <c r="F26" s="3">
        <f t="shared" si="5"/>
        <v>6.3089141685782604</v>
      </c>
      <c r="G26">
        <f t="shared" si="6"/>
        <v>2.9383777685209667E-2</v>
      </c>
      <c r="H26">
        <f t="shared" si="7"/>
        <v>4.6575015763499318E-3</v>
      </c>
      <c r="I26">
        <f t="shared" si="8"/>
        <v>1.0791287030896459</v>
      </c>
      <c r="J26">
        <f t="shared" si="9"/>
        <v>1.0608712969103542</v>
      </c>
    </row>
    <row r="27" spans="1:10" x14ac:dyDescent="0.25">
      <c r="A27" s="1" t="s">
        <v>23</v>
      </c>
      <c r="B27" t="s">
        <v>19</v>
      </c>
      <c r="C27" s="2">
        <v>8.8500000000000005E-11</v>
      </c>
      <c r="D27">
        <v>1.052</v>
      </c>
      <c r="E27" s="2">
        <v>2.3600000000000001E-10</v>
      </c>
      <c r="F27" s="3">
        <f t="shared" si="5"/>
        <v>6.485394181715745</v>
      </c>
      <c r="G27">
        <f t="shared" si="6"/>
        <v>2.201573981772028E-2</v>
      </c>
      <c r="H27">
        <f t="shared" si="7"/>
        <v>3.3946648732299414E-3</v>
      </c>
      <c r="I27">
        <f t="shared" si="8"/>
        <v>1.0586535431515307</v>
      </c>
      <c r="J27">
        <f t="shared" si="9"/>
        <v>1.0453464568484694</v>
      </c>
    </row>
    <row r="28" spans="1:10" x14ac:dyDescent="0.25">
      <c r="A28" s="1" t="s">
        <v>23</v>
      </c>
      <c r="B28" t="s">
        <v>20</v>
      </c>
      <c r="C28" s="2">
        <v>3.47E-12</v>
      </c>
      <c r="D28">
        <v>1.069</v>
      </c>
      <c r="E28" s="2">
        <v>1.388E-11</v>
      </c>
      <c r="F28" s="3">
        <f t="shared" si="5"/>
        <v>6.9572458631782377</v>
      </c>
      <c r="G28">
        <f t="shared" si="6"/>
        <v>2.8977705208777998E-2</v>
      </c>
      <c r="H28">
        <f t="shared" si="7"/>
        <v>4.1651115655039223E-3</v>
      </c>
      <c r="I28">
        <f t="shared" si="8"/>
        <v>1.0771636186683877</v>
      </c>
      <c r="J28">
        <f t="shared" si="9"/>
        <v>1.0608363813316122</v>
      </c>
    </row>
    <row r="29" spans="1:10" x14ac:dyDescent="0.25">
      <c r="A29" s="1" t="s">
        <v>23</v>
      </c>
      <c r="B29" t="s">
        <v>21</v>
      </c>
      <c r="C29" s="2">
        <v>2.2499999999999999E-14</v>
      </c>
      <c r="D29">
        <v>1.0649999999999999</v>
      </c>
      <c r="E29" s="2">
        <v>1.7999999999999999E-13</v>
      </c>
      <c r="F29" s="3">
        <f t="shared" ref="F29" si="10">NORMSINV(1 - (C29/2))</f>
        <v>7.6358903966629299</v>
      </c>
      <c r="G29">
        <f t="shared" ref="G29" si="11">LOG(D29)</f>
        <v>2.7349607774756507E-2</v>
      </c>
      <c r="H29">
        <f t="shared" ref="H29" si="12">ABS(G29/F29)</f>
        <v>3.5817182219782715E-3</v>
      </c>
      <c r="I29">
        <f t="shared" ref="I29" si="13">D29+(1.96*(H29))</f>
        <v>1.0720201677150774</v>
      </c>
      <c r="J29">
        <f t="shared" ref="J29" si="14">D29-(1.96*H29)</f>
        <v>1.0579798322849225</v>
      </c>
    </row>
    <row r="30" spans="1:10" x14ac:dyDescent="0.25">
      <c r="F30" s="3"/>
    </row>
    <row r="31" spans="1:10" x14ac:dyDescent="0.25">
      <c r="F31" s="3"/>
    </row>
    <row r="32" spans="1:10" x14ac:dyDescent="0.25">
      <c r="A32" s="4" t="s">
        <v>31</v>
      </c>
      <c r="F32" s="3"/>
    </row>
    <row r="33" spans="1:10" x14ac:dyDescent="0.25">
      <c r="A33" t="s">
        <v>0</v>
      </c>
      <c r="B33" t="s">
        <v>36</v>
      </c>
      <c r="C33" t="s">
        <v>2</v>
      </c>
      <c r="D33" t="s">
        <v>3</v>
      </c>
      <c r="E33" t="s">
        <v>4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</row>
    <row r="34" spans="1:10" x14ac:dyDescent="0.25">
      <c r="A34" s="5" t="s">
        <v>32</v>
      </c>
      <c r="B34" t="s">
        <v>35</v>
      </c>
      <c r="C34" s="7">
        <v>6.1900000000000005E-8</v>
      </c>
      <c r="D34" s="6">
        <v>1.3959999999999999</v>
      </c>
      <c r="E34" t="s">
        <v>34</v>
      </c>
      <c r="F34" s="3">
        <f t="shared" ref="F34:F35" si="15">NORMSINV(1 - (C34/2))</f>
        <v>5.4132239279826599</v>
      </c>
      <c r="G34">
        <f t="shared" ref="G34:G35" si="16">LOG(D34)</f>
        <v>0.14488541828714227</v>
      </c>
      <c r="H34">
        <f t="shared" ref="H34:H35" si="17">ABS(G34/F34)</f>
        <v>2.6765088644898634E-2</v>
      </c>
      <c r="I34">
        <f t="shared" ref="I34:I35" si="18">D34+(1.96*(H34))</f>
        <v>1.4484595737440011</v>
      </c>
      <c r="J34">
        <f t="shared" ref="J34:J35" si="19">D34-(1.96*H34)</f>
        <v>1.3435404262559987</v>
      </c>
    </row>
    <row r="35" spans="1:10" x14ac:dyDescent="0.25">
      <c r="A35" t="s">
        <v>33</v>
      </c>
      <c r="B35" t="s">
        <v>35</v>
      </c>
      <c r="C35" s="6">
        <v>3.6800000000000001E-3</v>
      </c>
      <c r="D35" s="6">
        <v>1.3540000000000001</v>
      </c>
      <c r="E35" t="s">
        <v>34</v>
      </c>
      <c r="F35" s="3">
        <f t="shared" si="15"/>
        <v>2.90436403669176</v>
      </c>
      <c r="G35">
        <f t="shared" si="16"/>
        <v>0.13161866434912553</v>
      </c>
      <c r="H35">
        <f t="shared" si="17"/>
        <v>4.5317550653549227E-2</v>
      </c>
      <c r="I35">
        <f t="shared" si="18"/>
        <v>1.4428223992809566</v>
      </c>
      <c r="J35">
        <f t="shared" si="19"/>
        <v>1.2651776007190436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2017-03-19T11:29:35Z</dcterms:created>
  <dcterms:modified xsi:type="dcterms:W3CDTF">2017-03-19T12:04:29Z</dcterms:modified>
</cp:coreProperties>
</file>