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 &amp; Papers\Optimal_food\"/>
    </mc:Choice>
  </mc:AlternateContent>
  <bookViews>
    <workbookView xWindow="0" yWindow="0" windowWidth="16380" windowHeight="8196" tabRatio="500"/>
  </bookViews>
  <sheets>
    <sheet name="matching" sheetId="3" r:id="rId1"/>
    <sheet name="RDI" sheetId="1" r:id="rId2"/>
    <sheet name="DRI" sheetId="2" r:id="rId3"/>
    <sheet name="macro_conversion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" i="3" l="1"/>
  <c r="E5" i="3"/>
  <c r="F4" i="3"/>
  <c r="E4" i="3"/>
  <c r="F6" i="3"/>
  <c r="E6" i="3"/>
  <c r="I7" i="4"/>
  <c r="H7" i="4"/>
  <c r="I5" i="4"/>
  <c r="H5" i="4"/>
  <c r="I4" i="4"/>
  <c r="H4" i="4"/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6" i="3"/>
</calcChain>
</file>

<file path=xl/sharedStrings.xml><?xml version="1.0" encoding="utf-8"?>
<sst xmlns="http://schemas.openxmlformats.org/spreadsheetml/2006/main" count="497" uniqueCount="217">
  <si>
    <t xml:space="preserve">Total fat </t>
  </si>
  <si>
    <t xml:space="preserve">65 g increased to 78 g </t>
  </si>
  <si>
    <t xml:space="preserve">Saturated fatty acids </t>
  </si>
  <si>
    <t xml:space="preserve">20 g stays unchanged </t>
  </si>
  <si>
    <t xml:space="preserve">Cholesterol </t>
  </si>
  <si>
    <t xml:space="preserve">300 mg stays unchanged </t>
  </si>
  <si>
    <t xml:space="preserve">Sodium </t>
  </si>
  <si>
    <t xml:space="preserve">2400 mg decreased to 2300 mg </t>
  </si>
  <si>
    <t xml:space="preserve">Potassium </t>
  </si>
  <si>
    <t xml:space="preserve">3500 mg increased to 4700 mg </t>
  </si>
  <si>
    <t xml:space="preserve">Total carbohydrate </t>
  </si>
  <si>
    <t xml:space="preserve">300 g decreased to 275 g </t>
  </si>
  <si>
    <t xml:space="preserve">Added sugars </t>
  </si>
  <si>
    <t xml:space="preserve">newly established at 50 g </t>
  </si>
  <si>
    <t xml:space="preserve">Dietary fiber </t>
  </si>
  <si>
    <t xml:space="preserve">25 g increased to 28 g </t>
  </si>
  <si>
    <t xml:space="preserve">Protein </t>
  </si>
  <si>
    <t xml:space="preserve">50 g stays unchanged </t>
  </si>
  <si>
    <t>New RDI or AI</t>
  </si>
  <si>
    <t>Old RDI</t>
  </si>
  <si>
    <t xml:space="preserve">(male, age 19–30) </t>
  </si>
  <si>
    <t xml:space="preserve">(female, age 19–30) </t>
  </si>
  <si>
    <t xml:space="preserve">Vitamin A </t>
  </si>
  <si>
    <t xml:space="preserve">900 μg </t>
  </si>
  <si>
    <t>700 μg</t>
  </si>
  <si>
    <t xml:space="preserve">Ascorbic acid (vitamin C) </t>
  </si>
  <si>
    <t xml:space="preserve">60 mg </t>
  </si>
  <si>
    <t xml:space="preserve">90 mg </t>
  </si>
  <si>
    <t>75 mg</t>
  </si>
  <si>
    <t xml:space="preserve">Cholecalciferol (vitamin D) </t>
  </si>
  <si>
    <t xml:space="preserve">400 IU (10 μg) </t>
  </si>
  <si>
    <t xml:space="preserve">15 μg </t>
  </si>
  <si>
    <t>15 μg</t>
  </si>
  <si>
    <t xml:space="preserve">Tocopherol (vitamin E) </t>
  </si>
  <si>
    <t xml:space="preserve">30 IU </t>
  </si>
  <si>
    <t xml:space="preserve">15 mg </t>
  </si>
  <si>
    <t>15 mg</t>
  </si>
  <si>
    <t xml:space="preserve">Vitamin K </t>
  </si>
  <si>
    <t xml:space="preserve">80 μg </t>
  </si>
  <si>
    <t xml:space="preserve">120 μg </t>
  </si>
  <si>
    <t>90 μg</t>
  </si>
  <si>
    <t xml:space="preserve">Thiamin (vitamin B1) </t>
  </si>
  <si>
    <t xml:space="preserve">1.5 mg </t>
  </si>
  <si>
    <t xml:space="preserve">1.2 mg </t>
  </si>
  <si>
    <t>1.1 mg</t>
  </si>
  <si>
    <t xml:space="preserve">Riboflavin (vitamin B2) </t>
  </si>
  <si>
    <t xml:space="preserve">1.7 mg </t>
  </si>
  <si>
    <t xml:space="preserve">1.3 mg </t>
  </si>
  <si>
    <t xml:space="preserve">Niacin (vitamin B3) </t>
  </si>
  <si>
    <t xml:space="preserve">20 mg </t>
  </si>
  <si>
    <t xml:space="preserve">16 mg </t>
  </si>
  <si>
    <t>14 mg</t>
  </si>
  <si>
    <t xml:space="preserve">Pyridoxine (vitamin B6) </t>
  </si>
  <si>
    <t xml:space="preserve">2 mg </t>
  </si>
  <si>
    <t>1.3 mg</t>
  </si>
  <si>
    <t xml:space="preserve">Folate </t>
  </si>
  <si>
    <t xml:space="preserve">400 μg </t>
  </si>
  <si>
    <t>400 μg</t>
  </si>
  <si>
    <t xml:space="preserve">Cobalamine (vitamin B12) </t>
  </si>
  <si>
    <t xml:space="preserve">6 μg </t>
  </si>
  <si>
    <t xml:space="preserve">2.4 μg </t>
  </si>
  <si>
    <t>2.4 μg</t>
  </si>
  <si>
    <t xml:space="preserve">Pantothenic acid (vitamin B5) </t>
  </si>
  <si>
    <t xml:space="preserve">10 mg </t>
  </si>
  <si>
    <t xml:space="preserve">5 mg </t>
  </si>
  <si>
    <t>5 mg</t>
  </si>
  <si>
    <t xml:space="preserve">Biotin </t>
  </si>
  <si>
    <t xml:space="preserve">300 μg </t>
  </si>
  <si>
    <t xml:space="preserve">30 μg </t>
  </si>
  <si>
    <t>30 μg</t>
  </si>
  <si>
    <t xml:space="preserve">Choline </t>
  </si>
  <si>
    <t xml:space="preserve">— </t>
  </si>
  <si>
    <t xml:space="preserve">550 mg </t>
  </si>
  <si>
    <t>425 mg</t>
  </si>
  <si>
    <t xml:space="preserve">Calcium </t>
  </si>
  <si>
    <t xml:space="preserve">1000 mg </t>
  </si>
  <si>
    <t xml:space="preserve">1300 mg </t>
  </si>
  <si>
    <t>1300 mg</t>
  </si>
  <si>
    <t xml:space="preserve">Chromium </t>
  </si>
  <si>
    <t xml:space="preserve">35 μg* </t>
  </si>
  <si>
    <t>25 μg*</t>
  </si>
  <si>
    <t xml:space="preserve">Copper </t>
  </si>
  <si>
    <t xml:space="preserve">2000 μg </t>
  </si>
  <si>
    <t>900 μg</t>
  </si>
  <si>
    <t xml:space="preserve">Fluoride </t>
  </si>
  <si>
    <t xml:space="preserve">4 mg* </t>
  </si>
  <si>
    <t>3 mg*</t>
  </si>
  <si>
    <t xml:space="preserve">Iodine </t>
  </si>
  <si>
    <t xml:space="preserve">150 μg </t>
  </si>
  <si>
    <t>150 μg</t>
  </si>
  <si>
    <t xml:space="preserve">Iron </t>
  </si>
  <si>
    <t xml:space="preserve">18 mg </t>
  </si>
  <si>
    <t xml:space="preserve">8 mg </t>
  </si>
  <si>
    <t>18 mg</t>
  </si>
  <si>
    <t xml:space="preserve">Magnesium </t>
  </si>
  <si>
    <t xml:space="preserve">400 mg </t>
  </si>
  <si>
    <t>310 mg</t>
  </si>
  <si>
    <t xml:space="preserve">Manganese </t>
  </si>
  <si>
    <t xml:space="preserve">2.3 mg* </t>
  </si>
  <si>
    <t>1.8 mg*</t>
  </si>
  <si>
    <t xml:space="preserve">Molybdenum </t>
  </si>
  <si>
    <t xml:space="preserve">75 μg </t>
  </si>
  <si>
    <t xml:space="preserve">45 μg </t>
  </si>
  <si>
    <t>45 μg</t>
  </si>
  <si>
    <t xml:space="preserve">Phosphorus </t>
  </si>
  <si>
    <t xml:space="preserve">700 mg </t>
  </si>
  <si>
    <t>700 mg</t>
  </si>
  <si>
    <t xml:space="preserve">Selenium </t>
  </si>
  <si>
    <t xml:space="preserve">70 μg </t>
  </si>
  <si>
    <t xml:space="preserve">55 μg </t>
  </si>
  <si>
    <t>55 μg</t>
  </si>
  <si>
    <t xml:space="preserve">Zinc </t>
  </si>
  <si>
    <t xml:space="preserve">11 mg </t>
  </si>
  <si>
    <t>8 mg</t>
  </si>
  <si>
    <t xml:space="preserve">4.7 g </t>
  </si>
  <si>
    <t>4.7 g</t>
  </si>
  <si>
    <t xml:space="preserve">1.5 g* </t>
  </si>
  <si>
    <t>1.5 g*</t>
  </si>
  <si>
    <t xml:space="preserve">Chloride </t>
  </si>
  <si>
    <t xml:space="preserve">3400 mg </t>
  </si>
  <si>
    <t xml:space="preserve">2.3 g* </t>
  </si>
  <si>
    <t>Nutrient</t>
  </si>
  <si>
    <t>EAR</t>
  </si>
  <si>
    <t>Highest RDA/AI</t>
  </si>
  <si>
    <t>UL[7]</t>
  </si>
  <si>
    <t>Unit</t>
  </si>
  <si>
    <t>Vitamin A</t>
  </si>
  <si>
    <t>µg</t>
  </si>
  <si>
    <t>Thiamin (B1)</t>
  </si>
  <si>
    <t>ND</t>
  </si>
  <si>
    <t>mg</t>
  </si>
  <si>
    <t>Riboflavin (B2)</t>
  </si>
  <si>
    <t>Niacin (B3)</t>
  </si>
  <si>
    <t>Pantothenic acid (B5)</t>
  </si>
  <si>
    <t>NE</t>
  </si>
  <si>
    <t>Vitamin B6</t>
  </si>
  <si>
    <t>Biotin (B7)</t>
  </si>
  <si>
    <t>Folate (B9)</t>
  </si>
  <si>
    <t>Cyanocobalamin (B12)</t>
  </si>
  <si>
    <t>Vitamin C</t>
  </si>
  <si>
    <t>Vitamin D</t>
  </si>
  <si>
    <t>α-tocopherol (Vitamin E)</t>
  </si>
  <si>
    <t>Vitamin K</t>
  </si>
  <si>
    <t>Choline</t>
  </si>
  <si>
    <t>Calcium</t>
  </si>
  <si>
    <t>Chloride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</si>
  <si>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</si>
  <si>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</si>
  <si>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</si>
  <si>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</si>
  <si>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</si>
  <si>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</si>
  <si>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</si>
  <si>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</si>
  <si>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Phosphorus</t>
  </si>
  <si>
    <t>Potassium</t>
  </si>
  <si>
    <t>Selenium</t>
  </si>
  <si>
    <t>Sodium</t>
  </si>
  <si>
    <t>Zinc</t>
  </si>
  <si>
    <t>Water</t>
  </si>
  <si>
    <t>Energy</t>
  </si>
  <si>
    <t>Protein</t>
  </si>
  <si>
    <t>Total lipid (fat)</t>
  </si>
  <si>
    <t>Carbohydrate, by difference</t>
  </si>
  <si>
    <t>Fiber, total dietary</t>
  </si>
  <si>
    <t>Sugars, total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</si>
  <si>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</si>
  <si>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</si>
  <si>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</si>
  <si>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</si>
  <si>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</si>
  <si>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</si>
  <si>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</si>
  <si>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</si>
  <si>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</si>
  <si>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</si>
  <si>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</si>
  <si>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</si>
  <si>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</si>
  <si>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</si>
  <si>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</si>
  <si>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</si>
  <si>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</si>
  <si>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</si>
  <si>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K (phylloquinone)</t>
  </si>
  <si>
    <t>Fatty acids, total saturated</t>
  </si>
  <si>
    <t>Fatty acids, total monounsaturated</t>
  </si>
  <si>
    <t>Fatty acids, total polyunsaturated</t>
  </si>
  <si>
    <t>Fatty acids, total trans</t>
  </si>
  <si>
    <t>Cholesterol</t>
  </si>
  <si>
    <t>mean</t>
  </si>
  <si>
    <t>g</t>
  </si>
  <si>
    <t>kcal</t>
  </si>
  <si>
    <t>IU</t>
  </si>
  <si>
    <t xml:space="preserve">μg </t>
  </si>
  <si>
    <t xml:space="preserve">mg </t>
  </si>
  <si>
    <t xml:space="preserve">μg* </t>
  </si>
  <si>
    <t xml:space="preserve">mg* </t>
  </si>
  <si>
    <t xml:space="preserve">g </t>
  </si>
  <si>
    <t xml:space="preserve">g* </t>
  </si>
  <si>
    <t>2000 </t>
  </si>
  <si>
    <t>unit</t>
  </si>
  <si>
    <t>nutrient</t>
  </si>
  <si>
    <t>crop_unit</t>
  </si>
  <si>
    <t>Inf</t>
  </si>
  <si>
    <t>caronhydrate</t>
  </si>
  <si>
    <t>protein</t>
  </si>
  <si>
    <t>fibre</t>
  </si>
  <si>
    <t>fat</t>
  </si>
  <si>
    <t>kcal/g</t>
  </si>
  <si>
    <t>lower limit</t>
  </si>
  <si>
    <t>45-65%</t>
  </si>
  <si>
    <t>10-35%</t>
  </si>
  <si>
    <t>20-30%</t>
  </si>
  <si>
    <t>upper limit</t>
  </si>
  <si>
    <t>RDI_max</t>
  </si>
  <si>
    <t>RDI_min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</si>
</sst>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2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Arial"/>
      <family val="2"/>
    </font>
    <font>
      <sz val="12"/>
      <color theme="0" tint="-0.249977111117893"/>
      <name val="Calibri"/>
      <family val="2"/>
      <charset val="1"/>
    </font>
    <font>
      <sz val="10"/>
      <color theme="0" tint="-0.249977111117893"/>
      <name val="Arial"/>
      <family val="2"/>
    </font>
    <font>
      <i/>
      <sz val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/>
    <xf numFmtId="0" fontId="4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E8" sqref="E8"/>
    </sheetView>
  </sheetViews>
  <sheetFormatPr defaultRowHeight="13.2" x14ac:dyDescent="0.25"/>
  <cols>
    <col min="1" max="1" width="16.88671875" customWidth="1"/>
    <col min="2" max="2" width="5.88671875" customWidth="1"/>
    <col min="3" max="3" width="22.33203125" customWidth="1"/>
    <col min="4" max="4" width="20.21875" customWidth="1"/>
    <col min="5" max="6" width="8.88671875" style="15"/>
    <col min="9" max="9" width="32.88671875" customWidth="1"/>
    <col min="14" max="14" width="23" customWidth="1"/>
    <col min="20" max="20" width="31.88671875" customWidth="1"/>
  </cols>
  <sheetData>
    <row r="1" spans="1:21" x14ac:dyDescent="0.25">
      <c r="A1" t="s">
        <v>202</v>
      </c>
      <c r="B1" t="s">
        <v>203</v>
      </c>
      <c r="D1" t="s">
        <v>201</v>
      </c>
      <c r="E1" s="15" t="s">
        <v>216</v>
      </c>
      <c r="F1" s="15" t="s">
        <v>215</v>
      </c>
      <c r="I1" t="s">
        <v>205</v>
      </c>
      <c r="J1">
        <v>3.75</v>
      </c>
      <c r="L1" t="s">
        <v>211</v>
      </c>
    </row>
    <row r="2" spans="1:21" ht="15.6" x14ac:dyDescent="0.3">
      <c r="A2" s="1" t="s">
        <v>159</v>
      </c>
      <c r="B2" t="s">
        <v>191</v>
      </c>
      <c r="I2" t="s">
        <v>206</v>
      </c>
      <c r="J2">
        <v>4</v>
      </c>
      <c r="L2" t="s">
        <v>212</v>
      </c>
    </row>
    <row r="3" spans="1:21" ht="15.6" x14ac:dyDescent="0.3">
      <c r="A3" s="1" t="s">
        <v>160</v>
      </c>
      <c r="B3" t="s">
        <v>192</v>
      </c>
      <c r="C3" s="10" t="s">
        <v>160</v>
      </c>
      <c r="D3" t="s">
        <v>192</v>
      </c>
      <c r="E3" s="15" t="s">
        <v>200</v>
      </c>
      <c r="F3" s="15" t="s">
        <v>200</v>
      </c>
      <c r="I3" t="s">
        <v>207</v>
      </c>
      <c r="J3">
        <v>2</v>
      </c>
    </row>
    <row r="4" spans="1:21" ht="15.6" x14ac:dyDescent="0.3">
      <c r="A4" s="6" t="s">
        <v>161</v>
      </c>
      <c r="B4" t="s">
        <v>191</v>
      </c>
      <c r="C4" s="1" t="s">
        <v>16</v>
      </c>
      <c r="D4" s="1" t="s">
        <v>191</v>
      </c>
      <c r="E4" s="15">
        <f>2000*0.1/4</f>
        <v>50</v>
      </c>
      <c r="F4" s="15">
        <f>2000*0.35/4</f>
        <v>175</v>
      </c>
      <c r="I4" t="s">
        <v>208</v>
      </c>
      <c r="J4">
        <v>9</v>
      </c>
      <c r="L4" t="s">
        <v>213</v>
      </c>
    </row>
    <row r="5" spans="1:21" ht="15.6" x14ac:dyDescent="0.3">
      <c r="A5" s="6" t="s">
        <v>162</v>
      </c>
      <c r="B5" t="s">
        <v>191</v>
      </c>
      <c r="C5" s="1" t="s">
        <v>0</v>
      </c>
      <c r="D5" s="1" t="s">
        <v>191</v>
      </c>
      <c r="E5" s="15">
        <f>2000*0.2/9</f>
        <v>44.444444444444443</v>
      </c>
      <c r="F5" s="15">
        <f>2000*0.3/9</f>
        <v>66.666666666666671</v>
      </c>
    </row>
    <row r="6" spans="1:21" ht="15.6" x14ac:dyDescent="0.3">
      <c r="A6" s="7" t="s">
        <v>163</v>
      </c>
      <c r="B6" t="s">
        <v>191</v>
      </c>
      <c r="C6" s="1" t="s">
        <v>10</v>
      </c>
      <c r="D6" t="s">
        <v>191</v>
      </c>
      <c r="E6" s="15">
        <f>2000*0.45/3.75</f>
        <v>240</v>
      </c>
      <c r="F6" s="15">
        <f>2000*0.65/3.75</f>
        <v>346.66666666666669</v>
      </c>
      <c r="I6" s="1" t="s">
        <v>22</v>
      </c>
      <c r="J6" s="1" t="s">
        <v>194</v>
      </c>
      <c r="K6" s="1">
        <f>AVERAGE(L6:M6)</f>
        <v>800</v>
      </c>
      <c r="L6" s="8">
        <v>900</v>
      </c>
      <c r="M6" s="8">
        <v>700</v>
      </c>
      <c r="N6" s="8" t="s">
        <v>23</v>
      </c>
      <c r="O6" s="8" t="s">
        <v>24</v>
      </c>
    </row>
    <row r="7" spans="1:21" ht="15.6" x14ac:dyDescent="0.3">
      <c r="A7" s="7" t="s">
        <v>164</v>
      </c>
      <c r="B7" t="s">
        <v>191</v>
      </c>
      <c r="C7" s="1" t="s">
        <v>14</v>
      </c>
      <c r="D7" t="s">
        <v>191</v>
      </c>
      <c r="E7" s="15">
        <v>28</v>
      </c>
      <c r="F7" s="15" t="s">
        <v>204</v>
      </c>
      <c r="I7" s="1" t="s">
        <v>25</v>
      </c>
      <c r="J7" s="1" t="s">
        <v>195</v>
      </c>
      <c r="K7" s="1">
        <f t="shared" ref="K7:K34" si="0">AVERAGE(L7:M7)</f>
        <v>82.5</v>
      </c>
      <c r="L7" s="8">
        <v>90</v>
      </c>
      <c r="M7" s="8">
        <v>75</v>
      </c>
      <c r="N7" s="8" t="s">
        <v>27</v>
      </c>
      <c r="O7" s="8" t="s">
        <v>28</v>
      </c>
    </row>
    <row r="8" spans="1:21" ht="15.6" x14ac:dyDescent="0.3">
      <c r="A8" s="7" t="s">
        <v>165</v>
      </c>
      <c r="B8" t="s">
        <v>191</v>
      </c>
      <c r="I8" s="1" t="s">
        <v>29</v>
      </c>
      <c r="J8" s="1" t="s">
        <v>194</v>
      </c>
      <c r="K8" s="1">
        <f t="shared" si="0"/>
        <v>15</v>
      </c>
      <c r="L8" s="8">
        <v>15</v>
      </c>
      <c r="M8" s="8">
        <v>15</v>
      </c>
      <c r="N8" s="8" t="s">
        <v>31</v>
      </c>
      <c r="O8" s="8" t="s">
        <v>32</v>
      </c>
    </row>
    <row r="9" spans="1:21" ht="15.6" x14ac:dyDescent="0.3">
      <c r="A9" s="7" t="s">
        <v>166</v>
      </c>
      <c r="B9" t="s">
        <v>130</v>
      </c>
      <c r="C9" t="s">
        <v>74</v>
      </c>
      <c r="D9" t="s">
        <v>195</v>
      </c>
      <c r="E9" s="15">
        <v>1000</v>
      </c>
      <c r="F9" s="15">
        <v>2500</v>
      </c>
      <c r="G9" s="11"/>
      <c r="I9" s="1" t="s">
        <v>33</v>
      </c>
      <c r="J9" s="1" t="s">
        <v>195</v>
      </c>
      <c r="K9" s="1">
        <f t="shared" si="0"/>
        <v>15</v>
      </c>
      <c r="L9" s="8">
        <v>15</v>
      </c>
      <c r="M9" s="8">
        <v>15</v>
      </c>
      <c r="N9" s="8" t="s">
        <v>35</v>
      </c>
      <c r="O9" s="8" t="s">
        <v>36</v>
      </c>
    </row>
    <row r="10" spans="1:21" ht="15.6" x14ac:dyDescent="0.3">
      <c r="A10" s="7" t="s">
        <v>167</v>
      </c>
      <c r="B10" t="s">
        <v>130</v>
      </c>
      <c r="C10" t="s">
        <v>90</v>
      </c>
      <c r="D10" t="s">
        <v>195</v>
      </c>
      <c r="E10" s="15">
        <v>18</v>
      </c>
      <c r="F10" s="15">
        <v>45</v>
      </c>
      <c r="G10" s="11"/>
      <c r="I10" s="1" t="s">
        <v>37</v>
      </c>
      <c r="J10" s="1" t="s">
        <v>194</v>
      </c>
      <c r="K10" s="1">
        <f t="shared" si="0"/>
        <v>105</v>
      </c>
      <c r="L10" s="8">
        <v>120</v>
      </c>
      <c r="M10" s="8">
        <v>90</v>
      </c>
      <c r="N10" s="8" t="s">
        <v>39</v>
      </c>
      <c r="O10" s="8" t="s">
        <v>40</v>
      </c>
    </row>
    <row r="11" spans="1:21" ht="15.6" x14ac:dyDescent="0.3">
      <c r="A11" s="7" t="s">
        <v>168</v>
      </c>
      <c r="B11" t="s">
        <v>130</v>
      </c>
      <c r="C11" t="s">
        <v>94</v>
      </c>
      <c r="D11" t="s">
        <v>195</v>
      </c>
      <c r="E11" s="15">
        <v>350</v>
      </c>
      <c r="F11" s="15">
        <v>420</v>
      </c>
      <c r="G11" s="11"/>
      <c r="I11" s="1" t="s">
        <v>41</v>
      </c>
      <c r="J11" s="1" t="s">
        <v>195</v>
      </c>
      <c r="K11" s="1">
        <f t="shared" si="0"/>
        <v>1.1499999999999999</v>
      </c>
      <c r="L11" s="8">
        <v>1.2</v>
      </c>
      <c r="M11" s="8">
        <v>1.1000000000000001</v>
      </c>
      <c r="N11" s="8" t="s">
        <v>43</v>
      </c>
      <c r="O11" s="8" t="s">
        <v>44</v>
      </c>
    </row>
    <row r="12" spans="1:21" ht="15.6" x14ac:dyDescent="0.3">
      <c r="A12" s="7" t="s">
        <v>169</v>
      </c>
      <c r="B12" t="s">
        <v>130</v>
      </c>
      <c r="C12" t="s">
        <v>104</v>
      </c>
      <c r="D12" t="s">
        <v>195</v>
      </c>
      <c r="E12" s="15">
        <v>700</v>
      </c>
      <c r="F12" s="15">
        <v>4000</v>
      </c>
      <c r="G12" s="11"/>
      <c r="I12" s="1" t="s">
        <v>45</v>
      </c>
      <c r="J12" s="1" t="s">
        <v>195</v>
      </c>
      <c r="K12" s="1">
        <f t="shared" si="0"/>
        <v>1.2000000000000002</v>
      </c>
      <c r="L12" s="8">
        <v>1.3</v>
      </c>
      <c r="M12" s="8">
        <v>1.1000000000000001</v>
      </c>
      <c r="N12" s="8" t="s">
        <v>47</v>
      </c>
      <c r="O12" s="8" t="s">
        <v>44</v>
      </c>
    </row>
    <row r="13" spans="1:21" ht="15.6" x14ac:dyDescent="0.3">
      <c r="A13" s="7" t="s">
        <v>170</v>
      </c>
      <c r="B13" t="s">
        <v>130</v>
      </c>
      <c r="C13" s="7" t="s">
        <v>8</v>
      </c>
      <c r="D13" s="14" t="s">
        <v>195</v>
      </c>
      <c r="E13" s="15">
        <v>4700</v>
      </c>
      <c r="F13" s="15" t="s">
        <v>204</v>
      </c>
      <c r="G13" s="12"/>
      <c r="I13" s="1" t="s">
        <v>48</v>
      </c>
      <c r="J13" s="1" t="s">
        <v>195</v>
      </c>
      <c r="K13" s="1">
        <f t="shared" si="0"/>
        <v>15</v>
      </c>
      <c r="L13" s="8">
        <v>16</v>
      </c>
      <c r="M13" s="8">
        <v>14</v>
      </c>
      <c r="N13" s="8" t="s">
        <v>50</v>
      </c>
      <c r="O13" s="8" t="s">
        <v>51</v>
      </c>
      <c r="U13" s="1"/>
    </row>
    <row r="14" spans="1:21" ht="15.6" x14ac:dyDescent="0.3">
      <c r="A14" s="7" t="s">
        <v>171</v>
      </c>
      <c r="B14" t="s">
        <v>130</v>
      </c>
      <c r="C14" s="7" t="s">
        <v>6</v>
      </c>
      <c r="D14" s="14" t="s">
        <v>195</v>
      </c>
      <c r="E14" s="15">
        <v>1500</v>
      </c>
      <c r="F14" s="15">
        <v>2300</v>
      </c>
      <c r="G14" s="12"/>
      <c r="I14" s="1" t="s">
        <v>52</v>
      </c>
      <c r="J14" s="1" t="s">
        <v>195</v>
      </c>
      <c r="K14" s="1">
        <f t="shared" si="0"/>
        <v>1.3</v>
      </c>
      <c r="L14" s="8">
        <v>1.3</v>
      </c>
      <c r="M14" s="8">
        <v>1.3</v>
      </c>
      <c r="N14" s="8" t="s">
        <v>47</v>
      </c>
      <c r="O14" s="8" t="s">
        <v>54</v>
      </c>
      <c r="U14" s="1"/>
    </row>
    <row r="15" spans="1:21" ht="15.6" x14ac:dyDescent="0.3">
      <c r="A15" s="7" t="s">
        <v>172</v>
      </c>
      <c r="B15" t="s">
        <v>130</v>
      </c>
      <c r="C15" t="s">
        <v>111</v>
      </c>
      <c r="D15" t="s">
        <v>195</v>
      </c>
      <c r="E15" s="15">
        <v>11</v>
      </c>
      <c r="F15" s="15">
        <v>40</v>
      </c>
      <c r="G15" s="11"/>
      <c r="I15" s="1" t="s">
        <v>55</v>
      </c>
      <c r="J15" s="1" t="s">
        <v>194</v>
      </c>
      <c r="K15" s="1">
        <f t="shared" si="0"/>
        <v>400</v>
      </c>
      <c r="L15" s="8">
        <v>400</v>
      </c>
      <c r="M15" s="8">
        <v>400</v>
      </c>
      <c r="N15" s="8" t="s">
        <v>56</v>
      </c>
      <c r="O15" s="8" t="s">
        <v>57</v>
      </c>
      <c r="U15" s="1"/>
    </row>
    <row r="16" spans="1:21" ht="15.6" x14ac:dyDescent="0.3">
      <c r="A16" s="7" t="s">
        <v>173</v>
      </c>
      <c r="B16" t="s">
        <v>130</v>
      </c>
      <c r="C16" t="s">
        <v>25</v>
      </c>
      <c r="D16" t="s">
        <v>195</v>
      </c>
      <c r="E16" s="15">
        <v>90</v>
      </c>
      <c r="F16" s="15">
        <v>2000</v>
      </c>
      <c r="G16" s="11"/>
      <c r="I16" s="1" t="s">
        <v>58</v>
      </c>
      <c r="J16" s="1" t="s">
        <v>194</v>
      </c>
      <c r="K16" s="1">
        <f t="shared" si="0"/>
        <v>2.4</v>
      </c>
      <c r="L16" s="8">
        <v>2.4</v>
      </c>
      <c r="M16" s="8">
        <v>2.4</v>
      </c>
      <c r="N16" s="8" t="s">
        <v>60</v>
      </c>
      <c r="O16" s="8" t="s">
        <v>61</v>
      </c>
      <c r="U16" s="1"/>
    </row>
    <row r="17" spans="1:21" ht="15.6" x14ac:dyDescent="0.3">
      <c r="A17" s="7" t="s">
        <v>174</v>
      </c>
      <c r="B17" t="s">
        <v>130</v>
      </c>
      <c r="C17" t="s">
        <v>41</v>
      </c>
      <c r="D17" t="s">
        <v>195</v>
      </c>
      <c r="E17" s="15">
        <v>1.2</v>
      </c>
      <c r="F17" s="15" t="s">
        <v>204</v>
      </c>
      <c r="G17" s="11"/>
      <c r="I17" s="1" t="s">
        <v>62</v>
      </c>
      <c r="J17" s="1" t="s">
        <v>195</v>
      </c>
      <c r="K17" s="1">
        <f t="shared" si="0"/>
        <v>5</v>
      </c>
      <c r="L17" s="8">
        <v>5</v>
      </c>
      <c r="M17" s="8">
        <v>5</v>
      </c>
      <c r="N17" s="8" t="s">
        <v>64</v>
      </c>
      <c r="O17" s="8" t="s">
        <v>65</v>
      </c>
      <c r="U17" s="1"/>
    </row>
    <row r="18" spans="1:21" ht="15.6" x14ac:dyDescent="0.3">
      <c r="A18" s="7" t="s">
        <v>175</v>
      </c>
      <c r="B18" t="s">
        <v>130</v>
      </c>
      <c r="C18" t="s">
        <v>45</v>
      </c>
      <c r="D18" t="s">
        <v>195</v>
      </c>
      <c r="E18" s="15">
        <v>1.3</v>
      </c>
      <c r="F18" s="15" t="s">
        <v>204</v>
      </c>
      <c r="G18" s="11"/>
      <c r="I18" s="1" t="s">
        <v>66</v>
      </c>
      <c r="J18" s="1" t="s">
        <v>194</v>
      </c>
      <c r="K18" s="1">
        <f t="shared" si="0"/>
        <v>30</v>
      </c>
      <c r="L18" s="8">
        <v>30</v>
      </c>
      <c r="M18" s="8">
        <v>30</v>
      </c>
      <c r="N18" s="8" t="s">
        <v>68</v>
      </c>
      <c r="O18" s="8" t="s">
        <v>69</v>
      </c>
      <c r="U18" s="1"/>
    </row>
    <row r="19" spans="1:21" ht="15.6" x14ac:dyDescent="0.3">
      <c r="A19" t="s">
        <v>176</v>
      </c>
      <c r="B19" t="s">
        <v>130</v>
      </c>
      <c r="C19" t="s">
        <v>48</v>
      </c>
      <c r="D19" t="s">
        <v>195</v>
      </c>
      <c r="E19" s="15">
        <v>16</v>
      </c>
      <c r="F19" s="15">
        <v>35</v>
      </c>
      <c r="G19" s="11"/>
      <c r="I19" s="1" t="s">
        <v>70</v>
      </c>
      <c r="J19" s="1" t="s">
        <v>195</v>
      </c>
      <c r="K19" s="1">
        <f t="shared" si="0"/>
        <v>487.5</v>
      </c>
      <c r="L19" s="8">
        <v>550</v>
      </c>
      <c r="M19" s="8">
        <v>425</v>
      </c>
      <c r="N19" s="8" t="s">
        <v>72</v>
      </c>
      <c r="O19" s="8" t="s">
        <v>73</v>
      </c>
      <c r="U19" s="1"/>
    </row>
    <row r="20" spans="1:21" ht="15.6" x14ac:dyDescent="0.3">
      <c r="A20" t="s">
        <v>177</v>
      </c>
      <c r="B20" t="s">
        <v>130</v>
      </c>
      <c r="C20" t="s">
        <v>52</v>
      </c>
      <c r="D20" t="s">
        <v>195</v>
      </c>
      <c r="E20" s="15">
        <v>1.3</v>
      </c>
      <c r="F20" s="15">
        <v>100</v>
      </c>
      <c r="G20" s="11"/>
      <c r="I20" s="1" t="s">
        <v>74</v>
      </c>
      <c r="J20" s="1" t="s">
        <v>195</v>
      </c>
      <c r="K20" s="1">
        <f t="shared" si="0"/>
        <v>1300</v>
      </c>
      <c r="L20" s="8">
        <v>1300</v>
      </c>
      <c r="M20" s="8">
        <v>1300</v>
      </c>
      <c r="N20" s="8" t="s">
        <v>76</v>
      </c>
      <c r="O20" s="8" t="s">
        <v>77</v>
      </c>
      <c r="U20" s="1"/>
    </row>
    <row r="21" spans="1:21" ht="15.6" x14ac:dyDescent="0.3">
      <c r="A21" t="s">
        <v>178</v>
      </c>
      <c r="B21" t="s">
        <v>127</v>
      </c>
      <c r="C21" t="s">
        <v>55</v>
      </c>
      <c r="D21" t="s">
        <v>194</v>
      </c>
      <c r="E21" s="15">
        <v>400</v>
      </c>
      <c r="F21" s="15">
        <v>1000</v>
      </c>
      <c r="G21" s="11"/>
      <c r="I21" s="1" t="s">
        <v>78</v>
      </c>
      <c r="J21" s="1" t="s">
        <v>196</v>
      </c>
      <c r="K21" s="1">
        <f t="shared" si="0"/>
        <v>30</v>
      </c>
      <c r="L21" s="8">
        <v>35</v>
      </c>
      <c r="M21" s="8">
        <v>25</v>
      </c>
      <c r="N21" s="8" t="s">
        <v>79</v>
      </c>
      <c r="O21" s="8" t="s">
        <v>80</v>
      </c>
      <c r="U21" s="1"/>
    </row>
    <row r="22" spans="1:21" ht="15.6" x14ac:dyDescent="0.3">
      <c r="A22" t="s">
        <v>179</v>
      </c>
      <c r="B22" t="s">
        <v>127</v>
      </c>
      <c r="C22" t="s">
        <v>58</v>
      </c>
      <c r="D22" t="s">
        <v>194</v>
      </c>
      <c r="E22" s="15">
        <v>2.4</v>
      </c>
      <c r="F22" s="15" t="s">
        <v>204</v>
      </c>
      <c r="G22" s="11"/>
      <c r="I22" s="1" t="s">
        <v>81</v>
      </c>
      <c r="J22" s="1" t="s">
        <v>194</v>
      </c>
      <c r="K22" s="1">
        <f t="shared" si="0"/>
        <v>900</v>
      </c>
      <c r="L22" s="8">
        <v>900</v>
      </c>
      <c r="M22" s="8">
        <v>900</v>
      </c>
      <c r="N22" s="8" t="s">
        <v>23</v>
      </c>
      <c r="O22" s="8" t="s">
        <v>83</v>
      </c>
      <c r="U22" s="1"/>
    </row>
    <row r="23" spans="1:21" ht="15.6" x14ac:dyDescent="0.3">
      <c r="A23" t="s">
        <v>180</v>
      </c>
      <c r="B23" t="s">
        <v>127</v>
      </c>
      <c r="C23" t="s">
        <v>22</v>
      </c>
      <c r="D23" t="s">
        <v>194</v>
      </c>
      <c r="E23" s="15">
        <v>900</v>
      </c>
      <c r="F23" s="15">
        <v>3000</v>
      </c>
      <c r="G23" s="11"/>
      <c r="I23" s="1" t="s">
        <v>84</v>
      </c>
      <c r="J23" s="1" t="s">
        <v>197</v>
      </c>
      <c r="K23" s="1">
        <f t="shared" si="0"/>
        <v>3.5</v>
      </c>
      <c r="L23" s="8">
        <v>4</v>
      </c>
      <c r="M23" s="8">
        <v>3</v>
      </c>
      <c r="N23" s="8" t="s">
        <v>85</v>
      </c>
      <c r="O23" s="8" t="s">
        <v>86</v>
      </c>
      <c r="U23" s="1"/>
    </row>
    <row r="24" spans="1:21" ht="15.6" x14ac:dyDescent="0.3">
      <c r="A24" t="s">
        <v>181</v>
      </c>
      <c r="B24" t="s">
        <v>193</v>
      </c>
      <c r="G24" s="11"/>
      <c r="I24" s="1" t="s">
        <v>87</v>
      </c>
      <c r="J24" s="1" t="s">
        <v>194</v>
      </c>
      <c r="K24" s="1">
        <f t="shared" si="0"/>
        <v>150</v>
      </c>
      <c r="L24" s="8">
        <v>150</v>
      </c>
      <c r="M24" s="8">
        <v>150</v>
      </c>
      <c r="N24" s="8" t="s">
        <v>88</v>
      </c>
      <c r="O24" s="8" t="s">
        <v>89</v>
      </c>
      <c r="T24" s="1"/>
      <c r="U24" s="1"/>
    </row>
    <row r="25" spans="1:21" ht="15.6" x14ac:dyDescent="0.3">
      <c r="A25" t="s">
        <v>182</v>
      </c>
      <c r="B25" t="s">
        <v>130</v>
      </c>
      <c r="C25" t="s">
        <v>33</v>
      </c>
      <c r="D25" t="s">
        <v>195</v>
      </c>
      <c r="E25" s="15">
        <v>15</v>
      </c>
      <c r="F25" s="15">
        <v>1000</v>
      </c>
      <c r="G25" s="11"/>
      <c r="I25" s="1" t="s">
        <v>90</v>
      </c>
      <c r="J25" s="1" t="s">
        <v>195</v>
      </c>
      <c r="K25" s="1">
        <f t="shared" si="0"/>
        <v>13</v>
      </c>
      <c r="L25" s="8">
        <v>8</v>
      </c>
      <c r="M25" s="8">
        <v>18</v>
      </c>
      <c r="N25" s="8" t="s">
        <v>92</v>
      </c>
      <c r="O25" s="8" t="s">
        <v>93</v>
      </c>
      <c r="T25" s="1"/>
      <c r="U25" s="1"/>
    </row>
    <row r="26" spans="1:21" ht="15.6" x14ac:dyDescent="0.3">
      <c r="A26" t="s">
        <v>183</v>
      </c>
      <c r="B26" t="s">
        <v>127</v>
      </c>
      <c r="C26" t="s">
        <v>29</v>
      </c>
      <c r="D26" t="s">
        <v>194</v>
      </c>
      <c r="E26" s="15">
        <v>15</v>
      </c>
      <c r="F26" s="15">
        <v>100</v>
      </c>
      <c r="G26" s="11"/>
      <c r="I26" s="1" t="s">
        <v>94</v>
      </c>
      <c r="J26" s="1" t="s">
        <v>195</v>
      </c>
      <c r="K26" s="1">
        <f t="shared" si="0"/>
        <v>355</v>
      </c>
      <c r="L26" s="8">
        <v>400</v>
      </c>
      <c r="M26" s="8">
        <v>310</v>
      </c>
      <c r="N26" s="8" t="s">
        <v>95</v>
      </c>
      <c r="O26" s="8" t="s">
        <v>96</v>
      </c>
      <c r="T26" s="1"/>
      <c r="U26" s="1"/>
    </row>
    <row r="27" spans="1:21" ht="15.6" x14ac:dyDescent="0.3">
      <c r="A27" t="s">
        <v>140</v>
      </c>
      <c r="B27" t="s">
        <v>193</v>
      </c>
      <c r="G27" s="11"/>
      <c r="I27" s="1" t="s">
        <v>97</v>
      </c>
      <c r="J27" s="1" t="s">
        <v>197</v>
      </c>
      <c r="K27" s="1">
        <f t="shared" si="0"/>
        <v>2.0499999999999998</v>
      </c>
      <c r="L27" s="8">
        <v>2.2999999999999998</v>
      </c>
      <c r="M27" s="8">
        <v>1.8</v>
      </c>
      <c r="N27" s="8" t="s">
        <v>98</v>
      </c>
      <c r="O27" s="8" t="s">
        <v>99</v>
      </c>
      <c r="U27" s="1"/>
    </row>
    <row r="28" spans="1:21" ht="15.6" x14ac:dyDescent="0.3">
      <c r="A28" t="s">
        <v>184</v>
      </c>
      <c r="B28" t="s">
        <v>127</v>
      </c>
      <c r="C28" t="s">
        <v>37</v>
      </c>
      <c r="D28" t="s">
        <v>194</v>
      </c>
      <c r="E28" s="15">
        <v>120</v>
      </c>
      <c r="F28" s="15" t="s">
        <v>204</v>
      </c>
      <c r="G28" s="11"/>
      <c r="I28" s="1" t="s">
        <v>100</v>
      </c>
      <c r="J28" s="1" t="s">
        <v>194</v>
      </c>
      <c r="K28" s="1">
        <f t="shared" si="0"/>
        <v>45</v>
      </c>
      <c r="L28" s="8">
        <v>45</v>
      </c>
      <c r="M28" s="8">
        <v>45</v>
      </c>
      <c r="N28" s="8" t="s">
        <v>102</v>
      </c>
      <c r="O28" s="8" t="s">
        <v>103</v>
      </c>
      <c r="T28" s="1"/>
      <c r="U28" s="1"/>
    </row>
    <row r="29" spans="1:21" ht="15.6" x14ac:dyDescent="0.3">
      <c r="A29" t="s">
        <v>185</v>
      </c>
      <c r="B29" t="s">
        <v>191</v>
      </c>
      <c r="C29" s="1" t="s">
        <v>2</v>
      </c>
      <c r="D29" t="s">
        <v>191</v>
      </c>
      <c r="E29" s="15">
        <v>300</v>
      </c>
      <c r="F29" s="15" t="s">
        <v>204</v>
      </c>
      <c r="G29" s="11"/>
      <c r="I29" s="1" t="s">
        <v>104</v>
      </c>
      <c r="J29" s="1" t="s">
        <v>195</v>
      </c>
      <c r="K29" s="1">
        <f t="shared" si="0"/>
        <v>700</v>
      </c>
      <c r="L29" s="8">
        <v>700</v>
      </c>
      <c r="M29" s="8">
        <v>700</v>
      </c>
      <c r="N29" s="8" t="s">
        <v>105</v>
      </c>
      <c r="O29" s="8" t="s">
        <v>106</v>
      </c>
      <c r="T29" s="1"/>
      <c r="U29" s="1"/>
    </row>
    <row r="30" spans="1:21" ht="15.6" x14ac:dyDescent="0.3">
      <c r="A30" t="s">
        <v>186</v>
      </c>
      <c r="B30" t="s">
        <v>191</v>
      </c>
      <c r="G30" s="11"/>
      <c r="I30" s="1" t="s">
        <v>107</v>
      </c>
      <c r="J30" s="1" t="s">
        <v>194</v>
      </c>
      <c r="K30" s="1">
        <f t="shared" si="0"/>
        <v>55</v>
      </c>
      <c r="L30" s="8">
        <v>55</v>
      </c>
      <c r="M30" s="8">
        <v>55</v>
      </c>
      <c r="N30" s="8" t="s">
        <v>109</v>
      </c>
      <c r="O30" s="8" t="s">
        <v>110</v>
      </c>
      <c r="T30" s="1"/>
      <c r="U30" s="1"/>
    </row>
    <row r="31" spans="1:21" ht="15.6" x14ac:dyDescent="0.3">
      <c r="A31" t="s">
        <v>187</v>
      </c>
      <c r="B31" t="s">
        <v>191</v>
      </c>
      <c r="G31" s="11"/>
      <c r="I31" s="1" t="s">
        <v>111</v>
      </c>
      <c r="J31" s="1" t="s">
        <v>195</v>
      </c>
      <c r="K31" s="1">
        <f t="shared" si="0"/>
        <v>9.5</v>
      </c>
      <c r="L31" s="8">
        <v>11</v>
      </c>
      <c r="M31" s="8">
        <v>8</v>
      </c>
      <c r="N31" s="8" t="s">
        <v>112</v>
      </c>
      <c r="O31" s="8" t="s">
        <v>113</v>
      </c>
      <c r="T31" s="1"/>
      <c r="U31" s="1"/>
    </row>
    <row r="32" spans="1:21" ht="15.6" x14ac:dyDescent="0.3">
      <c r="A32" t="s">
        <v>188</v>
      </c>
      <c r="B32" t="s">
        <v>191</v>
      </c>
      <c r="G32" s="11"/>
      <c r="I32" s="1" t="s">
        <v>8</v>
      </c>
      <c r="J32" s="1" t="s">
        <v>198</v>
      </c>
      <c r="K32" s="1">
        <f t="shared" si="0"/>
        <v>4.7</v>
      </c>
      <c r="L32" s="8">
        <v>4.7</v>
      </c>
      <c r="M32" s="8">
        <v>4.7</v>
      </c>
      <c r="N32" s="8" t="s">
        <v>114</v>
      </c>
      <c r="O32" s="8" t="s">
        <v>115</v>
      </c>
      <c r="U32" s="1"/>
    </row>
    <row r="33" spans="1:21" ht="15.6" x14ac:dyDescent="0.3">
      <c r="A33" t="s">
        <v>189</v>
      </c>
      <c r="B33" t="s">
        <v>130</v>
      </c>
      <c r="C33" s="1" t="s">
        <v>4</v>
      </c>
      <c r="D33" t="s">
        <v>195</v>
      </c>
      <c r="E33" s="15">
        <v>20</v>
      </c>
      <c r="F33" s="15" t="s">
        <v>204</v>
      </c>
      <c r="G33" s="11"/>
      <c r="I33" s="1" t="s">
        <v>6</v>
      </c>
      <c r="J33" s="13" t="s">
        <v>199</v>
      </c>
      <c r="K33" s="13">
        <f t="shared" si="0"/>
        <v>1.5</v>
      </c>
      <c r="L33" s="8">
        <v>1.5</v>
      </c>
      <c r="M33" s="8">
        <v>1.5</v>
      </c>
      <c r="N33" s="8" t="s">
        <v>116</v>
      </c>
      <c r="O33" s="8" t="s">
        <v>117</v>
      </c>
      <c r="U33" s="1"/>
    </row>
    <row r="34" spans="1:21" ht="15.6" x14ac:dyDescent="0.3">
      <c r="I34" s="1" t="s">
        <v>118</v>
      </c>
      <c r="J34" t="s">
        <v>199</v>
      </c>
      <c r="K34" s="1">
        <f t="shared" si="0"/>
        <v>2.2999999999999998</v>
      </c>
      <c r="L34" s="9">
        <v>2.2999999999999998</v>
      </c>
      <c r="M34" s="9">
        <v>2.2999999999999998</v>
      </c>
      <c r="N34" s="8" t="s">
        <v>120</v>
      </c>
      <c r="O34" s="8" t="s">
        <v>120</v>
      </c>
      <c r="T34" s="1"/>
      <c r="U34" s="1"/>
    </row>
    <row r="35" spans="1:21" ht="15.6" x14ac:dyDescent="0.3">
      <c r="T35" s="1"/>
      <c r="U35" s="1"/>
    </row>
    <row r="36" spans="1:21" ht="15.6" x14ac:dyDescent="0.3">
      <c r="U36" s="1"/>
    </row>
    <row r="37" spans="1:21" ht="15.6" x14ac:dyDescent="0.3">
      <c r="T37" s="1"/>
      <c r="U37" s="1"/>
    </row>
    <row r="38" spans="1:21" ht="15.6" x14ac:dyDescent="0.3">
      <c r="I38" s="1" t="s">
        <v>0</v>
      </c>
      <c r="J38" s="1" t="s">
        <v>1</v>
      </c>
      <c r="K38" s="1"/>
      <c r="U38" s="1"/>
    </row>
    <row r="39" spans="1:21" ht="15.6" x14ac:dyDescent="0.3">
      <c r="I39" s="1" t="s">
        <v>2</v>
      </c>
      <c r="J39" s="1" t="s">
        <v>3</v>
      </c>
      <c r="K39" s="1"/>
      <c r="U39" s="1"/>
    </row>
    <row r="40" spans="1:21" ht="15.6" x14ac:dyDescent="0.3">
      <c r="I40" s="1" t="s">
        <v>4</v>
      </c>
      <c r="J40" s="1" t="s">
        <v>5</v>
      </c>
      <c r="K40" s="1"/>
      <c r="U40" s="1"/>
    </row>
    <row r="41" spans="1:21" ht="15.6" x14ac:dyDescent="0.3">
      <c r="I41" s="1" t="s">
        <v>6</v>
      </c>
      <c r="J41" s="1" t="s">
        <v>7</v>
      </c>
      <c r="K41" s="1"/>
      <c r="T41" s="1"/>
      <c r="U41" s="1"/>
    </row>
    <row r="42" spans="1:21" ht="15.6" x14ac:dyDescent="0.3">
      <c r="I42" s="1" t="s">
        <v>8</v>
      </c>
      <c r="J42" s="1" t="s">
        <v>9</v>
      </c>
      <c r="K42" s="1"/>
    </row>
    <row r="43" spans="1:21" ht="15.6" x14ac:dyDescent="0.3">
      <c r="I43" s="1" t="s">
        <v>10</v>
      </c>
      <c r="J43" s="1" t="s">
        <v>11</v>
      </c>
      <c r="K43" s="1"/>
    </row>
    <row r="44" spans="1:21" ht="15.6" x14ac:dyDescent="0.3">
      <c r="I44" s="1" t="s">
        <v>12</v>
      </c>
      <c r="J44" s="1" t="s">
        <v>13</v>
      </c>
      <c r="K44" s="1"/>
    </row>
    <row r="45" spans="1:21" ht="15.6" x14ac:dyDescent="0.3">
      <c r="I45" s="1" t="s">
        <v>14</v>
      </c>
      <c r="J45" s="1" t="s">
        <v>15</v>
      </c>
      <c r="K45" s="1"/>
    </row>
    <row r="46" spans="1:21" ht="15.6" x14ac:dyDescent="0.3">
      <c r="I46" s="1" t="s">
        <v>16</v>
      </c>
      <c r="J46" s="1" t="s">
        <v>17</v>
      </c>
      <c r="K4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46"/>
  <sheetViews>
    <sheetView topLeftCell="A2" zoomScaleNormal="100" workbookViewId="0">
      <selection activeCell="C18" sqref="C18"/>
    </sheetView>
  </sheetViews>
  <sheetFormatPr defaultRowHeight="15.6" x14ac:dyDescent="0.3"/>
  <cols>
    <col min="1" max="1" width="11.5546875" style="1"/>
    <col min="2" max="2" width="23.44140625" style="1" customWidth="1"/>
    <col min="3" max="3" width="11.5546875" style="1"/>
    <col min="4" max="4" width="18.6640625" style="1" customWidth="1"/>
    <col min="5" max="5" width="19.44140625" style="1" customWidth="1"/>
    <col min="6" max="6" width="29.5546875" style="1" customWidth="1"/>
    <col min="7" max="1025" width="11.5546875" style="1"/>
  </cols>
  <sheetData>
    <row r="5" spans="2:4" x14ac:dyDescent="0.3">
      <c r="B5" s="1" t="s">
        <v>0</v>
      </c>
      <c r="C5" s="1" t="s">
        <v>1</v>
      </c>
    </row>
    <row r="6" spans="2:4" x14ac:dyDescent="0.3">
      <c r="B6" s="1" t="s">
        <v>2</v>
      </c>
      <c r="C6" s="1" t="s">
        <v>3</v>
      </c>
    </row>
    <row r="7" spans="2:4" x14ac:dyDescent="0.3">
      <c r="B7" s="1" t="s">
        <v>4</v>
      </c>
      <c r="C7" s="1" t="s">
        <v>5</v>
      </c>
    </row>
    <row r="8" spans="2:4" x14ac:dyDescent="0.3">
      <c r="B8" s="1" t="s">
        <v>6</v>
      </c>
      <c r="C8" s="1" t="s">
        <v>7</v>
      </c>
    </row>
    <row r="9" spans="2:4" x14ac:dyDescent="0.3">
      <c r="B9" s="1" t="s">
        <v>8</v>
      </c>
      <c r="C9" s="1" t="s">
        <v>9</v>
      </c>
    </row>
    <row r="10" spans="2:4" x14ac:dyDescent="0.3">
      <c r="B10" s="1" t="s">
        <v>10</v>
      </c>
      <c r="C10" s="1" t="s">
        <v>11</v>
      </c>
    </row>
    <row r="11" spans="2:4" x14ac:dyDescent="0.3">
      <c r="B11" s="1" t="s">
        <v>12</v>
      </c>
      <c r="C11" s="1" t="s">
        <v>13</v>
      </c>
    </row>
    <row r="12" spans="2:4" x14ac:dyDescent="0.3">
      <c r="B12" s="1" t="s">
        <v>14</v>
      </c>
      <c r="C12" s="1" t="s">
        <v>15</v>
      </c>
    </row>
    <row r="13" spans="2:4" x14ac:dyDescent="0.3">
      <c r="B13" s="1" t="s">
        <v>16</v>
      </c>
      <c r="C13" s="1" t="s">
        <v>17</v>
      </c>
    </row>
    <row r="16" spans="2:4" x14ac:dyDescent="0.3">
      <c r="D16" s="2" t="s">
        <v>18</v>
      </c>
    </row>
    <row r="17" spans="2:6" x14ac:dyDescent="0.3">
      <c r="C17" s="2" t="s">
        <v>19</v>
      </c>
      <c r="D17" s="1" t="s">
        <v>20</v>
      </c>
      <c r="E17" s="1" t="s">
        <v>21</v>
      </c>
      <c r="F17" s="1" t="s">
        <v>190</v>
      </c>
    </row>
    <row r="18" spans="2:6" x14ac:dyDescent="0.3">
      <c r="B18" s="1" t="s">
        <v>22</v>
      </c>
      <c r="C18" s="1" t="s">
        <v>23</v>
      </c>
      <c r="D18" s="1" t="s">
        <v>23</v>
      </c>
      <c r="E18" s="1" t="s">
        <v>24</v>
      </c>
    </row>
    <row r="19" spans="2:6" x14ac:dyDescent="0.3">
      <c r="B19" s="1" t="s">
        <v>25</v>
      </c>
      <c r="C19" s="1" t="s">
        <v>26</v>
      </c>
      <c r="D19" s="1" t="s">
        <v>27</v>
      </c>
      <c r="E19" s="1" t="s">
        <v>28</v>
      </c>
    </row>
    <row r="20" spans="2:6" x14ac:dyDescent="0.3">
      <c r="B20" s="1" t="s">
        <v>29</v>
      </c>
      <c r="C20" s="1" t="s">
        <v>30</v>
      </c>
      <c r="D20" s="1" t="s">
        <v>31</v>
      </c>
      <c r="E20" s="1" t="s">
        <v>32</v>
      </c>
    </row>
    <row r="21" spans="2:6" x14ac:dyDescent="0.3">
      <c r="B21" s="1" t="s">
        <v>33</v>
      </c>
      <c r="C21" s="1" t="s">
        <v>34</v>
      </c>
      <c r="D21" s="1" t="s">
        <v>35</v>
      </c>
      <c r="E21" s="1" t="s">
        <v>36</v>
      </c>
    </row>
    <row r="22" spans="2:6" x14ac:dyDescent="0.3">
      <c r="B22" s="1" t="s">
        <v>37</v>
      </c>
      <c r="C22" s="1" t="s">
        <v>38</v>
      </c>
      <c r="D22" s="1" t="s">
        <v>39</v>
      </c>
      <c r="E22" s="1" t="s">
        <v>40</v>
      </c>
    </row>
    <row r="23" spans="2:6" x14ac:dyDescent="0.3">
      <c r="B23" s="1" t="s">
        <v>41</v>
      </c>
      <c r="C23" s="1" t="s">
        <v>42</v>
      </c>
      <c r="D23" s="1" t="s">
        <v>43</v>
      </c>
      <c r="E23" s="1" t="s">
        <v>44</v>
      </c>
    </row>
    <row r="24" spans="2:6" x14ac:dyDescent="0.3">
      <c r="B24" s="1" t="s">
        <v>45</v>
      </c>
      <c r="C24" s="1" t="s">
        <v>46</v>
      </c>
      <c r="D24" s="1" t="s">
        <v>47</v>
      </c>
      <c r="E24" s="1" t="s">
        <v>44</v>
      </c>
    </row>
    <row r="25" spans="2:6" x14ac:dyDescent="0.3">
      <c r="B25" s="1" t="s">
        <v>48</v>
      </c>
      <c r="C25" s="1" t="s">
        <v>49</v>
      </c>
      <c r="D25" s="1" t="s">
        <v>50</v>
      </c>
      <c r="E25" s="1" t="s">
        <v>51</v>
      </c>
    </row>
    <row r="26" spans="2:6" x14ac:dyDescent="0.3">
      <c r="B26" s="1" t="s">
        <v>52</v>
      </c>
      <c r="C26" s="1" t="s">
        <v>53</v>
      </c>
      <c r="D26" s="1" t="s">
        <v>47</v>
      </c>
      <c r="E26" s="1" t="s">
        <v>54</v>
      </c>
    </row>
    <row r="27" spans="2:6" x14ac:dyDescent="0.3">
      <c r="B27" s="1" t="s">
        <v>55</v>
      </c>
      <c r="C27" s="1" t="s">
        <v>56</v>
      </c>
      <c r="D27" s="1" t="s">
        <v>56</v>
      </c>
      <c r="E27" s="1" t="s">
        <v>57</v>
      </c>
    </row>
    <row r="28" spans="2:6" x14ac:dyDescent="0.3">
      <c r="B28" s="1" t="s">
        <v>58</v>
      </c>
      <c r="C28" s="1" t="s">
        <v>59</v>
      </c>
      <c r="D28" s="1" t="s">
        <v>60</v>
      </c>
      <c r="E28" s="1" t="s">
        <v>61</v>
      </c>
    </row>
    <row r="29" spans="2:6" x14ac:dyDescent="0.3">
      <c r="B29" s="1" t="s">
        <v>62</v>
      </c>
      <c r="C29" s="1" t="s">
        <v>63</v>
      </c>
      <c r="D29" s="1" t="s">
        <v>64</v>
      </c>
      <c r="E29" s="1" t="s">
        <v>65</v>
      </c>
    </row>
    <row r="30" spans="2:6" x14ac:dyDescent="0.3">
      <c r="B30" s="1" t="s">
        <v>66</v>
      </c>
      <c r="C30" s="1" t="s">
        <v>67</v>
      </c>
      <c r="D30" s="1" t="s">
        <v>68</v>
      </c>
      <c r="E30" s="1" t="s">
        <v>69</v>
      </c>
    </row>
    <row r="31" spans="2:6" x14ac:dyDescent="0.3">
      <c r="B31" s="1" t="s">
        <v>70</v>
      </c>
      <c r="C31" s="1" t="s">
        <v>71</v>
      </c>
      <c r="D31" s="1" t="s">
        <v>72</v>
      </c>
      <c r="E31" s="1" t="s">
        <v>73</v>
      </c>
    </row>
    <row r="32" spans="2:6" x14ac:dyDescent="0.3">
      <c r="B32" s="1" t="s">
        <v>74</v>
      </c>
      <c r="C32" s="1" t="s">
        <v>75</v>
      </c>
      <c r="D32" s="1" t="s">
        <v>76</v>
      </c>
      <c r="E32" s="1" t="s">
        <v>77</v>
      </c>
    </row>
    <row r="33" spans="2:5" x14ac:dyDescent="0.3">
      <c r="B33" s="1" t="s">
        <v>78</v>
      </c>
      <c r="C33" s="1" t="s">
        <v>39</v>
      </c>
      <c r="D33" s="1" t="s">
        <v>79</v>
      </c>
      <c r="E33" s="1" t="s">
        <v>80</v>
      </c>
    </row>
    <row r="34" spans="2:5" x14ac:dyDescent="0.3">
      <c r="B34" s="1" t="s">
        <v>81</v>
      </c>
      <c r="C34" s="1" t="s">
        <v>82</v>
      </c>
      <c r="D34" s="1" t="s">
        <v>23</v>
      </c>
      <c r="E34" s="1" t="s">
        <v>83</v>
      </c>
    </row>
    <row r="35" spans="2:5" x14ac:dyDescent="0.3">
      <c r="B35" s="1" t="s">
        <v>84</v>
      </c>
      <c r="D35" s="1" t="s">
        <v>85</v>
      </c>
      <c r="E35" s="1" t="s">
        <v>86</v>
      </c>
    </row>
    <row r="36" spans="2:5" x14ac:dyDescent="0.3">
      <c r="B36" s="1" t="s">
        <v>87</v>
      </c>
      <c r="C36" s="1" t="s">
        <v>88</v>
      </c>
      <c r="D36" s="1" t="s">
        <v>88</v>
      </c>
      <c r="E36" s="1" t="s">
        <v>89</v>
      </c>
    </row>
    <row r="37" spans="2:5" x14ac:dyDescent="0.3">
      <c r="B37" s="1" t="s">
        <v>90</v>
      </c>
      <c r="C37" s="1" t="s">
        <v>91</v>
      </c>
      <c r="D37" s="1" t="s">
        <v>92</v>
      </c>
      <c r="E37" s="1" t="s">
        <v>93</v>
      </c>
    </row>
    <row r="38" spans="2:5" x14ac:dyDescent="0.3">
      <c r="B38" s="1" t="s">
        <v>94</v>
      </c>
      <c r="C38" s="1" t="s">
        <v>95</v>
      </c>
      <c r="D38" s="1" t="s">
        <v>95</v>
      </c>
      <c r="E38" s="1" t="s">
        <v>96</v>
      </c>
    </row>
    <row r="39" spans="2:5" x14ac:dyDescent="0.3">
      <c r="B39" s="1" t="s">
        <v>97</v>
      </c>
      <c r="C39" s="1" t="s">
        <v>53</v>
      </c>
      <c r="D39" s="1" t="s">
        <v>98</v>
      </c>
      <c r="E39" s="1" t="s">
        <v>99</v>
      </c>
    </row>
    <row r="40" spans="2:5" x14ac:dyDescent="0.3">
      <c r="B40" s="1" t="s">
        <v>100</v>
      </c>
      <c r="C40" s="1" t="s">
        <v>101</v>
      </c>
      <c r="D40" s="1" t="s">
        <v>102</v>
      </c>
      <c r="E40" s="1" t="s">
        <v>103</v>
      </c>
    </row>
    <row r="41" spans="2:5" x14ac:dyDescent="0.3">
      <c r="B41" s="1" t="s">
        <v>104</v>
      </c>
      <c r="C41" s="1" t="s">
        <v>75</v>
      </c>
      <c r="D41" s="1" t="s">
        <v>105</v>
      </c>
      <c r="E41" s="1" t="s">
        <v>106</v>
      </c>
    </row>
    <row r="42" spans="2:5" x14ac:dyDescent="0.3">
      <c r="B42" s="1" t="s">
        <v>107</v>
      </c>
      <c r="C42" s="1" t="s">
        <v>108</v>
      </c>
      <c r="D42" s="1" t="s">
        <v>109</v>
      </c>
      <c r="E42" s="1" t="s">
        <v>110</v>
      </c>
    </row>
    <row r="43" spans="2:5" x14ac:dyDescent="0.3">
      <c r="B43" s="1" t="s">
        <v>111</v>
      </c>
      <c r="C43" s="1" t="s">
        <v>35</v>
      </c>
      <c r="D43" s="1" t="s">
        <v>112</v>
      </c>
      <c r="E43" s="1" t="s">
        <v>113</v>
      </c>
    </row>
    <row r="44" spans="2:5" x14ac:dyDescent="0.3">
      <c r="B44" s="1" t="s">
        <v>8</v>
      </c>
      <c r="D44" s="1" t="s">
        <v>114</v>
      </c>
      <c r="E44" s="1" t="s">
        <v>115</v>
      </c>
    </row>
    <row r="45" spans="2:5" x14ac:dyDescent="0.3">
      <c r="B45" s="1" t="s">
        <v>6</v>
      </c>
      <c r="D45" s="1" t="s">
        <v>116</v>
      </c>
      <c r="E45" s="1" t="s">
        <v>117</v>
      </c>
    </row>
    <row r="46" spans="2:5" x14ac:dyDescent="0.3">
      <c r="B46" s="1" t="s">
        <v>118</v>
      </c>
      <c r="C46" s="1" t="s">
        <v>119</v>
      </c>
      <c r="D46" s="1" t="s">
        <v>120</v>
      </c>
      <c r="E46" s="1" t="s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35"/>
  <sheetViews>
    <sheetView topLeftCell="A4" zoomScaleNormal="100" workbookViewId="0">
      <selection activeCell="G40" sqref="G40"/>
    </sheetView>
  </sheetViews>
  <sheetFormatPr defaultRowHeight="13.8" x14ac:dyDescent="0.3"/>
  <cols>
    <col min="1" max="1" width="11.5546875" style="3"/>
    <col min="2" max="2" width="26.6640625" style="3" customWidth="1"/>
    <col min="3" max="4" width="11.5546875" style="3"/>
    <col min="5" max="5" width="16.6640625" style="3" customWidth="1"/>
    <col min="6" max="7" width="11.5546875" style="3"/>
    <col min="8" max="8" width="77.33203125" style="3" customWidth="1"/>
    <col min="9" max="1025" width="11.5546875" style="3"/>
  </cols>
  <sheetData>
    <row r="4" spans="2:8" x14ac:dyDescent="0.3">
      <c r="C4" s="4"/>
      <c r="D4" s="4"/>
      <c r="E4" s="4"/>
      <c r="F4" s="4"/>
      <c r="G4" s="4"/>
      <c r="H4" s="4"/>
    </row>
    <row r="5" spans="2:8" x14ac:dyDescent="0.3">
      <c r="C5" s="5"/>
      <c r="D5" s="5"/>
      <c r="E5" s="5"/>
      <c r="F5" s="5"/>
      <c r="G5" s="5"/>
      <c r="H5" s="5"/>
    </row>
    <row r="6" spans="2:8" ht="27.6" x14ac:dyDescent="0.3">
      <c r="B6" s="3" t="s">
        <v>121</v>
      </c>
      <c r="C6" s="5" t="s">
        <v>122</v>
      </c>
      <c r="D6" s="5" t="s">
        <v>123</v>
      </c>
      <c r="E6" s="5" t="s">
        <v>124</v>
      </c>
      <c r="F6" s="5" t="s">
        <v>125</v>
      </c>
      <c r="G6" s="5"/>
      <c r="H6" s="5"/>
    </row>
    <row r="7" spans="2:8" x14ac:dyDescent="0.3">
      <c r="B7" s="3" t="s">
        <v>126</v>
      </c>
      <c r="C7" s="5">
        <v>625</v>
      </c>
      <c r="D7" s="5">
        <v>900</v>
      </c>
      <c r="E7" s="5">
        <v>3000</v>
      </c>
      <c r="F7" s="5" t="s">
        <v>127</v>
      </c>
      <c r="G7" s="5"/>
      <c r="H7" s="5"/>
    </row>
    <row r="8" spans="2:8" x14ac:dyDescent="0.3">
      <c r="B8" s="3" t="s">
        <v>128</v>
      </c>
      <c r="C8" s="5">
        <v>1</v>
      </c>
      <c r="D8" s="5">
        <v>1.2</v>
      </c>
      <c r="E8" s="5" t="s">
        <v>129</v>
      </c>
      <c r="F8" s="5" t="s">
        <v>130</v>
      </c>
      <c r="G8" s="5"/>
      <c r="H8" s="5"/>
    </row>
    <row r="9" spans="2:8" x14ac:dyDescent="0.3">
      <c r="B9" s="3" t="s">
        <v>131</v>
      </c>
      <c r="C9" s="5">
        <v>1.1000000000000001</v>
      </c>
      <c r="D9" s="5">
        <v>1.3</v>
      </c>
      <c r="E9" s="5" t="s">
        <v>129</v>
      </c>
      <c r="F9" s="5" t="s">
        <v>130</v>
      </c>
      <c r="G9" s="5"/>
      <c r="H9" s="5"/>
    </row>
    <row r="10" spans="2:8" x14ac:dyDescent="0.3">
      <c r="B10" s="3" t="s">
        <v>132</v>
      </c>
      <c r="C10" s="5">
        <v>12</v>
      </c>
      <c r="D10" s="5">
        <v>16</v>
      </c>
      <c r="E10" s="5">
        <v>35</v>
      </c>
      <c r="F10" s="5" t="s">
        <v>130</v>
      </c>
      <c r="G10" s="5"/>
      <c r="H10" s="5"/>
    </row>
    <row r="11" spans="2:8" x14ac:dyDescent="0.3">
      <c r="B11" s="3" t="s">
        <v>133</v>
      </c>
      <c r="C11" s="5" t="s">
        <v>134</v>
      </c>
      <c r="D11" s="5">
        <v>5</v>
      </c>
      <c r="E11" s="5" t="s">
        <v>129</v>
      </c>
      <c r="F11" s="5" t="s">
        <v>130</v>
      </c>
      <c r="G11" s="5"/>
      <c r="H11" s="5"/>
    </row>
    <row r="12" spans="2:8" x14ac:dyDescent="0.3">
      <c r="B12" s="3" t="s">
        <v>135</v>
      </c>
      <c r="C12" s="5">
        <v>1.1000000000000001</v>
      </c>
      <c r="D12" s="5">
        <v>1.3</v>
      </c>
      <c r="E12" s="5">
        <v>100</v>
      </c>
      <c r="F12" s="5" t="s">
        <v>130</v>
      </c>
      <c r="G12" s="5"/>
      <c r="H12" s="5"/>
    </row>
    <row r="13" spans="2:8" x14ac:dyDescent="0.3">
      <c r="B13" s="3" t="s">
        <v>136</v>
      </c>
      <c r="C13" s="5" t="s">
        <v>134</v>
      </c>
      <c r="D13" s="5">
        <v>30</v>
      </c>
      <c r="E13" s="5" t="s">
        <v>129</v>
      </c>
      <c r="F13" s="5" t="s">
        <v>127</v>
      </c>
      <c r="G13" s="5"/>
      <c r="H13" s="5"/>
    </row>
    <row r="14" spans="2:8" x14ac:dyDescent="0.3">
      <c r="B14" s="3" t="s">
        <v>137</v>
      </c>
      <c r="C14" s="5">
        <v>320</v>
      </c>
      <c r="D14" s="5">
        <v>400</v>
      </c>
      <c r="E14" s="5">
        <v>1000</v>
      </c>
      <c r="F14" s="5" t="s">
        <v>127</v>
      </c>
      <c r="G14" s="5"/>
      <c r="H14" s="5"/>
    </row>
    <row r="15" spans="2:8" x14ac:dyDescent="0.3">
      <c r="B15" s="3" t="s">
        <v>138</v>
      </c>
      <c r="C15" s="5">
        <v>2</v>
      </c>
      <c r="D15" s="5">
        <v>2.4</v>
      </c>
      <c r="E15" s="5" t="s">
        <v>129</v>
      </c>
      <c r="F15" s="5" t="s">
        <v>127</v>
      </c>
      <c r="G15" s="5"/>
      <c r="H15" s="5"/>
    </row>
    <row r="16" spans="2:8" x14ac:dyDescent="0.3">
      <c r="B16" s="3" t="s">
        <v>139</v>
      </c>
      <c r="C16" s="5">
        <v>75</v>
      </c>
      <c r="D16" s="5">
        <v>90</v>
      </c>
      <c r="E16" s="5">
        <v>2000</v>
      </c>
      <c r="F16" s="5" t="s">
        <v>130</v>
      </c>
      <c r="G16" s="5"/>
      <c r="H16" s="5"/>
    </row>
    <row r="17" spans="2:8" x14ac:dyDescent="0.3">
      <c r="B17" s="3" t="s">
        <v>140</v>
      </c>
      <c r="C17" s="5">
        <v>10</v>
      </c>
      <c r="D17" s="5">
        <v>15</v>
      </c>
      <c r="E17" s="5">
        <v>100</v>
      </c>
      <c r="F17" s="5" t="s">
        <v>127</v>
      </c>
      <c r="G17" s="5"/>
      <c r="H17" s="5"/>
    </row>
    <row r="18" spans="2:8" x14ac:dyDescent="0.3">
      <c r="B18" s="3" t="s">
        <v>141</v>
      </c>
      <c r="C18" s="5">
        <v>12</v>
      </c>
      <c r="D18" s="5">
        <v>15</v>
      </c>
      <c r="E18" s="5">
        <v>1000</v>
      </c>
      <c r="F18" s="5" t="s">
        <v>130</v>
      </c>
      <c r="G18" s="5"/>
      <c r="H18" s="5"/>
    </row>
    <row r="19" spans="2:8" x14ac:dyDescent="0.3">
      <c r="B19" s="3" t="s">
        <v>142</v>
      </c>
      <c r="C19" s="5" t="s">
        <v>134</v>
      </c>
      <c r="D19" s="5">
        <v>120</v>
      </c>
      <c r="E19" s="5" t="s">
        <v>129</v>
      </c>
      <c r="F19" s="5" t="s">
        <v>127</v>
      </c>
      <c r="G19" s="5"/>
      <c r="H19" s="5"/>
    </row>
    <row r="20" spans="2:8" x14ac:dyDescent="0.3">
      <c r="B20" s="3" t="s">
        <v>143</v>
      </c>
      <c r="C20" s="5" t="s">
        <v>134</v>
      </c>
      <c r="D20" s="5">
        <v>550</v>
      </c>
      <c r="E20" s="5">
        <v>3500</v>
      </c>
      <c r="F20" s="5" t="s">
        <v>130</v>
      </c>
      <c r="G20" s="5"/>
      <c r="H20" s="5"/>
    </row>
    <row r="21" spans="2:8" x14ac:dyDescent="0.3">
      <c r="B21" s="3" t="s">
        <v>144</v>
      </c>
      <c r="C21" s="5">
        <v>800</v>
      </c>
      <c r="D21" s="5">
        <v>1000</v>
      </c>
      <c r="E21" s="5">
        <v>2500</v>
      </c>
      <c r="F21" s="5" t="s">
        <v>130</v>
      </c>
      <c r="G21" s="5"/>
      <c r="H21" s="5"/>
    </row>
    <row r="22" spans="2:8" x14ac:dyDescent="0.3">
      <c r="B22" s="3" t="s">
        <v>145</v>
      </c>
      <c r="C22" s="5" t="s">
        <v>134</v>
      </c>
      <c r="D22" s="5">
        <v>2300</v>
      </c>
      <c r="E22" s="5">
        <v>3600</v>
      </c>
      <c r="F22" s="5" t="s">
        <v>130</v>
      </c>
      <c r="G22" s="5"/>
      <c r="H22" s="5"/>
    </row>
    <row r="23" spans="2:8" x14ac:dyDescent="0.3">
      <c r="B23" s="3" t="s">
        <v>146</v>
      </c>
      <c r="C23" s="5" t="s">
        <v>134</v>
      </c>
      <c r="D23" s="5">
        <v>35</v>
      </c>
      <c r="E23" s="5" t="s">
        <v>129</v>
      </c>
      <c r="F23" s="5" t="s">
        <v>127</v>
      </c>
      <c r="G23" s="5"/>
      <c r="H23" s="5"/>
    </row>
    <row r="24" spans="2:8" x14ac:dyDescent="0.3">
      <c r="B24" s="3" t="s">
        <v>147</v>
      </c>
      <c r="C24" s="5">
        <v>700</v>
      </c>
      <c r="D24" s="5">
        <v>900</v>
      </c>
      <c r="E24" s="5">
        <v>10000</v>
      </c>
      <c r="F24" s="5" t="s">
        <v>127</v>
      </c>
      <c r="G24" s="5"/>
      <c r="H24" s="5"/>
    </row>
    <row r="25" spans="2:8" x14ac:dyDescent="0.3">
      <c r="B25" s="3" t="s">
        <v>148</v>
      </c>
      <c r="C25" s="5" t="s">
        <v>134</v>
      </c>
      <c r="D25" s="5">
        <v>4</v>
      </c>
      <c r="E25" s="5">
        <v>10</v>
      </c>
      <c r="F25" s="5" t="s">
        <v>130</v>
      </c>
      <c r="G25" s="5"/>
      <c r="H25" s="5"/>
    </row>
    <row r="26" spans="2:8" x14ac:dyDescent="0.3">
      <c r="B26" s="3" t="s">
        <v>149</v>
      </c>
      <c r="C26" s="5">
        <v>95</v>
      </c>
      <c r="D26" s="5">
        <v>150</v>
      </c>
      <c r="E26" s="5">
        <v>1100</v>
      </c>
      <c r="F26" s="5" t="s">
        <v>127</v>
      </c>
      <c r="G26" s="5"/>
      <c r="H26" s="5"/>
    </row>
    <row r="27" spans="2:8" x14ac:dyDescent="0.3">
      <c r="B27" s="3" t="s">
        <v>150</v>
      </c>
      <c r="C27" s="5">
        <v>6</v>
      </c>
      <c r="D27" s="5">
        <v>18</v>
      </c>
      <c r="E27" s="5">
        <v>45</v>
      </c>
      <c r="F27" s="5" t="s">
        <v>130</v>
      </c>
      <c r="G27" s="5"/>
      <c r="H27" s="5"/>
    </row>
    <row r="28" spans="2:8" x14ac:dyDescent="0.3">
      <c r="B28" s="3" t="s">
        <v>151</v>
      </c>
      <c r="C28" s="5">
        <v>350</v>
      </c>
      <c r="D28" s="5">
        <v>420</v>
      </c>
      <c r="E28" s="5">
        <v>350</v>
      </c>
      <c r="F28" s="5" t="s">
        <v>130</v>
      </c>
      <c r="G28" s="5"/>
      <c r="H28" s="5"/>
    </row>
    <row r="29" spans="2:8" x14ac:dyDescent="0.3">
      <c r="B29" s="3" t="s">
        <v>152</v>
      </c>
      <c r="C29" s="5" t="s">
        <v>134</v>
      </c>
      <c r="D29" s="5">
        <v>2.2999999999999998</v>
      </c>
      <c r="E29" s="5">
        <v>11</v>
      </c>
      <c r="F29" s="5" t="s">
        <v>130</v>
      </c>
      <c r="G29" s="5"/>
      <c r="H29" s="5"/>
    </row>
    <row r="30" spans="2:8" x14ac:dyDescent="0.3">
      <c r="B30" s="3" t="s">
        <v>153</v>
      </c>
      <c r="C30" s="5">
        <v>34</v>
      </c>
      <c r="D30" s="5">
        <v>45</v>
      </c>
      <c r="E30" s="5">
        <v>2000</v>
      </c>
      <c r="F30" s="5" t="s">
        <v>127</v>
      </c>
      <c r="G30" s="5"/>
      <c r="H30" s="5"/>
    </row>
    <row r="31" spans="2:8" x14ac:dyDescent="0.3">
      <c r="B31" s="3" t="s">
        <v>154</v>
      </c>
      <c r="C31" s="5">
        <v>580</v>
      </c>
      <c r="D31" s="5">
        <v>700</v>
      </c>
      <c r="E31" s="5">
        <v>4000</v>
      </c>
      <c r="F31" s="5" t="s">
        <v>130</v>
      </c>
      <c r="G31" s="5"/>
      <c r="H31" s="5"/>
    </row>
    <row r="32" spans="2:8" x14ac:dyDescent="0.3">
      <c r="B32" s="3" t="s">
        <v>155</v>
      </c>
      <c r="C32" s="5" t="s">
        <v>134</v>
      </c>
      <c r="D32" s="5">
        <v>4700</v>
      </c>
      <c r="E32" s="5" t="s">
        <v>129</v>
      </c>
      <c r="F32" s="5" t="s">
        <v>130</v>
      </c>
      <c r="G32" s="5"/>
      <c r="H32" s="5"/>
    </row>
    <row r="33" spans="2:8" x14ac:dyDescent="0.3">
      <c r="B33" s="3" t="s">
        <v>156</v>
      </c>
      <c r="C33" s="5">
        <v>45</v>
      </c>
      <c r="D33" s="5">
        <v>55</v>
      </c>
      <c r="E33" s="5">
        <v>400</v>
      </c>
      <c r="F33" s="5" t="s">
        <v>127</v>
      </c>
      <c r="G33" s="5"/>
      <c r="H33" s="5"/>
    </row>
    <row r="34" spans="2:8" x14ac:dyDescent="0.3">
      <c r="B34" s="3" t="s">
        <v>157</v>
      </c>
      <c r="C34" s="3" t="s">
        <v>134</v>
      </c>
      <c r="D34" s="3">
        <v>1500</v>
      </c>
      <c r="E34" s="3">
        <v>2300</v>
      </c>
      <c r="F34" s="3" t="s">
        <v>130</v>
      </c>
    </row>
    <row r="35" spans="2:8" x14ac:dyDescent="0.3">
      <c r="B35" s="3" t="s">
        <v>158</v>
      </c>
      <c r="C35" s="3">
        <v>9.4</v>
      </c>
      <c r="D35" s="3">
        <v>11</v>
      </c>
      <c r="E35" s="3">
        <v>40</v>
      </c>
      <c r="F35" s="3" t="s">
        <v>130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"/>
  <sheetViews>
    <sheetView workbookViewId="0">
      <selection activeCell="I7" sqref="C4:I7"/>
    </sheetView>
  </sheetViews>
  <sheetFormatPr defaultRowHeight="13.2" x14ac:dyDescent="0.25"/>
  <sheetData>
    <row r="2" spans="3:9" x14ac:dyDescent="0.25">
      <c r="D2" t="s">
        <v>209</v>
      </c>
      <c r="H2" t="s">
        <v>210</v>
      </c>
      <c r="I2" t="s">
        <v>214</v>
      </c>
    </row>
    <row r="4" spans="3:9" x14ac:dyDescent="0.25">
      <c r="C4" t="s">
        <v>205</v>
      </c>
      <c r="D4">
        <v>3.75</v>
      </c>
      <c r="F4" t="s">
        <v>211</v>
      </c>
      <c r="H4">
        <f>2000*0.45/3.75</f>
        <v>240</v>
      </c>
      <c r="I4">
        <f>2000*0.65/3.75</f>
        <v>346.66666666666669</v>
      </c>
    </row>
    <row r="5" spans="3:9" x14ac:dyDescent="0.25">
      <c r="C5" t="s">
        <v>206</v>
      </c>
      <c r="D5">
        <v>4</v>
      </c>
      <c r="F5" t="s">
        <v>212</v>
      </c>
      <c r="H5">
        <f>2000*0.1/4</f>
        <v>50</v>
      </c>
      <c r="I5">
        <f>2000*0.35/4</f>
        <v>175</v>
      </c>
    </row>
    <row r="6" spans="3:9" x14ac:dyDescent="0.25">
      <c r="C6" t="s">
        <v>207</v>
      </c>
      <c r="D6">
        <v>2</v>
      </c>
    </row>
    <row r="7" spans="3:9" x14ac:dyDescent="0.25">
      <c r="C7" t="s">
        <v>208</v>
      </c>
      <c r="D7">
        <v>9</v>
      </c>
      <c r="F7" t="s">
        <v>213</v>
      </c>
      <c r="H7">
        <f>2000*0.2/9</f>
        <v>44.444444444444443</v>
      </c>
      <c r="I7">
        <f>2000*0.3/9</f>
        <v>66.666666666666671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matching</vt:lpstr>
      <vt:lpstr>RDI</vt:lpstr>
      <vt:lpstr>DRI</vt:lpstr>
      <vt:lpstr>macro_conversion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Beyer</cp:lastModifiedBy>
  <cp:revision>1</cp:revision>
  <dcterms:created xsi:type="dcterms:W3CDTF">2019-02-26T20:34:26Z</dcterms:created>
  <dcterms:modified xsi:type="dcterms:W3CDTF">2019-03-06T16:48:34Z</dcterms:modified>
  <dc:language>en-GB</dc:language>
</cp:coreProperties>
</file>