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in/Library/CloudStorage/GoogleDrive-rb.bosshard@gmail.com/Other computers/My Windows Machine/ph/unterricht an der BM/"/>
    </mc:Choice>
  </mc:AlternateContent>
  <xr:revisionPtr revIDLastSave="0" documentId="13_ncr:1_{68AE31A0-FFE1-8949-B2A5-8A7BDB531172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12" i="2" s="1"/>
  <c r="V2" i="2"/>
  <c r="V3" i="2"/>
  <c r="V4" i="2"/>
  <c r="V5" i="2"/>
  <c r="V7" i="2"/>
  <c r="V8" i="2"/>
  <c r="V9" i="2"/>
  <c r="V10" i="2"/>
  <c r="V11" i="2"/>
  <c r="V16" i="2"/>
  <c r="V17" i="2"/>
  <c r="V22" i="2"/>
  <c r="V23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B6" i="2"/>
  <c r="B12" i="2" s="1"/>
  <c r="V12" i="2" l="1"/>
  <c r="V6" i="2"/>
  <c r="C24" i="2"/>
  <c r="C18" i="2"/>
  <c r="C14" i="2"/>
  <c r="C13" i="2"/>
  <c r="C26" i="2" l="1"/>
  <c r="C20" i="2"/>
  <c r="C25" i="2"/>
  <c r="C19" i="2"/>
  <c r="B14" i="2"/>
  <c r="B26" i="2" s="1"/>
  <c r="B13" i="2"/>
  <c r="B24" i="2"/>
  <c r="V24" i="2" s="1"/>
  <c r="B18" i="2"/>
  <c r="V18" i="2" s="1"/>
  <c r="B25" i="2" l="1"/>
  <c r="V25" i="2" s="1"/>
  <c r="V13" i="2"/>
  <c r="B20" i="2"/>
  <c r="V20" i="2" s="1"/>
  <c r="B21" i="2" s="1"/>
  <c r="V14" i="2"/>
  <c r="B19" i="2"/>
  <c r="V19" i="2" s="1"/>
  <c r="V26" i="2"/>
  <c r="B27" i="2" s="1"/>
  <c r="C27" i="2" l="1"/>
  <c r="C21" i="2"/>
  <c r="V21" i="2" s="1"/>
  <c r="B15" i="2"/>
  <c r="C15" i="2"/>
  <c r="V27" i="2"/>
  <c r="V15" i="2" l="1"/>
</calcChain>
</file>

<file path=xl/sharedStrings.xml><?xml version="1.0" encoding="utf-8"?>
<sst xmlns="http://schemas.openxmlformats.org/spreadsheetml/2006/main" count="66" uniqueCount="64">
  <si>
    <t>Nr.</t>
  </si>
  <si>
    <t>Betrieb</t>
  </si>
  <si>
    <t>Gerät / Aktivität</t>
  </si>
  <si>
    <t>Anteil am Gesamtverbrauch [%]</t>
  </si>
  <si>
    <t>Ventilprüfanlage</t>
  </si>
  <si>
    <t>Wandfluh Produktions AG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</si>
  <si>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</si>
  <si>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</si>
  <si>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</si>
  <si>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</si>
  <si>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</si>
  <si>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</si>
  <si>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</si>
  <si>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</si>
  <si>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</si>
  <si>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</si>
  <si>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</si>
  <si>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</si>
  <si>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</si>
  <si>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</si>
  <si>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</si>
  <si>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</si>
  <si>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</si>
  <si>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</si>
  <si>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</si>
  <si>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</si>
  <si>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r>
      <t>Spannung (</t>
    </r>
    <r>
      <rPr>
        <i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 [V]</t>
    </r>
  </si>
  <si>
    <r>
      <t>Strom 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 [A]</t>
    </r>
  </si>
  <si>
    <t>Täglicher Verbrauch [kWh]</t>
  </si>
  <si>
    <t>Monatlicher Verbrauch [kWh]</t>
  </si>
  <si>
    <t>Jährlicher Verbrauch [kWh]</t>
  </si>
  <si>
    <t>Tägliche Kosten [CHF]</t>
  </si>
  <si>
    <t>Monatliche Kosten [CHF]</t>
  </si>
  <si>
    <t>Jährliche Kosten [CHF]</t>
  </si>
  <si>
    <t>Anteil an Gesamtkosten [%]</t>
  </si>
  <si>
    <t>Anteil am Gesamtemissionen [%]</t>
  </si>
  <si>
    <t>Anmerkungen</t>
  </si>
  <si>
    <t>Visualisierung Verbrauch</t>
  </si>
  <si>
    <t>Visualisierung Kosten</t>
  </si>
  <si>
    <t>Visualisierung Emissionen</t>
  </si>
  <si>
    <t>Andere Visualisierungen</t>
  </si>
  <si>
    <t>Tägliche Nutzungsdauer</t>
  </si>
  <si>
    <t>Strompreis [CHF/kWh]</t>
  </si>
  <si>
    <t>Tägliche CO₂-Emissionen [g CO₂eq]</t>
  </si>
  <si>
    <t>Monatliche CO₂-Emissionen [g CO₂eq]</t>
  </si>
  <si>
    <t>Jährliche CO₂-Emissionen [g CO₂eq]</t>
  </si>
  <si>
    <t>CO₂-Faktor [g CO₂eq/kWh]</t>
  </si>
  <si>
    <t>Balken mit Slider (Nutzungsdauer)</t>
  </si>
  <si>
    <t xml:space="preserve">Tägliche Produktionsanzahl </t>
  </si>
  <si>
    <t>Verbrauch 21.10.2025, 07:00 [kWh]</t>
  </si>
  <si>
    <t>Verbrauch 21.10.2025, 08:00 [kWh]</t>
  </si>
  <si>
    <t>Verbrauch 21.10.2025, 09:00 [kWh]</t>
  </si>
  <si>
    <t>Verbrauch 21.10.2025, 10:00 [kWh]</t>
  </si>
  <si>
    <t>Verbrauch 21.10.2025, 11:00 [kWh]</t>
  </si>
  <si>
    <t>Verbrauch 21.10.2025, 12:00 [kWh]</t>
  </si>
  <si>
    <t>Verbrauch 21.10.2025, 13:00 [kWh]</t>
  </si>
  <si>
    <t>Verbrauch 21.10.2025, 14:00 [kWh]</t>
  </si>
  <si>
    <t>Verbrauch 21.10.2025, 15:00 [kWh]</t>
  </si>
  <si>
    <t>Verbrauch 21.10.2025, 16:00 [kWh]</t>
  </si>
  <si>
    <t>Verbrauch 21.10.2025, 17:00 [kWh]</t>
  </si>
  <si>
    <t>Verbrauch 21.10.2025, 18:00 [kWh]</t>
  </si>
  <si>
    <r>
      <t>Leistung (S</t>
    </r>
    <r>
      <rPr>
        <i/>
        <sz val="11"/>
        <color theme="1"/>
        <rFont val="Calibri"/>
        <family val="2"/>
        <scheme val="minor"/>
      </rPr>
      <t xml:space="preserve"> = U * I</t>
    </r>
    <r>
      <rPr>
        <sz val="11"/>
        <color theme="1"/>
        <rFont val="Calibri"/>
        <family val="2"/>
        <scheme val="minor"/>
      </rPr>
      <t>) [kW]</t>
    </r>
  </si>
  <si>
    <t>Anlage 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</si>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</sst>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</cellXfs>
  <cellStyles count="1">
    <cellStyle name="Standard" xfId="0" builtinId="0"/>
  </cellStyles>
  <dxfs count="24">
    <dxf>
      <numFmt numFmtId="0" formatCode="General"/>
      <alignment horizontal="general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450FBE-BD6B-4DA3-941B-82082383D54F}" name="Tabelle9" displayName="Tabelle9" ref="A1:V43" totalsRowShown="0" headerRowDxfId="23" dataDxfId="22">
  <tableColumns count="22">
    <tableColumn id="1" xr3:uid="{7608278A-4AA6-44C9-A762-7B722B71CDCE}" name="Nr." dataDxfId="21"/>
    <tableColumn id="2" xr3:uid="{A4A46FA6-A46B-404D-9293-168DAB87269F}" name="1" dataDxfId="20"/>
    <tableColumn id="8" xr3:uid="{6C859C64-8FAB-4371-AEC9-EB37270084DD}" name="2" dataDxfId="19"/>
    <tableColumn id="9" xr3:uid="{A362FB2D-F86A-4B95-B931-D48BE9B79E83}" name="3" dataDxfId="18"/>
    <tableColumn id="10" xr3:uid="{7468A0CC-A3FC-4AA3-B99F-47CAE7E1070A}" name="4" dataDxfId="17"/>
    <tableColumn id="11" xr3:uid="{2E0F28DE-C5C4-4680-A7A1-2E525B7AF9A6}" name="5" dataDxfId="16"/>
    <tableColumn id="12" xr3:uid="{7443F51D-8F00-4369-ADA6-669E7979F2E0}" name="6" dataDxfId="15"/>
    <tableColumn id="13" xr3:uid="{FDF152CF-AA4E-44D4-A5EE-930B724E5BDC}" name="7" dataDxfId="14"/>
    <tableColumn id="14" xr3:uid="{A6433D39-95AB-4034-8DCF-58CB37A84055}" name="8" dataDxfId="13"/>
    <tableColumn id="15" xr3:uid="{076E4B2A-8EF2-46F8-A695-E4B78E9A1937}" name="9" dataDxfId="12"/>
    <tableColumn id="16" xr3:uid="{38638CCE-FA95-4CB3-9E3F-BB644679489A}" name="10" dataDxfId="11"/>
    <tableColumn id="17" xr3:uid="{CF8A7C67-3B7A-45CE-A24D-9C0EAEDFEFEB}" name="11" dataDxfId="10"/>
    <tableColumn id="18" xr3:uid="{79ADEEF9-4259-4B52-9831-9F2F865EC8C2}" name="12" dataDxfId="9"/>
    <tableColumn id="19" xr3:uid="{7D48C70C-BC03-405F-9218-913F10925172}" name="13" dataDxfId="8"/>
    <tableColumn id="20" xr3:uid="{C3E9AC24-5836-45A4-8F65-DC1869AB123E}" name="14" dataDxfId="7"/>
    <tableColumn id="21" xr3:uid="{9285B468-5C3A-41A1-B040-398C3E97A0CA}" name="15" dataDxfId="6"/>
    <tableColumn id="22" xr3:uid="{C87690CF-7192-4E0C-BEB3-10E8E2DB7DD0}" name="16" dataDxfId="5"/>
    <tableColumn id="23" xr3:uid="{DC76497B-A90F-4F83-8C05-33891F417333}" name="17" dataDxfId="4"/>
    <tableColumn id="24" xr3:uid="{FF0D1E8E-9B03-404B-869B-63CBBF061980}" name="18" dataDxfId="3"/>
    <tableColumn id="25" xr3:uid="{8CC98840-0A1D-456F-8C49-C2DCA0A0BD15}" name="19" dataDxfId="2"/>
    <tableColumn id="26" xr3:uid="{26D25E10-236C-4395-86B3-78DAA58CE80F}" name="20" dataDxfId="1"/>
    <tableColumn id="3" xr3:uid="{0CCD93A6-5217-EF4E-9610-66210AFCE3DE}" name="Total" dataDxfId="0">
      <calculatedColumnFormula>SUM(Tabelle9[[#This Row],[1]:[20]])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FB5D-E441-42E5-ADF6-E89D4DE60371}">
  <dimension ref="A1:V43"/>
  <sheetViews>
    <sheetView tabSelected="1" zoomScale="108" zoomScaleNormal="85" workbookViewId="0">
      <selection activeCell="E17" sqref="E17"/>
    </sheetView>
  </sheetViews>
  <sheetFormatPr baseColWidth="10" defaultRowHeight="15" x14ac:dyDescent="0.2"/>
  <cols>
    <col min="1" max="1" width="30.6640625" bestFit="1" customWidth="1"/>
    <col min="2" max="2" width="27.6640625" bestFit="1" customWidth="1"/>
    <col min="3" max="3" width="27" bestFit="1" customWidth="1"/>
    <col min="4" max="4" width="27.5" customWidth="1"/>
    <col min="5" max="21" width="25.5" customWidth="1"/>
  </cols>
  <sheetData>
    <row r="1" spans="1:22" ht="16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63</v>
      </c>
    </row>
    <row r="2" spans="1:22" ht="16" x14ac:dyDescent="0.2">
      <c r="A2" s="1" t="s">
        <v>2</v>
      </c>
      <c r="B2" s="2" t="s">
        <v>4</v>
      </c>
      <c r="C2" s="2" t="s">
        <v>62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>
        <f>SUM(Tabelle9[[#This Row],[1]:[20]])</f>
        <v>0</v>
      </c>
    </row>
    <row r="3" spans="1:22" ht="16" x14ac:dyDescent="0.2">
      <c r="A3" s="1" t="s">
        <v>1</v>
      </c>
      <c r="B3" s="2" t="s">
        <v>5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>
        <f>SUM(Tabelle9[[#This Row],[1]:[20]])</f>
        <v>0</v>
      </c>
    </row>
    <row r="4" spans="1:22" ht="16" x14ac:dyDescent="0.2">
      <c r="A4" s="1" t="s">
        <v>26</v>
      </c>
      <c r="B4" s="2">
        <v>230</v>
      </c>
      <c r="C4" s="2">
        <v>230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>
        <f>SUM(Tabelle9[[#This Row],[1]:[20]])</f>
        <v>460</v>
      </c>
    </row>
    <row r="5" spans="1:22" ht="16" x14ac:dyDescent="0.2">
      <c r="A5" s="1" t="s">
        <v>27</v>
      </c>
      <c r="B5" s="2">
        <v>5</v>
      </c>
      <c r="C5" s="2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>
        <f>SUM(Tabelle9[[#This Row],[1]:[20]])</f>
        <v>20</v>
      </c>
    </row>
    <row r="6" spans="1:22" ht="16" x14ac:dyDescent="0.2">
      <c r="A6" s="1" t="s">
        <v>61</v>
      </c>
      <c r="B6" s="2">
        <f>B4*B5/1000</f>
        <v>1.1499999999999999</v>
      </c>
      <c r="C6" s="2">
        <f>C4*C5/1000</f>
        <v>3.45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>
        <f>SUM(Tabelle9[[#This Row],[1]:[20]])</f>
        <v>4.5999999999999996</v>
      </c>
    </row>
    <row r="7" spans="1:22" ht="16" x14ac:dyDescent="0.2">
      <c r="A7" s="1" t="s">
        <v>41</v>
      </c>
      <c r="B7" s="2">
        <v>8</v>
      </c>
      <c r="C7" s="2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>
        <f>SUM(Tabelle9[[#This Row],[1]:[20]])</f>
        <v>16</v>
      </c>
    </row>
    <row r="8" spans="1:22" ht="16" x14ac:dyDescent="0.2">
      <c r="A8" s="1" t="s">
        <v>48</v>
      </c>
      <c r="B8" s="2">
        <v>1000</v>
      </c>
      <c r="C8" s="2">
        <v>1000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>
        <f>SUM(Tabelle9[[#This Row],[1]:[20]])</f>
        <v>2000</v>
      </c>
    </row>
    <row r="9" spans="1:22" ht="16" x14ac:dyDescent="0.2">
      <c r="A9" s="1" t="s">
        <v>42</v>
      </c>
      <c r="B9" s="2">
        <v>0.28999999999999998</v>
      </c>
      <c r="C9" s="2">
        <v>0.28999999999999998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>
        <f>SUM(Tabelle9[[#This Row],[1]:[20]])</f>
        <v>0.57999999999999996</v>
      </c>
    </row>
    <row r="10" spans="1:22" ht="16" x14ac:dyDescent="0.2">
      <c r="A10" s="1" t="s">
        <v>46</v>
      </c>
      <c r="B10" s="2">
        <v>59</v>
      </c>
      <c r="C10" s="2">
        <v>59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>
        <f>SUM(Tabelle9[[#This Row],[1]:[20]])</f>
        <v>118</v>
      </c>
    </row>
    <row r="11" spans="1:22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>
        <f>SUM(Tabelle9[[#This Row],[1]:[20]])</f>
        <v>0</v>
      </c>
    </row>
    <row r="12" spans="1:22" ht="16" x14ac:dyDescent="0.2">
      <c r="A12" s="1" t="s">
        <v>28</v>
      </c>
      <c r="B12" s="2">
        <f>B6*B7</f>
        <v>9.1999999999999993</v>
      </c>
      <c r="C12" s="2">
        <f>C6*C7</f>
        <v>27.6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>
        <f>SUM(Tabelle9[[#This Row],[1]:[20]])</f>
        <v>36.799999999999997</v>
      </c>
    </row>
    <row r="13" spans="1:22" ht="16" x14ac:dyDescent="0.2">
      <c r="A13" s="1" t="s">
        <v>29</v>
      </c>
      <c r="B13" s="2">
        <f>B12*30</f>
        <v>276</v>
      </c>
      <c r="C13" s="2">
        <f>C12*30</f>
        <v>828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>
        <f>SUM(Tabelle9[[#This Row],[1]:[20]])</f>
        <v>1104</v>
      </c>
    </row>
    <row r="14" spans="1:22" ht="16" x14ac:dyDescent="0.2">
      <c r="A14" s="1" t="s">
        <v>30</v>
      </c>
      <c r="B14" s="2">
        <f>B12*365</f>
        <v>3357.9999999999995</v>
      </c>
      <c r="C14" s="2">
        <f>C12*365</f>
        <v>10074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>
        <f>SUM(Tabelle9[[#This Row],[1]:[20]])</f>
        <v>13432</v>
      </c>
    </row>
    <row r="15" spans="1:22" ht="16" x14ac:dyDescent="0.2">
      <c r="A15" s="1" t="s">
        <v>3</v>
      </c>
      <c r="B15" s="3">
        <f>B14/$V$14*100%</f>
        <v>0.24999999999999997</v>
      </c>
      <c r="C15" s="3">
        <f>C14/$V$14*100%</f>
        <v>0.75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>
        <f>SUM(Tabelle9[[#This Row],[1]:[20]])</f>
        <v>1</v>
      </c>
    </row>
    <row r="16" spans="1:22" ht="16" x14ac:dyDescent="0.2">
      <c r="A16" s="1" t="s">
        <v>37</v>
      </c>
      <c r="B16" s="2" t="s">
        <v>47</v>
      </c>
      <c r="C16" s="2" t="s">
        <v>47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>
        <f>SUM(Tabelle9[[#This Row],[1]:[20]])</f>
        <v>0</v>
      </c>
    </row>
    <row r="17" spans="1:22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>
        <f>SUM(Tabelle9[[#This Row],[1]:[20]])</f>
        <v>0</v>
      </c>
    </row>
    <row r="18" spans="1:22" ht="16" x14ac:dyDescent="0.2">
      <c r="A18" s="1" t="s">
        <v>31</v>
      </c>
      <c r="B18" s="2">
        <f>B12*B9</f>
        <v>2.6679999999999997</v>
      </c>
      <c r="C18" s="2">
        <f>C12*C9</f>
        <v>8.0039999999999996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>
        <f>SUM(Tabelle9[[#This Row],[1]:[20]])</f>
        <v>10.671999999999999</v>
      </c>
    </row>
    <row r="19" spans="1:22" ht="16" x14ac:dyDescent="0.2">
      <c r="A19" s="1" t="s">
        <v>32</v>
      </c>
      <c r="B19" s="2">
        <f>B13*B9</f>
        <v>80.039999999999992</v>
      </c>
      <c r="C19" s="2">
        <f>C13*C9</f>
        <v>240.11999999999998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>
        <f>SUM(Tabelle9[[#This Row],[1]:[20]])</f>
        <v>320.15999999999997</v>
      </c>
    </row>
    <row r="20" spans="1:22" ht="16" x14ac:dyDescent="0.2">
      <c r="A20" s="1" t="s">
        <v>33</v>
      </c>
      <c r="B20" s="2">
        <f>B14*B9</f>
        <v>973.81999999999982</v>
      </c>
      <c r="C20" s="2">
        <f>C14*C9</f>
        <v>2921.4599999999996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>
        <f>SUM(Tabelle9[[#This Row],[1]:[20]])</f>
        <v>3895.2799999999993</v>
      </c>
    </row>
    <row r="21" spans="1:22" ht="16" x14ac:dyDescent="0.2">
      <c r="A21" s="1" t="s">
        <v>34</v>
      </c>
      <c r="B21" s="3">
        <f>B20/$V$20*100%</f>
        <v>0.25</v>
      </c>
      <c r="C21" s="3">
        <f>C20/$V$20*100%</f>
        <v>0.75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>
        <f>SUM(Tabelle9[[#This Row],[1]:[20]])</f>
        <v>1</v>
      </c>
    </row>
    <row r="22" spans="1:22" ht="16" x14ac:dyDescent="0.2">
      <c r="A22" s="1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>
        <f>SUM(Tabelle9[[#This Row],[1]:[20]])</f>
        <v>0</v>
      </c>
    </row>
    <row r="23" spans="1:22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>
        <f>SUM(Tabelle9[[#This Row],[1]:[20]])</f>
        <v>0</v>
      </c>
    </row>
    <row r="24" spans="1:22" ht="16" x14ac:dyDescent="0.2">
      <c r="A24" s="1" t="s">
        <v>43</v>
      </c>
      <c r="B24" s="2">
        <f>B12*B10</f>
        <v>542.79999999999995</v>
      </c>
      <c r="C24" s="2">
        <f>C12*C10</f>
        <v>1628.4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>
        <f>SUM(Tabelle9[[#This Row],[1]:[20]])</f>
        <v>2171.1999999999998</v>
      </c>
    </row>
    <row r="25" spans="1:22" ht="16" x14ac:dyDescent="0.2">
      <c r="A25" s="1" t="s">
        <v>44</v>
      </c>
      <c r="B25" s="2">
        <f>B13*B10</f>
        <v>16284</v>
      </c>
      <c r="C25" s="2">
        <f>C13*C10</f>
        <v>48852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">
        <f>SUM(Tabelle9[[#This Row],[1]:[20]])</f>
        <v>65136</v>
      </c>
    </row>
    <row r="26" spans="1:22" ht="16" x14ac:dyDescent="0.2">
      <c r="A26" s="1" t="s">
        <v>45</v>
      </c>
      <c r="B26" s="2">
        <f>B14*B10</f>
        <v>198121.99999999997</v>
      </c>
      <c r="C26" s="2">
        <f>C14*C10</f>
        <v>594366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>
        <f>SUM(Tabelle9[[#This Row],[1]:[20]])</f>
        <v>792488</v>
      </c>
    </row>
    <row r="27" spans="1:22" ht="16" x14ac:dyDescent="0.2">
      <c r="A27" s="1" t="s">
        <v>35</v>
      </c>
      <c r="B27" s="3">
        <f>B26/$V$26*100%</f>
        <v>0.24999999999999997</v>
      </c>
      <c r="C27" s="3">
        <f>C26/$V$26*100%</f>
        <v>0.75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>
        <f>SUM(Tabelle9[[#This Row],[1]:[20]])</f>
        <v>1</v>
      </c>
    </row>
    <row r="28" spans="1:22" ht="16" x14ac:dyDescent="0.2">
      <c r="A28" s="1" t="s">
        <v>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>
        <f>SUM(Tabelle9[[#This Row],[1]:[20]])</f>
        <v>0</v>
      </c>
    </row>
    <row r="29" spans="1:22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>
        <f>SUM(Tabelle9[[#This Row],[1]:[20]])</f>
        <v>0</v>
      </c>
    </row>
    <row r="30" spans="1:22" ht="16" x14ac:dyDescent="0.2">
      <c r="A30" s="1" t="s">
        <v>40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>
        <f>SUM(Tabelle9[[#This Row],[1]:[20]])</f>
        <v>0</v>
      </c>
    </row>
    <row r="31" spans="1:22" ht="16" x14ac:dyDescent="0.2">
      <c r="A31" s="1" t="s">
        <v>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>
        <f>SUM(Tabelle9[[#This Row],[1]:[20]])</f>
        <v>0</v>
      </c>
    </row>
    <row r="32" spans="1:22" ht="16" x14ac:dyDescent="0.2">
      <c r="A32" s="1" t="s">
        <v>49</v>
      </c>
      <c r="B32" s="2">
        <v>2.1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>
        <f>SUM(Tabelle9[[#This Row],[1]:[20]])</f>
        <v>2.1</v>
      </c>
    </row>
    <row r="33" spans="1:22" ht="16" x14ac:dyDescent="0.2">
      <c r="A33" s="1" t="s">
        <v>50</v>
      </c>
      <c r="B33" s="2">
        <v>3.3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>
        <f>SUM(Tabelle9[[#This Row],[1]:[20]])</f>
        <v>3.3</v>
      </c>
    </row>
    <row r="34" spans="1:22" ht="16" x14ac:dyDescent="0.2">
      <c r="A34" s="1" t="s">
        <v>51</v>
      </c>
      <c r="B34" s="2">
        <v>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">
        <f>SUM(Tabelle9[[#This Row],[1]:[20]])</f>
        <v>6</v>
      </c>
    </row>
    <row r="35" spans="1:22" ht="16" x14ac:dyDescent="0.2">
      <c r="A35" s="1" t="s">
        <v>52</v>
      </c>
      <c r="B35" s="2">
        <v>7.2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">
        <f>SUM(Tabelle9[[#This Row],[1]:[20]])</f>
        <v>7.2</v>
      </c>
    </row>
    <row r="36" spans="1:22" ht="16" x14ac:dyDescent="0.2">
      <c r="A36" s="1" t="s">
        <v>53</v>
      </c>
      <c r="B36" s="2">
        <v>6.9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>
        <f>SUM(Tabelle9[[#This Row],[1]:[20]])</f>
        <v>6.9</v>
      </c>
    </row>
    <row r="37" spans="1:22" ht="16" x14ac:dyDescent="0.2">
      <c r="A37" s="1" t="s">
        <v>54</v>
      </c>
      <c r="B37" s="2">
        <v>8.4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>
        <f>SUM(Tabelle9[[#This Row],[1]:[20]])</f>
        <v>8.4</v>
      </c>
    </row>
    <row r="38" spans="1:22" ht="16" x14ac:dyDescent="0.2">
      <c r="A38" s="1" t="s">
        <v>55</v>
      </c>
      <c r="B38" s="2">
        <v>8.3000000000000007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>
        <f>SUM(Tabelle9[[#This Row],[1]:[20]])</f>
        <v>8.3000000000000007</v>
      </c>
    </row>
    <row r="39" spans="1:22" ht="16" x14ac:dyDescent="0.2">
      <c r="A39" s="1" t="s">
        <v>56</v>
      </c>
      <c r="B39" s="2">
        <v>8.6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>
        <f>SUM(Tabelle9[[#This Row],[1]:[20]])</f>
        <v>8.6</v>
      </c>
    </row>
    <row r="40" spans="1:22" ht="16" x14ac:dyDescent="0.2">
      <c r="A40" s="1" t="s">
        <v>57</v>
      </c>
      <c r="B40" s="2">
        <v>8.1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>
        <f>SUM(Tabelle9[[#This Row],[1]:[20]])</f>
        <v>8.1</v>
      </c>
    </row>
    <row r="41" spans="1:22" ht="16" x14ac:dyDescent="0.2">
      <c r="A41" s="1" t="s">
        <v>58</v>
      </c>
      <c r="B41" s="2">
        <v>7.5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>
        <f>SUM(Tabelle9[[#This Row],[1]:[20]])</f>
        <v>7.5</v>
      </c>
    </row>
    <row r="42" spans="1:22" ht="16" x14ac:dyDescent="0.2">
      <c r="A42" s="1" t="s">
        <v>59</v>
      </c>
      <c r="B42" s="2">
        <v>6.5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">
        <f>SUM(Tabelle9[[#This Row],[1]:[20]])</f>
        <v>6.5</v>
      </c>
    </row>
    <row r="43" spans="1:22" ht="16" x14ac:dyDescent="0.2">
      <c r="A43" s="1" t="s">
        <v>60</v>
      </c>
      <c r="B43" s="2">
        <v>1.4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>
        <f>SUM(Tabelle9[[#This Row],[1]:[20]])</f>
        <v>1.4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R U W 3 w Z n d 6 l A A A A 9 g A A A B I A H A B D b 2 5 m a W c v U G F j a 2 F n Z S 5 4 b W w g o h g A K K A U A A A A A A A A A A A A A A A A A A A A A A A A A A A A h Y 8 x D o I w G I W v Q r r T F t B o y E 8 Z W B w k M T E x r k 2 p 0 A D F 0 G K 5 m 4 N H 8 g p i F H V z f N / 7 h v f u 1 x u k Y 9 t 4 F 9 k b 1 e k E B Z g i T 2 r R F U q X C R r s y V + j l M G O i 5 q X 0 p t k b e L R F A m q r D 3 H h D j n s I t w 1 5 c k p D Q g x 3 y 7 F 5 V s O f r I 6 r / s K 2 0 s 1 0 I i B o f X G B b i Y L H C S x p h C m S G k C v 9 F c J p 7 7 P 9 g Z A N j R 1 6 y Q r p Z x s g c w T y / s A e U E s D B B Q A A g A I A E k E V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B F R b K I p H u A 4 A A A A R A A A A E w A c A E Z v c m 1 1 b G F z L 1 N l Y 3 R p b 2 4 x L m 0 g o h g A K K A U A A A A A A A A A A A A A A A A A A A A A A A A A A A A K 0 5 N L s n M z 1 M I h t C G 1 g B Q S w E C L Q A U A A I A C A B J B F R b f B m d 3 q U A A A D 2 A A A A E g A A A A A A A A A A A A A A A A A A A A A A Q 2 9 u Z m l n L 1 B h Y 2 t h Z 2 U u e G 1 s U E s B A i 0 A F A A C A A g A S Q R U W w / K 6 a u k A A A A 6 Q A A A B M A A A A A A A A A A A A A A A A A 8 Q A A A F t D b 2 5 0 Z W 5 0 X 1 R 5 c G V z X S 5 4 b W x Q S w E C L Q A U A A I A C A B J B F R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3 O q 7 o Z r H k q w Y L v 5 x 7 2 Y 7 w A A A A A C A A A A A A A Q Z g A A A A E A A C A A A A A I c z h h Y A Q W X L f b K b b 2 Z D K 5 W o 7 + 7 N l i 6 K Z Z f 2 C Y V S j q n w A A A A A O g A A A A A I A A C A A A A D X 5 C X O S Y z Y 9 x z B A X v o 7 w 6 K T R 9 t v G q p E D G N M I Z t g V M C 3 l A A A A C c N 3 x u G 3 Q o U 2 6 X K l j d 3 8 / R e 3 Z w q W y 9 Y p 6 4 F T 6 y 9 l V 0 1 6 v f L b l c p 3 e 6 + V Q q h q X J 2 P z z 3 3 t L J + g V I u l s 0 b z m Y C 4 N Z q K T Q E h K u p M o / 4 R j 5 W 7 q W 0 A A A A C M + j j N R 7 h 3 6 n j 5 h e w H I H i a G X w 7 C R s 8 S O o z 6 c k / 3 j s b k F V 2 I 1 n X O / 0 Z a e F 7 0 U 4 x Z Q w 5 u p q p L C a O z B r W k y j o H f R M < / D a t a M a s h u p > 
</file>

<file path=customXml/itemProps1.xml><?xml version="1.0" encoding="utf-8"?>
<ds:datastoreItem xmlns:ds="http://schemas.openxmlformats.org/officeDocument/2006/customXml" ds:itemID="{57982E7B-2E63-495C-A3F4-1528F618F3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Bosshard, Robin</cp:lastModifiedBy>
  <cp:revision/>
  <dcterms:created xsi:type="dcterms:W3CDTF">2025-10-10T16:07:11Z</dcterms:created>
  <dcterms:modified xsi:type="dcterms:W3CDTF">2025-10-28T22:53:02Z</dcterms:modified>
  <cp:category/>
  <cp:contentStatus/>
</cp:coreProperties>
</file>