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CRYO-CELL\public_html\price-form\"/>
    </mc:Choice>
  </mc:AlternateContent>
  <bookViews>
    <workbookView xWindow="0" yWindow="0" windowWidth="23040" windowHeight="10848" activeTab="1"/>
  </bookViews>
  <sheets>
    <sheet name="Domestic" sheetId="1" r:id="rId1"/>
    <sheet name="Puerto Rico" sheetId="2" r:id="rId2"/>
    <sheet name="Local" sheetId="3" r:id="rId3"/>
  </sheets>
  <calcPr calcId="152511"/>
</workbook>
</file>

<file path=xl/calcChain.xml><?xml version="1.0" encoding="utf-8"?>
<calcChain xmlns="http://schemas.openxmlformats.org/spreadsheetml/2006/main">
  <c r="D17" i="3" l="1"/>
  <c r="D17" i="2"/>
  <c r="K18" i="1" l="1"/>
  <c r="B17" i="1"/>
  <c r="K17" i="1" s="1"/>
  <c r="D56" i="3" l="1"/>
  <c r="B56" i="3"/>
  <c r="D47" i="3"/>
  <c r="B47" i="3"/>
  <c r="M37" i="3"/>
  <c r="K37" i="3"/>
  <c r="I37" i="3"/>
  <c r="G37" i="3"/>
  <c r="K36" i="3"/>
  <c r="G36" i="3"/>
  <c r="K35" i="3"/>
  <c r="G35" i="3"/>
  <c r="M28" i="3"/>
  <c r="K28" i="3"/>
  <c r="I28" i="3"/>
  <c r="G28" i="3"/>
  <c r="K27" i="3"/>
  <c r="G27" i="3"/>
  <c r="B26" i="3"/>
  <c r="B29" i="3" s="1"/>
  <c r="B20" i="3"/>
  <c r="M19" i="3"/>
  <c r="K19" i="3"/>
  <c r="I19" i="3"/>
  <c r="G19" i="3"/>
  <c r="K18" i="3"/>
  <c r="G18" i="3"/>
  <c r="K17" i="3"/>
  <c r="I17" i="3"/>
  <c r="G17" i="3"/>
  <c r="D35" i="3"/>
  <c r="D16" i="3"/>
  <c r="B11" i="3"/>
  <c r="M10" i="3"/>
  <c r="K10" i="3"/>
  <c r="I10" i="3"/>
  <c r="G10" i="3"/>
  <c r="G9" i="3"/>
  <c r="K9" i="3" s="1"/>
  <c r="D8" i="3"/>
  <c r="D26" i="3" s="1"/>
  <c r="D56" i="2"/>
  <c r="B56" i="2"/>
  <c r="D47" i="2"/>
  <c r="B47" i="2"/>
  <c r="M37" i="2"/>
  <c r="K37" i="2"/>
  <c r="I37" i="2"/>
  <c r="G37" i="2"/>
  <c r="K36" i="2"/>
  <c r="G36" i="2"/>
  <c r="K35" i="2"/>
  <c r="G35" i="2"/>
  <c r="M28" i="2"/>
  <c r="K28" i="2"/>
  <c r="I28" i="2"/>
  <c r="G28" i="2"/>
  <c r="K27" i="2"/>
  <c r="G27" i="2"/>
  <c r="G26" i="2"/>
  <c r="B26" i="2"/>
  <c r="B29" i="2" s="1"/>
  <c r="B20" i="2"/>
  <c r="M19" i="2"/>
  <c r="K19" i="2"/>
  <c r="I19" i="2"/>
  <c r="G19" i="2"/>
  <c r="K18" i="2"/>
  <c r="G18" i="2"/>
  <c r="K17" i="2"/>
  <c r="G17" i="2"/>
  <c r="I17" i="2"/>
  <c r="G16" i="2"/>
  <c r="D16" i="2"/>
  <c r="B11" i="2"/>
  <c r="M10" i="2"/>
  <c r="K10" i="2"/>
  <c r="I10" i="2"/>
  <c r="G10" i="2"/>
  <c r="G9" i="2"/>
  <c r="K9" i="2" s="1"/>
  <c r="G8" i="2"/>
  <c r="K8" i="2" s="1"/>
  <c r="D8" i="2"/>
  <c r="D26" i="2" s="1"/>
  <c r="B34" i="3" l="1"/>
  <c r="B34" i="2"/>
  <c r="G34" i="2" s="1"/>
  <c r="G8" i="3"/>
  <c r="K8" i="3" s="1"/>
  <c r="K11" i="3" s="1"/>
  <c r="G16" i="3"/>
  <c r="G26" i="3"/>
  <c r="G29" i="3" s="1"/>
  <c r="G20" i="3"/>
  <c r="G38" i="2"/>
  <c r="G29" i="2"/>
  <c r="I16" i="3"/>
  <c r="M17" i="3"/>
  <c r="D29" i="3"/>
  <c r="D34" i="3"/>
  <c r="I26" i="3"/>
  <c r="I29" i="3" s="1"/>
  <c r="M26" i="3"/>
  <c r="M29" i="3" s="1"/>
  <c r="M35" i="3"/>
  <c r="I35" i="3"/>
  <c r="D11" i="3"/>
  <c r="I8" i="3"/>
  <c r="D20" i="3"/>
  <c r="B38" i="3"/>
  <c r="K26" i="3"/>
  <c r="K29" i="3" s="1"/>
  <c r="D29" i="2"/>
  <c r="M26" i="2"/>
  <c r="M29" i="2" s="1"/>
  <c r="D34" i="2"/>
  <c r="I26" i="2"/>
  <c r="I29" i="2" s="1"/>
  <c r="I8" i="2"/>
  <c r="I16" i="2"/>
  <c r="K11" i="2"/>
  <c r="G11" i="2"/>
  <c r="K34" i="2"/>
  <c r="K38" i="2" s="1"/>
  <c r="D20" i="2"/>
  <c r="B38" i="2"/>
  <c r="G20" i="2"/>
  <c r="K26" i="2"/>
  <c r="K29" i="2" s="1"/>
  <c r="D35" i="2"/>
  <c r="D11" i="2"/>
  <c r="D56" i="1"/>
  <c r="B56" i="1"/>
  <c r="D47" i="1"/>
  <c r="B47" i="1"/>
  <c r="M37" i="1"/>
  <c r="K37" i="1"/>
  <c r="I37" i="1"/>
  <c r="G37" i="1"/>
  <c r="K36" i="1"/>
  <c r="G36" i="1"/>
  <c r="K35" i="1"/>
  <c r="G35" i="1"/>
  <c r="M28" i="1"/>
  <c r="K28" i="1"/>
  <c r="I28" i="1"/>
  <c r="G28" i="1"/>
  <c r="K27" i="1"/>
  <c r="G27" i="1"/>
  <c r="B26" i="1"/>
  <c r="G16" i="1" s="1"/>
  <c r="B20" i="1"/>
  <c r="M19" i="1"/>
  <c r="K19" i="1"/>
  <c r="I19" i="1"/>
  <c r="G19" i="1"/>
  <c r="G18" i="1"/>
  <c r="G17" i="1"/>
  <c r="I17" i="1"/>
  <c r="D16" i="1"/>
  <c r="B11" i="1"/>
  <c r="M10" i="1"/>
  <c r="K10" i="1"/>
  <c r="I10" i="1"/>
  <c r="G10" i="1"/>
  <c r="G9" i="1"/>
  <c r="K9" i="1" s="1"/>
  <c r="G8" i="1"/>
  <c r="D8" i="1"/>
  <c r="G34" i="3" l="1"/>
  <c r="G38" i="3" s="1"/>
  <c r="K34" i="3"/>
  <c r="K38" i="3" s="1"/>
  <c r="G11" i="3"/>
  <c r="K16" i="3"/>
  <c r="K20" i="3" s="1"/>
  <c r="K16" i="2"/>
  <c r="K20" i="2" s="1"/>
  <c r="D35" i="1"/>
  <c r="I35" i="1" s="1"/>
  <c r="D20" i="1"/>
  <c r="D38" i="3"/>
  <c r="I34" i="3"/>
  <c r="I38" i="3" s="1"/>
  <c r="M34" i="3"/>
  <c r="M38" i="3" s="1"/>
  <c r="M8" i="3"/>
  <c r="M11" i="3" s="1"/>
  <c r="I11" i="3"/>
  <c r="M16" i="3"/>
  <c r="M20" i="3" s="1"/>
  <c r="I20" i="3"/>
  <c r="G11" i="1"/>
  <c r="M35" i="2"/>
  <c r="I35" i="2"/>
  <c r="I20" i="2"/>
  <c r="M16" i="2"/>
  <c r="M8" i="2"/>
  <c r="M11" i="2" s="1"/>
  <c r="I11" i="2"/>
  <c r="M17" i="2"/>
  <c r="I34" i="2"/>
  <c r="D38" i="2"/>
  <c r="M34" i="2"/>
  <c r="M38" i="2" s="1"/>
  <c r="G20" i="1"/>
  <c r="K8" i="1"/>
  <c r="K11" i="1" s="1"/>
  <c r="K26" i="1"/>
  <c r="K29" i="1" s="1"/>
  <c r="B29" i="1"/>
  <c r="D11" i="1"/>
  <c r="D26" i="1"/>
  <c r="I8" i="1" s="1"/>
  <c r="G26" i="1"/>
  <c r="G29" i="1" s="1"/>
  <c r="B34" i="1"/>
  <c r="K34" i="1" s="1"/>
  <c r="I16" i="1" l="1"/>
  <c r="K16" i="1"/>
  <c r="K20" i="1" s="1"/>
  <c r="M17" i="1"/>
  <c r="M35" i="1"/>
  <c r="I38" i="2"/>
  <c r="M20" i="2"/>
  <c r="I20" i="1"/>
  <c r="B38" i="1"/>
  <c r="K38" i="1"/>
  <c r="G34" i="1"/>
  <c r="G38" i="1" s="1"/>
  <c r="I11" i="1"/>
  <c r="M8" i="1"/>
  <c r="M11" i="1" s="1"/>
  <c r="D34" i="1"/>
  <c r="M16" i="1" s="1"/>
  <c r="I26" i="1"/>
  <c r="I29" i="1" s="1"/>
  <c r="D29" i="1"/>
  <c r="M26" i="1"/>
  <c r="M29" i="1" s="1"/>
  <c r="M20" i="1" l="1"/>
  <c r="M34" i="1"/>
  <c r="M38" i="1" s="1"/>
  <c r="I34" i="1"/>
  <c r="I38" i="1" s="1"/>
  <c r="D38" i="1"/>
</calcChain>
</file>

<file path=xl/sharedStrings.xml><?xml version="1.0" encoding="utf-8"?>
<sst xmlns="http://schemas.openxmlformats.org/spreadsheetml/2006/main" count="165" uniqueCount="22">
  <si>
    <t>Cryo-Cell International, Inc.</t>
  </si>
  <si>
    <t>Pricing</t>
  </si>
  <si>
    <t>Twins</t>
  </si>
  <si>
    <t>Triplets</t>
  </si>
  <si>
    <t>Annual Plan</t>
  </si>
  <si>
    <t>21 Year Plan</t>
  </si>
  <si>
    <t>New Client</t>
  </si>
  <si>
    <t xml:space="preserve">  Umbilical Cord Blood Service</t>
  </si>
  <si>
    <t xml:space="preserve">     Cord Blood Processing &amp; Testing Fee</t>
  </si>
  <si>
    <t xml:space="preserve">     Annual Storage Fee</t>
  </si>
  <si>
    <t xml:space="preserve">     Medical Courier Fee</t>
  </si>
  <si>
    <t xml:space="preserve">     Discount/Coupon Amount</t>
  </si>
  <si>
    <t xml:space="preserve">     Total - Enter quoted price</t>
  </si>
  <si>
    <t xml:space="preserve">  Umbilical Cord Blood and Cord Tissue Service</t>
  </si>
  <si>
    <t xml:space="preserve">     Cord Tissue Processing &amp; Testing Fee</t>
  </si>
  <si>
    <t>Returning Client</t>
  </si>
  <si>
    <t>25 Year Plan</t>
  </si>
  <si>
    <t xml:space="preserve">  Menstrual Stem Cell</t>
  </si>
  <si>
    <t xml:space="preserve">     Menstrual Processing &amp; Testing Fee</t>
  </si>
  <si>
    <t>Domestic Clients</t>
  </si>
  <si>
    <t>Puerto Rico</t>
  </si>
  <si>
    <t>Pricing w/ CT Price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</si>
</sst>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&quot;$&quot;* #,##0_);_(&quot;$&quot;* \(#,##0\);_(&quot;$&quot;* &quot;-&quot;??_);_(@_)"/>
    <numFmt numFmtId="167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Palatino Linotype"/>
      <family val="1"/>
    </font>
    <font>
      <sz val="11"/>
      <color theme="1"/>
      <name val="Palatino Linotype"/>
      <family val="1"/>
    </font>
    <font>
      <b/>
      <sz val="11"/>
      <color theme="1"/>
      <name val="Palatino Linotype"/>
      <family val="1"/>
    </font>
    <font>
      <b/>
      <u val="singleAccounting"/>
      <sz val="11"/>
      <color theme="1"/>
      <name val="Palatino Linotype"/>
      <family val="1"/>
    </font>
    <font>
      <b/>
      <u/>
      <sz val="11"/>
      <color theme="1"/>
      <name val="Palatino Linotype"/>
      <family val="1"/>
    </font>
    <font>
      <b/>
      <sz val="11"/>
      <color rgb="FFFF0000"/>
      <name val="Palatino Linotype"/>
      <family val="1"/>
    </font>
    <font>
      <sz val="11"/>
      <color rgb="FFFF0000"/>
      <name val="Palatino Linotype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3" fillId="0" borderId="0" xfId="1" applyFont="1"/>
    <xf numFmtId="0" fontId="3" fillId="0" borderId="0" xfId="0" applyFont="1"/>
    <xf numFmtId="165" fontId="5" fillId="0" borderId="0" xfId="1" applyFont="1"/>
    <xf numFmtId="0" fontId="4" fillId="0" borderId="0" xfId="0" applyFont="1"/>
    <xf numFmtId="0" fontId="6" fillId="0" borderId="0" xfId="0" applyFont="1"/>
    <xf numFmtId="166" fontId="3" fillId="0" borderId="0" xfId="2" applyNumberFormat="1" applyFont="1"/>
    <xf numFmtId="166" fontId="3" fillId="0" borderId="0" xfId="0" applyNumberFormat="1" applyFont="1"/>
    <xf numFmtId="164" fontId="3" fillId="0" borderId="0" xfId="0" applyNumberFormat="1" applyFont="1"/>
    <xf numFmtId="167" fontId="3" fillId="0" borderId="0" xfId="1" applyNumberFormat="1" applyFont="1"/>
    <xf numFmtId="167" fontId="3" fillId="0" borderId="0" xfId="0" applyNumberFormat="1" applyFont="1"/>
    <xf numFmtId="0" fontId="7" fillId="0" borderId="0" xfId="0" applyFont="1"/>
    <xf numFmtId="167" fontId="7" fillId="0" borderId="0" xfId="1" applyNumberFormat="1" applyFont="1"/>
    <xf numFmtId="0" fontId="8" fillId="0" borderId="0" xfId="0" applyFont="1" applyAlignment="1">
      <alignment horizontal="right"/>
    </xf>
    <xf numFmtId="166" fontId="3" fillId="0" borderId="0" xfId="1" applyNumberFormat="1" applyFont="1"/>
    <xf numFmtId="166" fontId="8" fillId="0" borderId="0" xfId="0" applyNumberFormat="1" applyFont="1"/>
    <xf numFmtId="166" fontId="3" fillId="0" borderId="0" xfId="2" applyNumberFormat="1" applyFont="1" applyProtection="1"/>
    <xf numFmtId="166" fontId="3" fillId="0" borderId="0" xfId="1" applyNumberFormat="1" applyFont="1" applyProtection="1">
      <protection locked="0"/>
    </xf>
    <xf numFmtId="0" fontId="2" fillId="0" borderId="0" xfId="0" applyFont="1" applyProtection="1">
      <protection locked="0"/>
    </xf>
    <xf numFmtId="165" fontId="3" fillId="0" borderId="0" xfId="1" applyFont="1" applyProtection="1">
      <protection locked="0"/>
    </xf>
    <xf numFmtId="0" fontId="3" fillId="0" borderId="0" xfId="0" applyFont="1" applyProtection="1">
      <protection locked="0"/>
    </xf>
    <xf numFmtId="165" fontId="5" fillId="0" borderId="0" xfId="1" applyFont="1" applyProtection="1">
      <protection locked="0"/>
    </xf>
    <xf numFmtId="0" fontId="4" fillId="0" borderId="0" xfId="0" applyFont="1" applyProtection="1">
      <protection locked="0"/>
    </xf>
    <xf numFmtId="0" fontId="6" fillId="0" borderId="0" xfId="0" applyFont="1" applyProtection="1">
      <protection locked="0"/>
    </xf>
    <xf numFmtId="166" fontId="3" fillId="0" borderId="0" xfId="0" applyNumberFormat="1" applyFont="1" applyProtection="1">
      <protection locked="0"/>
    </xf>
    <xf numFmtId="0" fontId="7" fillId="0" borderId="0" xfId="0" applyFont="1" applyProtection="1">
      <protection locked="0"/>
    </xf>
    <xf numFmtId="166" fontId="3" fillId="2" borderId="1" xfId="1" applyNumberFormat="1" applyFont="1" applyFill="1" applyBorder="1" applyProtection="1">
      <protection locked="0"/>
    </xf>
    <xf numFmtId="0" fontId="8" fillId="0" borderId="0" xfId="0" applyFont="1" applyAlignment="1" applyProtection="1">
      <alignment horizontal="right"/>
      <protection locked="0"/>
    </xf>
    <xf numFmtId="166" fontId="8" fillId="0" borderId="0" xfId="0" applyNumberFormat="1" applyFont="1" applyProtection="1">
      <protection locked="0"/>
    </xf>
    <xf numFmtId="0" fontId="3" fillId="0" borderId="0" xfId="0" applyFont="1" applyProtection="1"/>
    <xf numFmtId="166" fontId="3" fillId="0" borderId="0" xfId="0" applyNumberFormat="1" applyFont="1" applyProtection="1"/>
    <xf numFmtId="164" fontId="3" fillId="0" borderId="0" xfId="0" applyNumberFormat="1" applyFont="1" applyProtection="1"/>
    <xf numFmtId="167" fontId="3" fillId="0" borderId="0" xfId="1" applyNumberFormat="1" applyFont="1" applyProtection="1"/>
    <xf numFmtId="167" fontId="3" fillId="0" borderId="0" xfId="0" applyNumberFormat="1" applyFont="1" applyProtection="1"/>
    <xf numFmtId="167" fontId="7" fillId="0" borderId="0" xfId="1" applyNumberFormat="1" applyFont="1" applyProtection="1"/>
    <xf numFmtId="166" fontId="3" fillId="0" borderId="0" xfId="1" applyNumberFormat="1" applyFont="1" applyProtection="1"/>
    <xf numFmtId="166" fontId="3" fillId="0" borderId="0" xfId="0" applyNumberFormat="1" applyFont="1" applyFill="1"/>
    <xf numFmtId="167" fontId="3" fillId="0" borderId="0" xfId="0" applyNumberFormat="1" applyFont="1" applyFill="1"/>
    <xf numFmtId="167" fontId="7" fillId="0" borderId="0" xfId="1" applyNumberFormat="1" applyFont="1" applyFill="1"/>
    <xf numFmtId="166" fontId="3" fillId="0" borderId="0" xfId="2" applyNumberFormat="1" applyFont="1" applyFill="1"/>
    <xf numFmtId="0" fontId="3" fillId="0" borderId="0" xfId="0" applyFont="1" applyFill="1"/>
    <xf numFmtId="164" fontId="3" fillId="0" borderId="0" xfId="0" applyNumberFormat="1" applyFont="1" applyFill="1"/>
    <xf numFmtId="167" fontId="3" fillId="0" borderId="0" xfId="1" applyNumberFormat="1" applyFont="1" applyFill="1"/>
    <xf numFmtId="166" fontId="3" fillId="0" borderId="0" xfId="1" applyNumberFormat="1" applyFont="1" applyFill="1"/>
    <xf numFmtId="166" fontId="3" fillId="0" borderId="0" xfId="1" applyNumberFormat="1" applyFont="1" applyFill="1" applyProtection="1"/>
    <xf numFmtId="0" fontId="3" fillId="0" borderId="0" xfId="0" applyFont="1" applyFill="1" applyProtection="1"/>
    <xf numFmtId="166" fontId="3" fillId="0" borderId="0" xfId="0" applyNumberFormat="1" applyFont="1" applyFill="1" applyProtection="1"/>
    <xf numFmtId="167" fontId="3" fillId="0" borderId="0" xfId="1" applyNumberFormat="1" applyFont="1" applyFill="1" applyProtection="1"/>
    <xf numFmtId="167" fontId="3" fillId="0" borderId="0" xfId="0" applyNumberFormat="1" applyFont="1" applyFill="1" applyProtection="1"/>
    <xf numFmtId="167" fontId="7" fillId="0" borderId="0" xfId="1" applyNumberFormat="1" applyFont="1" applyFill="1" applyProtection="1"/>
    <xf numFmtId="166" fontId="3" fillId="0" borderId="0" xfId="2" applyNumberFormat="1" applyFont="1" applyFill="1" applyProtection="1"/>
    <xf numFmtId="0" fontId="3" fillId="0" borderId="0" xfId="0" applyFont="1" applyFill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 applyProtection="1">
      <alignment horizontal="center"/>
      <protection locked="0"/>
    </xf>
  </cellXfs>
  <cellStyles count="3">
    <cellStyle name="Денежный" xfId="2" builtinId="4"/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8"/>
  <sheetViews>
    <sheetView workbookViewId="0">
      <selection activeCell="D12" sqref="D12"/>
    </sheetView>
  </sheetViews>
  <sheetFormatPr defaultColWidth="9.109375" defaultRowHeight="15.6" x14ac:dyDescent="0.35"/>
  <cols>
    <col min="1" max="1" width="38.88671875" style="3" bestFit="1" customWidth="1"/>
    <col min="2" max="2" width="15.6640625" style="2" customWidth="1"/>
    <col min="3" max="3" width="3.109375" style="3" customWidth="1"/>
    <col min="4" max="4" width="14.109375" style="3" customWidth="1"/>
    <col min="5" max="6" width="2.44140625" style="3" customWidth="1"/>
    <col min="7" max="7" width="15.5546875" style="3" bestFit="1" customWidth="1"/>
    <col min="8" max="8" width="4.44140625" style="3" customWidth="1"/>
    <col min="9" max="9" width="13.6640625" style="3" bestFit="1" customWidth="1"/>
    <col min="10" max="10" width="2.33203125" style="3" customWidth="1"/>
    <col min="11" max="11" width="15.5546875" style="3" bestFit="1" customWidth="1"/>
    <col min="12" max="12" width="4.44140625" style="3" customWidth="1"/>
    <col min="13" max="13" width="13.6640625" style="3" bestFit="1" customWidth="1"/>
    <col min="14" max="16384" width="9.109375" style="3"/>
  </cols>
  <sheetData>
    <row r="1" spans="1:14" ht="17.399999999999999" x14ac:dyDescent="0.4">
      <c r="A1" s="1" t="s">
        <v>0</v>
      </c>
    </row>
    <row r="2" spans="1:14" ht="17.399999999999999" x14ac:dyDescent="0.4">
      <c r="A2" s="1" t="s">
        <v>21</v>
      </c>
    </row>
    <row r="3" spans="1:14" ht="17.399999999999999" x14ac:dyDescent="0.4">
      <c r="A3" s="1" t="s">
        <v>19</v>
      </c>
    </row>
    <row r="4" spans="1:14" x14ac:dyDescent="0.35">
      <c r="G4" s="53" t="s">
        <v>2</v>
      </c>
      <c r="H4" s="53"/>
      <c r="I4" s="53"/>
      <c r="J4" s="53"/>
      <c r="K4" s="53" t="s">
        <v>3</v>
      </c>
      <c r="L4" s="53"/>
      <c r="M4" s="53"/>
      <c r="N4" s="53"/>
    </row>
    <row r="5" spans="1:14" ht="31.5" customHeight="1" x14ac:dyDescent="0.5">
      <c r="B5" s="4" t="s">
        <v>4</v>
      </c>
      <c r="C5" s="5"/>
      <c r="D5" s="6" t="s">
        <v>5</v>
      </c>
      <c r="G5" s="4" t="s">
        <v>4</v>
      </c>
      <c r="H5" s="5"/>
      <c r="I5" s="6" t="s">
        <v>5</v>
      </c>
      <c r="K5" s="4" t="s">
        <v>4</v>
      </c>
      <c r="L5" s="5"/>
      <c r="M5" s="6" t="s">
        <v>5</v>
      </c>
    </row>
    <row r="6" spans="1:14" ht="17.399999999999999" x14ac:dyDescent="0.4">
      <c r="A6" s="1" t="s">
        <v>6</v>
      </c>
    </row>
    <row r="7" spans="1:14" x14ac:dyDescent="0.35">
      <c r="A7" s="5" t="s">
        <v>7</v>
      </c>
    </row>
    <row r="8" spans="1:14" x14ac:dyDescent="0.35">
      <c r="A8" s="3" t="s">
        <v>8</v>
      </c>
      <c r="B8" s="40">
        <v>1799</v>
      </c>
      <c r="C8" s="41"/>
      <c r="D8" s="40">
        <f>B8+(125*16)</f>
        <v>3799</v>
      </c>
      <c r="E8" s="37"/>
      <c r="F8" s="42"/>
      <c r="G8" s="37">
        <f>B8+B26</f>
        <v>3418.1</v>
      </c>
      <c r="H8" s="41"/>
      <c r="I8" s="37">
        <f>D8+D26</f>
        <v>7218.1</v>
      </c>
      <c r="J8" s="41"/>
      <c r="K8" s="37">
        <f>G8+B26</f>
        <v>5037.2</v>
      </c>
      <c r="L8" s="41"/>
      <c r="M8" s="37">
        <f>I8+D26</f>
        <v>10637.2</v>
      </c>
      <c r="N8" s="41"/>
    </row>
    <row r="9" spans="1:14" x14ac:dyDescent="0.35">
      <c r="A9" s="3" t="s">
        <v>9</v>
      </c>
      <c r="B9" s="43">
        <v>125</v>
      </c>
      <c r="C9" s="41"/>
      <c r="D9" s="41">
        <v>0</v>
      </c>
      <c r="E9" s="38"/>
      <c r="F9" s="41"/>
      <c r="G9" s="38">
        <f>B9+B27</f>
        <v>250</v>
      </c>
      <c r="H9" s="41"/>
      <c r="I9" s="41"/>
      <c r="J9" s="41"/>
      <c r="K9" s="38">
        <f>G9+B27</f>
        <v>375</v>
      </c>
      <c r="L9" s="41"/>
      <c r="M9" s="41"/>
      <c r="N9" s="41"/>
    </row>
    <row r="10" spans="1:14" x14ac:dyDescent="0.35">
      <c r="A10" s="3" t="s">
        <v>10</v>
      </c>
      <c r="B10" s="43">
        <v>150</v>
      </c>
      <c r="C10" s="41"/>
      <c r="D10" s="41">
        <v>150</v>
      </c>
      <c r="E10" s="41"/>
      <c r="F10" s="41"/>
      <c r="G10" s="38">
        <f>B10</f>
        <v>150</v>
      </c>
      <c r="H10" s="41"/>
      <c r="I10" s="41">
        <f>D10</f>
        <v>150</v>
      </c>
      <c r="J10" s="41"/>
      <c r="K10" s="38">
        <f>B10</f>
        <v>150</v>
      </c>
      <c r="L10" s="41"/>
      <c r="M10" s="41">
        <f>D10</f>
        <v>150</v>
      </c>
      <c r="N10" s="41"/>
    </row>
    <row r="11" spans="1:14" x14ac:dyDescent="0.35">
      <c r="A11" s="12" t="s">
        <v>11</v>
      </c>
      <c r="B11" s="39">
        <f>B12-B8-B9-B10</f>
        <v>0</v>
      </c>
      <c r="C11" s="41"/>
      <c r="D11" s="39">
        <f>D12-D8-D9-D10</f>
        <v>0</v>
      </c>
      <c r="E11" s="41"/>
      <c r="F11" s="41"/>
      <c r="G11" s="39">
        <f>G12-G8-G9-G10</f>
        <v>-9.9999999999909051E-2</v>
      </c>
      <c r="H11" s="41"/>
      <c r="I11" s="39">
        <f>I12-I8-I9-I10</f>
        <v>-0.1000000000003638</v>
      </c>
      <c r="J11" s="41"/>
      <c r="K11" s="39">
        <f>K12-K8-K9-K10</f>
        <v>-0.1999999999998181</v>
      </c>
      <c r="L11" s="41"/>
      <c r="M11" s="39">
        <f>M12-M8-M9-M10</f>
        <v>-0.2000000000007276</v>
      </c>
      <c r="N11" s="41"/>
    </row>
    <row r="12" spans="1:14" ht="16.2" thickBot="1" x14ac:dyDescent="0.4">
      <c r="A12" s="3" t="s">
        <v>12</v>
      </c>
      <c r="B12" s="27">
        <v>2074</v>
      </c>
      <c r="C12" s="21"/>
      <c r="D12" s="27">
        <v>3949</v>
      </c>
      <c r="E12" s="21"/>
      <c r="F12" s="21"/>
      <c r="G12" s="27">
        <v>3818</v>
      </c>
      <c r="H12" s="21"/>
      <c r="I12" s="27">
        <v>7368</v>
      </c>
      <c r="J12" s="21"/>
      <c r="K12" s="27">
        <v>5562</v>
      </c>
      <c r="L12" s="21"/>
      <c r="M12" s="27">
        <v>10787</v>
      </c>
    </row>
    <row r="13" spans="1:14" ht="16.2" thickTop="1" x14ac:dyDescent="0.35">
      <c r="A13" s="14"/>
      <c r="B13" s="15"/>
      <c r="D13" s="16"/>
      <c r="I13" s="16"/>
      <c r="M13" s="16"/>
    </row>
    <row r="14" spans="1:14" x14ac:dyDescent="0.35">
      <c r="A14" s="14"/>
      <c r="B14" s="15"/>
      <c r="D14" s="16"/>
      <c r="I14" s="16"/>
      <c r="M14" s="16"/>
    </row>
    <row r="15" spans="1:14" x14ac:dyDescent="0.35">
      <c r="A15" s="5" t="s">
        <v>13</v>
      </c>
      <c r="B15" s="15"/>
    </row>
    <row r="16" spans="1:14" x14ac:dyDescent="0.35">
      <c r="A16" s="3" t="s">
        <v>8</v>
      </c>
      <c r="B16" s="44">
        <v>1799</v>
      </c>
      <c r="C16" s="41"/>
      <c r="D16" s="40">
        <f>B16+(125*16)</f>
        <v>3799</v>
      </c>
      <c r="E16" s="41"/>
      <c r="F16" s="41"/>
      <c r="G16" s="37">
        <f>B16+B26</f>
        <v>3418.1</v>
      </c>
      <c r="H16" s="41"/>
      <c r="I16" s="37">
        <f>D16+D26</f>
        <v>7218.1</v>
      </c>
      <c r="J16" s="41"/>
      <c r="K16" s="37">
        <f>G16+B34</f>
        <v>5037.2</v>
      </c>
      <c r="L16" s="41"/>
      <c r="M16" s="37">
        <f>I16+D34</f>
        <v>10637.2</v>
      </c>
    </row>
    <row r="17" spans="1:15" x14ac:dyDescent="0.35">
      <c r="A17" s="3" t="s">
        <v>14</v>
      </c>
      <c r="B17" s="43">
        <f>550+25</f>
        <v>575</v>
      </c>
      <c r="C17" s="41"/>
      <c r="D17" s="43">
        <v>2575</v>
      </c>
      <c r="E17" s="41"/>
      <c r="F17" s="41"/>
      <c r="G17" s="38">
        <f>B17*2</f>
        <v>1150</v>
      </c>
      <c r="H17" s="41"/>
      <c r="I17" s="38">
        <f>D17*2</f>
        <v>5150</v>
      </c>
      <c r="J17" s="41"/>
      <c r="K17" s="38">
        <f>B17*3</f>
        <v>1725</v>
      </c>
      <c r="L17" s="41"/>
      <c r="M17" s="38">
        <f>I17+D35</f>
        <v>7725</v>
      </c>
    </row>
    <row r="18" spans="1:15" x14ac:dyDescent="0.35">
      <c r="A18" s="3" t="s">
        <v>9</v>
      </c>
      <c r="B18" s="43">
        <v>250</v>
      </c>
      <c r="C18" s="41"/>
      <c r="D18" s="41"/>
      <c r="E18" s="41"/>
      <c r="F18" s="41"/>
      <c r="G18" s="38">
        <f>B18*2</f>
        <v>500</v>
      </c>
      <c r="H18" s="41"/>
      <c r="I18" s="41"/>
      <c r="J18" s="41"/>
      <c r="K18" s="38">
        <f>B18*3</f>
        <v>750</v>
      </c>
      <c r="L18" s="41"/>
      <c r="M18" s="41"/>
    </row>
    <row r="19" spans="1:15" x14ac:dyDescent="0.35">
      <c r="A19" s="3" t="s">
        <v>10</v>
      </c>
      <c r="B19" s="43">
        <v>150</v>
      </c>
      <c r="C19" s="41"/>
      <c r="D19" s="43">
        <v>150</v>
      </c>
      <c r="E19" s="41"/>
      <c r="F19" s="41"/>
      <c r="G19" s="38">
        <f>B19</f>
        <v>150</v>
      </c>
      <c r="H19" s="41"/>
      <c r="I19" s="38">
        <f>D19</f>
        <v>150</v>
      </c>
      <c r="J19" s="41"/>
      <c r="K19" s="38">
        <f>B19</f>
        <v>150</v>
      </c>
      <c r="L19" s="41"/>
      <c r="M19" s="38">
        <f>B19</f>
        <v>150</v>
      </c>
    </row>
    <row r="20" spans="1:15" x14ac:dyDescent="0.35">
      <c r="A20" s="12" t="s">
        <v>11</v>
      </c>
      <c r="B20" s="39">
        <f>B21-B16-B17-B18-B19</f>
        <v>0</v>
      </c>
      <c r="C20" s="41"/>
      <c r="D20" s="39">
        <f>D21-D16-D17-D18-D19</f>
        <v>0</v>
      </c>
      <c r="E20" s="41"/>
      <c r="F20" s="41"/>
      <c r="G20" s="39">
        <f>G21-G16-G17-G18-G19</f>
        <v>-9.9999999999909051E-2</v>
      </c>
      <c r="H20" s="41"/>
      <c r="I20" s="39">
        <f>I21-I16-I17-I18-I19</f>
        <v>-0.1000000000003638</v>
      </c>
      <c r="J20" s="41"/>
      <c r="K20" s="39">
        <f>K21-K16-K17-K18-K19</f>
        <v>-0.1999999999998181</v>
      </c>
      <c r="L20" s="41"/>
      <c r="M20" s="39">
        <f>M21-M16-M17-M18-M19</f>
        <v>-0.2000000000007276</v>
      </c>
    </row>
    <row r="21" spans="1:15" ht="16.2" thickBot="1" x14ac:dyDescent="0.4">
      <c r="A21" s="3" t="s">
        <v>12</v>
      </c>
      <c r="B21" s="27">
        <v>2774</v>
      </c>
      <c r="C21" s="21"/>
      <c r="D21" s="27">
        <v>6524</v>
      </c>
      <c r="E21" s="21"/>
      <c r="F21" s="21"/>
      <c r="G21" s="27">
        <v>5218</v>
      </c>
      <c r="H21" s="21"/>
      <c r="I21" s="27">
        <v>12518</v>
      </c>
      <c r="J21" s="21"/>
      <c r="K21" s="27">
        <v>7662</v>
      </c>
      <c r="L21" s="21"/>
      <c r="M21" s="27">
        <v>18512</v>
      </c>
    </row>
    <row r="22" spans="1:15" ht="16.2" thickTop="1" x14ac:dyDescent="0.35">
      <c r="A22" s="14"/>
      <c r="B22" s="15"/>
      <c r="D22" s="16"/>
      <c r="I22" s="16"/>
      <c r="M22" s="16"/>
    </row>
    <row r="24" spans="1:15" ht="17.399999999999999" x14ac:dyDescent="0.4">
      <c r="A24" s="1" t="s">
        <v>15</v>
      </c>
    </row>
    <row r="25" spans="1:15" x14ac:dyDescent="0.35">
      <c r="A25" s="5" t="s">
        <v>7</v>
      </c>
    </row>
    <row r="26" spans="1:15" x14ac:dyDescent="0.35">
      <c r="A26" s="3" t="s">
        <v>8</v>
      </c>
      <c r="B26" s="40">
        <f>B8-(B8*0.1)</f>
        <v>1619.1</v>
      </c>
      <c r="C26" s="41"/>
      <c r="D26" s="40">
        <f>D8-(D8*0.1)</f>
        <v>3419.1</v>
      </c>
      <c r="E26" s="41"/>
      <c r="F26" s="41"/>
      <c r="G26" s="37">
        <f>B26*2</f>
        <v>3238.2</v>
      </c>
      <c r="H26" s="37"/>
      <c r="I26" s="37">
        <f>D26*2</f>
        <v>6838.2</v>
      </c>
      <c r="J26" s="37"/>
      <c r="K26" s="37">
        <f>B26*3</f>
        <v>4857.2999999999993</v>
      </c>
      <c r="L26" s="37"/>
      <c r="M26" s="37">
        <f>D26*3</f>
        <v>10257.299999999999</v>
      </c>
      <c r="N26" s="41"/>
      <c r="O26" s="41"/>
    </row>
    <row r="27" spans="1:15" x14ac:dyDescent="0.35">
      <c r="A27" s="3" t="s">
        <v>9</v>
      </c>
      <c r="B27" s="43">
        <v>125</v>
      </c>
      <c r="C27" s="41"/>
      <c r="D27" s="41"/>
      <c r="E27" s="41"/>
      <c r="F27" s="41"/>
      <c r="G27" s="38">
        <f>B27*2</f>
        <v>250</v>
      </c>
      <c r="H27" s="41"/>
      <c r="I27" s="41"/>
      <c r="J27" s="41"/>
      <c r="K27" s="38">
        <f>B27*3</f>
        <v>375</v>
      </c>
      <c r="L27" s="41"/>
      <c r="M27" s="41"/>
      <c r="N27" s="41"/>
      <c r="O27" s="41"/>
    </row>
    <row r="28" spans="1:15" x14ac:dyDescent="0.35">
      <c r="A28" s="3" t="s">
        <v>10</v>
      </c>
      <c r="B28" s="43">
        <v>150</v>
      </c>
      <c r="C28" s="41"/>
      <c r="D28" s="43">
        <v>150</v>
      </c>
      <c r="E28" s="41"/>
      <c r="F28" s="41"/>
      <c r="G28" s="38">
        <f>B28</f>
        <v>150</v>
      </c>
      <c r="H28" s="41"/>
      <c r="I28" s="41">
        <f>D28</f>
        <v>150</v>
      </c>
      <c r="J28" s="41"/>
      <c r="K28" s="38">
        <f>B28</f>
        <v>150</v>
      </c>
      <c r="L28" s="41"/>
      <c r="M28" s="41">
        <f>D28</f>
        <v>150</v>
      </c>
      <c r="N28" s="41"/>
      <c r="O28" s="41"/>
    </row>
    <row r="29" spans="1:15" x14ac:dyDescent="0.35">
      <c r="A29" s="12" t="s">
        <v>11</v>
      </c>
      <c r="B29" s="39">
        <f>B30-B26-B27-B28</f>
        <v>-9.9999999999909051E-2</v>
      </c>
      <c r="C29" s="41"/>
      <c r="D29" s="39">
        <f>D30-D26-D27-D28</f>
        <v>-9.9999999999909051E-2</v>
      </c>
      <c r="E29" s="41"/>
      <c r="F29" s="41"/>
      <c r="G29" s="39">
        <f>G30-G26-G27-G28</f>
        <v>-0.1999999999998181</v>
      </c>
      <c r="H29" s="41"/>
      <c r="I29" s="39">
        <f>I30-I26-I27-I28</f>
        <v>-0.1999999999998181</v>
      </c>
      <c r="J29" s="41"/>
      <c r="K29" s="39">
        <f>K30-K26-K27-K28</f>
        <v>-0.2999999999992724</v>
      </c>
      <c r="L29" s="41"/>
      <c r="M29" s="39">
        <f>M30-M26-M27-M28</f>
        <v>-0.2999999999992724</v>
      </c>
      <c r="N29" s="41"/>
      <c r="O29" s="41"/>
    </row>
    <row r="30" spans="1:15" ht="16.2" thickBot="1" x14ac:dyDescent="0.4">
      <c r="A30" s="3" t="s">
        <v>12</v>
      </c>
      <c r="B30" s="27">
        <v>1894</v>
      </c>
      <c r="C30" s="21"/>
      <c r="D30" s="27">
        <v>3569</v>
      </c>
      <c r="E30" s="21"/>
      <c r="F30" s="21"/>
      <c r="G30" s="27">
        <v>3638</v>
      </c>
      <c r="H30" s="21"/>
      <c r="I30" s="27">
        <v>6988</v>
      </c>
      <c r="J30" s="21"/>
      <c r="K30" s="27">
        <v>5382</v>
      </c>
      <c r="L30" s="21"/>
      <c r="M30" s="27">
        <v>10407</v>
      </c>
    </row>
    <row r="31" spans="1:15" ht="16.2" thickTop="1" x14ac:dyDescent="0.35">
      <c r="A31" s="14"/>
      <c r="D31" s="16"/>
      <c r="I31" s="16"/>
      <c r="M31" s="16"/>
    </row>
    <row r="32" spans="1:15" x14ac:dyDescent="0.35">
      <c r="A32" s="14"/>
      <c r="I32" s="16"/>
      <c r="M32" s="16"/>
    </row>
    <row r="33" spans="1:14" x14ac:dyDescent="0.35">
      <c r="A33" s="5" t="s">
        <v>13</v>
      </c>
      <c r="B33" s="15"/>
    </row>
    <row r="34" spans="1:14" x14ac:dyDescent="0.35">
      <c r="A34" s="3" t="s">
        <v>8</v>
      </c>
      <c r="B34" s="44">
        <f>B26</f>
        <v>1619.1</v>
      </c>
      <c r="C34" s="41"/>
      <c r="D34" s="37">
        <f>D26</f>
        <v>3419.1</v>
      </c>
      <c r="E34" s="41"/>
      <c r="F34" s="41"/>
      <c r="G34" s="37">
        <f>B34*2</f>
        <v>3238.2</v>
      </c>
      <c r="H34" s="41"/>
      <c r="I34" s="37">
        <f>D34*2</f>
        <v>6838.2</v>
      </c>
      <c r="J34" s="41"/>
      <c r="K34" s="37">
        <f>B34*3</f>
        <v>4857.2999999999993</v>
      </c>
      <c r="L34" s="41"/>
      <c r="M34" s="37">
        <f>D34*3</f>
        <v>10257.299999999999</v>
      </c>
      <c r="N34" s="41"/>
    </row>
    <row r="35" spans="1:14" x14ac:dyDescent="0.35">
      <c r="A35" s="3" t="s">
        <v>14</v>
      </c>
      <c r="B35" s="43">
        <v>575</v>
      </c>
      <c r="C35" s="41"/>
      <c r="D35" s="38">
        <f>D17</f>
        <v>2575</v>
      </c>
      <c r="E35" s="41"/>
      <c r="F35" s="41"/>
      <c r="G35" s="38">
        <f>B35*2</f>
        <v>1150</v>
      </c>
      <c r="H35" s="41"/>
      <c r="I35" s="38">
        <f>D35*2</f>
        <v>5150</v>
      </c>
      <c r="J35" s="41"/>
      <c r="K35" s="38">
        <f>B35*3</f>
        <v>1725</v>
      </c>
      <c r="L35" s="41"/>
      <c r="M35" s="38">
        <f>D35*3</f>
        <v>7725</v>
      </c>
      <c r="N35" s="41"/>
    </row>
    <row r="36" spans="1:14" x14ac:dyDescent="0.35">
      <c r="A36" s="3" t="s">
        <v>9</v>
      </c>
      <c r="B36" s="43">
        <v>250</v>
      </c>
      <c r="C36" s="41"/>
      <c r="D36" s="41"/>
      <c r="E36" s="41"/>
      <c r="F36" s="41"/>
      <c r="G36" s="38">
        <f>B36*2</f>
        <v>500</v>
      </c>
      <c r="H36" s="41"/>
      <c r="I36" s="41"/>
      <c r="J36" s="41"/>
      <c r="K36" s="38">
        <f>B36*3</f>
        <v>750</v>
      </c>
      <c r="L36" s="41"/>
      <c r="M36" s="41"/>
      <c r="N36" s="41"/>
    </row>
    <row r="37" spans="1:14" x14ac:dyDescent="0.35">
      <c r="A37" s="3" t="s">
        <v>10</v>
      </c>
      <c r="B37" s="43">
        <v>150</v>
      </c>
      <c r="C37" s="41"/>
      <c r="D37" s="43">
        <v>150</v>
      </c>
      <c r="E37" s="41"/>
      <c r="F37" s="41"/>
      <c r="G37" s="38">
        <f>B37</f>
        <v>150</v>
      </c>
      <c r="H37" s="41"/>
      <c r="I37" s="38">
        <f>D37</f>
        <v>150</v>
      </c>
      <c r="J37" s="41"/>
      <c r="K37" s="38">
        <f>B37</f>
        <v>150</v>
      </c>
      <c r="L37" s="41"/>
      <c r="M37" s="38">
        <f>B37</f>
        <v>150</v>
      </c>
      <c r="N37" s="41"/>
    </row>
    <row r="38" spans="1:14" x14ac:dyDescent="0.35">
      <c r="A38" s="12" t="s">
        <v>11</v>
      </c>
      <c r="B38" s="39">
        <f>B39-B34-B35-B36-B37</f>
        <v>-9.9999999999909051E-2</v>
      </c>
      <c r="C38" s="41"/>
      <c r="D38" s="39">
        <f>D39-D34-D35-D36-D37</f>
        <v>-9.9999999999909051E-2</v>
      </c>
      <c r="E38" s="41"/>
      <c r="F38" s="41"/>
      <c r="G38" s="39">
        <f>G39-G34-G35-G36-G37</f>
        <v>-0.1999999999998181</v>
      </c>
      <c r="H38" s="41"/>
      <c r="I38" s="39">
        <f>I39-I34-I35-I36-I37</f>
        <v>-0.1999999999998181</v>
      </c>
      <c r="J38" s="41"/>
      <c r="K38" s="39">
        <f>K39-K34-K35-K36-K37</f>
        <v>-0.2999999999992724</v>
      </c>
      <c r="L38" s="41"/>
      <c r="M38" s="39">
        <f>M39-M34-M35-M36-M37</f>
        <v>-0.2999999999992724</v>
      </c>
      <c r="N38" s="41"/>
    </row>
    <row r="39" spans="1:14" ht="16.2" thickBot="1" x14ac:dyDescent="0.4">
      <c r="A39" s="3" t="s">
        <v>12</v>
      </c>
      <c r="B39" s="27">
        <v>2594</v>
      </c>
      <c r="C39" s="21"/>
      <c r="D39" s="27">
        <v>6144</v>
      </c>
      <c r="E39" s="21"/>
      <c r="F39" s="21"/>
      <c r="G39" s="27">
        <v>5038</v>
      </c>
      <c r="H39" s="21"/>
      <c r="I39" s="27">
        <v>12138</v>
      </c>
      <c r="J39" s="21"/>
      <c r="K39" s="27">
        <v>7482</v>
      </c>
      <c r="L39" s="21"/>
      <c r="M39" s="27">
        <v>18132</v>
      </c>
    </row>
    <row r="40" spans="1:14" ht="16.2" thickTop="1" x14ac:dyDescent="0.35"/>
    <row r="42" spans="1:14" ht="18.600000000000001" x14ac:dyDescent="0.5">
      <c r="A42" s="1" t="s">
        <v>6</v>
      </c>
      <c r="B42" s="4" t="s">
        <v>4</v>
      </c>
      <c r="D42" s="6" t="s">
        <v>16</v>
      </c>
    </row>
    <row r="43" spans="1:14" x14ac:dyDescent="0.35">
      <c r="A43" s="5" t="s">
        <v>17</v>
      </c>
    </row>
    <row r="44" spans="1:14" x14ac:dyDescent="0.35">
      <c r="A44" s="3" t="s">
        <v>18</v>
      </c>
      <c r="B44" s="15">
        <v>1099</v>
      </c>
      <c r="D44" s="15">
        <v>3925</v>
      </c>
    </row>
    <row r="45" spans="1:14" x14ac:dyDescent="0.35">
      <c r="A45" s="3" t="s">
        <v>9</v>
      </c>
      <c r="B45" s="10">
        <v>125</v>
      </c>
      <c r="D45" s="10"/>
    </row>
    <row r="46" spans="1:14" x14ac:dyDescent="0.35">
      <c r="A46" s="3" t="s">
        <v>10</v>
      </c>
      <c r="B46" s="10">
        <v>150</v>
      </c>
      <c r="D46" s="10">
        <v>150</v>
      </c>
    </row>
    <row r="47" spans="1:14" x14ac:dyDescent="0.35">
      <c r="A47" s="12" t="s">
        <v>11</v>
      </c>
      <c r="B47" s="13">
        <f>B48-B44-B45-B46</f>
        <v>0</v>
      </c>
      <c r="D47" s="13">
        <f>D48-D44-D45-D46</f>
        <v>0</v>
      </c>
    </row>
    <row r="48" spans="1:14" ht="16.2" thickBot="1" x14ac:dyDescent="0.4">
      <c r="A48" s="3" t="s">
        <v>12</v>
      </c>
      <c r="B48" s="27">
        <v>1374</v>
      </c>
      <c r="C48" s="21"/>
      <c r="D48" s="27">
        <v>4075</v>
      </c>
    </row>
    <row r="49" spans="1:6" ht="16.2" thickTop="1" x14ac:dyDescent="0.35">
      <c r="D49" s="16"/>
    </row>
    <row r="51" spans="1:6" ht="17.399999999999999" x14ac:dyDescent="0.4">
      <c r="A51" s="1" t="s">
        <v>15</v>
      </c>
    </row>
    <row r="52" spans="1:6" x14ac:dyDescent="0.35">
      <c r="A52" s="5" t="s">
        <v>17</v>
      </c>
    </row>
    <row r="53" spans="1:6" x14ac:dyDescent="0.35">
      <c r="A53" s="3" t="s">
        <v>18</v>
      </c>
      <c r="B53" s="15">
        <v>989</v>
      </c>
      <c r="D53" s="15">
        <v>3825</v>
      </c>
    </row>
    <row r="54" spans="1:6" x14ac:dyDescent="0.35">
      <c r="A54" s="3" t="s">
        <v>9</v>
      </c>
      <c r="B54" s="10">
        <v>125</v>
      </c>
      <c r="D54" s="10"/>
      <c r="F54" s="8"/>
    </row>
    <row r="55" spans="1:6" x14ac:dyDescent="0.35">
      <c r="A55" s="3" t="s">
        <v>10</v>
      </c>
      <c r="B55" s="10">
        <v>150</v>
      </c>
      <c r="D55" s="10">
        <v>150</v>
      </c>
    </row>
    <row r="56" spans="1:6" x14ac:dyDescent="0.35">
      <c r="A56" s="12" t="s">
        <v>11</v>
      </c>
      <c r="B56" s="13">
        <f>B57-B53-B54-B55</f>
        <v>0</v>
      </c>
      <c r="D56" s="13">
        <f>D57-D53-D54-D55</f>
        <v>0</v>
      </c>
    </row>
    <row r="57" spans="1:6" ht="16.2" thickBot="1" x14ac:dyDescent="0.4">
      <c r="A57" s="3" t="s">
        <v>12</v>
      </c>
      <c r="B57" s="27">
        <v>1264</v>
      </c>
      <c r="C57" s="21"/>
      <c r="D57" s="27">
        <v>3975</v>
      </c>
    </row>
    <row r="58" spans="1:6" ht="16.2" thickTop="1" x14ac:dyDescent="0.35">
      <c r="D58" s="16"/>
    </row>
  </sheetData>
  <sheetProtection password="CA9F" sheet="1" objects="1" scenarios="1" selectLockedCells="1"/>
  <mergeCells count="2">
    <mergeCell ref="G4:J4"/>
    <mergeCell ref="K4:N4"/>
  </mergeCells>
  <pageMargins left="0.7" right="0.7" top="0.75" bottom="0.75" header="0.3" footer="0.3"/>
  <pageSetup scale="58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D12" sqref="D12"/>
    </sheetView>
  </sheetViews>
  <sheetFormatPr defaultColWidth="9.109375" defaultRowHeight="15.6" x14ac:dyDescent="0.35"/>
  <cols>
    <col min="1" max="1" width="38.88671875" style="3" bestFit="1" customWidth="1"/>
    <col min="2" max="2" width="15.6640625" style="2" customWidth="1"/>
    <col min="3" max="3" width="3.109375" style="3" customWidth="1"/>
    <col min="4" max="4" width="14.109375" style="3" customWidth="1"/>
    <col min="5" max="6" width="2.44140625" style="3" customWidth="1"/>
    <col min="7" max="7" width="15.5546875" style="3" bestFit="1" customWidth="1"/>
    <col min="8" max="8" width="4.44140625" style="3" customWidth="1"/>
    <col min="9" max="9" width="13.6640625" style="3" bestFit="1" customWidth="1"/>
    <col min="10" max="10" width="2.33203125" style="3" customWidth="1"/>
    <col min="11" max="11" width="15.5546875" style="3" bestFit="1" customWidth="1"/>
    <col min="12" max="12" width="4.44140625" style="3" customWidth="1"/>
    <col min="13" max="13" width="13.6640625" style="3" bestFit="1" customWidth="1"/>
    <col min="14" max="16384" width="9.109375" style="3"/>
  </cols>
  <sheetData>
    <row r="1" spans="1:14" ht="17.399999999999999" x14ac:dyDescent="0.4">
      <c r="A1" s="1" t="s">
        <v>0</v>
      </c>
    </row>
    <row r="2" spans="1:14" ht="17.399999999999999" x14ac:dyDescent="0.4">
      <c r="A2" s="1" t="s">
        <v>1</v>
      </c>
    </row>
    <row r="3" spans="1:14" ht="17.399999999999999" x14ac:dyDescent="0.4">
      <c r="A3" s="1" t="s">
        <v>20</v>
      </c>
    </row>
    <row r="4" spans="1:14" x14ac:dyDescent="0.35">
      <c r="G4" s="53" t="s">
        <v>2</v>
      </c>
      <c r="H4" s="53"/>
      <c r="I4" s="53"/>
      <c r="J4" s="53"/>
      <c r="K4" s="53" t="s">
        <v>3</v>
      </c>
      <c r="L4" s="53"/>
      <c r="M4" s="53"/>
      <c r="N4" s="53"/>
    </row>
    <row r="5" spans="1:14" ht="31.5" customHeight="1" x14ac:dyDescent="0.5">
      <c r="B5" s="4" t="s">
        <v>4</v>
      </c>
      <c r="C5" s="5"/>
      <c r="D5" s="6" t="s">
        <v>5</v>
      </c>
      <c r="G5" s="4" t="s">
        <v>4</v>
      </c>
      <c r="H5" s="5"/>
      <c r="I5" s="6" t="s">
        <v>5</v>
      </c>
      <c r="K5" s="4" t="s">
        <v>4</v>
      </c>
      <c r="L5" s="5"/>
      <c r="M5" s="6" t="s">
        <v>5</v>
      </c>
    </row>
    <row r="6" spans="1:14" ht="17.399999999999999" x14ac:dyDescent="0.4">
      <c r="A6" s="1" t="s">
        <v>6</v>
      </c>
    </row>
    <row r="7" spans="1:14" x14ac:dyDescent="0.35">
      <c r="A7" s="5" t="s">
        <v>7</v>
      </c>
    </row>
    <row r="8" spans="1:14" x14ac:dyDescent="0.35">
      <c r="A8" s="3" t="s">
        <v>8</v>
      </c>
      <c r="B8" s="7">
        <v>1799</v>
      </c>
      <c r="D8" s="7">
        <f>B8+(125*16)</f>
        <v>3799</v>
      </c>
      <c r="E8" s="8"/>
      <c r="F8" s="9"/>
      <c r="G8" s="8">
        <f>B8+B26</f>
        <v>3418.1</v>
      </c>
      <c r="I8" s="8">
        <f>D8+D26</f>
        <v>7218.1</v>
      </c>
      <c r="K8" s="8">
        <f>G8+B26</f>
        <v>5037.2</v>
      </c>
      <c r="M8" s="8">
        <f>I8+D26</f>
        <v>10637.2</v>
      </c>
    </row>
    <row r="9" spans="1:14" x14ac:dyDescent="0.35">
      <c r="A9" s="3" t="s">
        <v>9</v>
      </c>
      <c r="B9" s="10">
        <v>125</v>
      </c>
      <c r="D9" s="3">
        <v>0</v>
      </c>
      <c r="E9" s="11"/>
      <c r="G9" s="11">
        <f>B9+B27</f>
        <v>250</v>
      </c>
      <c r="K9" s="11">
        <f>G9+B27</f>
        <v>375</v>
      </c>
    </row>
    <row r="10" spans="1:14" x14ac:dyDescent="0.35">
      <c r="A10" s="3" t="s">
        <v>10</v>
      </c>
      <c r="B10" s="10">
        <v>200</v>
      </c>
      <c r="D10" s="3">
        <v>200</v>
      </c>
      <c r="G10" s="11">
        <f>B10</f>
        <v>200</v>
      </c>
      <c r="I10" s="3">
        <f>D10</f>
        <v>200</v>
      </c>
      <c r="K10" s="11">
        <f>B10</f>
        <v>200</v>
      </c>
      <c r="M10" s="3">
        <f>D10</f>
        <v>200</v>
      </c>
    </row>
    <row r="11" spans="1:14" x14ac:dyDescent="0.35">
      <c r="A11" s="12" t="s">
        <v>11</v>
      </c>
      <c r="B11" s="13">
        <f>B12-B8-B9-B10</f>
        <v>0</v>
      </c>
      <c r="D11" s="13">
        <f>D12-D8-D9-D10</f>
        <v>0</v>
      </c>
      <c r="G11" s="13">
        <f>G12-G8-G9-G10</f>
        <v>-9.9999999999909051E-2</v>
      </c>
      <c r="I11" s="13">
        <f>I12-I8-I9-I10</f>
        <v>-0.1000000000003638</v>
      </c>
      <c r="K11" s="13">
        <f>K12-K8-K9-K10</f>
        <v>-0.1999999999998181</v>
      </c>
      <c r="M11" s="13">
        <f>M12-M8-M9-M10</f>
        <v>-0.2000000000007276</v>
      </c>
    </row>
    <row r="12" spans="1:14" ht="16.2" thickBot="1" x14ac:dyDescent="0.4">
      <c r="A12" s="3" t="s">
        <v>12</v>
      </c>
      <c r="B12" s="27">
        <v>2124</v>
      </c>
      <c r="C12" s="21"/>
      <c r="D12" s="27">
        <v>3999</v>
      </c>
      <c r="E12" s="21"/>
      <c r="F12" s="21"/>
      <c r="G12" s="27">
        <v>3868</v>
      </c>
      <c r="H12" s="21"/>
      <c r="I12" s="27">
        <v>7418</v>
      </c>
      <c r="J12" s="21"/>
      <c r="K12" s="27">
        <v>5612</v>
      </c>
      <c r="L12" s="21"/>
      <c r="M12" s="27">
        <v>10837</v>
      </c>
    </row>
    <row r="13" spans="1:14" ht="16.2" thickTop="1" x14ac:dyDescent="0.35">
      <c r="A13" s="14"/>
      <c r="B13" s="15"/>
      <c r="D13" s="16"/>
      <c r="I13" s="16"/>
      <c r="M13" s="16"/>
    </row>
    <row r="14" spans="1:14" x14ac:dyDescent="0.35">
      <c r="A14" s="14"/>
      <c r="B14" s="15"/>
      <c r="D14" s="16"/>
      <c r="I14" s="16"/>
      <c r="M14" s="16"/>
    </row>
    <row r="15" spans="1:14" x14ac:dyDescent="0.35">
      <c r="A15" s="5" t="s">
        <v>13</v>
      </c>
      <c r="B15" s="15"/>
    </row>
    <row r="16" spans="1:14" x14ac:dyDescent="0.35">
      <c r="A16" s="3" t="s">
        <v>8</v>
      </c>
      <c r="B16" s="44">
        <v>1799</v>
      </c>
      <c r="C16" s="41"/>
      <c r="D16" s="40">
        <f>B16+(125*16)</f>
        <v>3799</v>
      </c>
      <c r="E16" s="41"/>
      <c r="F16" s="41"/>
      <c r="G16" s="37">
        <f>B16+B26</f>
        <v>3418.1</v>
      </c>
      <c r="H16" s="41"/>
      <c r="I16" s="37">
        <f>D16+D26</f>
        <v>7218.1</v>
      </c>
      <c r="J16" s="41"/>
      <c r="K16" s="37">
        <f>G16+B34</f>
        <v>5037.2</v>
      </c>
      <c r="L16" s="41"/>
      <c r="M16" s="37">
        <f>I16+D34</f>
        <v>10637.2</v>
      </c>
      <c r="N16" s="41"/>
    </row>
    <row r="17" spans="1:14" x14ac:dyDescent="0.35">
      <c r="A17" s="3" t="s">
        <v>14</v>
      </c>
      <c r="B17" s="43">
        <v>575</v>
      </c>
      <c r="C17" s="41"/>
      <c r="D17" s="43">
        <f>B17+(125*16)</f>
        <v>2575</v>
      </c>
      <c r="E17" s="41"/>
      <c r="F17" s="41"/>
      <c r="G17" s="38">
        <f>B17*2</f>
        <v>1150</v>
      </c>
      <c r="H17" s="41"/>
      <c r="I17" s="38">
        <f>D17*2</f>
        <v>5150</v>
      </c>
      <c r="J17" s="41"/>
      <c r="K17" s="38">
        <f>B35*3</f>
        <v>1725</v>
      </c>
      <c r="L17" s="41"/>
      <c r="M17" s="38">
        <f>I17+D35</f>
        <v>7725</v>
      </c>
      <c r="N17" s="41"/>
    </row>
    <row r="18" spans="1:14" x14ac:dyDescent="0.35">
      <c r="A18" s="3" t="s">
        <v>9</v>
      </c>
      <c r="B18" s="43">
        <v>250</v>
      </c>
      <c r="C18" s="41"/>
      <c r="D18" s="41"/>
      <c r="E18" s="41"/>
      <c r="F18" s="41"/>
      <c r="G18" s="38">
        <f>B18*2</f>
        <v>500</v>
      </c>
      <c r="H18" s="41"/>
      <c r="I18" s="41"/>
      <c r="J18" s="41"/>
      <c r="K18" s="38">
        <f>B36*3</f>
        <v>750</v>
      </c>
      <c r="L18" s="41"/>
      <c r="M18" s="41"/>
      <c r="N18" s="41"/>
    </row>
    <row r="19" spans="1:14" x14ac:dyDescent="0.35">
      <c r="A19" s="3" t="s">
        <v>10</v>
      </c>
      <c r="B19" s="43">
        <v>200</v>
      </c>
      <c r="C19" s="41"/>
      <c r="D19" s="43">
        <v>200</v>
      </c>
      <c r="E19" s="41"/>
      <c r="F19" s="41"/>
      <c r="G19" s="38">
        <f>B19</f>
        <v>200</v>
      </c>
      <c r="H19" s="41"/>
      <c r="I19" s="38">
        <f>D19</f>
        <v>200</v>
      </c>
      <c r="J19" s="41"/>
      <c r="K19" s="38">
        <f>B19</f>
        <v>200</v>
      </c>
      <c r="L19" s="41"/>
      <c r="M19" s="38">
        <f>B19</f>
        <v>200</v>
      </c>
      <c r="N19" s="41"/>
    </row>
    <row r="20" spans="1:14" x14ac:dyDescent="0.35">
      <c r="A20" s="12" t="s">
        <v>11</v>
      </c>
      <c r="B20" s="39">
        <f>B21-B16-B17-B18-B19</f>
        <v>0</v>
      </c>
      <c r="C20" s="41"/>
      <c r="D20" s="39">
        <f>D21-D16-D17-D18-D19</f>
        <v>0</v>
      </c>
      <c r="E20" s="41"/>
      <c r="F20" s="41"/>
      <c r="G20" s="39">
        <f>G21-G16-G17-G18-G19</f>
        <v>-9.9999999999909051E-2</v>
      </c>
      <c r="H20" s="41"/>
      <c r="I20" s="39">
        <f>I21-I16-I17-I18-I19</f>
        <v>-0.1000000000003638</v>
      </c>
      <c r="J20" s="41"/>
      <c r="K20" s="39">
        <f>K21-K16-K17-K18-K19</f>
        <v>-0.1999999999998181</v>
      </c>
      <c r="L20" s="41"/>
      <c r="M20" s="39">
        <f>M21-M16-M17-M18-M19</f>
        <v>-0.2000000000007276</v>
      </c>
      <c r="N20" s="41"/>
    </row>
    <row r="21" spans="1:14" ht="16.2" thickBot="1" x14ac:dyDescent="0.4">
      <c r="A21" s="3" t="s">
        <v>12</v>
      </c>
      <c r="B21" s="27">
        <v>2824</v>
      </c>
      <c r="C21" s="21"/>
      <c r="D21" s="27">
        <v>6574</v>
      </c>
      <c r="E21" s="21"/>
      <c r="F21" s="21"/>
      <c r="G21" s="27">
        <v>5268</v>
      </c>
      <c r="H21" s="21"/>
      <c r="I21" s="27">
        <v>12568</v>
      </c>
      <c r="J21" s="21"/>
      <c r="K21" s="27">
        <v>7712</v>
      </c>
      <c r="L21" s="21"/>
      <c r="M21" s="27">
        <v>18562</v>
      </c>
    </row>
    <row r="22" spans="1:14" ht="16.2" thickTop="1" x14ac:dyDescent="0.35">
      <c r="A22" s="14"/>
      <c r="B22" s="15"/>
      <c r="D22" s="16"/>
      <c r="I22" s="16"/>
      <c r="M22" s="16"/>
    </row>
    <row r="24" spans="1:14" ht="17.399999999999999" x14ac:dyDescent="0.4">
      <c r="A24" s="1" t="s">
        <v>15</v>
      </c>
    </row>
    <row r="25" spans="1:14" x14ac:dyDescent="0.35">
      <c r="A25" s="5" t="s">
        <v>7</v>
      </c>
    </row>
    <row r="26" spans="1:14" x14ac:dyDescent="0.35">
      <c r="A26" s="3" t="s">
        <v>8</v>
      </c>
      <c r="B26" s="40">
        <f>B8-(B8*0.1)</f>
        <v>1619.1</v>
      </c>
      <c r="D26" s="7">
        <f>D8-(D8*0.1)</f>
        <v>3419.1</v>
      </c>
      <c r="G26" s="8">
        <f>B26*2</f>
        <v>3238.2</v>
      </c>
      <c r="H26" s="8"/>
      <c r="I26" s="8">
        <f>D26*2</f>
        <v>6838.2</v>
      </c>
      <c r="J26" s="8"/>
      <c r="K26" s="8">
        <f>B26*3</f>
        <v>4857.2999999999993</v>
      </c>
      <c r="L26" s="8"/>
      <c r="M26" s="8">
        <f>D26*3</f>
        <v>10257.299999999999</v>
      </c>
    </row>
    <row r="27" spans="1:14" x14ac:dyDescent="0.35">
      <c r="A27" s="3" t="s">
        <v>9</v>
      </c>
      <c r="B27" s="43">
        <v>125</v>
      </c>
      <c r="G27" s="11">
        <f>B27*2</f>
        <v>250</v>
      </c>
      <c r="K27" s="11">
        <f>B27*3</f>
        <v>375</v>
      </c>
    </row>
    <row r="28" spans="1:14" x14ac:dyDescent="0.35">
      <c r="A28" s="3" t="s">
        <v>10</v>
      </c>
      <c r="B28" s="43">
        <v>200</v>
      </c>
      <c r="D28" s="10">
        <v>200</v>
      </c>
      <c r="G28" s="11">
        <f>B28</f>
        <v>200</v>
      </c>
      <c r="I28" s="3">
        <f>D28</f>
        <v>200</v>
      </c>
      <c r="K28" s="11">
        <f>B28</f>
        <v>200</v>
      </c>
      <c r="M28" s="3">
        <f>D28</f>
        <v>200</v>
      </c>
    </row>
    <row r="29" spans="1:14" x14ac:dyDescent="0.35">
      <c r="A29" s="12" t="s">
        <v>11</v>
      </c>
      <c r="B29" s="39">
        <f>B30-B26-B27-B28</f>
        <v>-9.9999999999909051E-2</v>
      </c>
      <c r="D29" s="13">
        <f>D30-D26-D27-D28</f>
        <v>-9.9999999999909051E-2</v>
      </c>
      <c r="G29" s="13">
        <f>G30-G26-G27-G28</f>
        <v>-0.1999999999998181</v>
      </c>
      <c r="I29" s="13">
        <f>I30-I26-I27-I28</f>
        <v>-0.1999999999998181</v>
      </c>
      <c r="K29" s="13">
        <f>K30-K26-K27-K28</f>
        <v>-0.2999999999992724</v>
      </c>
      <c r="M29" s="13">
        <f>M30-M26-M27-M28</f>
        <v>-0.2999999999992724</v>
      </c>
    </row>
    <row r="30" spans="1:14" ht="16.2" thickBot="1" x14ac:dyDescent="0.4">
      <c r="A30" s="3" t="s">
        <v>12</v>
      </c>
      <c r="B30" s="27">
        <v>1944</v>
      </c>
      <c r="C30" s="21"/>
      <c r="D30" s="27">
        <v>3619</v>
      </c>
      <c r="E30" s="21"/>
      <c r="F30" s="21"/>
      <c r="G30" s="27">
        <v>3688</v>
      </c>
      <c r="H30" s="21"/>
      <c r="I30" s="27">
        <v>7038</v>
      </c>
      <c r="J30" s="21"/>
      <c r="K30" s="27">
        <v>5432</v>
      </c>
      <c r="L30" s="21"/>
      <c r="M30" s="27">
        <v>10457</v>
      </c>
    </row>
    <row r="31" spans="1:14" ht="16.2" thickTop="1" x14ac:dyDescent="0.35">
      <c r="A31" s="14"/>
      <c r="D31" s="16"/>
      <c r="I31" s="16"/>
      <c r="M31" s="16"/>
    </row>
    <row r="32" spans="1:14" x14ac:dyDescent="0.35">
      <c r="A32" s="14"/>
      <c r="I32" s="16"/>
      <c r="M32" s="16"/>
    </row>
    <row r="33" spans="1:13" x14ac:dyDescent="0.35">
      <c r="A33" s="5" t="s">
        <v>13</v>
      </c>
      <c r="B33" s="15"/>
    </row>
    <row r="34" spans="1:13" x14ac:dyDescent="0.35">
      <c r="A34" s="3" t="s">
        <v>8</v>
      </c>
      <c r="B34" s="44">
        <f>B26</f>
        <v>1619.1</v>
      </c>
      <c r="C34" s="41"/>
      <c r="D34" s="37">
        <f>D26</f>
        <v>3419.1</v>
      </c>
      <c r="E34" s="41"/>
      <c r="F34" s="41"/>
      <c r="G34" s="37">
        <f>B34*2</f>
        <v>3238.2</v>
      </c>
      <c r="H34" s="41"/>
      <c r="I34" s="37">
        <f>D34*2</f>
        <v>6838.2</v>
      </c>
      <c r="J34" s="41"/>
      <c r="K34" s="37">
        <f>B34*3</f>
        <v>4857.2999999999993</v>
      </c>
      <c r="M34" s="8">
        <f>D34*3</f>
        <v>10257.299999999999</v>
      </c>
    </row>
    <row r="35" spans="1:13" x14ac:dyDescent="0.35">
      <c r="A35" s="3" t="s">
        <v>14</v>
      </c>
      <c r="B35" s="43">
        <v>575</v>
      </c>
      <c r="C35" s="41"/>
      <c r="D35" s="38">
        <f>D17</f>
        <v>2575</v>
      </c>
      <c r="E35" s="41"/>
      <c r="F35" s="41"/>
      <c r="G35" s="38">
        <f>B35*2</f>
        <v>1150</v>
      </c>
      <c r="H35" s="41"/>
      <c r="I35" s="38">
        <f>D35*2</f>
        <v>5150</v>
      </c>
      <c r="J35" s="41"/>
      <c r="K35" s="38">
        <f>B35*3</f>
        <v>1725</v>
      </c>
      <c r="M35" s="11">
        <f>D35*3</f>
        <v>7725</v>
      </c>
    </row>
    <row r="36" spans="1:13" x14ac:dyDescent="0.35">
      <c r="A36" s="3" t="s">
        <v>9</v>
      </c>
      <c r="B36" s="43">
        <v>250</v>
      </c>
      <c r="C36" s="41"/>
      <c r="D36" s="41"/>
      <c r="E36" s="41"/>
      <c r="F36" s="41"/>
      <c r="G36" s="38">
        <f>B36*2</f>
        <v>500</v>
      </c>
      <c r="H36" s="41"/>
      <c r="I36" s="41"/>
      <c r="J36" s="41"/>
      <c r="K36" s="38">
        <f>B36*3</f>
        <v>750</v>
      </c>
    </row>
    <row r="37" spans="1:13" x14ac:dyDescent="0.35">
      <c r="A37" s="3" t="s">
        <v>10</v>
      </c>
      <c r="B37" s="43">
        <v>200</v>
      </c>
      <c r="C37" s="41"/>
      <c r="D37" s="43">
        <v>200</v>
      </c>
      <c r="E37" s="41"/>
      <c r="F37" s="41"/>
      <c r="G37" s="38">
        <f>B37</f>
        <v>200</v>
      </c>
      <c r="H37" s="41"/>
      <c r="I37" s="38">
        <f>D37</f>
        <v>200</v>
      </c>
      <c r="J37" s="41"/>
      <c r="K37" s="38">
        <f>B37</f>
        <v>200</v>
      </c>
      <c r="M37" s="11">
        <f>B37</f>
        <v>200</v>
      </c>
    </row>
    <row r="38" spans="1:13" x14ac:dyDescent="0.35">
      <c r="A38" s="12" t="s">
        <v>11</v>
      </c>
      <c r="B38" s="39">
        <f>B39-B34-B35-B36-B37</f>
        <v>-9.9999999999909051E-2</v>
      </c>
      <c r="C38" s="41"/>
      <c r="D38" s="39">
        <f>D39-D34-D35-D36-D37</f>
        <v>-9.9999999999909051E-2</v>
      </c>
      <c r="E38" s="41"/>
      <c r="F38" s="41"/>
      <c r="G38" s="39">
        <f>G39-G34-G35-G36-G37</f>
        <v>-0.1999999999998181</v>
      </c>
      <c r="H38" s="41"/>
      <c r="I38" s="39">
        <f>I39-I34-I35-I36-I37</f>
        <v>-0.1999999999998181</v>
      </c>
      <c r="J38" s="41"/>
      <c r="K38" s="39">
        <f>K39-K34-K35-K36-K37</f>
        <v>-0.2999999999992724</v>
      </c>
      <c r="M38" s="13">
        <f>M39-M34-M35-M36-M37</f>
        <v>-0.2999999999992724</v>
      </c>
    </row>
    <row r="39" spans="1:13" ht="16.2" thickBot="1" x14ac:dyDescent="0.4">
      <c r="A39" s="3" t="s">
        <v>12</v>
      </c>
      <c r="B39" s="27">
        <v>2644</v>
      </c>
      <c r="C39" s="21"/>
      <c r="D39" s="27">
        <v>6194</v>
      </c>
      <c r="E39" s="21"/>
      <c r="F39" s="21"/>
      <c r="G39" s="27">
        <v>5088</v>
      </c>
      <c r="H39" s="21"/>
      <c r="I39" s="27">
        <v>12188</v>
      </c>
      <c r="J39" s="21"/>
      <c r="K39" s="27">
        <v>7532</v>
      </c>
      <c r="L39" s="21"/>
      <c r="M39" s="27">
        <v>18182</v>
      </c>
    </row>
    <row r="40" spans="1:13" ht="16.2" thickTop="1" x14ac:dyDescent="0.35"/>
    <row r="42" spans="1:13" ht="18.600000000000001" x14ac:dyDescent="0.5">
      <c r="A42" s="1" t="s">
        <v>6</v>
      </c>
      <c r="B42" s="4" t="s">
        <v>4</v>
      </c>
      <c r="D42" s="6" t="s">
        <v>16</v>
      </c>
    </row>
    <row r="43" spans="1:13" x14ac:dyDescent="0.35">
      <c r="A43" s="5" t="s">
        <v>17</v>
      </c>
    </row>
    <row r="44" spans="1:13" x14ac:dyDescent="0.35">
      <c r="A44" s="3" t="s">
        <v>18</v>
      </c>
      <c r="B44" s="36">
        <v>1099</v>
      </c>
      <c r="C44" s="30"/>
      <c r="D44" s="36">
        <v>3925</v>
      </c>
    </row>
    <row r="45" spans="1:13" x14ac:dyDescent="0.35">
      <c r="A45" s="3" t="s">
        <v>9</v>
      </c>
      <c r="B45" s="33">
        <v>125</v>
      </c>
      <c r="C45" s="30"/>
      <c r="D45" s="33"/>
    </row>
    <row r="46" spans="1:13" x14ac:dyDescent="0.35">
      <c r="A46" s="3" t="s">
        <v>10</v>
      </c>
      <c r="B46" s="33">
        <v>200</v>
      </c>
      <c r="C46" s="30"/>
      <c r="D46" s="33">
        <v>200</v>
      </c>
    </row>
    <row r="47" spans="1:13" x14ac:dyDescent="0.35">
      <c r="A47" s="12" t="s">
        <v>11</v>
      </c>
      <c r="B47" s="35">
        <f>B48-B44-B45-B46</f>
        <v>0</v>
      </c>
      <c r="C47" s="30"/>
      <c r="D47" s="35">
        <f>D48-D44-D45-D46</f>
        <v>0</v>
      </c>
    </row>
    <row r="48" spans="1:13" ht="16.2" thickBot="1" x14ac:dyDescent="0.4">
      <c r="A48" s="3" t="s">
        <v>12</v>
      </c>
      <c r="B48" s="27">
        <v>1424</v>
      </c>
      <c r="C48" s="21"/>
      <c r="D48" s="27">
        <v>4125</v>
      </c>
    </row>
    <row r="49" spans="1:6" ht="16.2" thickTop="1" x14ac:dyDescent="0.35">
      <c r="D49" s="16"/>
    </row>
    <row r="51" spans="1:6" ht="17.399999999999999" x14ac:dyDescent="0.4">
      <c r="A51" s="1" t="s">
        <v>15</v>
      </c>
    </row>
    <row r="52" spans="1:6" x14ac:dyDescent="0.35">
      <c r="A52" s="5" t="s">
        <v>17</v>
      </c>
    </row>
    <row r="53" spans="1:6" x14ac:dyDescent="0.35">
      <c r="A53" s="3" t="s">
        <v>18</v>
      </c>
      <c r="B53" s="15">
        <v>989</v>
      </c>
      <c r="D53" s="15">
        <v>3825</v>
      </c>
    </row>
    <row r="54" spans="1:6" x14ac:dyDescent="0.35">
      <c r="A54" s="3" t="s">
        <v>9</v>
      </c>
      <c r="B54" s="10">
        <v>125</v>
      </c>
      <c r="D54" s="10"/>
      <c r="F54" s="8"/>
    </row>
    <row r="55" spans="1:6" x14ac:dyDescent="0.35">
      <c r="A55" s="3" t="s">
        <v>10</v>
      </c>
      <c r="B55" s="10">
        <v>200</v>
      </c>
      <c r="D55" s="10">
        <v>200</v>
      </c>
    </row>
    <row r="56" spans="1:6" x14ac:dyDescent="0.35">
      <c r="A56" s="12" t="s">
        <v>11</v>
      </c>
      <c r="B56" s="13">
        <f>B57-B53-B54-B55</f>
        <v>0</v>
      </c>
      <c r="D56" s="13">
        <f>D57-D53-D54-D55</f>
        <v>0</v>
      </c>
    </row>
    <row r="57" spans="1:6" ht="16.2" thickBot="1" x14ac:dyDescent="0.4">
      <c r="A57" s="3" t="s">
        <v>12</v>
      </c>
      <c r="B57" s="27">
        <v>1314</v>
      </c>
      <c r="C57" s="21"/>
      <c r="D57" s="27">
        <v>4025</v>
      </c>
    </row>
    <row r="58" spans="1:6" ht="16.2" thickTop="1" x14ac:dyDescent="0.35">
      <c r="D58" s="16"/>
    </row>
  </sheetData>
  <sheetProtection password="CA9F" sheet="1" objects="1" scenarios="1" selectLockedCells="1"/>
  <protectedRanges>
    <protectedRange sqref="B56:D56" name="Ret Client Menstrual"/>
  </protectedRanges>
  <mergeCells count="2">
    <mergeCell ref="G4:J4"/>
    <mergeCell ref="K4:N4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D48" sqref="D48"/>
    </sheetView>
  </sheetViews>
  <sheetFormatPr defaultColWidth="9.109375" defaultRowHeight="15.6" x14ac:dyDescent="0.35"/>
  <cols>
    <col min="1" max="1" width="38.88671875" style="21" bestFit="1" customWidth="1"/>
    <col min="2" max="2" width="15.6640625" style="20" customWidth="1"/>
    <col min="3" max="3" width="3.109375" style="21" customWidth="1"/>
    <col min="4" max="4" width="14.109375" style="21" customWidth="1"/>
    <col min="5" max="6" width="2.44140625" style="21" customWidth="1"/>
    <col min="7" max="7" width="15.5546875" style="21" bestFit="1" customWidth="1"/>
    <col min="8" max="8" width="4.44140625" style="21" customWidth="1"/>
    <col min="9" max="9" width="13.6640625" style="21" bestFit="1" customWidth="1"/>
    <col min="10" max="10" width="2.33203125" style="21" customWidth="1"/>
    <col min="11" max="11" width="15.5546875" style="21" bestFit="1" customWidth="1"/>
    <col min="12" max="12" width="4.44140625" style="21" customWidth="1"/>
    <col min="13" max="13" width="13.6640625" style="21" bestFit="1" customWidth="1"/>
    <col min="14" max="16384" width="9.109375" style="21"/>
  </cols>
  <sheetData>
    <row r="1" spans="1:16" ht="17.399999999999999" x14ac:dyDescent="0.4">
      <c r="A1" s="19" t="s">
        <v>0</v>
      </c>
    </row>
    <row r="2" spans="1:16" ht="17.399999999999999" x14ac:dyDescent="0.4">
      <c r="A2" s="19" t="s">
        <v>1</v>
      </c>
    </row>
    <row r="3" spans="1:16" ht="17.399999999999999" x14ac:dyDescent="0.4">
      <c r="A3" s="19" t="s">
        <v>19</v>
      </c>
    </row>
    <row r="4" spans="1:16" x14ac:dyDescent="0.35">
      <c r="G4" s="54" t="s">
        <v>2</v>
      </c>
      <c r="H4" s="54"/>
      <c r="I4" s="54"/>
      <c r="J4" s="54"/>
      <c r="K4" s="54" t="s">
        <v>3</v>
      </c>
      <c r="L4" s="54"/>
      <c r="M4" s="54"/>
      <c r="N4" s="54"/>
    </row>
    <row r="5" spans="1:16" ht="31.5" customHeight="1" x14ac:dyDescent="0.5">
      <c r="B5" s="22" t="s">
        <v>4</v>
      </c>
      <c r="C5" s="23"/>
      <c r="D5" s="24" t="s">
        <v>5</v>
      </c>
      <c r="G5" s="22" t="s">
        <v>4</v>
      </c>
      <c r="H5" s="23"/>
      <c r="I5" s="24" t="s">
        <v>5</v>
      </c>
      <c r="K5" s="22" t="s">
        <v>4</v>
      </c>
      <c r="L5" s="23"/>
      <c r="M5" s="24" t="s">
        <v>5</v>
      </c>
    </row>
    <row r="6" spans="1:16" ht="17.399999999999999" x14ac:dyDescent="0.4">
      <c r="A6" s="19" t="s">
        <v>6</v>
      </c>
    </row>
    <row r="7" spans="1:16" x14ac:dyDescent="0.35">
      <c r="A7" s="23" t="s">
        <v>7</v>
      </c>
    </row>
    <row r="8" spans="1:16" x14ac:dyDescent="0.35">
      <c r="A8" s="21" t="s">
        <v>8</v>
      </c>
      <c r="B8" s="17">
        <v>1799</v>
      </c>
      <c r="C8" s="30"/>
      <c r="D8" s="17">
        <f>B8+(125*16)</f>
        <v>3799</v>
      </c>
      <c r="E8" s="31"/>
      <c r="F8" s="32"/>
      <c r="G8" s="31">
        <f>B8+B26</f>
        <v>3418.1</v>
      </c>
      <c r="H8" s="30"/>
      <c r="I8" s="31">
        <f>D8+D26</f>
        <v>7218.1</v>
      </c>
      <c r="J8" s="30"/>
      <c r="K8" s="31">
        <f>G8+B26</f>
        <v>5037.2</v>
      </c>
      <c r="L8" s="30"/>
      <c r="M8" s="31">
        <f>I8+D26</f>
        <v>10637.2</v>
      </c>
    </row>
    <row r="9" spans="1:16" x14ac:dyDescent="0.35">
      <c r="A9" s="21" t="s">
        <v>9</v>
      </c>
      <c r="B9" s="33">
        <v>125</v>
      </c>
      <c r="C9" s="30"/>
      <c r="D9" s="30">
        <v>0</v>
      </c>
      <c r="E9" s="34"/>
      <c r="F9" s="30"/>
      <c r="G9" s="34">
        <f>B9+B27</f>
        <v>250</v>
      </c>
      <c r="H9" s="30"/>
      <c r="I9" s="30"/>
      <c r="J9" s="30"/>
      <c r="K9" s="34">
        <f>G9+B27</f>
        <v>375</v>
      </c>
      <c r="L9" s="30"/>
      <c r="M9" s="30"/>
    </row>
    <row r="10" spans="1:16" x14ac:dyDescent="0.35">
      <c r="A10" s="21" t="s">
        <v>10</v>
      </c>
      <c r="B10" s="33">
        <v>50</v>
      </c>
      <c r="C10" s="30"/>
      <c r="D10" s="30">
        <v>50</v>
      </c>
      <c r="E10" s="30"/>
      <c r="F10" s="30"/>
      <c r="G10" s="34">
        <f>B10</f>
        <v>50</v>
      </c>
      <c r="H10" s="30"/>
      <c r="I10" s="30">
        <f>D10</f>
        <v>50</v>
      </c>
      <c r="J10" s="30"/>
      <c r="K10" s="34">
        <f>B10</f>
        <v>50</v>
      </c>
      <c r="L10" s="30"/>
      <c r="M10" s="30">
        <f>D10</f>
        <v>50</v>
      </c>
    </row>
    <row r="11" spans="1:16" x14ac:dyDescent="0.35">
      <c r="A11" s="26" t="s">
        <v>11</v>
      </c>
      <c r="B11" s="35">
        <f>B12-B8-B9-B10</f>
        <v>0</v>
      </c>
      <c r="C11" s="30"/>
      <c r="D11" s="35">
        <f>D12-D8-D9-D10</f>
        <v>0</v>
      </c>
      <c r="E11" s="30"/>
      <c r="F11" s="30"/>
      <c r="G11" s="35">
        <f>G12-G8-G9-G10</f>
        <v>-9.9999999999909051E-2</v>
      </c>
      <c r="H11" s="30"/>
      <c r="I11" s="35">
        <f>I12-I8-I9-I10</f>
        <v>-0.1000000000003638</v>
      </c>
      <c r="J11" s="30"/>
      <c r="K11" s="35">
        <f>K12-K8-K9-K10</f>
        <v>-0.1999999999998181</v>
      </c>
      <c r="L11" s="30"/>
      <c r="M11" s="35">
        <f>M12-M8-M9-M10</f>
        <v>-0.2000000000007276</v>
      </c>
    </row>
    <row r="12" spans="1:16" ht="16.2" thickBot="1" x14ac:dyDescent="0.4">
      <c r="A12" s="21" t="s">
        <v>12</v>
      </c>
      <c r="B12" s="27">
        <v>1974</v>
      </c>
      <c r="D12" s="27">
        <v>3849</v>
      </c>
      <c r="G12" s="27">
        <v>3718</v>
      </c>
      <c r="I12" s="27">
        <v>7268</v>
      </c>
      <c r="K12" s="27">
        <v>5462</v>
      </c>
      <c r="M12" s="27">
        <v>10687</v>
      </c>
    </row>
    <row r="13" spans="1:16" ht="16.2" thickTop="1" x14ac:dyDescent="0.35">
      <c r="A13" s="28"/>
      <c r="B13" s="18"/>
      <c r="D13" s="29"/>
      <c r="I13" s="29"/>
      <c r="M13" s="29"/>
    </row>
    <row r="14" spans="1:16" x14ac:dyDescent="0.35">
      <c r="A14" s="28"/>
      <c r="B14" s="18"/>
      <c r="D14" s="29"/>
      <c r="I14" s="29"/>
      <c r="M14" s="29"/>
    </row>
    <row r="15" spans="1:16" x14ac:dyDescent="0.35">
      <c r="A15" s="23" t="s">
        <v>13</v>
      </c>
      <c r="B15" s="18"/>
    </row>
    <row r="16" spans="1:16" x14ac:dyDescent="0.35">
      <c r="A16" s="21" t="s">
        <v>8</v>
      </c>
      <c r="B16" s="45">
        <v>1799</v>
      </c>
      <c r="C16" s="46"/>
      <c r="D16" s="51">
        <f>B16+(125*16)</f>
        <v>3799</v>
      </c>
      <c r="E16" s="46"/>
      <c r="F16" s="46"/>
      <c r="G16" s="47">
        <f>B16+B26</f>
        <v>3418.1</v>
      </c>
      <c r="H16" s="46"/>
      <c r="I16" s="47">
        <f>D16+D26</f>
        <v>7218.1</v>
      </c>
      <c r="J16" s="46"/>
      <c r="K16" s="47">
        <f>G16+B34</f>
        <v>5037.2</v>
      </c>
      <c r="L16" s="46"/>
      <c r="M16" s="47">
        <f>I16+D34</f>
        <v>10637.2</v>
      </c>
      <c r="N16" s="52"/>
      <c r="O16" s="52"/>
      <c r="P16" s="52"/>
    </row>
    <row r="17" spans="1:16" x14ac:dyDescent="0.35">
      <c r="A17" s="21" t="s">
        <v>14</v>
      </c>
      <c r="B17" s="48">
        <v>575</v>
      </c>
      <c r="C17" s="46"/>
      <c r="D17" s="48">
        <f>B17+(125*16)</f>
        <v>2575</v>
      </c>
      <c r="E17" s="46"/>
      <c r="F17" s="46"/>
      <c r="G17" s="49">
        <f>B17*2</f>
        <v>1150</v>
      </c>
      <c r="H17" s="46"/>
      <c r="I17" s="49">
        <f>D17*2</f>
        <v>5150</v>
      </c>
      <c r="J17" s="46"/>
      <c r="K17" s="49">
        <f>B35*3</f>
        <v>1725</v>
      </c>
      <c r="L17" s="46"/>
      <c r="M17" s="49">
        <f>I17+D35</f>
        <v>7725</v>
      </c>
      <c r="N17" s="52"/>
      <c r="O17" s="52"/>
      <c r="P17" s="52"/>
    </row>
    <row r="18" spans="1:16" x14ac:dyDescent="0.35">
      <c r="A18" s="21" t="s">
        <v>9</v>
      </c>
      <c r="B18" s="48">
        <v>250</v>
      </c>
      <c r="C18" s="46"/>
      <c r="D18" s="46"/>
      <c r="E18" s="46"/>
      <c r="F18" s="46"/>
      <c r="G18" s="49">
        <f>B18*2</f>
        <v>500</v>
      </c>
      <c r="H18" s="46"/>
      <c r="I18" s="46"/>
      <c r="J18" s="46"/>
      <c r="K18" s="49">
        <f>B36*3</f>
        <v>750</v>
      </c>
      <c r="L18" s="46"/>
      <c r="M18" s="46"/>
      <c r="N18" s="52"/>
      <c r="O18" s="52"/>
      <c r="P18" s="52"/>
    </row>
    <row r="19" spans="1:16" x14ac:dyDescent="0.35">
      <c r="A19" s="21" t="s">
        <v>10</v>
      </c>
      <c r="B19" s="48">
        <v>50</v>
      </c>
      <c r="C19" s="46"/>
      <c r="D19" s="48">
        <v>50</v>
      </c>
      <c r="E19" s="46"/>
      <c r="F19" s="46"/>
      <c r="G19" s="49">
        <f>B19</f>
        <v>50</v>
      </c>
      <c r="H19" s="46"/>
      <c r="I19" s="49">
        <f>D19</f>
        <v>50</v>
      </c>
      <c r="J19" s="46"/>
      <c r="K19" s="49">
        <f>B19</f>
        <v>50</v>
      </c>
      <c r="L19" s="46"/>
      <c r="M19" s="49">
        <f>B19</f>
        <v>50</v>
      </c>
      <c r="N19" s="52"/>
      <c r="O19" s="52"/>
      <c r="P19" s="52"/>
    </row>
    <row r="20" spans="1:16" x14ac:dyDescent="0.35">
      <c r="A20" s="26" t="s">
        <v>11</v>
      </c>
      <c r="B20" s="50">
        <f>B21-B16-B17-B18-B19</f>
        <v>0</v>
      </c>
      <c r="C20" s="46"/>
      <c r="D20" s="50">
        <f>D21-D16-D17-D18-D19</f>
        <v>0</v>
      </c>
      <c r="E20" s="46"/>
      <c r="F20" s="46"/>
      <c r="G20" s="50">
        <f>G21-G16-G17-G18-G19</f>
        <v>-9.9999999999909051E-2</v>
      </c>
      <c r="H20" s="46"/>
      <c r="I20" s="50">
        <f>I21-I16-I17-I18-I19</f>
        <v>-0.1000000000003638</v>
      </c>
      <c r="J20" s="46"/>
      <c r="K20" s="50">
        <f>K21-K16-K17-K18-K19</f>
        <v>-0.1999999999998181</v>
      </c>
      <c r="L20" s="46"/>
      <c r="M20" s="50">
        <f>M21-M16-M17-M18-M19</f>
        <v>-0.2000000000007276</v>
      </c>
      <c r="N20" s="52"/>
      <c r="O20" s="52"/>
      <c r="P20" s="52"/>
    </row>
    <row r="21" spans="1:16" ht="16.2" thickBot="1" x14ac:dyDescent="0.4">
      <c r="A21" s="21" t="s">
        <v>12</v>
      </c>
      <c r="B21" s="27">
        <v>2674</v>
      </c>
      <c r="D21" s="27">
        <v>6424</v>
      </c>
      <c r="G21" s="27">
        <v>5118</v>
      </c>
      <c r="I21" s="27">
        <v>12418</v>
      </c>
      <c r="K21" s="27">
        <v>7562</v>
      </c>
      <c r="M21" s="27">
        <v>18412</v>
      </c>
    </row>
    <row r="22" spans="1:16" ht="16.2" thickTop="1" x14ac:dyDescent="0.35">
      <c r="A22" s="28"/>
      <c r="B22" s="18"/>
      <c r="D22" s="29"/>
      <c r="I22" s="29"/>
      <c r="M22" s="29"/>
    </row>
    <row r="24" spans="1:16" ht="17.399999999999999" x14ac:dyDescent="0.4">
      <c r="A24" s="19" t="s">
        <v>15</v>
      </c>
    </row>
    <row r="25" spans="1:16" x14ac:dyDescent="0.35">
      <c r="A25" s="23" t="s">
        <v>7</v>
      </c>
    </row>
    <row r="26" spans="1:16" x14ac:dyDescent="0.35">
      <c r="A26" s="21" t="s">
        <v>8</v>
      </c>
      <c r="B26" s="17">
        <f>B8-(B8*0.1)</f>
        <v>1619.1</v>
      </c>
      <c r="C26" s="30"/>
      <c r="D26" s="17">
        <f>D8-(D8*0.1)</f>
        <v>3419.1</v>
      </c>
      <c r="E26" s="30"/>
      <c r="F26" s="30"/>
      <c r="G26" s="31">
        <f>B26*2</f>
        <v>3238.2</v>
      </c>
      <c r="H26" s="31"/>
      <c r="I26" s="31">
        <f>D26*2</f>
        <v>6838.2</v>
      </c>
      <c r="J26" s="31"/>
      <c r="K26" s="31">
        <f>B26*3</f>
        <v>4857.2999999999993</v>
      </c>
      <c r="L26" s="31"/>
      <c r="M26" s="31">
        <f>D26*3</f>
        <v>10257.299999999999</v>
      </c>
    </row>
    <row r="27" spans="1:16" x14ac:dyDescent="0.35">
      <c r="A27" s="21" t="s">
        <v>9</v>
      </c>
      <c r="B27" s="33">
        <v>125</v>
      </c>
      <c r="C27" s="30"/>
      <c r="D27" s="30"/>
      <c r="E27" s="30"/>
      <c r="F27" s="30"/>
      <c r="G27" s="34">
        <f>B27*2</f>
        <v>250</v>
      </c>
      <c r="H27" s="30"/>
      <c r="I27" s="30"/>
      <c r="J27" s="30"/>
      <c r="K27" s="34">
        <f>B27*3</f>
        <v>375</v>
      </c>
      <c r="L27" s="30"/>
      <c r="M27" s="30"/>
    </row>
    <row r="28" spans="1:16" x14ac:dyDescent="0.35">
      <c r="A28" s="21" t="s">
        <v>10</v>
      </c>
      <c r="B28" s="33">
        <v>50</v>
      </c>
      <c r="C28" s="30"/>
      <c r="D28" s="33">
        <v>50</v>
      </c>
      <c r="E28" s="30"/>
      <c r="F28" s="30"/>
      <c r="G28" s="34">
        <f>B28</f>
        <v>50</v>
      </c>
      <c r="H28" s="30"/>
      <c r="I28" s="30">
        <f>D28</f>
        <v>50</v>
      </c>
      <c r="J28" s="30"/>
      <c r="K28" s="34">
        <f>B28</f>
        <v>50</v>
      </c>
      <c r="L28" s="30"/>
      <c r="M28" s="30">
        <f>D28</f>
        <v>50</v>
      </c>
    </row>
    <row r="29" spans="1:16" x14ac:dyDescent="0.35">
      <c r="A29" s="26" t="s">
        <v>11</v>
      </c>
      <c r="B29" s="35">
        <f>B30-B26-B27-B28</f>
        <v>-9.9999999999909051E-2</v>
      </c>
      <c r="C29" s="30"/>
      <c r="D29" s="35">
        <f>D30-D26-D27-D28</f>
        <v>-9.9999999999909051E-2</v>
      </c>
      <c r="E29" s="30"/>
      <c r="F29" s="30"/>
      <c r="G29" s="35">
        <f>G30-G26-G27-G28</f>
        <v>-0.1999999999998181</v>
      </c>
      <c r="H29" s="30"/>
      <c r="I29" s="35">
        <f>I30-I26-I27-I28</f>
        <v>-0.1999999999998181</v>
      </c>
      <c r="J29" s="30"/>
      <c r="K29" s="35">
        <f>K30-K26-K27-K28</f>
        <v>-0.2999999999992724</v>
      </c>
      <c r="L29" s="30"/>
      <c r="M29" s="35">
        <f>M30-M26-M27-M28</f>
        <v>-0.2999999999992724</v>
      </c>
    </row>
    <row r="30" spans="1:16" ht="16.2" thickBot="1" x14ac:dyDescent="0.4">
      <c r="A30" s="21" t="s">
        <v>12</v>
      </c>
      <c r="B30" s="27">
        <v>1794</v>
      </c>
      <c r="D30" s="27">
        <v>3469</v>
      </c>
      <c r="G30" s="27">
        <v>3538</v>
      </c>
      <c r="I30" s="27">
        <v>6888</v>
      </c>
      <c r="K30" s="27">
        <v>5282</v>
      </c>
      <c r="M30" s="27">
        <v>10307</v>
      </c>
    </row>
    <row r="31" spans="1:16" ht="16.2" thickTop="1" x14ac:dyDescent="0.35">
      <c r="A31" s="28"/>
      <c r="D31" s="29"/>
      <c r="I31" s="29"/>
      <c r="M31" s="29"/>
    </row>
    <row r="32" spans="1:16" x14ac:dyDescent="0.35">
      <c r="A32" s="28"/>
      <c r="I32" s="29"/>
      <c r="M32" s="29"/>
    </row>
    <row r="33" spans="1:13" x14ac:dyDescent="0.35">
      <c r="A33" s="23" t="s">
        <v>13</v>
      </c>
      <c r="B33" s="18"/>
    </row>
    <row r="34" spans="1:13" x14ac:dyDescent="0.35">
      <c r="A34" s="21" t="s">
        <v>8</v>
      </c>
      <c r="B34" s="45">
        <f>B26</f>
        <v>1619.1</v>
      </c>
      <c r="C34" s="46"/>
      <c r="D34" s="47">
        <f>D26</f>
        <v>3419.1</v>
      </c>
      <c r="E34" s="30"/>
      <c r="F34" s="30"/>
      <c r="G34" s="31">
        <f>B34*2</f>
        <v>3238.2</v>
      </c>
      <c r="H34" s="30"/>
      <c r="I34" s="31">
        <f>D34*2</f>
        <v>6838.2</v>
      </c>
      <c r="J34" s="30"/>
      <c r="K34" s="31">
        <f>B34*3</f>
        <v>4857.2999999999993</v>
      </c>
      <c r="L34" s="30"/>
      <c r="M34" s="31">
        <f>D34*3</f>
        <v>10257.299999999999</v>
      </c>
    </row>
    <row r="35" spans="1:13" x14ac:dyDescent="0.35">
      <c r="A35" s="21" t="s">
        <v>14</v>
      </c>
      <c r="B35" s="48">
        <v>575</v>
      </c>
      <c r="C35" s="46"/>
      <c r="D35" s="49">
        <f>D17</f>
        <v>2575</v>
      </c>
      <c r="E35" s="30"/>
      <c r="F35" s="30"/>
      <c r="G35" s="34">
        <f>B35*2</f>
        <v>1150</v>
      </c>
      <c r="H35" s="30"/>
      <c r="I35" s="34">
        <f>D35*2</f>
        <v>5150</v>
      </c>
      <c r="J35" s="30"/>
      <c r="K35" s="34">
        <f>B35*3</f>
        <v>1725</v>
      </c>
      <c r="L35" s="30"/>
      <c r="M35" s="34">
        <f>D35*3</f>
        <v>7725</v>
      </c>
    </row>
    <row r="36" spans="1:13" x14ac:dyDescent="0.35">
      <c r="A36" s="21" t="s">
        <v>9</v>
      </c>
      <c r="B36" s="48">
        <v>250</v>
      </c>
      <c r="C36" s="46"/>
      <c r="D36" s="46"/>
      <c r="E36" s="30"/>
      <c r="F36" s="30"/>
      <c r="G36" s="34">
        <f>B36*2</f>
        <v>500</v>
      </c>
      <c r="H36" s="30"/>
      <c r="I36" s="30"/>
      <c r="J36" s="30"/>
      <c r="K36" s="34">
        <f>B36*3</f>
        <v>750</v>
      </c>
      <c r="L36" s="30"/>
      <c r="M36" s="30"/>
    </row>
    <row r="37" spans="1:13" x14ac:dyDescent="0.35">
      <c r="A37" s="21" t="s">
        <v>10</v>
      </c>
      <c r="B37" s="48">
        <v>50</v>
      </c>
      <c r="C37" s="46"/>
      <c r="D37" s="48">
        <v>50</v>
      </c>
      <c r="E37" s="30"/>
      <c r="F37" s="30"/>
      <c r="G37" s="34">
        <f>B37</f>
        <v>50</v>
      </c>
      <c r="H37" s="30"/>
      <c r="I37" s="34">
        <f>D37</f>
        <v>50</v>
      </c>
      <c r="J37" s="30"/>
      <c r="K37" s="34">
        <f>B37</f>
        <v>50</v>
      </c>
      <c r="L37" s="30"/>
      <c r="M37" s="34">
        <f>B37</f>
        <v>50</v>
      </c>
    </row>
    <row r="38" spans="1:13" x14ac:dyDescent="0.35">
      <c r="A38" s="26" t="s">
        <v>11</v>
      </c>
      <c r="B38" s="50">
        <f>B39-B34-B35-B36-B37</f>
        <v>-9.9999999999909051E-2</v>
      </c>
      <c r="C38" s="46"/>
      <c r="D38" s="50">
        <f>D39-D34-D35-D36-D37</f>
        <v>-9.9999999999909051E-2</v>
      </c>
      <c r="E38" s="30"/>
      <c r="F38" s="30"/>
      <c r="G38" s="35">
        <f>G39-G34-G35-G36-G37</f>
        <v>-0.1999999999998181</v>
      </c>
      <c r="H38" s="30"/>
      <c r="I38" s="35">
        <f>I39-I34-I35-I36-I37</f>
        <v>-0.1999999999998181</v>
      </c>
      <c r="J38" s="30"/>
      <c r="K38" s="35">
        <f>K39-K34-K35-K36-K37</f>
        <v>-0.2999999999992724</v>
      </c>
      <c r="L38" s="30"/>
      <c r="M38" s="35">
        <f>M39-M34-M35-M36-M37</f>
        <v>-0.2999999999992724</v>
      </c>
    </row>
    <row r="39" spans="1:13" ht="16.2" thickBot="1" x14ac:dyDescent="0.4">
      <c r="A39" s="21" t="s">
        <v>12</v>
      </c>
      <c r="B39" s="27">
        <v>2494</v>
      </c>
      <c r="D39" s="27">
        <v>6044</v>
      </c>
      <c r="G39" s="27">
        <v>4938</v>
      </c>
      <c r="I39" s="27">
        <v>12038</v>
      </c>
      <c r="K39" s="27">
        <v>7382</v>
      </c>
      <c r="M39" s="27">
        <v>18032</v>
      </c>
    </row>
    <row r="40" spans="1:13" ht="16.2" thickTop="1" x14ac:dyDescent="0.35"/>
    <row r="42" spans="1:13" ht="18.600000000000001" x14ac:dyDescent="0.5">
      <c r="A42" s="19" t="s">
        <v>6</v>
      </c>
      <c r="B42" s="22" t="s">
        <v>4</v>
      </c>
      <c r="D42" s="24" t="s">
        <v>16</v>
      </c>
    </row>
    <row r="43" spans="1:13" x14ac:dyDescent="0.35">
      <c r="A43" s="23" t="s">
        <v>17</v>
      </c>
    </row>
    <row r="44" spans="1:13" x14ac:dyDescent="0.35">
      <c r="A44" s="21" t="s">
        <v>18</v>
      </c>
      <c r="B44" s="36">
        <v>1099</v>
      </c>
      <c r="C44" s="30"/>
      <c r="D44" s="36">
        <v>3925</v>
      </c>
    </row>
    <row r="45" spans="1:13" x14ac:dyDescent="0.35">
      <c r="A45" s="21" t="s">
        <v>9</v>
      </c>
      <c r="B45" s="33">
        <v>125</v>
      </c>
      <c r="C45" s="30"/>
      <c r="D45" s="33"/>
    </row>
    <row r="46" spans="1:13" x14ac:dyDescent="0.35">
      <c r="A46" s="21" t="s">
        <v>10</v>
      </c>
      <c r="B46" s="33">
        <v>50</v>
      </c>
      <c r="C46" s="30"/>
      <c r="D46" s="33">
        <v>50</v>
      </c>
    </row>
    <row r="47" spans="1:13" x14ac:dyDescent="0.35">
      <c r="A47" s="26" t="s">
        <v>11</v>
      </c>
      <c r="B47" s="35">
        <f>B48-B44-B45-B46</f>
        <v>0</v>
      </c>
      <c r="C47" s="30"/>
      <c r="D47" s="35">
        <f>D48-D44-D45-D46</f>
        <v>0</v>
      </c>
    </row>
    <row r="48" spans="1:13" ht="16.2" thickBot="1" x14ac:dyDescent="0.4">
      <c r="A48" s="21" t="s">
        <v>12</v>
      </c>
      <c r="B48" s="27">
        <v>1274</v>
      </c>
      <c r="D48" s="27">
        <v>3975</v>
      </c>
    </row>
    <row r="49" spans="1:6" ht="16.2" thickTop="1" x14ac:dyDescent="0.35">
      <c r="D49" s="29"/>
    </row>
    <row r="51" spans="1:6" ht="17.399999999999999" x14ac:dyDescent="0.4">
      <c r="A51" s="19" t="s">
        <v>15</v>
      </c>
    </row>
    <row r="52" spans="1:6" x14ac:dyDescent="0.35">
      <c r="A52" s="23" t="s">
        <v>17</v>
      </c>
    </row>
    <row r="53" spans="1:6" x14ac:dyDescent="0.35">
      <c r="A53" s="21" t="s">
        <v>18</v>
      </c>
      <c r="B53" s="36">
        <v>989</v>
      </c>
      <c r="C53" s="30"/>
      <c r="D53" s="36">
        <v>3825</v>
      </c>
    </row>
    <row r="54" spans="1:6" x14ac:dyDescent="0.35">
      <c r="A54" s="21" t="s">
        <v>9</v>
      </c>
      <c r="B54" s="33">
        <v>125</v>
      </c>
      <c r="C54" s="30"/>
      <c r="D54" s="33"/>
      <c r="F54" s="25"/>
    </row>
    <row r="55" spans="1:6" x14ac:dyDescent="0.35">
      <c r="A55" s="21" t="s">
        <v>10</v>
      </c>
      <c r="B55" s="33">
        <v>50</v>
      </c>
      <c r="C55" s="30"/>
      <c r="D55" s="33">
        <v>50</v>
      </c>
    </row>
    <row r="56" spans="1:6" x14ac:dyDescent="0.35">
      <c r="A56" s="26" t="s">
        <v>11</v>
      </c>
      <c r="B56" s="35">
        <f>B57-B53-B54-B55</f>
        <v>0</v>
      </c>
      <c r="C56" s="30"/>
      <c r="D56" s="35">
        <f>D57-D53-D54-D55</f>
        <v>0</v>
      </c>
    </row>
    <row r="57" spans="1:6" ht="16.2" thickBot="1" x14ac:dyDescent="0.4">
      <c r="A57" s="21" t="s">
        <v>12</v>
      </c>
      <c r="B57" s="27">
        <v>1164</v>
      </c>
      <c r="D57" s="27">
        <v>3875</v>
      </c>
    </row>
    <row r="58" spans="1:6" ht="16.2" thickTop="1" x14ac:dyDescent="0.35">
      <c r="D58" s="29"/>
    </row>
  </sheetData>
  <sheetProtection password="CA9F" sheet="1" objects="1" scenarios="1" selectLockedCells="1"/>
  <protectedRanges>
    <protectedRange sqref="B34:M38" name="Range4"/>
    <protectedRange sqref="B26:M29" name="Range3"/>
    <protectedRange sqref="B8:M11" name="Range2"/>
    <protectedRange sqref="B16:M20" name="Range1"/>
  </protectedRanges>
  <mergeCells count="2">
    <mergeCell ref="G4:J4"/>
    <mergeCell ref="K4:N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Domestic</vt:lpstr>
      <vt:lpstr>Puerto Rico</vt:lpstr>
      <vt:lpstr>Local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Taymans</dc:creator>
  <cp:lastModifiedBy>User</cp:lastModifiedBy>
  <cp:lastPrinted>2013-03-01T18:42:56Z</cp:lastPrinted>
  <dcterms:created xsi:type="dcterms:W3CDTF">2012-07-27T16:55:17Z</dcterms:created>
  <dcterms:modified xsi:type="dcterms:W3CDTF">2014-04-01T03:56:19Z</dcterms:modified>
</cp:coreProperties>
</file>