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45" windowWidth="15240" windowHeight="18600" tabRatio="753" activeTab="3"/>
  </bookViews>
  <sheets>
    <sheet name="General Settings" sheetId="67" r:id="rId1"/>
    <sheet name="Check Eur3M" sheetId="84" r:id="rId2"/>
    <sheet name="Check Eur6M" sheetId="88" r:id="rId3"/>
    <sheet name="BASIS" sheetId="89" r:id="rId4"/>
  </sheets>
  <externalReferences>
    <externalReference r:id="rId5"/>
  </externalReferences>
  <definedNames>
    <definedName name="BondBasisDayCounter">'[1]General Settings'!$L$13</definedName>
    <definedName name="Calendar">'General Settings'!$D$10</definedName>
    <definedName name="Conventions" localSheetId="3">BASIS!#REF!</definedName>
    <definedName name="Currency">'General Settings'!$D$4</definedName>
    <definedName name="Discounting">'[1]General Settings'!$L$15</definedName>
    <definedName name="Eur3M_QL">'Check Eur3M'!$H$2</definedName>
    <definedName name="Eur6M_QL" localSheetId="1">'Check Eur3M'!$H$2</definedName>
    <definedName name="Eur6M_QL" localSheetId="2">'Check Eur6M'!$H$2</definedName>
    <definedName name="EvaluationDate">'General Settings'!$D$6</definedName>
    <definedName name="FamilyName">'General Settings'!$D$5</definedName>
    <definedName name="FileOverwrite">'[1]General Settings'!$L$6</definedName>
    <definedName name="MoneyMarketDayCounter">'[1]General Settings'!$L$14</definedName>
    <definedName name="Ndays">'General Settings'!$D$9</definedName>
    <definedName name="ObjectOverwrite">'General Settings'!$D$12</definedName>
    <definedName name="Permanent">'General Settings'!$D$11</definedName>
    <definedName name="QuoteSuffix">'[1]General Settings'!$L$12</definedName>
    <definedName name="Recalc" localSheetId="3">BASIS!$U$2</definedName>
    <definedName name="Recalc" localSheetId="2">'Check Eur6M'!$N$4</definedName>
    <definedName name="Recalc">'Check Eur3M'!$N$4</definedName>
    <definedName name="SerializationPath">'[1]General Settings'!$L$5</definedName>
    <definedName name="Serialize">'[1]General Settings'!$L$4</definedName>
    <definedName name="SettlementDate">'General Settings'!$D$7</definedName>
    <definedName name="Swap1YConventions">BASIS!#REF!</definedName>
    <definedName name="Tenor" localSheetId="1">'Check Eur3M'!$C$2</definedName>
    <definedName name="Tenor" localSheetId="2">'Check Eur6M'!$C$2</definedName>
    <definedName name="Trigger">'General Settings'!$D$8</definedName>
  </definedNames>
  <calcPr calcId="145621"/>
</workbook>
</file>

<file path=xl/calcChain.xml><?xml version="1.0" encoding="utf-8"?>
<calcChain xmlns="http://schemas.openxmlformats.org/spreadsheetml/2006/main">
  <c r="AM54" i="89" l="1"/>
  <c r="AM53" i="89"/>
  <c r="AM52" i="89"/>
  <c r="AM51" i="89"/>
  <c r="AM50" i="89"/>
  <c r="AM49" i="89"/>
  <c r="AM48" i="89"/>
  <c r="AM47" i="89"/>
  <c r="AM46" i="89"/>
  <c r="AM45" i="89"/>
  <c r="AM44" i="89"/>
  <c r="AM43" i="89"/>
  <c r="AM42" i="89"/>
  <c r="AM41" i="89"/>
  <c r="AM40" i="89"/>
  <c r="AM39" i="89"/>
  <c r="AM38" i="89"/>
  <c r="AM37" i="89"/>
  <c r="AM36" i="89"/>
  <c r="AM35" i="89"/>
  <c r="AM34" i="89"/>
  <c r="AM33" i="89"/>
  <c r="AM32" i="89"/>
  <c r="AM31" i="89"/>
  <c r="C21" i="67"/>
  <c r="C20" i="67"/>
  <c r="C19" i="67"/>
  <c r="C18" i="67"/>
  <c r="C17" i="67"/>
  <c r="E54" i="89"/>
  <c r="E50" i="89"/>
  <c r="E46" i="89"/>
  <c r="E42" i="89"/>
  <c r="E38" i="89"/>
  <c r="E34" i="89"/>
  <c r="E53" i="89"/>
  <c r="E45" i="89"/>
  <c r="E37" i="89"/>
  <c r="D53" i="89"/>
  <c r="D45" i="89"/>
  <c r="D37" i="89"/>
  <c r="E52" i="89"/>
  <c r="E44" i="89"/>
  <c r="E36" i="89"/>
  <c r="D52" i="89"/>
  <c r="D44" i="89"/>
  <c r="D36" i="89"/>
  <c r="E51" i="89"/>
  <c r="E43" i="89"/>
  <c r="E35" i="89"/>
  <c r="D47" i="89"/>
  <c r="D39" i="89"/>
  <c r="D54" i="89"/>
  <c r="D50" i="89"/>
  <c r="D46" i="89"/>
  <c r="D42" i="89"/>
  <c r="D38" i="89"/>
  <c r="D34" i="89"/>
  <c r="E49" i="89"/>
  <c r="E41" i="89"/>
  <c r="E33" i="89"/>
  <c r="D49" i="89"/>
  <c r="D41" i="89"/>
  <c r="D33" i="89"/>
  <c r="E48" i="89"/>
  <c r="E40" i="89"/>
  <c r="E32" i="89"/>
  <c r="D48" i="89"/>
  <c r="D40" i="89"/>
  <c r="D32" i="89"/>
  <c r="E47" i="89"/>
  <c r="E39" i="89"/>
  <c r="D51" i="89"/>
  <c r="D43" i="89"/>
  <c r="D35" i="89"/>
  <c r="E31" i="89"/>
  <c r="D31" i="89"/>
  <c r="D7" i="89"/>
  <c r="E27" i="89"/>
  <c r="E19" i="89"/>
  <c r="E11" i="89"/>
  <c r="E26" i="89"/>
  <c r="E18" i="89"/>
  <c r="E10" i="89"/>
  <c r="E25" i="89"/>
  <c r="E17" i="89"/>
  <c r="E9" i="89"/>
  <c r="E24" i="89"/>
  <c r="E16" i="89"/>
  <c r="E8" i="89"/>
  <c r="E23" i="89"/>
  <c r="E15" i="89"/>
  <c r="E7" i="89"/>
  <c r="E22" i="89"/>
  <c r="E14" i="89"/>
  <c r="E6" i="89"/>
  <c r="E21" i="89"/>
  <c r="E13" i="89"/>
  <c r="E5" i="89"/>
  <c r="E20" i="89"/>
  <c r="E12" i="89"/>
  <c r="E4" i="89"/>
  <c r="D27" i="89"/>
  <c r="D19" i="89"/>
  <c r="D11" i="89"/>
  <c r="D26" i="89"/>
  <c r="D18" i="89"/>
  <c r="D10" i="89"/>
  <c r="D25" i="89"/>
  <c r="D17" i="89"/>
  <c r="D9" i="89"/>
  <c r="D24" i="89"/>
  <c r="D16" i="89"/>
  <c r="D8" i="89"/>
  <c r="D23" i="89"/>
  <c r="D15" i="89"/>
  <c r="D22" i="89"/>
  <c r="D14" i="89"/>
  <c r="D6" i="89"/>
  <c r="D13" i="89"/>
  <c r="D5" i="89"/>
  <c r="D20" i="89"/>
  <c r="D12" i="89"/>
  <c r="D21" i="89"/>
  <c r="D4" i="89"/>
  <c r="E83" i="89"/>
  <c r="P116" i="89" l="1"/>
  <c r="P115" i="89"/>
  <c r="P114" i="89"/>
  <c r="P113" i="89"/>
  <c r="P112" i="89"/>
  <c r="P111" i="89"/>
  <c r="P110" i="89"/>
  <c r="P109" i="89"/>
  <c r="P108" i="89"/>
  <c r="P107" i="89"/>
  <c r="P106" i="89"/>
  <c r="P105" i="89"/>
  <c r="P104" i="89"/>
  <c r="P103" i="89"/>
  <c r="P102" i="89"/>
  <c r="P101" i="89"/>
  <c r="P100" i="89"/>
  <c r="P99" i="89"/>
  <c r="P98" i="89"/>
  <c r="P97" i="89"/>
  <c r="P96" i="89"/>
  <c r="P95" i="89"/>
  <c r="P94" i="89"/>
  <c r="P93" i="89"/>
  <c r="P92" i="89"/>
  <c r="P91" i="89"/>
  <c r="P90" i="89"/>
  <c r="P89" i="89"/>
  <c r="P88" i="89"/>
  <c r="P87" i="89"/>
  <c r="P86" i="89"/>
  <c r="P85" i="89"/>
  <c r="P81" i="89" l="1"/>
  <c r="P80" i="89"/>
  <c r="P79" i="89"/>
  <c r="P78" i="89"/>
  <c r="P77" i="89"/>
  <c r="P76" i="89"/>
  <c r="P75" i="89"/>
  <c r="P74" i="89"/>
  <c r="P73" i="89"/>
  <c r="P72" i="89"/>
  <c r="P71" i="89"/>
  <c r="P70" i="89"/>
  <c r="P69" i="89"/>
  <c r="P68" i="89"/>
  <c r="P67" i="89"/>
  <c r="P66" i="89"/>
  <c r="P65" i="89"/>
  <c r="P64" i="89"/>
  <c r="P63" i="89"/>
  <c r="P62" i="89"/>
  <c r="P61" i="89"/>
  <c r="P60" i="89"/>
  <c r="P59" i="89"/>
  <c r="P58" i="89"/>
  <c r="P54" i="89"/>
  <c r="P53" i="89"/>
  <c r="P52" i="89"/>
  <c r="P51" i="89"/>
  <c r="P50" i="89"/>
  <c r="P49" i="89"/>
  <c r="P48" i="89"/>
  <c r="P47" i="89"/>
  <c r="P46" i="89"/>
  <c r="P45" i="89"/>
  <c r="P44" i="89"/>
  <c r="P43" i="89"/>
  <c r="P42" i="89"/>
  <c r="P41" i="89"/>
  <c r="P40" i="89"/>
  <c r="P39" i="89"/>
  <c r="P38" i="89"/>
  <c r="P37" i="89"/>
  <c r="P36" i="89"/>
  <c r="P35" i="89"/>
  <c r="P34" i="89"/>
  <c r="P33" i="89"/>
  <c r="P32" i="89"/>
  <c r="P31" i="89"/>
  <c r="P27" i="89"/>
  <c r="P26" i="89"/>
  <c r="P25" i="89"/>
  <c r="P24" i="89"/>
  <c r="P23" i="89"/>
  <c r="P22" i="89"/>
  <c r="P21" i="89"/>
  <c r="P20" i="89"/>
  <c r="P19" i="89"/>
  <c r="P18" i="89"/>
  <c r="P17" i="89"/>
  <c r="P16" i="89"/>
  <c r="P15" i="89"/>
  <c r="P14" i="89"/>
  <c r="P13" i="89"/>
  <c r="P12" i="89"/>
  <c r="P11" i="89"/>
  <c r="P10" i="89"/>
  <c r="P9" i="89"/>
  <c r="P8" i="89"/>
  <c r="P7" i="89"/>
  <c r="P6" i="89"/>
  <c r="P5" i="89"/>
  <c r="P4" i="89"/>
  <c r="D83" i="89"/>
  <c r="E56" i="89"/>
  <c r="D56" i="89"/>
  <c r="D2" i="89"/>
  <c r="E29" i="89"/>
  <c r="D29" i="89"/>
  <c r="E2" i="89"/>
  <c r="D116" i="89"/>
  <c r="D102" i="89"/>
  <c r="D97" i="89"/>
  <c r="D92" i="89"/>
  <c r="D81" i="89"/>
  <c r="E65" i="89"/>
  <c r="D61" i="89"/>
  <c r="E60" i="89"/>
  <c r="D70" i="89"/>
  <c r="E64" i="89"/>
  <c r="E62" i="89"/>
  <c r="E81" i="89"/>
  <c r="E78" i="89"/>
  <c r="E61" i="89"/>
  <c r="E77" i="89"/>
  <c r="D115" i="89"/>
  <c r="D94" i="89"/>
  <c r="E67" i="89"/>
  <c r="D87" i="89"/>
  <c r="D105" i="89"/>
  <c r="D100" i="89"/>
  <c r="D67" i="89"/>
  <c r="D73" i="89"/>
  <c r="D91" i="89"/>
  <c r="E79" i="89"/>
  <c r="D107" i="89"/>
  <c r="D113" i="89"/>
  <c r="D95" i="89"/>
  <c r="D90" i="89"/>
  <c r="D108" i="89"/>
  <c r="D74" i="89"/>
  <c r="E73" i="89"/>
  <c r="E72" i="89"/>
  <c r="E70" i="89"/>
  <c r="D68" i="89"/>
  <c r="D58" i="89"/>
  <c r="D77" i="89"/>
  <c r="D75" i="89"/>
  <c r="E63" i="89"/>
  <c r="D85" i="89"/>
  <c r="E75" i="89"/>
  <c r="E58" i="89"/>
  <c r="D60" i="89"/>
  <c r="D71" i="89"/>
  <c r="D111" i="89"/>
  <c r="D109" i="89"/>
  <c r="D103" i="89"/>
  <c r="D98" i="89"/>
  <c r="D93" i="89"/>
  <c r="D69" i="89"/>
  <c r="D59" i="89"/>
  <c r="D79" i="89"/>
  <c r="D80" i="89"/>
  <c r="E80" i="89"/>
  <c r="D106" i="89"/>
  <c r="D62" i="89"/>
  <c r="E59" i="89"/>
  <c r="E71" i="89"/>
  <c r="D72" i="89"/>
  <c r="E69" i="89"/>
  <c r="E74" i="89"/>
  <c r="D64" i="89"/>
  <c r="E68" i="89"/>
  <c r="D88" i="89"/>
  <c r="D101" i="89"/>
  <c r="D66" i="89"/>
  <c r="D78" i="89"/>
  <c r="D114" i="89"/>
  <c r="E76" i="89"/>
  <c r="D96" i="89"/>
  <c r="D65" i="89"/>
  <c r="E66" i="89"/>
  <c r="D112" i="89"/>
  <c r="D86" i="89"/>
  <c r="D104" i="89"/>
  <c r="D99" i="89"/>
  <c r="D76" i="89"/>
  <c r="D110" i="89"/>
  <c r="D89" i="89"/>
  <c r="D63" i="89"/>
  <c r="J35" i="88" l="1"/>
  <c r="J34" i="88"/>
  <c r="J33" i="88"/>
  <c r="J32" i="88"/>
  <c r="J31" i="88"/>
  <c r="J30" i="88"/>
  <c r="J29" i="88"/>
  <c r="J28" i="88"/>
  <c r="J27" i="88"/>
  <c r="J26" i="88"/>
  <c r="J25" i="88"/>
  <c r="J24" i="88"/>
  <c r="J23" i="88"/>
  <c r="J22" i="88"/>
  <c r="J21" i="88"/>
  <c r="J20" i="88"/>
  <c r="J19" i="88"/>
  <c r="J18" i="88"/>
  <c r="J17" i="88"/>
  <c r="J16" i="88"/>
  <c r="J15" i="88"/>
  <c r="J14" i="88"/>
  <c r="J13" i="88"/>
  <c r="J12" i="88"/>
  <c r="J11" i="88"/>
  <c r="J10" i="88"/>
  <c r="J9" i="88"/>
  <c r="J8" i="88"/>
  <c r="J7" i="88"/>
  <c r="J6" i="88"/>
  <c r="J5" i="88"/>
  <c r="J38" i="84" l="1"/>
  <c r="J37" i="84"/>
  <c r="J36" i="84"/>
  <c r="J35" i="84"/>
  <c r="J34" i="84"/>
  <c r="J33" i="84"/>
  <c r="J32" i="84"/>
  <c r="J31" i="84"/>
  <c r="J30" i="84"/>
  <c r="J29" i="84"/>
  <c r="J28" i="84"/>
  <c r="J27" i="84"/>
  <c r="J26" i="84"/>
  <c r="J25" i="84"/>
  <c r="J24" i="84"/>
  <c r="J23" i="84"/>
  <c r="J22" i="84"/>
  <c r="J21" i="84"/>
  <c r="J20" i="84"/>
  <c r="J19" i="84"/>
  <c r="J18" i="84"/>
  <c r="J17" i="84"/>
  <c r="J16" i="84"/>
  <c r="J15" i="84"/>
  <c r="J14" i="84"/>
  <c r="J13" i="84"/>
  <c r="J12" i="84"/>
  <c r="J11" i="84"/>
  <c r="J10" i="84"/>
  <c r="J9" i="84"/>
  <c r="J8" i="84"/>
  <c r="J7" i="84"/>
  <c r="J6" i="84"/>
  <c r="J5" i="84"/>
  <c r="AE5" i="84" l="1"/>
  <c r="AE6" i="84" s="1"/>
  <c r="AE7" i="84" s="1"/>
  <c r="AE8" i="84" s="1"/>
  <c r="AE9" i="84" s="1"/>
  <c r="AE10" i="84" s="1"/>
  <c r="AE11" i="84" s="1"/>
  <c r="AE12" i="84" s="1"/>
  <c r="AE13" i="84" s="1"/>
  <c r="AE14" i="84" s="1"/>
  <c r="AE15" i="84" s="1"/>
  <c r="AE16" i="84" s="1"/>
  <c r="AE17" i="84" s="1"/>
  <c r="AE18" i="84" s="1"/>
  <c r="AE19" i="84" s="1"/>
  <c r="AE20" i="84" s="1"/>
  <c r="AE21" i="84" s="1"/>
  <c r="AE22" i="84" s="1"/>
  <c r="AE23" i="84" s="1"/>
  <c r="AE24" i="84" s="1"/>
  <c r="AE25" i="84" s="1"/>
  <c r="AE26" i="84" s="1"/>
  <c r="AE27" i="84" s="1"/>
  <c r="AE28" i="84" s="1"/>
  <c r="AE29" i="84" s="1"/>
  <c r="AE30" i="84" s="1"/>
  <c r="AE31" i="84" s="1"/>
  <c r="AE32" i="84" s="1"/>
  <c r="AE33" i="84" s="1"/>
  <c r="AE34" i="84" s="1"/>
  <c r="AE35" i="84" s="1"/>
  <c r="AE36" i="84" s="1"/>
  <c r="AE37" i="84" s="1"/>
  <c r="AE38" i="84" s="1"/>
  <c r="AE39" i="84" s="1"/>
  <c r="AE40" i="84" s="1"/>
  <c r="AE41" i="84" s="1"/>
  <c r="AE42" i="84" s="1"/>
  <c r="AE43" i="84" s="1"/>
  <c r="AE44" i="84" s="1"/>
  <c r="AE45" i="84" s="1"/>
  <c r="AE46" i="84" s="1"/>
  <c r="AE47" i="84" s="1"/>
  <c r="AE48" i="84" s="1"/>
  <c r="AE49" i="84" s="1"/>
  <c r="AE50" i="84" s="1"/>
  <c r="AE51" i="84" s="1"/>
  <c r="AE52" i="84" s="1"/>
  <c r="AE53" i="84" s="1"/>
  <c r="AE54" i="84" s="1"/>
  <c r="AE55" i="84" s="1"/>
  <c r="AE56" i="84" s="1"/>
  <c r="AE57" i="84" s="1"/>
  <c r="AE58" i="84" s="1"/>
  <c r="AE59" i="84" s="1"/>
  <c r="AE60" i="84" s="1"/>
  <c r="AE61" i="84" s="1"/>
  <c r="AE62" i="84" s="1"/>
  <c r="AE63" i="84" s="1"/>
  <c r="AE64" i="84" s="1"/>
  <c r="AE65" i="84" s="1"/>
  <c r="AE66" i="84" s="1"/>
  <c r="AE67" i="84" s="1"/>
  <c r="AE68" i="84" s="1"/>
  <c r="AE69" i="84" s="1"/>
  <c r="AE70" i="84" s="1"/>
  <c r="AE71" i="84" s="1"/>
  <c r="AE72" i="84" s="1"/>
  <c r="AE73" i="84" s="1"/>
  <c r="AE74" i="84" s="1"/>
  <c r="AE75" i="84" s="1"/>
  <c r="AE76" i="84" s="1"/>
  <c r="AE77" i="84" s="1"/>
  <c r="AE78" i="84" s="1"/>
  <c r="AE79" i="84" s="1"/>
  <c r="AE80" i="84" s="1"/>
  <c r="AE81" i="84" s="1"/>
  <c r="AE82" i="84" s="1"/>
  <c r="AE83" i="84" s="1"/>
  <c r="AE84" i="84" s="1"/>
  <c r="AE85" i="84" s="1"/>
  <c r="AE86" i="84" s="1"/>
  <c r="AE87" i="84" s="1"/>
  <c r="AE88" i="84" s="1"/>
  <c r="AE89" i="84" s="1"/>
  <c r="AE90" i="84" s="1"/>
  <c r="AE91" i="84" s="1"/>
  <c r="AE92" i="84" s="1"/>
  <c r="AE93" i="84" s="1"/>
  <c r="AE94" i="84" s="1"/>
  <c r="AE95" i="84" s="1"/>
  <c r="AE96" i="84" s="1"/>
  <c r="AE97" i="84" s="1"/>
  <c r="AE98" i="84" s="1"/>
  <c r="AE99" i="84" s="1"/>
  <c r="AE100" i="84" s="1"/>
  <c r="AE101" i="84" s="1"/>
  <c r="AE102" i="84" s="1"/>
  <c r="AE103" i="84" s="1"/>
  <c r="AE104" i="84" s="1"/>
  <c r="AE105" i="84" s="1"/>
  <c r="AE106" i="84" s="1"/>
  <c r="AE107" i="84" s="1"/>
  <c r="AE108" i="84" s="1"/>
  <c r="AE109" i="84" s="1"/>
  <c r="AE110" i="84" s="1"/>
  <c r="AE111" i="84" s="1"/>
  <c r="AE112" i="84" s="1"/>
  <c r="AE113" i="84" s="1"/>
  <c r="AE114" i="84" s="1"/>
  <c r="AE115" i="84" s="1"/>
  <c r="AE116" i="84" s="1"/>
  <c r="AE117" i="84" s="1"/>
  <c r="AE118" i="84" s="1"/>
  <c r="AE119" i="84" s="1"/>
  <c r="AE120" i="84" s="1"/>
  <c r="AE121" i="84" s="1"/>
  <c r="AE122" i="84" s="1"/>
  <c r="AE123" i="84" s="1"/>
  <c r="AE124" i="84" s="1"/>
  <c r="AE125" i="84" s="1"/>
  <c r="AE126" i="84" s="1"/>
  <c r="AE127" i="84" s="1"/>
  <c r="AE128" i="84" s="1"/>
  <c r="AE129" i="84" s="1"/>
  <c r="AE130" i="84" s="1"/>
  <c r="AE131" i="84" s="1"/>
  <c r="AE132" i="84" s="1"/>
  <c r="AE133" i="84" s="1"/>
  <c r="AE134" i="84" s="1"/>
  <c r="AE135" i="84" s="1"/>
  <c r="AE136" i="84" s="1"/>
  <c r="AE137" i="84" s="1"/>
  <c r="AE138" i="84" s="1"/>
  <c r="AE139" i="84" s="1"/>
  <c r="AE140" i="84" s="1"/>
  <c r="AE141" i="84" s="1"/>
  <c r="AE142" i="84" s="1"/>
  <c r="AE143" i="84" s="1"/>
  <c r="AE144" i="84" s="1"/>
  <c r="AE145" i="84" s="1"/>
  <c r="AE146" i="84" s="1"/>
  <c r="AE147" i="84" s="1"/>
  <c r="AE148" i="84" s="1"/>
  <c r="AE149" i="84" s="1"/>
  <c r="AE150" i="84" s="1"/>
  <c r="AE151" i="84" s="1"/>
  <c r="AE152" i="84" s="1"/>
  <c r="AE153" i="84" s="1"/>
  <c r="AE154" i="84" s="1"/>
  <c r="AE155" i="84" s="1"/>
  <c r="AE156" i="84" s="1"/>
  <c r="AE157" i="84" s="1"/>
  <c r="AE158" i="84" s="1"/>
  <c r="AE159" i="84" s="1"/>
  <c r="AE160" i="84" s="1"/>
  <c r="AE161" i="84" s="1"/>
  <c r="AE162" i="84" s="1"/>
  <c r="AE163" i="84" s="1"/>
  <c r="AE164" i="84" s="1"/>
  <c r="AE165" i="84" s="1"/>
  <c r="AE166" i="84" s="1"/>
  <c r="AE167" i="84" s="1"/>
  <c r="AE168" i="84" s="1"/>
  <c r="AE169" i="84" s="1"/>
  <c r="AE170" i="84" s="1"/>
  <c r="AE171" i="84" s="1"/>
  <c r="AE172" i="84" s="1"/>
  <c r="AE173" i="84" s="1"/>
  <c r="AE174" i="84" s="1"/>
  <c r="AE175" i="84" s="1"/>
  <c r="AE176" i="84" s="1"/>
  <c r="AE177" i="84" s="1"/>
  <c r="AE178" i="84" s="1"/>
  <c r="AE179" i="84" s="1"/>
  <c r="AE180" i="84" s="1"/>
  <c r="AE181" i="84" s="1"/>
  <c r="AE182" i="84" s="1"/>
  <c r="AE183" i="84" s="1"/>
  <c r="AE184" i="84" s="1"/>
  <c r="AE185" i="84" s="1"/>
  <c r="AE186" i="84" s="1"/>
  <c r="AE187" i="84" s="1"/>
  <c r="AE188" i="84" s="1"/>
  <c r="AE189" i="84" s="1"/>
  <c r="AE190" i="84" s="1"/>
  <c r="AE191" i="84" s="1"/>
  <c r="AE192" i="84" s="1"/>
  <c r="AE193" i="84" s="1"/>
  <c r="AE194" i="84" s="1"/>
  <c r="AE195" i="84" s="1"/>
  <c r="AE196" i="84" s="1"/>
  <c r="AE197" i="84" s="1"/>
  <c r="AE198" i="84" s="1"/>
  <c r="AE199" i="84" s="1"/>
  <c r="AE200" i="84" s="1"/>
  <c r="AE201" i="84" s="1"/>
  <c r="AE202" i="84" s="1"/>
  <c r="AE203" i="84" s="1"/>
  <c r="AE204" i="84" s="1"/>
  <c r="AE205" i="84" s="1"/>
  <c r="AE206" i="84" s="1"/>
  <c r="AE207" i="84" s="1"/>
  <c r="AE208" i="84" s="1"/>
  <c r="AE209" i="84" s="1"/>
  <c r="AE210" i="84" s="1"/>
  <c r="AE211" i="84" s="1"/>
  <c r="AE212" i="84" s="1"/>
  <c r="AE213" i="84" s="1"/>
  <c r="AE214" i="84" s="1"/>
  <c r="AE215" i="84" s="1"/>
  <c r="AE216" i="84" s="1"/>
  <c r="AE217" i="84" s="1"/>
  <c r="AE218" i="84" s="1"/>
  <c r="AE219" i="84" s="1"/>
  <c r="AE220" i="84" s="1"/>
  <c r="AE221" i="84" s="1"/>
  <c r="AE222" i="84" s="1"/>
  <c r="AE223" i="84" s="1"/>
  <c r="AE224" i="84" s="1"/>
  <c r="AE225" i="84" s="1"/>
  <c r="AE226" i="84" s="1"/>
  <c r="AE227" i="84" s="1"/>
  <c r="AE228" i="84" s="1"/>
  <c r="AE229" i="84" s="1"/>
  <c r="AE230" i="84" s="1"/>
  <c r="AE231" i="84" s="1"/>
  <c r="AE232" i="84" s="1"/>
  <c r="AE233" i="84" s="1"/>
  <c r="AE234" i="84" s="1"/>
  <c r="AE235" i="84" s="1"/>
  <c r="AE236" i="84" s="1"/>
  <c r="AE237" i="84" s="1"/>
  <c r="AE238" i="84" s="1"/>
  <c r="AE239" i="84" s="1"/>
  <c r="AE240" i="84" s="1"/>
  <c r="AE241" i="84" s="1"/>
  <c r="AE242" i="84" s="1"/>
  <c r="AE243" i="84" s="1"/>
  <c r="AE244" i="84" s="1"/>
  <c r="AE245" i="84" s="1"/>
  <c r="AE246" i="84" s="1"/>
  <c r="AE247" i="84" s="1"/>
  <c r="AE248" i="84" s="1"/>
  <c r="AE249" i="84" s="1"/>
  <c r="AE250" i="84" s="1"/>
  <c r="AE251" i="84" s="1"/>
  <c r="AE252" i="84" s="1"/>
  <c r="AE253" i="84" s="1"/>
  <c r="AE254" i="84" s="1"/>
  <c r="AE255" i="84" s="1"/>
  <c r="AE256" i="84" s="1"/>
  <c r="AE257" i="84" s="1"/>
  <c r="AE258" i="84" s="1"/>
  <c r="AE259" i="84" s="1"/>
  <c r="AE260" i="84" s="1"/>
  <c r="AE261" i="84" s="1"/>
  <c r="AE262" i="84" s="1"/>
  <c r="AE263" i="84" s="1"/>
  <c r="AE264" i="84" s="1"/>
  <c r="AE265" i="84" s="1"/>
  <c r="AE266" i="84" s="1"/>
  <c r="AE267" i="84" s="1"/>
  <c r="AE268" i="84" s="1"/>
  <c r="AE269" i="84" s="1"/>
  <c r="AE270" i="84" s="1"/>
  <c r="AE271" i="84" s="1"/>
  <c r="AE272" i="84" s="1"/>
  <c r="AE273" i="84" s="1"/>
  <c r="AE274" i="84" s="1"/>
  <c r="AE275" i="84" s="1"/>
  <c r="AE276" i="84" s="1"/>
  <c r="AE277" i="84" s="1"/>
  <c r="AE278" i="84" s="1"/>
  <c r="AE279" i="84" s="1"/>
  <c r="AE280" i="84" s="1"/>
  <c r="AE281" i="84" s="1"/>
  <c r="AE282" i="84" s="1"/>
  <c r="AE283" i="84" s="1"/>
  <c r="AE284" i="84" s="1"/>
  <c r="AE285" i="84" s="1"/>
  <c r="AE286" i="84" s="1"/>
  <c r="AE287" i="84" s="1"/>
  <c r="AE288" i="84" s="1"/>
  <c r="AE289" i="84" s="1"/>
  <c r="AE290" i="84" s="1"/>
  <c r="AE291" i="84" s="1"/>
  <c r="AE292" i="84" s="1"/>
  <c r="AE293" i="84" s="1"/>
  <c r="AE294" i="84" s="1"/>
  <c r="AE295" i="84" s="1"/>
  <c r="AE296" i="84" s="1"/>
  <c r="AE297" i="84" s="1"/>
  <c r="AE298" i="84" s="1"/>
  <c r="AE299" i="84" s="1"/>
  <c r="AE300" i="84" s="1"/>
  <c r="AE301" i="84" s="1"/>
  <c r="AE302" i="84" s="1"/>
  <c r="AE303" i="84" s="1"/>
  <c r="AE304" i="84" s="1"/>
  <c r="AE305" i="84" s="1"/>
  <c r="AE306" i="84" s="1"/>
  <c r="AE307" i="84" s="1"/>
  <c r="AE308" i="84" s="1"/>
  <c r="AE309" i="84" s="1"/>
  <c r="AE310" i="84" s="1"/>
  <c r="AE311" i="84" s="1"/>
  <c r="AE312" i="84" s="1"/>
  <c r="AE313" i="84" s="1"/>
  <c r="AE314" i="84" s="1"/>
  <c r="AE315" i="84" s="1"/>
  <c r="AE316" i="84" s="1"/>
  <c r="AE317" i="84" s="1"/>
  <c r="AE318" i="84" s="1"/>
  <c r="AE319" i="84" s="1"/>
  <c r="AE320" i="84" s="1"/>
  <c r="AE321" i="84" s="1"/>
  <c r="AE322" i="84" s="1"/>
  <c r="AE323" i="84" s="1"/>
  <c r="AE324" i="84" s="1"/>
  <c r="AE325" i="84" s="1"/>
  <c r="AE326" i="84" s="1"/>
  <c r="AE327" i="84" s="1"/>
  <c r="AE328" i="84" s="1"/>
  <c r="AE329" i="84" s="1"/>
  <c r="AE330" i="84" s="1"/>
  <c r="AE331" i="84" s="1"/>
  <c r="AE332" i="84" s="1"/>
  <c r="AE333" i="84" s="1"/>
  <c r="AE334" i="84" s="1"/>
  <c r="AE335" i="84" s="1"/>
  <c r="AE336" i="84" s="1"/>
  <c r="AE337" i="84" s="1"/>
  <c r="AE338" i="84" s="1"/>
  <c r="AE339" i="84" s="1"/>
  <c r="AE340" i="84" s="1"/>
  <c r="AE341" i="84" s="1"/>
  <c r="AE342" i="84" s="1"/>
  <c r="AE343" i="84" s="1"/>
  <c r="AE344" i="84" s="1"/>
  <c r="AE345" i="84" s="1"/>
  <c r="AE346" i="84" s="1"/>
  <c r="AE347" i="84" s="1"/>
  <c r="AE348" i="84" s="1"/>
  <c r="AE349" i="84" s="1"/>
  <c r="AE350" i="84" s="1"/>
  <c r="AE351" i="84" s="1"/>
  <c r="AE352" i="84" s="1"/>
  <c r="AE353" i="84" s="1"/>
  <c r="AE354" i="84" s="1"/>
  <c r="AE355" i="84" s="1"/>
  <c r="AE356" i="84" s="1"/>
  <c r="AE357" i="84" s="1"/>
  <c r="AE358" i="84" s="1"/>
  <c r="AE359" i="84" s="1"/>
  <c r="AE360" i="84" s="1"/>
  <c r="AE361" i="84" s="1"/>
  <c r="AE362" i="84" s="1"/>
  <c r="AE363" i="84" s="1"/>
  <c r="AE364" i="84" s="1"/>
  <c r="AE365" i="84" s="1"/>
  <c r="AE366" i="84" s="1"/>
  <c r="AE367" i="84" s="1"/>
  <c r="AE368" i="84" s="1"/>
  <c r="AE369" i="84" s="1"/>
  <c r="AE370" i="84" s="1"/>
  <c r="AE371" i="84" s="1"/>
  <c r="AE372" i="84" s="1"/>
  <c r="AE373" i="84" s="1"/>
  <c r="AE374" i="84" s="1"/>
  <c r="AE375" i="84" s="1"/>
  <c r="AE376" i="84" s="1"/>
  <c r="AE377" i="84" s="1"/>
  <c r="AE378" i="84" s="1"/>
  <c r="AE379" i="84" s="1"/>
  <c r="AE380" i="84" s="1"/>
  <c r="AE381" i="84" s="1"/>
  <c r="AE382" i="84" s="1"/>
  <c r="AE383" i="84" s="1"/>
  <c r="AE384" i="84" s="1"/>
  <c r="AE385" i="84" s="1"/>
  <c r="AE386" i="84" s="1"/>
  <c r="AE387" i="84" s="1"/>
  <c r="AE388" i="84" s="1"/>
  <c r="AE389" i="84" s="1"/>
  <c r="AE390" i="84" s="1"/>
  <c r="AE391" i="84" s="1"/>
  <c r="AE392" i="84" s="1"/>
  <c r="AE393" i="84" s="1"/>
  <c r="AE394" i="84" s="1"/>
  <c r="AE395" i="84" s="1"/>
  <c r="AE396" i="84" s="1"/>
  <c r="AE397" i="84" s="1"/>
  <c r="AE398" i="84" s="1"/>
  <c r="AE399" i="84" s="1"/>
  <c r="AE400" i="84" s="1"/>
  <c r="AE401" i="84" s="1"/>
  <c r="AE402" i="84" s="1"/>
  <c r="AE403" i="84" s="1"/>
  <c r="AE404" i="84" s="1"/>
  <c r="AE405" i="84" s="1"/>
  <c r="AE406" i="84" s="1"/>
  <c r="AE407" i="84" s="1"/>
  <c r="AE408" i="84" s="1"/>
  <c r="AE409" i="84" s="1"/>
  <c r="AE410" i="84" s="1"/>
  <c r="AE411" i="84" s="1"/>
  <c r="AE412" i="84" s="1"/>
  <c r="AE413" i="84" s="1"/>
  <c r="AE414" i="84" s="1"/>
  <c r="AE415" i="84" s="1"/>
  <c r="AE416" i="84" s="1"/>
  <c r="AE417" i="84" s="1"/>
  <c r="AE418" i="84" s="1"/>
  <c r="AE419" i="84" s="1"/>
  <c r="AE420" i="84" s="1"/>
  <c r="AE421" i="84" s="1"/>
  <c r="AE422" i="84" s="1"/>
  <c r="AE423" i="84" s="1"/>
  <c r="AE424" i="84" s="1"/>
  <c r="AE425" i="84" s="1"/>
  <c r="AE426" i="84" s="1"/>
  <c r="AE427" i="84" s="1"/>
  <c r="AE428" i="84" s="1"/>
  <c r="AE429" i="84" s="1"/>
  <c r="AE430" i="84" s="1"/>
  <c r="AE431" i="84" s="1"/>
  <c r="AE432" i="84" s="1"/>
  <c r="AE433" i="84" s="1"/>
  <c r="AE434" i="84" s="1"/>
  <c r="AE435" i="84" s="1"/>
  <c r="AE436" i="84" s="1"/>
  <c r="AE437" i="84" s="1"/>
  <c r="AE438" i="84" s="1"/>
  <c r="AE439" i="84" s="1"/>
  <c r="AE440" i="84" s="1"/>
  <c r="AE441" i="84" s="1"/>
  <c r="AE442" i="84" s="1"/>
  <c r="AE443" i="84" s="1"/>
  <c r="AE444" i="84" s="1"/>
  <c r="AE445" i="84" s="1"/>
  <c r="AE446" i="84" s="1"/>
  <c r="AE447" i="84" s="1"/>
  <c r="AE448" i="84" s="1"/>
  <c r="AE449" i="84" s="1"/>
  <c r="AE450" i="84" s="1"/>
  <c r="AE451" i="84" s="1"/>
  <c r="AE452" i="84" s="1"/>
  <c r="AE453" i="84" s="1"/>
  <c r="AE454" i="84" s="1"/>
  <c r="AE455" i="84" s="1"/>
  <c r="AE456" i="84" s="1"/>
  <c r="AE457" i="84" s="1"/>
  <c r="AE458" i="84" s="1"/>
  <c r="AE459" i="84" s="1"/>
  <c r="AE460" i="84" s="1"/>
  <c r="AE461" i="84" s="1"/>
  <c r="AE462" i="84" s="1"/>
  <c r="AE463" i="84" s="1"/>
  <c r="AE464" i="84" s="1"/>
  <c r="AE465" i="84" s="1"/>
  <c r="AE466" i="84" s="1"/>
  <c r="AE467" i="84" s="1"/>
  <c r="AE468" i="84" s="1"/>
  <c r="AE469" i="84" s="1"/>
  <c r="AE470" i="84" s="1"/>
  <c r="AE471" i="84" s="1"/>
  <c r="AE472" i="84" s="1"/>
  <c r="AE473" i="84" s="1"/>
  <c r="AE474" i="84" s="1"/>
  <c r="AE475" i="84" s="1"/>
  <c r="AE476" i="84" s="1"/>
  <c r="AE477" i="84" s="1"/>
  <c r="AE478" i="84" s="1"/>
  <c r="AE479" i="84" s="1"/>
  <c r="AE480" i="84" s="1"/>
  <c r="AE481" i="84" s="1"/>
  <c r="AE482" i="84" s="1"/>
  <c r="AE483" i="84" s="1"/>
  <c r="AE484" i="84" s="1"/>
  <c r="AE485" i="84" s="1"/>
  <c r="AE486" i="84" s="1"/>
  <c r="AE487" i="84" s="1"/>
  <c r="AE488" i="84" s="1"/>
  <c r="AE489" i="84" s="1"/>
  <c r="AE490" i="84" s="1"/>
  <c r="AE491" i="84" s="1"/>
  <c r="AE492" i="84" s="1"/>
  <c r="AE493" i="84" s="1"/>
  <c r="AE494" i="84" s="1"/>
  <c r="AE495" i="84" s="1"/>
  <c r="AE496" i="84" s="1"/>
  <c r="AE497" i="84" s="1"/>
  <c r="AE498" i="84" s="1"/>
  <c r="AE499" i="84" s="1"/>
  <c r="AE500" i="84" s="1"/>
  <c r="AE501" i="84" s="1"/>
  <c r="AE502" i="84" s="1"/>
  <c r="AE503" i="84" s="1"/>
  <c r="AE504" i="84" s="1"/>
  <c r="AE505" i="84" s="1"/>
  <c r="AE506" i="84" s="1"/>
  <c r="AE507" i="84" s="1"/>
  <c r="AE508" i="84" s="1"/>
  <c r="AE509" i="84" s="1"/>
  <c r="AE510" i="84" s="1"/>
  <c r="AE511" i="84" s="1"/>
  <c r="AE512" i="84" s="1"/>
  <c r="AE513" i="84" s="1"/>
  <c r="AE514" i="84" s="1"/>
  <c r="AE515" i="84" s="1"/>
  <c r="AE516" i="84" s="1"/>
  <c r="AE517" i="84" s="1"/>
  <c r="AE518" i="84" s="1"/>
  <c r="AE519" i="84" s="1"/>
  <c r="AE520" i="84" s="1"/>
  <c r="AE521" i="84" s="1"/>
  <c r="AE522" i="84" s="1"/>
  <c r="AE523" i="84" s="1"/>
  <c r="AE524" i="84" s="1"/>
  <c r="AE525" i="84" s="1"/>
  <c r="AE526" i="84" s="1"/>
  <c r="AE527" i="84" s="1"/>
  <c r="AE528" i="84" s="1"/>
  <c r="AE529" i="84" s="1"/>
  <c r="AE530" i="84" s="1"/>
  <c r="AE531" i="84" s="1"/>
  <c r="AE532" i="84" s="1"/>
  <c r="AE533" i="84" s="1"/>
  <c r="AE534" i="84" s="1"/>
  <c r="AE535" i="84" s="1"/>
  <c r="AE536" i="84" s="1"/>
  <c r="AE537" i="84" s="1"/>
  <c r="AE538" i="84" s="1"/>
  <c r="AE539" i="84" s="1"/>
  <c r="AE540" i="84" s="1"/>
  <c r="AE541" i="84" s="1"/>
  <c r="AE542" i="84" s="1"/>
  <c r="AE543" i="84" s="1"/>
  <c r="AE544" i="84" s="1"/>
  <c r="AE545" i="84" s="1"/>
  <c r="AE546" i="84" s="1"/>
  <c r="AE547" i="84" s="1"/>
  <c r="AE548" i="84" s="1"/>
  <c r="AE549" i="84" s="1"/>
  <c r="AE550" i="84" s="1"/>
  <c r="AE551" i="84" s="1"/>
  <c r="AE552" i="84" s="1"/>
  <c r="AE553" i="84" s="1"/>
  <c r="AE554" i="84" s="1"/>
  <c r="AE555" i="84" s="1"/>
  <c r="AE556" i="84" s="1"/>
  <c r="AE557" i="84" s="1"/>
  <c r="AE558" i="84" s="1"/>
  <c r="AE559" i="84" s="1"/>
  <c r="AE560" i="84" s="1"/>
  <c r="AE561" i="84" s="1"/>
  <c r="AE562" i="84" s="1"/>
  <c r="AE563" i="84" s="1"/>
  <c r="AE564" i="84" s="1"/>
  <c r="AE565" i="84" s="1"/>
  <c r="AE566" i="84" s="1"/>
  <c r="AE567" i="84" s="1"/>
  <c r="AE568" i="84" s="1"/>
  <c r="AE569" i="84" s="1"/>
  <c r="AE570" i="84" s="1"/>
  <c r="AE571" i="84" s="1"/>
  <c r="AE572" i="84" s="1"/>
  <c r="AE573" i="84" s="1"/>
  <c r="AE574" i="84" s="1"/>
  <c r="AE575" i="84" s="1"/>
  <c r="AE576" i="84" s="1"/>
  <c r="AE577" i="84" s="1"/>
  <c r="AE578" i="84" s="1"/>
  <c r="AE579" i="84" s="1"/>
  <c r="AE580" i="84" s="1"/>
  <c r="AE581" i="84" s="1"/>
  <c r="AE582" i="84" s="1"/>
  <c r="AE583" i="84" s="1"/>
  <c r="AE584" i="84" s="1"/>
  <c r="AE585" i="84" s="1"/>
  <c r="AE586" i="84" s="1"/>
  <c r="AE587" i="84" s="1"/>
  <c r="AE588" i="84" s="1"/>
  <c r="AE589" i="84" s="1"/>
  <c r="AE590" i="84" s="1"/>
  <c r="AE591" i="84" s="1"/>
  <c r="AE592" i="84" s="1"/>
  <c r="AE593" i="84" s="1"/>
  <c r="AE594" i="84" s="1"/>
  <c r="AE595" i="84" s="1"/>
  <c r="AE596" i="84" s="1"/>
  <c r="AE597" i="84" s="1"/>
  <c r="AE598" i="84" s="1"/>
  <c r="AE599" i="84" s="1"/>
  <c r="AE600" i="84" s="1"/>
  <c r="AE601" i="84" s="1"/>
  <c r="AE602" i="84" s="1"/>
  <c r="AE603" i="84" s="1"/>
  <c r="AE604" i="84" s="1"/>
  <c r="AE605" i="84" s="1"/>
  <c r="AE606" i="84" s="1"/>
  <c r="AE607" i="84" s="1"/>
  <c r="AE608" i="84" s="1"/>
  <c r="AE609" i="84" s="1"/>
  <c r="AE610" i="84" s="1"/>
  <c r="AE611" i="84" s="1"/>
  <c r="AE612" i="84" s="1"/>
  <c r="AE613" i="84" s="1"/>
  <c r="AE614" i="84" s="1"/>
  <c r="AE615" i="84" s="1"/>
  <c r="AE616" i="84" s="1"/>
  <c r="AE617" i="84" s="1"/>
  <c r="AE618" i="84" s="1"/>
  <c r="AE619" i="84" s="1"/>
  <c r="AE620" i="84" s="1"/>
  <c r="AE621" i="84" s="1"/>
  <c r="AE622" i="84" s="1"/>
  <c r="AE623" i="84" s="1"/>
  <c r="AE624" i="84" s="1"/>
  <c r="AE625" i="84" s="1"/>
  <c r="AE626" i="84" s="1"/>
  <c r="AE627" i="84" s="1"/>
  <c r="AE628" i="84" s="1"/>
  <c r="AE629" i="84" s="1"/>
  <c r="AE630" i="84" s="1"/>
  <c r="AE631" i="84" s="1"/>
  <c r="AE632" i="84" s="1"/>
  <c r="AE633" i="84" s="1"/>
  <c r="AE634" i="84" s="1"/>
  <c r="AE635" i="84" s="1"/>
  <c r="AE636" i="84" s="1"/>
  <c r="AE637" i="84" s="1"/>
  <c r="AE638" i="84" s="1"/>
  <c r="AE639" i="84" s="1"/>
  <c r="AE640" i="84" s="1"/>
  <c r="AE641" i="84" s="1"/>
  <c r="AE642" i="84" s="1"/>
  <c r="AE643" i="84" s="1"/>
  <c r="AE644" i="84" s="1"/>
  <c r="AE645" i="84" s="1"/>
  <c r="AE646" i="84" s="1"/>
  <c r="AE647" i="84" s="1"/>
  <c r="AE648" i="84" s="1"/>
  <c r="AE649" i="84" s="1"/>
  <c r="AE650" i="84" s="1"/>
  <c r="AE651" i="84" s="1"/>
  <c r="AE652" i="84" s="1"/>
  <c r="AE653" i="84" s="1"/>
  <c r="AE654" i="84" s="1"/>
  <c r="AE655" i="84" s="1"/>
  <c r="AE656" i="84" s="1"/>
  <c r="AE657" i="84" s="1"/>
  <c r="AE658" i="84" s="1"/>
  <c r="AE659" i="84" s="1"/>
  <c r="AE660" i="84" s="1"/>
  <c r="AE661" i="84" s="1"/>
  <c r="AE662" i="84" s="1"/>
  <c r="AE663" i="84" s="1"/>
  <c r="AE664" i="84" s="1"/>
  <c r="AE665" i="84" s="1"/>
  <c r="AE666" i="84" s="1"/>
  <c r="AE667" i="84" s="1"/>
  <c r="AE668" i="84" s="1"/>
  <c r="AE669" i="84" s="1"/>
  <c r="AE670" i="84" s="1"/>
  <c r="AE671" i="84" s="1"/>
  <c r="AE672" i="84" s="1"/>
  <c r="AE673" i="84" s="1"/>
  <c r="AE674" i="84" s="1"/>
  <c r="AE675" i="84" s="1"/>
  <c r="AE676" i="84" s="1"/>
  <c r="AE677" i="84" s="1"/>
  <c r="AE678" i="84" s="1"/>
  <c r="AE679" i="84" s="1"/>
  <c r="AE680" i="84" s="1"/>
  <c r="AE681" i="84" s="1"/>
  <c r="AE682" i="84" s="1"/>
  <c r="AE683" i="84" s="1"/>
  <c r="AE684" i="84" s="1"/>
  <c r="AE685" i="84" s="1"/>
  <c r="AE686" i="84" s="1"/>
  <c r="AE687" i="84" s="1"/>
  <c r="AE688" i="84" s="1"/>
  <c r="AE689" i="84" s="1"/>
  <c r="AE690" i="84" s="1"/>
  <c r="AE691" i="84" s="1"/>
  <c r="AE692" i="84" s="1"/>
  <c r="AE693" i="84" s="1"/>
  <c r="AE694" i="84" s="1"/>
  <c r="AE695" i="84" s="1"/>
  <c r="AE696" i="84" s="1"/>
  <c r="AE697" i="84" s="1"/>
  <c r="AE698" i="84" s="1"/>
  <c r="AE699" i="84" s="1"/>
  <c r="AE700" i="84" s="1"/>
  <c r="AE701" i="84" s="1"/>
  <c r="AE702" i="84" s="1"/>
  <c r="AE703" i="84" s="1"/>
  <c r="AE704" i="84" s="1"/>
  <c r="AE705" i="84" s="1"/>
  <c r="AE706" i="84" s="1"/>
  <c r="AE707" i="84" s="1"/>
  <c r="AE708" i="84" s="1"/>
  <c r="AE709" i="84" s="1"/>
  <c r="AE710" i="84" s="1"/>
  <c r="AE711" i="84" s="1"/>
  <c r="AE712" i="84" s="1"/>
  <c r="AE713" i="84" s="1"/>
  <c r="AE714" i="84" s="1"/>
  <c r="AE715" i="84" s="1"/>
  <c r="AE716" i="84" s="1"/>
  <c r="AE717" i="84" s="1"/>
  <c r="AE718" i="84" s="1"/>
  <c r="AE719" i="84" s="1"/>
  <c r="AE720" i="84" s="1"/>
  <c r="AE721" i="84" s="1"/>
  <c r="AE722" i="84" s="1"/>
  <c r="AE723" i="84" s="1"/>
  <c r="AE724" i="84" s="1"/>
  <c r="AE725" i="84" s="1"/>
  <c r="AE726" i="84" s="1"/>
  <c r="AE727" i="84" s="1"/>
  <c r="AE728" i="84" s="1"/>
  <c r="AE729" i="84" s="1"/>
  <c r="AE730" i="84" s="1"/>
  <c r="AE731" i="84" s="1"/>
  <c r="AE732" i="84" s="1"/>
  <c r="AE733" i="84" s="1"/>
  <c r="AE734" i="84" s="1"/>
  <c r="AE735" i="84" s="1"/>
  <c r="AE736" i="84" s="1"/>
  <c r="AE737" i="84" s="1"/>
  <c r="AE738" i="84" s="1"/>
  <c r="AE739" i="84" s="1"/>
  <c r="AE740" i="84" s="1"/>
  <c r="AE741" i="84" s="1"/>
  <c r="AE742" i="84" s="1"/>
  <c r="AE743" i="84" s="1"/>
  <c r="AE744" i="84" s="1"/>
  <c r="AE745" i="84" s="1"/>
  <c r="AE746" i="84" s="1"/>
  <c r="AE747" i="84" s="1"/>
  <c r="AE5" i="88"/>
  <c r="AE6" i="88" s="1"/>
  <c r="AE7" i="88" s="1"/>
  <c r="AE8" i="88" s="1"/>
  <c r="AE9" i="88" s="1"/>
  <c r="AE10" i="88" s="1"/>
  <c r="AE11" i="88" s="1"/>
  <c r="AE12" i="88" s="1"/>
  <c r="AE13" i="88" s="1"/>
  <c r="AE14" i="88" s="1"/>
  <c r="AE15" i="88" s="1"/>
  <c r="AE16" i="88" s="1"/>
  <c r="AE17" i="88" s="1"/>
  <c r="AE18" i="88" s="1"/>
  <c r="AE19" i="88" s="1"/>
  <c r="AE20" i="88" s="1"/>
  <c r="AE21" i="88" s="1"/>
  <c r="AE22" i="88" s="1"/>
  <c r="AE23" i="88" s="1"/>
  <c r="AE24" i="88" s="1"/>
  <c r="AE25" i="88" s="1"/>
  <c r="AE26" i="88" s="1"/>
  <c r="AE27" i="88" s="1"/>
  <c r="AE28" i="88" s="1"/>
  <c r="AE29" i="88" s="1"/>
  <c r="AE30" i="88" s="1"/>
  <c r="AE31" i="88" s="1"/>
  <c r="AE32" i="88" s="1"/>
  <c r="AE33" i="88" s="1"/>
  <c r="AE34" i="88" s="1"/>
  <c r="AE35" i="88" s="1"/>
  <c r="AE36" i="88" s="1"/>
  <c r="AE37" i="88" s="1"/>
  <c r="AE38" i="88" s="1"/>
  <c r="AE39" i="88" s="1"/>
  <c r="AE40" i="88" s="1"/>
  <c r="AE41" i="88" s="1"/>
  <c r="AE42" i="88" s="1"/>
  <c r="AE43" i="88" s="1"/>
  <c r="AE44" i="88" s="1"/>
  <c r="AE45" i="88" s="1"/>
  <c r="AE46" i="88" s="1"/>
  <c r="AE47" i="88" s="1"/>
  <c r="AE48" i="88" s="1"/>
  <c r="AE49" i="88" s="1"/>
  <c r="AE50" i="88" s="1"/>
  <c r="AE51" i="88" s="1"/>
  <c r="AE52" i="88" s="1"/>
  <c r="AE53" i="88" s="1"/>
  <c r="AE54" i="88" s="1"/>
  <c r="AE55" i="88" s="1"/>
  <c r="AE56" i="88" s="1"/>
  <c r="AE57" i="88" s="1"/>
  <c r="AE58" i="88" s="1"/>
  <c r="AE59" i="88" s="1"/>
  <c r="AE60" i="88" s="1"/>
  <c r="AE61" i="88" s="1"/>
  <c r="AE62" i="88" s="1"/>
  <c r="AE63" i="88" s="1"/>
  <c r="AE64" i="88" s="1"/>
  <c r="AE65" i="88" s="1"/>
  <c r="AE66" i="88" s="1"/>
  <c r="AE67" i="88" s="1"/>
  <c r="AE68" i="88" s="1"/>
  <c r="AE69" i="88" s="1"/>
  <c r="AE70" i="88" s="1"/>
  <c r="AE71" i="88" s="1"/>
  <c r="AE72" i="88" s="1"/>
  <c r="AE73" i="88" s="1"/>
  <c r="AE74" i="88" s="1"/>
  <c r="AE75" i="88" s="1"/>
  <c r="AE76" i="88" s="1"/>
  <c r="AE77" i="88" s="1"/>
  <c r="AE78" i="88" s="1"/>
  <c r="AE79" i="88" s="1"/>
  <c r="AE80" i="88" s="1"/>
  <c r="AE81" i="88" s="1"/>
  <c r="AE82" i="88" s="1"/>
  <c r="AE83" i="88" s="1"/>
  <c r="AE84" i="88" s="1"/>
  <c r="AE85" i="88" s="1"/>
  <c r="AE86" i="88" s="1"/>
  <c r="AE87" i="88" s="1"/>
  <c r="AE88" i="88" s="1"/>
  <c r="AE89" i="88" s="1"/>
  <c r="AE90" i="88" s="1"/>
  <c r="AE91" i="88" s="1"/>
  <c r="AE92" i="88" s="1"/>
  <c r="AE93" i="88" s="1"/>
  <c r="AE94" i="88" s="1"/>
  <c r="AE95" i="88" s="1"/>
  <c r="AE96" i="88" s="1"/>
  <c r="AE97" i="88" s="1"/>
  <c r="AE98" i="88" s="1"/>
  <c r="AE99" i="88" s="1"/>
  <c r="AE100" i="88" s="1"/>
  <c r="AE101" i="88" s="1"/>
  <c r="AE102" i="88" s="1"/>
  <c r="AE103" i="88" s="1"/>
  <c r="AE104" i="88" s="1"/>
  <c r="AE105" i="88" s="1"/>
  <c r="AE106" i="88" s="1"/>
  <c r="AE107" i="88" s="1"/>
  <c r="AE108" i="88" s="1"/>
  <c r="AE109" i="88" s="1"/>
  <c r="AE110" i="88" s="1"/>
  <c r="AE111" i="88" s="1"/>
  <c r="AE112" i="88" s="1"/>
  <c r="AE113" i="88" s="1"/>
  <c r="AE114" i="88" s="1"/>
  <c r="AE115" i="88" s="1"/>
  <c r="AE116" i="88" s="1"/>
  <c r="AE117" i="88" s="1"/>
  <c r="AE118" i="88" s="1"/>
  <c r="AE119" i="88" s="1"/>
  <c r="AE120" i="88" s="1"/>
  <c r="AE121" i="88" s="1"/>
  <c r="AE122" i="88" s="1"/>
  <c r="AE123" i="88" s="1"/>
  <c r="AE124" i="88" s="1"/>
  <c r="AE125" i="88" s="1"/>
  <c r="AE126" i="88" s="1"/>
  <c r="AE127" i="88" s="1"/>
  <c r="AE128" i="88" s="1"/>
  <c r="AE129" i="88" s="1"/>
  <c r="AE130" i="88" s="1"/>
  <c r="AE131" i="88" s="1"/>
  <c r="AE132" i="88" s="1"/>
  <c r="AE133" i="88" s="1"/>
  <c r="AE134" i="88" s="1"/>
  <c r="AE135" i="88" s="1"/>
  <c r="AE136" i="88" s="1"/>
  <c r="AE137" i="88" s="1"/>
  <c r="AE138" i="88" s="1"/>
  <c r="AE139" i="88" s="1"/>
  <c r="AE140" i="88" s="1"/>
  <c r="AE141" i="88" s="1"/>
  <c r="AE142" i="88" s="1"/>
  <c r="AE143" i="88" s="1"/>
  <c r="AE144" i="88" s="1"/>
  <c r="AE145" i="88" s="1"/>
  <c r="AE146" i="88" s="1"/>
  <c r="AE147" i="88" s="1"/>
  <c r="AE148" i="88" s="1"/>
  <c r="AE149" i="88" s="1"/>
  <c r="AE150" i="88" s="1"/>
  <c r="AE151" i="88" s="1"/>
  <c r="AE152" i="88" s="1"/>
  <c r="AE153" i="88" s="1"/>
  <c r="AE154" i="88" s="1"/>
  <c r="AE155" i="88" s="1"/>
  <c r="AE156" i="88" s="1"/>
  <c r="AE157" i="88" s="1"/>
  <c r="AE158" i="88" s="1"/>
  <c r="AE159" i="88" s="1"/>
  <c r="AE160" i="88" s="1"/>
  <c r="AE161" i="88" s="1"/>
  <c r="AE162" i="88" s="1"/>
  <c r="AE163" i="88" s="1"/>
  <c r="AE164" i="88" s="1"/>
  <c r="AE165" i="88" s="1"/>
  <c r="AE166" i="88" s="1"/>
  <c r="AE167" i="88" s="1"/>
  <c r="AE168" i="88" s="1"/>
  <c r="AE169" i="88" s="1"/>
  <c r="AE170" i="88" s="1"/>
  <c r="AE171" i="88" s="1"/>
  <c r="AE172" i="88" s="1"/>
  <c r="AE173" i="88" s="1"/>
  <c r="AE174" i="88" s="1"/>
  <c r="AE175" i="88" s="1"/>
  <c r="AE176" i="88" s="1"/>
  <c r="AE177" i="88" s="1"/>
  <c r="AE178" i="88" s="1"/>
  <c r="AE179" i="88" s="1"/>
  <c r="AE180" i="88" s="1"/>
  <c r="AE181" i="88" s="1"/>
  <c r="AE182" i="88" s="1"/>
  <c r="AE183" i="88" s="1"/>
  <c r="AE184" i="88" s="1"/>
  <c r="AE185" i="88" s="1"/>
  <c r="AE186" i="88" s="1"/>
  <c r="AE187" i="88" s="1"/>
  <c r="AE188" i="88" s="1"/>
  <c r="AE189" i="88" s="1"/>
  <c r="AE190" i="88" s="1"/>
  <c r="AE191" i="88" s="1"/>
  <c r="AE192" i="88" s="1"/>
  <c r="AE193" i="88" s="1"/>
  <c r="AE194" i="88" s="1"/>
  <c r="AE195" i="88" s="1"/>
  <c r="AE196" i="88" s="1"/>
  <c r="AE197" i="88" s="1"/>
  <c r="AE198" i="88" s="1"/>
  <c r="AE199" i="88" s="1"/>
  <c r="AE200" i="88" s="1"/>
  <c r="AE201" i="88" s="1"/>
  <c r="AE202" i="88" s="1"/>
  <c r="AE203" i="88" s="1"/>
  <c r="AE204" i="88" s="1"/>
  <c r="AE205" i="88" s="1"/>
  <c r="AE206" i="88" s="1"/>
  <c r="AE207" i="88" s="1"/>
  <c r="AE208" i="88" s="1"/>
  <c r="AE209" i="88" s="1"/>
  <c r="AE210" i="88" s="1"/>
  <c r="AE211" i="88" s="1"/>
  <c r="AE212" i="88" s="1"/>
  <c r="AE213" i="88" s="1"/>
  <c r="AE214" i="88" s="1"/>
  <c r="AE215" i="88" s="1"/>
  <c r="AE216" i="88" s="1"/>
  <c r="AE217" i="88" s="1"/>
  <c r="AE218" i="88" s="1"/>
  <c r="AE219" i="88" s="1"/>
  <c r="AE220" i="88" s="1"/>
  <c r="AE221" i="88" s="1"/>
  <c r="AE222" i="88" s="1"/>
  <c r="AE223" i="88" s="1"/>
  <c r="AE224" i="88" s="1"/>
  <c r="AE225" i="88" s="1"/>
  <c r="AE226" i="88" s="1"/>
  <c r="AE227" i="88" s="1"/>
  <c r="AE228" i="88" s="1"/>
  <c r="AE229" i="88" s="1"/>
  <c r="AE230" i="88" s="1"/>
  <c r="AE231" i="88" s="1"/>
  <c r="AE232" i="88" s="1"/>
  <c r="AE233" i="88" s="1"/>
  <c r="AE234" i="88" s="1"/>
  <c r="AE235" i="88" s="1"/>
  <c r="AE236" i="88" s="1"/>
  <c r="AE237" i="88" s="1"/>
  <c r="AE238" i="88" s="1"/>
  <c r="AE239" i="88" s="1"/>
  <c r="AE240" i="88" s="1"/>
  <c r="AE241" i="88" s="1"/>
  <c r="AE242" i="88" s="1"/>
  <c r="AE243" i="88" s="1"/>
  <c r="AE244" i="88" s="1"/>
  <c r="AE245" i="88" s="1"/>
  <c r="AE246" i="88" s="1"/>
  <c r="AE247" i="88" s="1"/>
  <c r="AE248" i="88" s="1"/>
  <c r="AE249" i="88" s="1"/>
  <c r="AE250" i="88" s="1"/>
  <c r="AE251" i="88" s="1"/>
  <c r="AE252" i="88" s="1"/>
  <c r="AE253" i="88" s="1"/>
  <c r="AE254" i="88" s="1"/>
  <c r="AE255" i="88" s="1"/>
  <c r="AE256" i="88" s="1"/>
  <c r="AE257" i="88" s="1"/>
  <c r="AE258" i="88" s="1"/>
  <c r="AE259" i="88" s="1"/>
  <c r="AE260" i="88" s="1"/>
  <c r="AE261" i="88" s="1"/>
  <c r="AE262" i="88" s="1"/>
  <c r="AE263" i="88" s="1"/>
  <c r="AE264" i="88" s="1"/>
  <c r="AE265" i="88" s="1"/>
  <c r="AE266" i="88" s="1"/>
  <c r="AE267" i="88" s="1"/>
  <c r="AE268" i="88" s="1"/>
  <c r="AE269" i="88" s="1"/>
  <c r="AE270" i="88" s="1"/>
  <c r="AE271" i="88" s="1"/>
  <c r="AE272" i="88" s="1"/>
  <c r="AE273" i="88" s="1"/>
  <c r="AE274" i="88" s="1"/>
  <c r="AE275" i="88" s="1"/>
  <c r="AE276" i="88" s="1"/>
  <c r="AE277" i="88" s="1"/>
  <c r="AE278" i="88" s="1"/>
  <c r="AE279" i="88" s="1"/>
  <c r="AE280" i="88" s="1"/>
  <c r="AE281" i="88" s="1"/>
  <c r="AE282" i="88" s="1"/>
  <c r="AE283" i="88" s="1"/>
  <c r="AE284" i="88" s="1"/>
  <c r="AE285" i="88" s="1"/>
  <c r="AE286" i="88" s="1"/>
  <c r="AE287" i="88" s="1"/>
  <c r="AE288" i="88" s="1"/>
  <c r="AE289" i="88" s="1"/>
  <c r="AE290" i="88" s="1"/>
  <c r="AE291" i="88" s="1"/>
  <c r="AE292" i="88" s="1"/>
  <c r="AE293" i="88" s="1"/>
  <c r="AE294" i="88" s="1"/>
  <c r="AE295" i="88" s="1"/>
  <c r="AE296" i="88" s="1"/>
  <c r="AE297" i="88" s="1"/>
  <c r="AE298" i="88" s="1"/>
  <c r="AE299" i="88" s="1"/>
  <c r="AE300" i="88" s="1"/>
  <c r="AE301" i="88" s="1"/>
  <c r="AE302" i="88" s="1"/>
  <c r="AE303" i="88" s="1"/>
  <c r="AE304" i="88" s="1"/>
  <c r="AE305" i="88" s="1"/>
  <c r="AE306" i="88" s="1"/>
  <c r="AE307" i="88" s="1"/>
  <c r="AE308" i="88" s="1"/>
  <c r="AE309" i="88" s="1"/>
  <c r="AE310" i="88" s="1"/>
  <c r="AE311" i="88" s="1"/>
  <c r="AE312" i="88" s="1"/>
  <c r="AE313" i="88" s="1"/>
  <c r="AE314" i="88" s="1"/>
  <c r="AE315" i="88" s="1"/>
  <c r="AE316" i="88" s="1"/>
  <c r="AE317" i="88" s="1"/>
  <c r="AE318" i="88" s="1"/>
  <c r="AE319" i="88" s="1"/>
  <c r="AE320" i="88" s="1"/>
  <c r="AE321" i="88" s="1"/>
  <c r="AE322" i="88" s="1"/>
  <c r="AE323" i="88" s="1"/>
  <c r="AE324" i="88" s="1"/>
  <c r="AE325" i="88" s="1"/>
  <c r="AE326" i="88" s="1"/>
  <c r="AE327" i="88" s="1"/>
  <c r="AE328" i="88" s="1"/>
  <c r="AE329" i="88" s="1"/>
  <c r="AE330" i="88" s="1"/>
  <c r="AE331" i="88" s="1"/>
  <c r="AE332" i="88" s="1"/>
  <c r="AE333" i="88" s="1"/>
  <c r="AE334" i="88" s="1"/>
  <c r="AE335" i="88" s="1"/>
  <c r="AE336" i="88" s="1"/>
  <c r="AE337" i="88" s="1"/>
  <c r="AE338" i="88" s="1"/>
  <c r="AE339" i="88" s="1"/>
  <c r="AE340" i="88" s="1"/>
  <c r="AE341" i="88" s="1"/>
  <c r="AE342" i="88" s="1"/>
  <c r="AE343" i="88" s="1"/>
  <c r="AE344" i="88" s="1"/>
  <c r="AE345" i="88" s="1"/>
  <c r="AE346" i="88" s="1"/>
  <c r="AE347" i="88" s="1"/>
  <c r="AE348" i="88" s="1"/>
  <c r="AE349" i="88" s="1"/>
  <c r="AE350" i="88" s="1"/>
  <c r="AE351" i="88" s="1"/>
  <c r="AE352" i="88" s="1"/>
  <c r="AE353" i="88" s="1"/>
  <c r="AE354" i="88" s="1"/>
  <c r="AE355" i="88" s="1"/>
  <c r="AE356" i="88" s="1"/>
  <c r="AE357" i="88" s="1"/>
  <c r="AE358" i="88" s="1"/>
  <c r="AE359" i="88" s="1"/>
  <c r="AE360" i="88" s="1"/>
  <c r="AE361" i="88" s="1"/>
  <c r="AE362" i="88" s="1"/>
  <c r="AE363" i="88" s="1"/>
  <c r="AE364" i="88" s="1"/>
  <c r="AE365" i="88" s="1"/>
  <c r="AE366" i="88" s="1"/>
  <c r="AE367" i="88" s="1"/>
  <c r="AE368" i="88" s="1"/>
  <c r="AE369" i="88" s="1"/>
  <c r="AE370" i="88" s="1"/>
  <c r="AE371" i="88" s="1"/>
  <c r="AE372" i="88" s="1"/>
  <c r="AE373" i="88" s="1"/>
  <c r="AE374" i="88" s="1"/>
  <c r="AE375" i="88" s="1"/>
  <c r="AE376" i="88" s="1"/>
  <c r="AE377" i="88" s="1"/>
  <c r="AE378" i="88" s="1"/>
  <c r="AE379" i="88" s="1"/>
  <c r="AE380" i="88" s="1"/>
  <c r="AE381" i="88" s="1"/>
  <c r="AE382" i="88" s="1"/>
  <c r="AE383" i="88" s="1"/>
  <c r="AE384" i="88" s="1"/>
  <c r="AE385" i="88" s="1"/>
  <c r="AE386" i="88" s="1"/>
  <c r="AE387" i="88" s="1"/>
  <c r="AE388" i="88" s="1"/>
  <c r="AE389" i="88" s="1"/>
  <c r="AE390" i="88" s="1"/>
  <c r="AE391" i="88" s="1"/>
  <c r="AE392" i="88" s="1"/>
  <c r="AE393" i="88" s="1"/>
  <c r="AE394" i="88" s="1"/>
  <c r="AE395" i="88" s="1"/>
  <c r="AE396" i="88" s="1"/>
  <c r="AE397" i="88" s="1"/>
  <c r="AE398" i="88" s="1"/>
  <c r="AE399" i="88" s="1"/>
  <c r="AE400" i="88" s="1"/>
  <c r="AE401" i="88" s="1"/>
  <c r="AE402" i="88" s="1"/>
  <c r="AE403" i="88" s="1"/>
  <c r="AE404" i="88" s="1"/>
  <c r="AE405" i="88" s="1"/>
  <c r="AE406" i="88" s="1"/>
  <c r="AE407" i="88" s="1"/>
  <c r="AE408" i="88" s="1"/>
  <c r="AE409" i="88" s="1"/>
  <c r="AE410" i="88" s="1"/>
  <c r="AE411" i="88" s="1"/>
  <c r="AE412" i="88" s="1"/>
  <c r="AE413" i="88" s="1"/>
  <c r="AE414" i="88" s="1"/>
  <c r="AE415" i="88" s="1"/>
  <c r="AE416" i="88" s="1"/>
  <c r="AE417" i="88" s="1"/>
  <c r="AE418" i="88" s="1"/>
  <c r="AE419" i="88" s="1"/>
  <c r="AE420" i="88" s="1"/>
  <c r="AE421" i="88" s="1"/>
  <c r="AE422" i="88" s="1"/>
  <c r="AE423" i="88" s="1"/>
  <c r="AE424" i="88" s="1"/>
  <c r="AE425" i="88" s="1"/>
  <c r="AE426" i="88" s="1"/>
  <c r="AE427" i="88" s="1"/>
  <c r="AE428" i="88" s="1"/>
  <c r="AE429" i="88" s="1"/>
  <c r="AE430" i="88" s="1"/>
  <c r="AE431" i="88" s="1"/>
  <c r="AE432" i="88" s="1"/>
  <c r="AE433" i="88" s="1"/>
  <c r="AE434" i="88" s="1"/>
  <c r="AE435" i="88" s="1"/>
  <c r="AE436" i="88" s="1"/>
  <c r="AE437" i="88" s="1"/>
  <c r="AE438" i="88" s="1"/>
  <c r="AE439" i="88" s="1"/>
  <c r="AE440" i="88" s="1"/>
  <c r="AE441" i="88" s="1"/>
  <c r="AE442" i="88" s="1"/>
  <c r="AE443" i="88" s="1"/>
  <c r="AE444" i="88" s="1"/>
  <c r="AE445" i="88" s="1"/>
  <c r="AE446" i="88" s="1"/>
  <c r="AE447" i="88" s="1"/>
  <c r="AE448" i="88" s="1"/>
  <c r="AE449" i="88" s="1"/>
  <c r="AE450" i="88" s="1"/>
  <c r="AE451" i="88" s="1"/>
  <c r="AE452" i="88" s="1"/>
  <c r="AE453" i="88" s="1"/>
  <c r="AE454" i="88" s="1"/>
  <c r="AE455" i="88" s="1"/>
  <c r="AE456" i="88" s="1"/>
  <c r="AE457" i="88" s="1"/>
  <c r="AE458" i="88" s="1"/>
  <c r="AE459" i="88" s="1"/>
  <c r="AE460" i="88" s="1"/>
  <c r="AE461" i="88" s="1"/>
  <c r="AE462" i="88" s="1"/>
  <c r="AE463" i="88" s="1"/>
  <c r="AE464" i="88" s="1"/>
  <c r="AE465" i="88" s="1"/>
  <c r="AE466" i="88" s="1"/>
  <c r="AE467" i="88" s="1"/>
  <c r="AE468" i="88" s="1"/>
  <c r="AE469" i="88" s="1"/>
  <c r="AE470" i="88" s="1"/>
  <c r="AE471" i="88" s="1"/>
  <c r="AE472" i="88" s="1"/>
  <c r="AE473" i="88" s="1"/>
  <c r="AE474" i="88" s="1"/>
  <c r="AE475" i="88" s="1"/>
  <c r="AE476" i="88" s="1"/>
  <c r="AE477" i="88" s="1"/>
  <c r="AE478" i="88" s="1"/>
  <c r="AE479" i="88" s="1"/>
  <c r="AE480" i="88" s="1"/>
  <c r="AE481" i="88" s="1"/>
  <c r="AE482" i="88" s="1"/>
  <c r="AE483" i="88" s="1"/>
  <c r="AE484" i="88" s="1"/>
  <c r="AE485" i="88" s="1"/>
  <c r="AE486" i="88" s="1"/>
  <c r="AE487" i="88" s="1"/>
  <c r="AE488" i="88" s="1"/>
  <c r="AE489" i="88" s="1"/>
  <c r="AE490" i="88" s="1"/>
  <c r="AE491" i="88" s="1"/>
  <c r="AE492" i="88" s="1"/>
  <c r="AE493" i="88" s="1"/>
  <c r="AE494" i="88" s="1"/>
  <c r="AE495" i="88" s="1"/>
  <c r="AE496" i="88" s="1"/>
  <c r="AE497" i="88" s="1"/>
  <c r="AE498" i="88" s="1"/>
  <c r="AE499" i="88" s="1"/>
  <c r="AE500" i="88" s="1"/>
  <c r="AE501" i="88" s="1"/>
  <c r="AE502" i="88" s="1"/>
  <c r="AE503" i="88" s="1"/>
  <c r="AE504" i="88" s="1"/>
  <c r="AE505" i="88" s="1"/>
  <c r="AE506" i="88" s="1"/>
  <c r="AE507" i="88" s="1"/>
  <c r="AE508" i="88" s="1"/>
  <c r="AE509" i="88" s="1"/>
  <c r="AE510" i="88" s="1"/>
  <c r="AE511" i="88" s="1"/>
  <c r="AE512" i="88" s="1"/>
  <c r="AE513" i="88" s="1"/>
  <c r="AE514" i="88" s="1"/>
  <c r="AE515" i="88" s="1"/>
  <c r="AE516" i="88" s="1"/>
  <c r="AE517" i="88" s="1"/>
  <c r="AE518" i="88" s="1"/>
  <c r="AE519" i="88" s="1"/>
  <c r="AE520" i="88" s="1"/>
  <c r="AE521" i="88" s="1"/>
  <c r="AE522" i="88" s="1"/>
  <c r="AE523" i="88" s="1"/>
  <c r="AE524" i="88" s="1"/>
  <c r="AE525" i="88" s="1"/>
  <c r="AE526" i="88" s="1"/>
  <c r="AE527" i="88" s="1"/>
  <c r="AE528" i="88" s="1"/>
  <c r="AE529" i="88" s="1"/>
  <c r="AE530" i="88" s="1"/>
  <c r="AE531" i="88" s="1"/>
  <c r="AE532" i="88" s="1"/>
  <c r="AE533" i="88" s="1"/>
  <c r="AE534" i="88" s="1"/>
  <c r="AE535" i="88" s="1"/>
  <c r="AE536" i="88" s="1"/>
  <c r="AE537" i="88" s="1"/>
  <c r="AE538" i="88" s="1"/>
  <c r="AE539" i="88" s="1"/>
  <c r="AE540" i="88" s="1"/>
  <c r="AE541" i="88" s="1"/>
  <c r="AE542" i="88" s="1"/>
  <c r="AE543" i="88" s="1"/>
  <c r="AE544" i="88" s="1"/>
  <c r="AE545" i="88" s="1"/>
  <c r="AE546" i="88" s="1"/>
  <c r="AE547" i="88" s="1"/>
  <c r="AE548" i="88" s="1"/>
  <c r="AE549" i="88" s="1"/>
  <c r="AE550" i="88" s="1"/>
  <c r="AE551" i="88" s="1"/>
  <c r="AE552" i="88" s="1"/>
  <c r="AE553" i="88" s="1"/>
  <c r="AE554" i="88" s="1"/>
  <c r="AE555" i="88" s="1"/>
  <c r="AE556" i="88" s="1"/>
  <c r="AE557" i="88" s="1"/>
  <c r="AE558" i="88" s="1"/>
  <c r="AE559" i="88" s="1"/>
  <c r="AE560" i="88" s="1"/>
  <c r="AE561" i="88" s="1"/>
  <c r="AE562" i="88" s="1"/>
  <c r="AE563" i="88" s="1"/>
  <c r="AE564" i="88" s="1"/>
  <c r="AE565" i="88" s="1"/>
  <c r="AE566" i="88" s="1"/>
  <c r="AE567" i="88" s="1"/>
  <c r="AE568" i="88" s="1"/>
  <c r="AE569" i="88" s="1"/>
  <c r="AE570" i="88" s="1"/>
  <c r="AE571" i="88" s="1"/>
  <c r="AE572" i="88" s="1"/>
  <c r="AE573" i="88" s="1"/>
  <c r="AE574" i="88" s="1"/>
  <c r="AE575" i="88" s="1"/>
  <c r="AE576" i="88" s="1"/>
  <c r="AE577" i="88" s="1"/>
  <c r="AE578" i="88" s="1"/>
  <c r="AE579" i="88" s="1"/>
  <c r="AE580" i="88" s="1"/>
  <c r="AE581" i="88" s="1"/>
  <c r="AE582" i="88" s="1"/>
  <c r="AE583" i="88" s="1"/>
  <c r="AE584" i="88" s="1"/>
  <c r="AE585" i="88" s="1"/>
  <c r="AE586" i="88" s="1"/>
  <c r="AE587" i="88" s="1"/>
  <c r="AE588" i="88" s="1"/>
  <c r="AE589" i="88" s="1"/>
  <c r="AE590" i="88" s="1"/>
  <c r="AE591" i="88" s="1"/>
  <c r="AE592" i="88" s="1"/>
  <c r="AE593" i="88" s="1"/>
  <c r="AE594" i="88" s="1"/>
  <c r="AE595" i="88" s="1"/>
  <c r="AE596" i="88" s="1"/>
  <c r="AE597" i="88" s="1"/>
  <c r="AE598" i="88" s="1"/>
  <c r="AE599" i="88" s="1"/>
  <c r="AE600" i="88" s="1"/>
  <c r="AE601" i="88" s="1"/>
  <c r="AE602" i="88" s="1"/>
  <c r="AE603" i="88" s="1"/>
  <c r="AE604" i="88" s="1"/>
  <c r="AE605" i="88" s="1"/>
  <c r="AE606" i="88" s="1"/>
  <c r="AE607" i="88" s="1"/>
  <c r="AE608" i="88" s="1"/>
  <c r="AE609" i="88" s="1"/>
  <c r="AE610" i="88" s="1"/>
  <c r="AE611" i="88" s="1"/>
  <c r="AE612" i="88" s="1"/>
  <c r="AE613" i="88" s="1"/>
  <c r="AE614" i="88" s="1"/>
  <c r="AE615" i="88" s="1"/>
  <c r="AE616" i="88" s="1"/>
  <c r="AE617" i="88" s="1"/>
  <c r="AE618" i="88" s="1"/>
  <c r="AE619" i="88" s="1"/>
  <c r="AE620" i="88" s="1"/>
  <c r="AE621" i="88" s="1"/>
  <c r="AE622" i="88" s="1"/>
  <c r="AE623" i="88" s="1"/>
  <c r="AE624" i="88" s="1"/>
  <c r="AE625" i="88" s="1"/>
  <c r="AE626" i="88" s="1"/>
  <c r="AE627" i="88" s="1"/>
  <c r="AE628" i="88" s="1"/>
  <c r="AE629" i="88" s="1"/>
  <c r="AE630" i="88" s="1"/>
  <c r="AE631" i="88" s="1"/>
  <c r="AE632" i="88" s="1"/>
  <c r="AE633" i="88" s="1"/>
  <c r="AE634" i="88" s="1"/>
  <c r="AE635" i="88" s="1"/>
  <c r="AE636" i="88" s="1"/>
  <c r="AE637" i="88" s="1"/>
  <c r="AE638" i="88" s="1"/>
  <c r="AE639" i="88" s="1"/>
  <c r="AE640" i="88" s="1"/>
  <c r="AE641" i="88" s="1"/>
  <c r="AE642" i="88" s="1"/>
  <c r="AE643" i="88" s="1"/>
  <c r="AE644" i="88" s="1"/>
  <c r="AE645" i="88" s="1"/>
  <c r="AE646" i="88" s="1"/>
  <c r="AE647" i="88" s="1"/>
  <c r="AE648" i="88" s="1"/>
  <c r="AE649" i="88" s="1"/>
  <c r="AE650" i="88" s="1"/>
  <c r="AE651" i="88" s="1"/>
  <c r="AE652" i="88" s="1"/>
  <c r="AE653" i="88" s="1"/>
  <c r="AE654" i="88" s="1"/>
  <c r="AE655" i="88" s="1"/>
  <c r="AE656" i="88" s="1"/>
  <c r="AE657" i="88" s="1"/>
  <c r="AE658" i="88" s="1"/>
  <c r="AE659" i="88" s="1"/>
  <c r="AE660" i="88" s="1"/>
  <c r="AE661" i="88" s="1"/>
  <c r="AE662" i="88" s="1"/>
  <c r="AE663" i="88" s="1"/>
  <c r="AE664" i="88" s="1"/>
  <c r="AE665" i="88" s="1"/>
  <c r="AE666" i="88" s="1"/>
  <c r="AE667" i="88" s="1"/>
  <c r="AE668" i="88" s="1"/>
  <c r="AE669" i="88" s="1"/>
  <c r="AE670" i="88" s="1"/>
  <c r="AE671" i="88" s="1"/>
  <c r="AE672" i="88" s="1"/>
  <c r="AE673" i="88" s="1"/>
  <c r="AE674" i="88" s="1"/>
  <c r="AE675" i="88" s="1"/>
  <c r="AE676" i="88" s="1"/>
  <c r="AE677" i="88" s="1"/>
  <c r="AE678" i="88" s="1"/>
  <c r="AE679" i="88" s="1"/>
  <c r="AE680" i="88" s="1"/>
  <c r="AE681" i="88" s="1"/>
  <c r="AE682" i="88" s="1"/>
  <c r="AE683" i="88" s="1"/>
  <c r="AE684" i="88" s="1"/>
  <c r="AE685" i="88" s="1"/>
  <c r="AE686" i="88" s="1"/>
  <c r="AE687" i="88" s="1"/>
  <c r="AE688" i="88" s="1"/>
  <c r="AE689" i="88" s="1"/>
  <c r="AE690" i="88" s="1"/>
  <c r="AE691" i="88" s="1"/>
  <c r="AE692" i="88" s="1"/>
  <c r="AE693" i="88" s="1"/>
  <c r="AE694" i="88" s="1"/>
  <c r="AE695" i="88" s="1"/>
  <c r="AE696" i="88" s="1"/>
  <c r="AE697" i="88" s="1"/>
  <c r="AE698" i="88" s="1"/>
  <c r="AE699" i="88" s="1"/>
  <c r="AE700" i="88" s="1"/>
  <c r="AE701" i="88" s="1"/>
  <c r="AE702" i="88" s="1"/>
  <c r="AE703" i="88" s="1"/>
  <c r="AE704" i="88" s="1"/>
  <c r="AE705" i="88" s="1"/>
  <c r="AE706" i="88" s="1"/>
  <c r="AE707" i="88" s="1"/>
  <c r="AE708" i="88" s="1"/>
  <c r="AE709" i="88" s="1"/>
  <c r="AE710" i="88" s="1"/>
  <c r="AE711" i="88" s="1"/>
  <c r="AE712" i="88" s="1"/>
  <c r="AE713" i="88" s="1"/>
  <c r="AE714" i="88" s="1"/>
  <c r="AE715" i="88" s="1"/>
  <c r="AE716" i="88" s="1"/>
  <c r="L35" i="88"/>
  <c r="L34" i="88"/>
  <c r="L33" i="88"/>
  <c r="L32" i="88"/>
  <c r="L31" i="88"/>
  <c r="L30" i="88"/>
  <c r="L29" i="88"/>
  <c r="L28" i="88"/>
  <c r="L27" i="88"/>
  <c r="L26" i="88"/>
  <c r="L25" i="88"/>
  <c r="L24" i="88"/>
  <c r="L23" i="88"/>
  <c r="L22" i="88"/>
  <c r="L21" i="88"/>
  <c r="L20" i="88"/>
  <c r="L19" i="88"/>
  <c r="L18" i="88"/>
  <c r="L17" i="88"/>
  <c r="L16" i="88"/>
  <c r="L15" i="88"/>
  <c r="L14" i="88"/>
  <c r="L13" i="88"/>
  <c r="L12" i="88"/>
  <c r="L11" i="88"/>
  <c r="L10" i="88"/>
  <c r="L9" i="88"/>
  <c r="L8" i="88"/>
  <c r="L7" i="88"/>
  <c r="L6" i="88"/>
  <c r="L5" i="88"/>
  <c r="D2" i="88"/>
  <c r="L6" i="84" l="1"/>
  <c r="L38" i="84"/>
  <c r="L37" i="84"/>
  <c r="L36" i="84"/>
  <c r="L35" i="84"/>
  <c r="L34" i="84"/>
  <c r="L33" i="84"/>
  <c r="L32" i="84"/>
  <c r="L31" i="84"/>
  <c r="L30" i="84"/>
  <c r="L29" i="84"/>
  <c r="L28" i="84"/>
  <c r="L27" i="84"/>
  <c r="L26" i="84"/>
  <c r="L25" i="84"/>
  <c r="L24" i="84"/>
  <c r="L23" i="84"/>
  <c r="L22" i="84"/>
  <c r="L21" i="84"/>
  <c r="L20" i="84"/>
  <c r="L19" i="84"/>
  <c r="L18" i="84"/>
  <c r="L17" i="84"/>
  <c r="L16" i="84"/>
  <c r="L15" i="84"/>
  <c r="L14" i="84"/>
  <c r="L13" i="84"/>
  <c r="L12" i="84"/>
  <c r="L11" i="84"/>
  <c r="L10" i="84"/>
  <c r="L9" i="84"/>
  <c r="L8" i="84"/>
  <c r="L7" i="84"/>
  <c r="L5" i="84"/>
  <c r="D2" i="84" l="1"/>
  <c r="H2" i="84"/>
  <c r="H2" i="88"/>
  <c r="D6" i="67"/>
  <c r="B5" i="84" s="1"/>
  <c r="AF4" i="88"/>
  <c r="AF4" i="84"/>
  <c r="AG4" i="88"/>
  <c r="AF5" i="88"/>
  <c r="B5" i="88"/>
  <c r="B6" i="84"/>
  <c r="AG5" i="88"/>
  <c r="AG4" i="84"/>
  <c r="D7" i="67"/>
  <c r="G51" i="89"/>
  <c r="G52" i="89"/>
  <c r="G62" i="89"/>
  <c r="G71" i="89"/>
  <c r="G15" i="89"/>
  <c r="G25" i="89"/>
  <c r="G5" i="89"/>
  <c r="G37" i="89"/>
  <c r="G46" i="89"/>
  <c r="G40" i="89"/>
  <c r="G64" i="89"/>
  <c r="G9" i="89"/>
  <c r="G24" i="89"/>
  <c r="G10" i="89"/>
  <c r="G66" i="89"/>
  <c r="G67" i="89"/>
  <c r="G77" i="89"/>
  <c r="G42" i="89"/>
  <c r="G20" i="89"/>
  <c r="G18" i="89"/>
  <c r="G44" i="89"/>
  <c r="G68" i="89"/>
  <c r="G61" i="89"/>
  <c r="G47" i="89"/>
  <c r="G73" i="89"/>
  <c r="G11" i="89"/>
  <c r="G12" i="89"/>
  <c r="AH4" i="84"/>
  <c r="AH5" i="88"/>
  <c r="C5" i="84"/>
  <c r="H61" i="89"/>
  <c r="H10" i="89"/>
  <c r="F47" i="89"/>
  <c r="F51" i="89"/>
  <c r="I51" i="89"/>
  <c r="H9" i="89"/>
  <c r="H11" i="89"/>
  <c r="H24" i="89"/>
  <c r="H12" i="89"/>
  <c r="F46" i="89"/>
  <c r="H52" i="89"/>
  <c r="F77" i="89"/>
  <c r="F71" i="89"/>
  <c r="H18" i="89"/>
  <c r="F12" i="89"/>
  <c r="F10" i="89"/>
  <c r="J10" i="89" s="1"/>
  <c r="H42" i="89"/>
  <c r="H71" i="89"/>
  <c r="H37" i="89"/>
  <c r="I77" i="89"/>
  <c r="F67" i="89"/>
  <c r="F37" i="89"/>
  <c r="F40" i="89"/>
  <c r="I40" i="89" s="1"/>
  <c r="J37" i="89"/>
  <c r="H68" i="89"/>
  <c r="J40" i="89"/>
  <c r="F18" i="89"/>
  <c r="J18" i="89" s="1"/>
  <c r="H44" i="89"/>
  <c r="H66" i="89"/>
  <c r="H73" i="89"/>
  <c r="H46" i="89"/>
  <c r="H51" i="89"/>
  <c r="F61" i="89"/>
  <c r="I61" i="89"/>
  <c r="F68" i="89"/>
  <c r="I46" i="89"/>
  <c r="H15" i="89"/>
  <c r="F62" i="89"/>
  <c r="J62" i="89" s="1"/>
  <c r="H77" i="89"/>
  <c r="I71" i="89"/>
  <c r="F9" i="89"/>
  <c r="F25" i="89"/>
  <c r="F11" i="89"/>
  <c r="I9" i="89"/>
  <c r="K40" i="89"/>
  <c r="F42" i="89"/>
  <c r="I42" i="89" s="1"/>
  <c r="H5" i="89"/>
  <c r="I62" i="89"/>
  <c r="K62" i="89" s="1"/>
  <c r="F20" i="89"/>
  <c r="J20" i="89" s="1"/>
  <c r="H25" i="89"/>
  <c r="I20" i="89"/>
  <c r="F24" i="89"/>
  <c r="J25" i="89"/>
  <c r="J47" i="89"/>
  <c r="F73" i="89"/>
  <c r="I73" i="89" s="1"/>
  <c r="H20" i="89"/>
  <c r="J9" i="89"/>
  <c r="K9" i="89" s="1"/>
  <c r="F66" i="89"/>
  <c r="H62" i="89"/>
  <c r="H47" i="89"/>
  <c r="I25" i="89"/>
  <c r="K25" i="89" s="1"/>
  <c r="F44" i="89"/>
  <c r="J44" i="89" s="1"/>
  <c r="H64" i="89"/>
  <c r="J77" i="89"/>
  <c r="K77" i="89" s="1"/>
  <c r="H67" i="89"/>
  <c r="I44" i="89"/>
  <c r="K44" i="89" s="1"/>
  <c r="H40" i="89"/>
  <c r="I18" i="89"/>
  <c r="K18" i="89" s="1"/>
  <c r="J46" i="89"/>
  <c r="K46" i="89" s="1"/>
  <c r="I67" i="89"/>
  <c r="J51" i="89"/>
  <c r="K51" i="89" s="1"/>
  <c r="J12" i="89"/>
  <c r="J73" i="89"/>
  <c r="K73" i="89" s="1"/>
  <c r="I12" i="89"/>
  <c r="K12" i="89" s="1"/>
  <c r="F5" i="89"/>
  <c r="I5" i="89" s="1"/>
  <c r="K20" i="89"/>
  <c r="F64" i="89"/>
  <c r="J42" i="89"/>
  <c r="K42" i="89" s="1"/>
  <c r="F52" i="89"/>
  <c r="J5" i="89"/>
  <c r="K5" i="89" s="1"/>
  <c r="F15" i="89"/>
  <c r="AH4" i="88"/>
  <c r="B6" i="88"/>
  <c r="C5" i="88"/>
  <c r="D5" i="88" s="1"/>
  <c r="C6" i="84"/>
  <c r="B7" i="84"/>
  <c r="G8" i="89"/>
  <c r="G27" i="89"/>
  <c r="G63" i="89"/>
  <c r="G50" i="89"/>
  <c r="G14" i="89"/>
  <c r="G43" i="89"/>
  <c r="G49" i="89"/>
  <c r="G78" i="89"/>
  <c r="G23" i="89"/>
  <c r="G26" i="89"/>
  <c r="G35" i="89"/>
  <c r="G70" i="89"/>
  <c r="G74" i="89"/>
  <c r="G65" i="89"/>
  <c r="G6" i="89"/>
  <c r="G21" i="89"/>
  <c r="G39" i="89"/>
  <c r="G36" i="89"/>
  <c r="G72" i="89"/>
  <c r="G7" i="89"/>
  <c r="G4" i="89"/>
  <c r="G34" i="89"/>
  <c r="G48" i="89"/>
  <c r="G32" i="89"/>
  <c r="G31" i="89"/>
  <c r="G41" i="89"/>
  <c r="G60" i="89"/>
  <c r="G79" i="89"/>
  <c r="G13" i="89"/>
  <c r="G16" i="89"/>
  <c r="G81" i="89"/>
  <c r="G69" i="89"/>
  <c r="G76" i="89"/>
  <c r="G75" i="89"/>
  <c r="G33" i="89"/>
  <c r="G59" i="89"/>
  <c r="G38" i="89"/>
  <c r="G17" i="89"/>
  <c r="G19" i="89"/>
  <c r="G22" i="89"/>
  <c r="G80" i="89"/>
  <c r="G54" i="89"/>
  <c r="G53" i="89"/>
  <c r="G58" i="89"/>
  <c r="G45" i="89"/>
  <c r="G85" i="89"/>
  <c r="G91" i="89"/>
  <c r="G105" i="89"/>
  <c r="G113" i="89"/>
  <c r="G88" i="89"/>
  <c r="G99" i="89"/>
  <c r="G92" i="89"/>
  <c r="G112" i="89"/>
  <c r="G90" i="89"/>
  <c r="G107" i="89"/>
  <c r="G100" i="89"/>
  <c r="G116" i="89"/>
  <c r="G106" i="89"/>
  <c r="G86" i="89"/>
  <c r="G108" i="89"/>
  <c r="G111" i="89"/>
  <c r="G93" i="89"/>
  <c r="G94" i="89"/>
  <c r="G87" i="89"/>
  <c r="G115" i="89"/>
  <c r="G101" i="89"/>
  <c r="G102" i="89"/>
  <c r="G95" i="89"/>
  <c r="G110" i="89"/>
  <c r="G96" i="89"/>
  <c r="G89" i="89"/>
  <c r="G103" i="89"/>
  <c r="G114" i="89"/>
  <c r="G98" i="89"/>
  <c r="G104" i="89"/>
  <c r="G97" i="89"/>
  <c r="G109" i="89"/>
  <c r="J68" i="89"/>
  <c r="I68" i="89"/>
  <c r="K68" i="89" s="1"/>
  <c r="J11" i="89"/>
  <c r="I11" i="89"/>
  <c r="K11" i="89" s="1"/>
  <c r="I24" i="89"/>
  <c r="J24" i="89"/>
  <c r="K24" i="89" s="1"/>
  <c r="I66" i="89"/>
  <c r="J66" i="89"/>
  <c r="K66" i="89" s="1"/>
  <c r="I64" i="89"/>
  <c r="J64" i="89"/>
  <c r="K64" i="89" s="1"/>
  <c r="J52" i="89"/>
  <c r="I52" i="89"/>
  <c r="K52" i="89" s="1"/>
  <c r="J15" i="89"/>
  <c r="I15" i="89"/>
  <c r="K15" i="89" s="1"/>
  <c r="C6" i="88"/>
  <c r="D6" i="88" s="1"/>
  <c r="H6" i="88" s="1"/>
  <c r="B7" i="88"/>
  <c r="C7" i="84"/>
  <c r="B8" i="84"/>
  <c r="H8" i="89"/>
  <c r="F8" i="89"/>
  <c r="F27" i="89"/>
  <c r="H27" i="89"/>
  <c r="H63" i="89"/>
  <c r="F63" i="89"/>
  <c r="I63" i="89" s="1"/>
  <c r="H50" i="89"/>
  <c r="F50" i="89"/>
  <c r="H14" i="89"/>
  <c r="F14" i="89"/>
  <c r="H43" i="89"/>
  <c r="F43" i="89"/>
  <c r="I43" i="89" s="1"/>
  <c r="H49" i="89"/>
  <c r="F49" i="89"/>
  <c r="H78" i="89"/>
  <c r="F78" i="89"/>
  <c r="H23" i="89"/>
  <c r="F23" i="89"/>
  <c r="H26" i="89"/>
  <c r="F26" i="89"/>
  <c r="F35" i="89"/>
  <c r="H35" i="89"/>
  <c r="F70" i="89"/>
  <c r="J70" i="89" s="1"/>
  <c r="H70" i="89"/>
  <c r="F74" i="89"/>
  <c r="J74" i="89" s="1"/>
  <c r="H74" i="89"/>
  <c r="F65" i="89"/>
  <c r="H65" i="89"/>
  <c r="F6" i="89"/>
  <c r="H6" i="89"/>
  <c r="F21" i="89"/>
  <c r="H21" i="89"/>
  <c r="F39" i="89"/>
  <c r="I39" i="89" s="1"/>
  <c r="H39" i="89"/>
  <c r="H36" i="89"/>
  <c r="F36" i="89"/>
  <c r="I36" i="89" s="1"/>
  <c r="H72" i="89"/>
  <c r="F72" i="89"/>
  <c r="F7" i="89"/>
  <c r="H7" i="89"/>
  <c r="H4" i="89"/>
  <c r="F4" i="89"/>
  <c r="H34" i="89"/>
  <c r="F34" i="89"/>
  <c r="I34" i="89" s="1"/>
  <c r="H48" i="89"/>
  <c r="F48" i="89"/>
  <c r="F32" i="89"/>
  <c r="H32" i="89"/>
  <c r="F31" i="89"/>
  <c r="H31" i="89"/>
  <c r="H41" i="89"/>
  <c r="F41" i="89"/>
  <c r="H60" i="89"/>
  <c r="F60" i="89"/>
  <c r="H79" i="89"/>
  <c r="F79" i="89"/>
  <c r="F13" i="89"/>
  <c r="H13" i="89"/>
  <c r="F16" i="89"/>
  <c r="H16" i="89"/>
  <c r="H81" i="89"/>
  <c r="F81" i="89"/>
  <c r="F69" i="89"/>
  <c r="H69" i="89"/>
  <c r="F76" i="89"/>
  <c r="H76" i="89"/>
  <c r="H75" i="89"/>
  <c r="F75" i="89"/>
  <c r="F33" i="89"/>
  <c r="H33" i="89"/>
  <c r="H59" i="89"/>
  <c r="F59" i="89"/>
  <c r="J59" i="89" s="1"/>
  <c r="F38" i="89"/>
  <c r="H38" i="89"/>
  <c r="F17" i="89"/>
  <c r="H17" i="89"/>
  <c r="F19" i="89"/>
  <c r="H19" i="89"/>
  <c r="H22" i="89"/>
  <c r="F22" i="89"/>
  <c r="H80" i="89"/>
  <c r="F80" i="89"/>
  <c r="F54" i="89"/>
  <c r="H54" i="89"/>
  <c r="H53" i="89"/>
  <c r="F53" i="89"/>
  <c r="J53" i="89" s="1"/>
  <c r="F58" i="89"/>
  <c r="H58" i="89"/>
  <c r="H45" i="89"/>
  <c r="F45" i="89"/>
  <c r="J45" i="89" s="1"/>
  <c r="F85" i="89"/>
  <c r="I85" i="89" s="1"/>
  <c r="H85" i="89"/>
  <c r="H91" i="89"/>
  <c r="J91" i="89" s="1"/>
  <c r="F91" i="89"/>
  <c r="I91" i="89" s="1"/>
  <c r="K91" i="89" s="1"/>
  <c r="F105" i="89"/>
  <c r="I105" i="89" s="1"/>
  <c r="H105" i="89"/>
  <c r="H113" i="89"/>
  <c r="J113" i="89" s="1"/>
  <c r="F113" i="89"/>
  <c r="I113" i="89" s="1"/>
  <c r="K113" i="89" s="1"/>
  <c r="H88" i="89"/>
  <c r="J88" i="89" s="1"/>
  <c r="F88" i="89"/>
  <c r="I88" i="89" s="1"/>
  <c r="K88" i="89" s="1"/>
  <c r="F99" i="89"/>
  <c r="I99" i="89" s="1"/>
  <c r="H99" i="89"/>
  <c r="J99" i="89" s="1"/>
  <c r="K99" i="89" s="1"/>
  <c r="H92" i="89"/>
  <c r="J92" i="89" s="1"/>
  <c r="F92" i="89"/>
  <c r="I92" i="89" s="1"/>
  <c r="K92" i="89" s="1"/>
  <c r="F112" i="89"/>
  <c r="I112" i="89" s="1"/>
  <c r="H112" i="89"/>
  <c r="H90" i="89"/>
  <c r="J90" i="89" s="1"/>
  <c r="F90" i="89"/>
  <c r="I90" i="89" s="1"/>
  <c r="K90" i="89" s="1"/>
  <c r="F107" i="89"/>
  <c r="I107" i="89" s="1"/>
  <c r="H107" i="89"/>
  <c r="H100" i="89"/>
  <c r="J100" i="89" s="1"/>
  <c r="F100" i="89"/>
  <c r="I100" i="89" s="1"/>
  <c r="K100" i="89" s="1"/>
  <c r="H116" i="89"/>
  <c r="J116" i="89" s="1"/>
  <c r="F116" i="89"/>
  <c r="I116" i="89" s="1"/>
  <c r="K116" i="89" s="1"/>
  <c r="F106" i="89"/>
  <c r="I106" i="89" s="1"/>
  <c r="H106" i="89"/>
  <c r="H86" i="89"/>
  <c r="J86" i="89" s="1"/>
  <c r="F86" i="89"/>
  <c r="I86" i="89" s="1"/>
  <c r="K86" i="89" s="1"/>
  <c r="H108" i="89"/>
  <c r="J108" i="89" s="1"/>
  <c r="F108" i="89"/>
  <c r="I108" i="89" s="1"/>
  <c r="K108" i="89" s="1"/>
  <c r="H111" i="89"/>
  <c r="J111" i="89" s="1"/>
  <c r="F111" i="89"/>
  <c r="I111" i="89" s="1"/>
  <c r="K111" i="89" s="1"/>
  <c r="H93" i="89"/>
  <c r="J93" i="89" s="1"/>
  <c r="F93" i="89"/>
  <c r="I93" i="89" s="1"/>
  <c r="K93" i="89" s="1"/>
  <c r="F94" i="89"/>
  <c r="I94" i="89" s="1"/>
  <c r="H94" i="89"/>
  <c r="J94" i="89" s="1"/>
  <c r="K94" i="89" s="1"/>
  <c r="F87" i="89"/>
  <c r="I87" i="89" s="1"/>
  <c r="H87" i="89"/>
  <c r="H115" i="89"/>
  <c r="J115" i="89" s="1"/>
  <c r="F115" i="89"/>
  <c r="I115" i="89" s="1"/>
  <c r="K115" i="89" s="1"/>
  <c r="H101" i="89"/>
  <c r="J101" i="89" s="1"/>
  <c r="F101" i="89"/>
  <c r="I101" i="89" s="1"/>
  <c r="K101" i="89" s="1"/>
  <c r="H102" i="89"/>
  <c r="J102" i="89" s="1"/>
  <c r="F102" i="89"/>
  <c r="I102" i="89" s="1"/>
  <c r="K102" i="89" s="1"/>
  <c r="H95" i="89"/>
  <c r="J95" i="89" s="1"/>
  <c r="F95" i="89"/>
  <c r="I95" i="89" s="1"/>
  <c r="K95" i="89" s="1"/>
  <c r="H110" i="89"/>
  <c r="J110" i="89" s="1"/>
  <c r="F110" i="89"/>
  <c r="I110" i="89" s="1"/>
  <c r="K110" i="89" s="1"/>
  <c r="H96" i="89"/>
  <c r="J96" i="89" s="1"/>
  <c r="F96" i="89"/>
  <c r="I96" i="89" s="1"/>
  <c r="K96" i="89" s="1"/>
  <c r="H89" i="89"/>
  <c r="J89" i="89" s="1"/>
  <c r="F89" i="89"/>
  <c r="I89" i="89" s="1"/>
  <c r="K89" i="89" s="1"/>
  <c r="H103" i="89"/>
  <c r="J103" i="89" s="1"/>
  <c r="F103" i="89"/>
  <c r="I103" i="89" s="1"/>
  <c r="K103" i="89" s="1"/>
  <c r="F114" i="89"/>
  <c r="I114" i="89" s="1"/>
  <c r="H114" i="89"/>
  <c r="H98" i="89"/>
  <c r="J98" i="89" s="1"/>
  <c r="F98" i="89"/>
  <c r="I98" i="89" s="1"/>
  <c r="K98" i="89" s="1"/>
  <c r="F104" i="89"/>
  <c r="I104" i="89" s="1"/>
  <c r="H104" i="89"/>
  <c r="H97" i="89"/>
  <c r="J97" i="89" s="1"/>
  <c r="F97" i="89"/>
  <c r="I97" i="89" s="1"/>
  <c r="K97" i="89" s="1"/>
  <c r="H109" i="89"/>
  <c r="J109" i="89" s="1"/>
  <c r="F109" i="89"/>
  <c r="I109" i="89" s="1"/>
  <c r="K109" i="89" s="1"/>
  <c r="C7" i="88"/>
  <c r="D7" i="88" s="1"/>
  <c r="B8" i="88"/>
  <c r="C8" i="84"/>
  <c r="B9" i="84"/>
  <c r="J8" i="89"/>
  <c r="I8" i="89"/>
  <c r="K8" i="89" s="1"/>
  <c r="J27" i="89"/>
  <c r="I27" i="89"/>
  <c r="K27" i="89" s="1"/>
  <c r="J50" i="89"/>
  <c r="I50" i="89"/>
  <c r="K50" i="89" s="1"/>
  <c r="I14" i="89"/>
  <c r="J14" i="89"/>
  <c r="K14" i="89" s="1"/>
  <c r="J49" i="89"/>
  <c r="I49" i="89"/>
  <c r="K49" i="89" s="1"/>
  <c r="J78" i="89"/>
  <c r="I78" i="89"/>
  <c r="K78" i="89" s="1"/>
  <c r="I23" i="89"/>
  <c r="J23" i="89"/>
  <c r="K23" i="89" s="1"/>
  <c r="J26" i="89"/>
  <c r="I26" i="89"/>
  <c r="K26" i="89" s="1"/>
  <c r="I35" i="89"/>
  <c r="J35" i="89"/>
  <c r="K35" i="89" s="1"/>
  <c r="J65" i="89"/>
  <c r="I65" i="89"/>
  <c r="K65" i="89" s="1"/>
  <c r="J6" i="89"/>
  <c r="I6" i="89"/>
  <c r="K6" i="89" s="1"/>
  <c r="I21" i="89"/>
  <c r="J21" i="89"/>
  <c r="K21" i="89" s="1"/>
  <c r="I72" i="89"/>
  <c r="J72" i="89"/>
  <c r="K72" i="89" s="1"/>
  <c r="I7" i="89"/>
  <c r="J7" i="89"/>
  <c r="K7" i="89" s="1"/>
  <c r="J4" i="89"/>
  <c r="I4" i="89"/>
  <c r="K4" i="89" s="1"/>
  <c r="J48" i="89"/>
  <c r="I48" i="89"/>
  <c r="K48" i="89" s="1"/>
  <c r="J32" i="89"/>
  <c r="I32" i="89"/>
  <c r="K32" i="89" s="1"/>
  <c r="J31" i="89"/>
  <c r="I31" i="89"/>
  <c r="K31" i="89" s="1"/>
  <c r="J41" i="89"/>
  <c r="I41" i="89"/>
  <c r="K41" i="89" s="1"/>
  <c r="J60" i="89"/>
  <c r="I60" i="89"/>
  <c r="K60" i="89" s="1"/>
  <c r="J79" i="89"/>
  <c r="I79" i="89"/>
  <c r="K79" i="89" s="1"/>
  <c r="J13" i="89"/>
  <c r="I13" i="89"/>
  <c r="K13" i="89" s="1"/>
  <c r="I16" i="89"/>
  <c r="J16" i="89"/>
  <c r="K16" i="89" s="1"/>
  <c r="J81" i="89"/>
  <c r="I81" i="89"/>
  <c r="K81" i="89" s="1"/>
  <c r="J69" i="89"/>
  <c r="I69" i="89"/>
  <c r="K69" i="89" s="1"/>
  <c r="I76" i="89"/>
  <c r="J76" i="89"/>
  <c r="K76" i="89" s="1"/>
  <c r="J75" i="89"/>
  <c r="I75" i="89"/>
  <c r="K75" i="89" s="1"/>
  <c r="I33" i="89"/>
  <c r="J33" i="89"/>
  <c r="K33" i="89" s="1"/>
  <c r="I38" i="89"/>
  <c r="J38" i="89"/>
  <c r="K38" i="89" s="1"/>
  <c r="I17" i="89"/>
  <c r="J17" i="89"/>
  <c r="K17" i="89" s="1"/>
  <c r="J19" i="89"/>
  <c r="I19" i="89"/>
  <c r="K19" i="89" s="1"/>
  <c r="J22" i="89"/>
  <c r="I22" i="89"/>
  <c r="K22" i="89" s="1"/>
  <c r="J80" i="89"/>
  <c r="I80" i="89"/>
  <c r="K80" i="89" s="1"/>
  <c r="J54" i="89"/>
  <c r="I54" i="89"/>
  <c r="K54" i="89" s="1"/>
  <c r="J58" i="89"/>
  <c r="I58" i="89"/>
  <c r="K58" i="89" s="1"/>
  <c r="B9" i="88"/>
  <c r="C8" i="88"/>
  <c r="D8" i="88" s="1"/>
  <c r="C9" i="84"/>
  <c r="B10" i="84"/>
  <c r="C9" i="88"/>
  <c r="D9" i="88" s="1"/>
  <c r="B10" i="88"/>
  <c r="B11" i="84"/>
  <c r="C10" i="84"/>
  <c r="B11" i="88"/>
  <c r="C10" i="88"/>
  <c r="D10" i="88" s="1"/>
  <c r="C11" i="84"/>
  <c r="B12" i="84"/>
  <c r="C11" i="88"/>
  <c r="D11" i="88" s="1"/>
  <c r="B12" i="88"/>
  <c r="C12" i="84"/>
  <c r="B13" i="84"/>
  <c r="B13" i="88"/>
  <c r="C12" i="88"/>
  <c r="D12" i="88" s="1"/>
  <c r="C13" i="84"/>
  <c r="B14" i="84"/>
  <c r="C13" i="88"/>
  <c r="D13" i="88" s="1"/>
  <c r="B14" i="88"/>
  <c r="C14" i="84"/>
  <c r="B15" i="84"/>
  <c r="B15" i="88"/>
  <c r="C14" i="88"/>
  <c r="D14" i="88" s="1"/>
  <c r="C15" i="84"/>
  <c r="B16" i="84"/>
  <c r="C15" i="88"/>
  <c r="D15" i="88" s="1"/>
  <c r="B16" i="88"/>
  <c r="B17" i="84"/>
  <c r="C16" i="84"/>
  <c r="B17" i="88"/>
  <c r="C16" i="88"/>
  <c r="D16" i="88" s="1"/>
  <c r="C17" i="84"/>
  <c r="B18" i="84"/>
  <c r="C17" i="88"/>
  <c r="D17" i="88" s="1"/>
  <c r="B18" i="88"/>
  <c r="C18" i="84"/>
  <c r="B19" i="84"/>
  <c r="C18" i="88"/>
  <c r="D18" i="88" s="1"/>
  <c r="B19" i="88"/>
  <c r="C19" i="84"/>
  <c r="B20" i="84"/>
  <c r="B20" i="88"/>
  <c r="C19" i="88"/>
  <c r="D19" i="88" s="1"/>
  <c r="C20" i="84"/>
  <c r="B21" i="84"/>
  <c r="C20" i="88"/>
  <c r="D20" i="88" s="1"/>
  <c r="B21" i="88"/>
  <c r="B22" i="84"/>
  <c r="C21" i="84"/>
  <c r="B22" i="88"/>
  <c r="C21" i="88"/>
  <c r="D21" i="88" s="1"/>
  <c r="C22" i="84"/>
  <c r="B23" i="84"/>
  <c r="C22" i="88"/>
  <c r="D22" i="88" s="1"/>
  <c r="B23" i="88"/>
  <c r="C23" i="84"/>
  <c r="B24" i="84"/>
  <c r="B24" i="88"/>
  <c r="C23" i="88"/>
  <c r="D23" i="88" s="1"/>
  <c r="C24" i="84"/>
  <c r="B25" i="84"/>
  <c r="C24" i="88"/>
  <c r="D24" i="88" s="1"/>
  <c r="B25" i="88"/>
  <c r="B26" i="84"/>
  <c r="C25" i="84"/>
  <c r="C25" i="88"/>
  <c r="D25" i="88" s="1"/>
  <c r="B26" i="88"/>
  <c r="C26" i="84"/>
  <c r="B27" i="84"/>
  <c r="C26" i="88"/>
  <c r="D26" i="88" s="1"/>
  <c r="B27" i="88"/>
  <c r="B28" i="84"/>
  <c r="C27" i="84"/>
  <c r="C27" i="88"/>
  <c r="D27" i="88" s="1"/>
  <c r="B28" i="88"/>
  <c r="C28" i="84"/>
  <c r="B29" i="84"/>
  <c r="C28" i="88"/>
  <c r="D28" i="88" s="1"/>
  <c r="B29" i="88"/>
  <c r="C29" i="84"/>
  <c r="B30" i="84"/>
  <c r="B30" i="88"/>
  <c r="C29" i="88"/>
  <c r="D29" i="88" s="1"/>
  <c r="C30" i="84"/>
  <c r="B31" i="84"/>
  <c r="B31" i="88"/>
  <c r="C30" i="88"/>
  <c r="D30" i="88" s="1"/>
  <c r="B32" i="84"/>
  <c r="C31" i="84"/>
  <c r="C31" i="88"/>
  <c r="D31" i="88" s="1"/>
  <c r="B32" i="88"/>
  <c r="B33" i="84"/>
  <c r="C32" i="84"/>
  <c r="B33" i="88"/>
  <c r="C32" i="88"/>
  <c r="D32" i="88" s="1"/>
  <c r="B34" i="84"/>
  <c r="C33" i="84"/>
  <c r="B34" i="88"/>
  <c r="C33" i="88"/>
  <c r="D33" i="88" s="1"/>
  <c r="C34" i="84"/>
  <c r="B35" i="84"/>
  <c r="B35" i="88"/>
  <c r="C35" i="88" s="1"/>
  <c r="C34" i="88"/>
  <c r="D34" i="88" s="1"/>
  <c r="C35" i="84"/>
  <c r="B36" i="84"/>
  <c r="C36" i="84"/>
  <c r="B37" i="84"/>
  <c r="C37" i="84"/>
  <c r="B38" i="84"/>
  <c r="J85" i="89"/>
  <c r="K85" i="89"/>
  <c r="J105" i="89"/>
  <c r="K105" i="89"/>
  <c r="J112" i="89"/>
  <c r="K112" i="89"/>
  <c r="J107" i="89"/>
  <c r="K107" i="89"/>
  <c r="J106" i="89"/>
  <c r="K106" i="89"/>
  <c r="J87" i="89"/>
  <c r="K87" i="89"/>
  <c r="J114" i="89"/>
  <c r="K114" i="89"/>
  <c r="J104" i="89"/>
  <c r="K104" i="89"/>
  <c r="O109" i="89" l="1"/>
  <c r="O97" i="89"/>
  <c r="O104" i="89"/>
  <c r="O98" i="89"/>
  <c r="O114" i="89"/>
  <c r="O103" i="89"/>
  <c r="O89" i="89"/>
  <c r="O96" i="89"/>
  <c r="O110" i="89"/>
  <c r="O95" i="89"/>
  <c r="O102" i="89"/>
  <c r="O101" i="89"/>
  <c r="O115" i="89"/>
  <c r="O87" i="89"/>
  <c r="O94" i="89"/>
  <c r="O93" i="89"/>
  <c r="O111" i="89"/>
  <c r="O108" i="89"/>
  <c r="O86" i="89"/>
  <c r="O106" i="89"/>
  <c r="O116" i="89"/>
  <c r="O100" i="89"/>
  <c r="O107" i="89"/>
  <c r="O90" i="89"/>
  <c r="O112" i="89"/>
  <c r="O92" i="89"/>
  <c r="O99" i="89"/>
  <c r="O88" i="89"/>
  <c r="O113" i="89"/>
  <c r="O105" i="89"/>
  <c r="O91" i="89"/>
  <c r="O85" i="89"/>
  <c r="O79" i="89"/>
  <c r="O41" i="89"/>
  <c r="O40" i="89"/>
  <c r="O80" i="89"/>
  <c r="O66" i="89"/>
  <c r="O69" i="89"/>
  <c r="O64" i="89"/>
  <c r="O62" i="89"/>
  <c r="O65" i="89"/>
  <c r="O44" i="89"/>
  <c r="O48" i="89"/>
  <c r="O75" i="89"/>
  <c r="O46" i="89"/>
  <c r="O49" i="89"/>
  <c r="O72" i="89"/>
  <c r="O76" i="89"/>
  <c r="O35" i="89"/>
  <c r="O52" i="89"/>
  <c r="O33" i="89"/>
  <c r="O78" i="89"/>
  <c r="O31" i="89"/>
  <c r="O51" i="89"/>
  <c r="O73" i="89"/>
  <c r="O77" i="89"/>
  <c r="O54" i="89"/>
  <c r="O38" i="89"/>
  <c r="O42" i="89"/>
  <c r="O50" i="89"/>
  <c r="O68" i="89"/>
  <c r="O58" i="89"/>
  <c r="O60" i="89"/>
  <c r="O81" i="89"/>
  <c r="O32" i="89"/>
  <c r="O22" i="89"/>
  <c r="O15" i="89"/>
  <c r="O19" i="89"/>
  <c r="O25" i="89"/>
  <c r="O18" i="89"/>
  <c r="O5" i="89"/>
  <c r="O23" i="89"/>
  <c r="O4" i="89"/>
  <c r="O11" i="89"/>
  <c r="O26" i="89"/>
  <c r="O7" i="89"/>
  <c r="O6" i="89"/>
  <c r="O12" i="89"/>
  <c r="O9" i="89"/>
  <c r="O13" i="89"/>
  <c r="O17" i="89"/>
  <c r="O27" i="89"/>
  <c r="O20" i="89"/>
  <c r="O21" i="89"/>
  <c r="O8" i="89"/>
  <c r="O14" i="89"/>
  <c r="O24" i="89"/>
  <c r="O16" i="89"/>
  <c r="I6" i="88"/>
  <c r="C38" i="84"/>
  <c r="D38" i="84" s="1"/>
  <c r="H38" i="84" s="1"/>
  <c r="D30" i="84"/>
  <c r="H30" i="84" s="1"/>
  <c r="D22" i="84"/>
  <c r="H22" i="84" s="1"/>
  <c r="D14" i="84"/>
  <c r="H14" i="84" s="1"/>
  <c r="H7" i="88"/>
  <c r="H20" i="88"/>
  <c r="H10" i="88"/>
  <c r="H17" i="88"/>
  <c r="D37" i="84"/>
  <c r="H37" i="84" s="1"/>
  <c r="D29" i="84"/>
  <c r="H29" i="84" s="1"/>
  <c r="D21" i="84"/>
  <c r="H21" i="84" s="1"/>
  <c r="D13" i="84"/>
  <c r="H13" i="84" s="1"/>
  <c r="D7" i="84"/>
  <c r="H7" i="84" s="1"/>
  <c r="H19" i="88"/>
  <c r="H15" i="88"/>
  <c r="D35" i="88"/>
  <c r="D36" i="84"/>
  <c r="H36" i="84" s="1"/>
  <c r="D28" i="84"/>
  <c r="H28" i="84" s="1"/>
  <c r="D20" i="84"/>
  <c r="H20" i="84" s="1"/>
  <c r="D6" i="84"/>
  <c r="H6" i="84" s="1"/>
  <c r="H33" i="88"/>
  <c r="H21" i="88"/>
  <c r="D35" i="84"/>
  <c r="H35" i="84" s="1"/>
  <c r="D19" i="84"/>
  <c r="H19" i="84" s="1"/>
  <c r="D5" i="84"/>
  <c r="H5" i="84" s="1"/>
  <c r="H23" i="88"/>
  <c r="H11" i="88"/>
  <c r="D34" i="84"/>
  <c r="H34" i="84" s="1"/>
  <c r="D18" i="84"/>
  <c r="H18" i="84" s="1"/>
  <c r="AF6" i="88"/>
  <c r="H28" i="88"/>
  <c r="H25" i="88"/>
  <c r="D25" i="84"/>
  <c r="H25" i="84" s="1"/>
  <c r="D17" i="84"/>
  <c r="H17" i="84" s="1"/>
  <c r="D9" i="84"/>
  <c r="H9" i="84" s="1"/>
  <c r="H34" i="88"/>
  <c r="H31" i="88"/>
  <c r="D32" i="84"/>
  <c r="H32" i="84" s="1"/>
  <c r="D16" i="84"/>
  <c r="H16" i="84" s="1"/>
  <c r="H9" i="88"/>
  <c r="H26" i="88"/>
  <c r="D23" i="84"/>
  <c r="H23" i="84" s="1"/>
  <c r="D8" i="84"/>
  <c r="H8" i="84" s="1"/>
  <c r="H24" i="88"/>
  <c r="H22" i="88"/>
  <c r="D12" i="84"/>
  <c r="H12" i="84" s="1"/>
  <c r="H29" i="88"/>
  <c r="D27" i="84"/>
  <c r="H27" i="84" s="1"/>
  <c r="D11" i="84"/>
  <c r="H11" i="84" s="1"/>
  <c r="H5" i="88"/>
  <c r="H30" i="88"/>
  <c r="D26" i="84"/>
  <c r="H26" i="84" s="1"/>
  <c r="D10" i="84"/>
  <c r="H10" i="84" s="1"/>
  <c r="H32" i="88"/>
  <c r="H16" i="88"/>
  <c r="D33" i="84"/>
  <c r="H33" i="84" s="1"/>
  <c r="AF5" i="84"/>
  <c r="H18" i="88"/>
  <c r="H13" i="88"/>
  <c r="D24" i="84"/>
  <c r="H24" i="84" s="1"/>
  <c r="H8" i="88"/>
  <c r="H27" i="88"/>
  <c r="H12" i="88"/>
  <c r="D31" i="84"/>
  <c r="H31" i="84" s="1"/>
  <c r="D15" i="84"/>
  <c r="H15" i="84" s="1"/>
  <c r="H14" i="88"/>
  <c r="I74" i="89"/>
  <c r="K74" i="89" s="1"/>
  <c r="J63" i="89"/>
  <c r="K63" i="89" s="1"/>
  <c r="I70" i="89"/>
  <c r="K70" i="89" s="1"/>
  <c r="I10" i="89"/>
  <c r="K10" i="89" s="1"/>
  <c r="I53" i="89"/>
  <c r="K53" i="89" s="1"/>
  <c r="J39" i="89"/>
  <c r="K39" i="89" s="1"/>
  <c r="J43" i="89"/>
  <c r="K43" i="89" s="1"/>
  <c r="J34" i="89"/>
  <c r="K34" i="89" s="1"/>
  <c r="J61" i="89"/>
  <c r="K61" i="89" s="1"/>
  <c r="J71" i="89"/>
  <c r="K71" i="89" s="1"/>
  <c r="I37" i="89"/>
  <c r="K37" i="89" s="1"/>
  <c r="I59" i="89"/>
  <c r="K59" i="89" s="1"/>
  <c r="J67" i="89"/>
  <c r="K67" i="89" s="1"/>
  <c r="I45" i="89"/>
  <c r="K45" i="89" s="1"/>
  <c r="J36" i="89"/>
  <c r="K36" i="89" s="1"/>
  <c r="I47" i="89"/>
  <c r="K47" i="89" s="1"/>
  <c r="AG6" i="88"/>
  <c r="AH6" i="88" s="1"/>
  <c r="AG5" i="84"/>
  <c r="AF6" i="84"/>
  <c r="AG6" i="84"/>
  <c r="AF7" i="84"/>
  <c r="AG7" i="84"/>
  <c r="AF8" i="84"/>
  <c r="AG8" i="84"/>
  <c r="AF9" i="84"/>
  <c r="AF10" i="84"/>
  <c r="AG9" i="84"/>
  <c r="AG10" i="84"/>
  <c r="AF11" i="84"/>
  <c r="AF12" i="84"/>
  <c r="AG11" i="84"/>
  <c r="AF13" i="84"/>
  <c r="AG12" i="84"/>
  <c r="AF14" i="84"/>
  <c r="AG13" i="84"/>
  <c r="AF15" i="84"/>
  <c r="AG14" i="84"/>
  <c r="AF16" i="84"/>
  <c r="AG15" i="84"/>
  <c r="AG16" i="84"/>
  <c r="AF17" i="84"/>
  <c r="AF18" i="84"/>
  <c r="AG17" i="84"/>
  <c r="AG18" i="84"/>
  <c r="AF19" i="84"/>
  <c r="AF20" i="84"/>
  <c r="AG19" i="84"/>
  <c r="AF21" i="84"/>
  <c r="AG20" i="84"/>
  <c r="AF22" i="84"/>
  <c r="AG21" i="84"/>
  <c r="AG22" i="84"/>
  <c r="AF23" i="84"/>
  <c r="AF24" i="84"/>
  <c r="AG23" i="84"/>
  <c r="AF25" i="84"/>
  <c r="AG24" i="84"/>
  <c r="AF26" i="84"/>
  <c r="AG25" i="84"/>
  <c r="AG26" i="84"/>
  <c r="AF27" i="84"/>
  <c r="AF28" i="84"/>
  <c r="AG27" i="84"/>
  <c r="AG28" i="84"/>
  <c r="AF29" i="84"/>
  <c r="AF30" i="84"/>
  <c r="AG29" i="84"/>
  <c r="AF31" i="84"/>
  <c r="AG30" i="84"/>
  <c r="AF32" i="84"/>
  <c r="AG31" i="84"/>
  <c r="AF33" i="84"/>
  <c r="AG32" i="84"/>
  <c r="AF34" i="84"/>
  <c r="AG33" i="84"/>
  <c r="AF35" i="84"/>
  <c r="AG34" i="84"/>
  <c r="AG35" i="84"/>
  <c r="AF36" i="84"/>
  <c r="AG36" i="84"/>
  <c r="AF37" i="84"/>
  <c r="AF38" i="84"/>
  <c r="AG37" i="84"/>
  <c r="AG38" i="84"/>
  <c r="AF39" i="84"/>
  <c r="AF40" i="84"/>
  <c r="AG39" i="84"/>
  <c r="AG40" i="84"/>
  <c r="AF41" i="84"/>
  <c r="AF42" i="84"/>
  <c r="AG41" i="84"/>
  <c r="AG42" i="84"/>
  <c r="AF43" i="84"/>
  <c r="AF44" i="84"/>
  <c r="AG43" i="84"/>
  <c r="AF45" i="84"/>
  <c r="AG44" i="84"/>
  <c r="AF46" i="84"/>
  <c r="AG45" i="84"/>
  <c r="AG46" i="84"/>
  <c r="AF47" i="84"/>
  <c r="AG47" i="84"/>
  <c r="AF48" i="84"/>
  <c r="AF49" i="84"/>
  <c r="AG48" i="84"/>
  <c r="AG49" i="84"/>
  <c r="AF50" i="84"/>
  <c r="AG50" i="84"/>
  <c r="AF51" i="84"/>
  <c r="AG51" i="84"/>
  <c r="AF52" i="84"/>
  <c r="AF53" i="84"/>
  <c r="AG52" i="84"/>
  <c r="AF54" i="84"/>
  <c r="AG53" i="84"/>
  <c r="AF55" i="84"/>
  <c r="AG54" i="84"/>
  <c r="AF56" i="84"/>
  <c r="AG55" i="84"/>
  <c r="AG56" i="84"/>
  <c r="AF57" i="84"/>
  <c r="AG57" i="84"/>
  <c r="AF58" i="84"/>
  <c r="AF59" i="84"/>
  <c r="AG58" i="84"/>
  <c r="AF60" i="84"/>
  <c r="AG59" i="84"/>
  <c r="AF61" i="84"/>
  <c r="AG60" i="84"/>
  <c r="AF62" i="84"/>
  <c r="AG61" i="84"/>
  <c r="AG62" i="84"/>
  <c r="AF63" i="84"/>
  <c r="AG63" i="84"/>
  <c r="AF64" i="84"/>
  <c r="AF65" i="84"/>
  <c r="AG64" i="84"/>
  <c r="AF66" i="84"/>
  <c r="AG65" i="84"/>
  <c r="AG66" i="84"/>
  <c r="AF67" i="84"/>
  <c r="AG67" i="84"/>
  <c r="AF68" i="84"/>
  <c r="AG68" i="84"/>
  <c r="AF69" i="84"/>
  <c r="AF70" i="84"/>
  <c r="AG69" i="84"/>
  <c r="AG70" i="84"/>
  <c r="AF71" i="84"/>
  <c r="AG71" i="84"/>
  <c r="AF72" i="84"/>
  <c r="AG72" i="84"/>
  <c r="AF73" i="84"/>
  <c r="AG73" i="84"/>
  <c r="AF74" i="84"/>
  <c r="AF75" i="84"/>
  <c r="AG74" i="84"/>
  <c r="AG75" i="84"/>
  <c r="AF76" i="84"/>
  <c r="AG76" i="84"/>
  <c r="AF77" i="84"/>
  <c r="AF78" i="84"/>
  <c r="AG77" i="84"/>
  <c r="AG78" i="84"/>
  <c r="AF79" i="84"/>
  <c r="AF80" i="84"/>
  <c r="AG79" i="84"/>
  <c r="AG80" i="84"/>
  <c r="AF81" i="84"/>
  <c r="AF82" i="84"/>
  <c r="AG81" i="84"/>
  <c r="AF83" i="84"/>
  <c r="AG82" i="84"/>
  <c r="AF84" i="84"/>
  <c r="AG83" i="84"/>
  <c r="AF85" i="84"/>
  <c r="AG84" i="84"/>
  <c r="AG85" i="84"/>
  <c r="AF86" i="84"/>
  <c r="AG86" i="84"/>
  <c r="AF87" i="84"/>
  <c r="AG87" i="84"/>
  <c r="AF88" i="84"/>
  <c r="AG88" i="84"/>
  <c r="AF89" i="84"/>
  <c r="AF90" i="84"/>
  <c r="AG89" i="84"/>
  <c r="AF91" i="84"/>
  <c r="AG90" i="84"/>
  <c r="AF92" i="84"/>
  <c r="AG91" i="84"/>
  <c r="AG92" i="84"/>
  <c r="AF93" i="84"/>
  <c r="AF94" i="84"/>
  <c r="AG93" i="84"/>
  <c r="AF95" i="84"/>
  <c r="AG94" i="84"/>
  <c r="AF96" i="84"/>
  <c r="AG95" i="84"/>
  <c r="AG96" i="84"/>
  <c r="AF97" i="84"/>
  <c r="AF98" i="84"/>
  <c r="AG97" i="84"/>
  <c r="AF99" i="84"/>
  <c r="AG98" i="84"/>
  <c r="AG99" i="84"/>
  <c r="AF100" i="84"/>
  <c r="AG100" i="84"/>
  <c r="AF101" i="84"/>
  <c r="AF102" i="84"/>
  <c r="AG101" i="84"/>
  <c r="AG102" i="84"/>
  <c r="AF103" i="84"/>
  <c r="AF104" i="84"/>
  <c r="AG103" i="84"/>
  <c r="AF105" i="84"/>
  <c r="AG104" i="84"/>
  <c r="AG105" i="84"/>
  <c r="AF106" i="84"/>
  <c r="AG106" i="84"/>
  <c r="AF107" i="84"/>
  <c r="AG107" i="84"/>
  <c r="AF108" i="84"/>
  <c r="AF109" i="84"/>
  <c r="AG108" i="84"/>
  <c r="AF110" i="84"/>
  <c r="AG109" i="84"/>
  <c r="AF111" i="84"/>
  <c r="AG110" i="84"/>
  <c r="AG111" i="84"/>
  <c r="AF112" i="84"/>
  <c r="AF113" i="84"/>
  <c r="AG112" i="84"/>
  <c r="AG113" i="84"/>
  <c r="AF114" i="84"/>
  <c r="AG114" i="84"/>
  <c r="AF115" i="84"/>
  <c r="AF116" i="84"/>
  <c r="AG115" i="84"/>
  <c r="AF117" i="84"/>
  <c r="AG116" i="84"/>
  <c r="AF118" i="84"/>
  <c r="AG117" i="84"/>
  <c r="AF119" i="84"/>
  <c r="AG118" i="84"/>
  <c r="AG119" i="84"/>
  <c r="AF120" i="84"/>
  <c r="AF121" i="84"/>
  <c r="AG120" i="84"/>
  <c r="AG121" i="84"/>
  <c r="AF122" i="84"/>
  <c r="AG122" i="84"/>
  <c r="AF123" i="84"/>
  <c r="AF124" i="84"/>
  <c r="AG123" i="84"/>
  <c r="AF125" i="84"/>
  <c r="AG124" i="84"/>
  <c r="AF126" i="84"/>
  <c r="AG125" i="84"/>
  <c r="AG126" i="84"/>
  <c r="AF127" i="84"/>
  <c r="AG127" i="84"/>
  <c r="AF128" i="84"/>
  <c r="AF129" i="84"/>
  <c r="AG128" i="84"/>
  <c r="AF130" i="84"/>
  <c r="AG129" i="84"/>
  <c r="AG130" i="84"/>
  <c r="AF131" i="84"/>
  <c r="AG131" i="84"/>
  <c r="AF132" i="84"/>
  <c r="AF133" i="84"/>
  <c r="AG132" i="84"/>
  <c r="AG133" i="84"/>
  <c r="AF134" i="84"/>
  <c r="AG134" i="84"/>
  <c r="AF135" i="84"/>
  <c r="AF136" i="84"/>
  <c r="AG135" i="84"/>
  <c r="AF137" i="84"/>
  <c r="AG136" i="84"/>
  <c r="AF138" i="84"/>
  <c r="AG137" i="84"/>
  <c r="AF139" i="84"/>
  <c r="AG138" i="84"/>
  <c r="AF140" i="84"/>
  <c r="AG139" i="84"/>
  <c r="AG140" i="84"/>
  <c r="AF141" i="84"/>
  <c r="AF142" i="84"/>
  <c r="AG141" i="84"/>
  <c r="AF143" i="84"/>
  <c r="AG142" i="84"/>
  <c r="AG143" i="84"/>
  <c r="AF144" i="84"/>
  <c r="AF145" i="84"/>
  <c r="AG144" i="84"/>
  <c r="AF146" i="84"/>
  <c r="AG145" i="84"/>
  <c r="AG146" i="84"/>
  <c r="AF147" i="84"/>
  <c r="AF148" i="84"/>
  <c r="AG147" i="84"/>
  <c r="AG148" i="84"/>
  <c r="AF149" i="84"/>
  <c r="AG149" i="84"/>
  <c r="AF150" i="84"/>
  <c r="AG150" i="84"/>
  <c r="AF151" i="84"/>
  <c r="AF152" i="84"/>
  <c r="AG151" i="84"/>
  <c r="AF153" i="84"/>
  <c r="AG152" i="84"/>
  <c r="AF154" i="84"/>
  <c r="AG153" i="84"/>
  <c r="AF155" i="84"/>
  <c r="AG154" i="84"/>
  <c r="AF156" i="84"/>
  <c r="AG155" i="84"/>
  <c r="AF157" i="84"/>
  <c r="AG156" i="84"/>
  <c r="AF158" i="84"/>
  <c r="AG157" i="84"/>
  <c r="AF159" i="84"/>
  <c r="AG158" i="84"/>
  <c r="AG159" i="84"/>
  <c r="AF160" i="84"/>
  <c r="AG160" i="84"/>
  <c r="AF161" i="84"/>
  <c r="AF162" i="84"/>
  <c r="AG161" i="84"/>
  <c r="AF163" i="84"/>
  <c r="AG162" i="84"/>
  <c r="AG163" i="84"/>
  <c r="AF164" i="84"/>
  <c r="AF165" i="84"/>
  <c r="AG164" i="84"/>
  <c r="AF166" i="84"/>
  <c r="AG165" i="84"/>
  <c r="AF167" i="84"/>
  <c r="AG166" i="84"/>
  <c r="AG167" i="84"/>
  <c r="AF168" i="84"/>
  <c r="AF169" i="84"/>
  <c r="AG168" i="84"/>
  <c r="AF170" i="84"/>
  <c r="AG169" i="84"/>
  <c r="AG170" i="84"/>
  <c r="AF171" i="84"/>
  <c r="AG171" i="84"/>
  <c r="AF172" i="84"/>
  <c r="AF173" i="84"/>
  <c r="AG172" i="84"/>
  <c r="AF174" i="84"/>
  <c r="AG173" i="84"/>
  <c r="AG174" i="84"/>
  <c r="AF175" i="84"/>
  <c r="AG175" i="84"/>
  <c r="AF176" i="84"/>
  <c r="AF177" i="84"/>
  <c r="AG176" i="84"/>
  <c r="AF178" i="84"/>
  <c r="AG177" i="84"/>
  <c r="AF179" i="84"/>
  <c r="AG178" i="84"/>
  <c r="AF180" i="84"/>
  <c r="AG179" i="84"/>
  <c r="AG180" i="84"/>
  <c r="AF181" i="84"/>
  <c r="AG181" i="84"/>
  <c r="AF182" i="84"/>
  <c r="AG182" i="84"/>
  <c r="AF183" i="84"/>
  <c r="AF184" i="84"/>
  <c r="AG183" i="84"/>
  <c r="AG184" i="84"/>
  <c r="AF185" i="84"/>
  <c r="AG185" i="84"/>
  <c r="AF186" i="84"/>
  <c r="AG186" i="84"/>
  <c r="AF187" i="84"/>
  <c r="AF188" i="84"/>
  <c r="AG187" i="84"/>
  <c r="AF189" i="84"/>
  <c r="AG188" i="84"/>
  <c r="AF190" i="84"/>
  <c r="AG189" i="84"/>
  <c r="AF191" i="84"/>
  <c r="AG190" i="84"/>
  <c r="AG191" i="84"/>
  <c r="AF192" i="84"/>
  <c r="AG192" i="84"/>
  <c r="AF193" i="84"/>
  <c r="AG193" i="84"/>
  <c r="AF194" i="84"/>
  <c r="AG194" i="84"/>
  <c r="AF195" i="84"/>
  <c r="AG195" i="84"/>
  <c r="AF196" i="84"/>
  <c r="AF197" i="84"/>
  <c r="AG196" i="84"/>
  <c r="AG197" i="84"/>
  <c r="AF198" i="84"/>
  <c r="AF199" i="84"/>
  <c r="AG198" i="84"/>
  <c r="AG199" i="84"/>
  <c r="AF200" i="84"/>
  <c r="AG200" i="84"/>
  <c r="AF201" i="84"/>
  <c r="AG201" i="84"/>
  <c r="AF202" i="84"/>
  <c r="AG202" i="84"/>
  <c r="AF203" i="84"/>
  <c r="AG203" i="84"/>
  <c r="AF204" i="84"/>
  <c r="AF205" i="84"/>
  <c r="AG204" i="84"/>
  <c r="AG205" i="84"/>
  <c r="AF206" i="84"/>
  <c r="AG206" i="84"/>
  <c r="AF207" i="84"/>
  <c r="AF208" i="84"/>
  <c r="AG207" i="84"/>
  <c r="AG208" i="84"/>
  <c r="AF209" i="84"/>
  <c r="AG209" i="84"/>
  <c r="AF210" i="84"/>
  <c r="AG210" i="84"/>
  <c r="AF211" i="84"/>
  <c r="AG211" i="84"/>
  <c r="AF212" i="84"/>
  <c r="AF213" i="84"/>
  <c r="AG212" i="84"/>
  <c r="AF214" i="84"/>
  <c r="AG213" i="84"/>
  <c r="AF215" i="84"/>
  <c r="AG214" i="84"/>
  <c r="AF216" i="84"/>
  <c r="AG215" i="84"/>
  <c r="AF217" i="84"/>
  <c r="AG216" i="84"/>
  <c r="AG217" i="84"/>
  <c r="AF218" i="84"/>
  <c r="AG218" i="84"/>
  <c r="AF219" i="84"/>
  <c r="AG219" i="84"/>
  <c r="AF220" i="84"/>
  <c r="AF221" i="84"/>
  <c r="AG220" i="84"/>
  <c r="AF222" i="84"/>
  <c r="AG221" i="84"/>
  <c r="AG222" i="84"/>
  <c r="AF223" i="84"/>
  <c r="AG223" i="84"/>
  <c r="AF224" i="84"/>
  <c r="AF225" i="84"/>
  <c r="AG224" i="84"/>
  <c r="AG225" i="84"/>
  <c r="AF226" i="84"/>
  <c r="AG226" i="84"/>
  <c r="AF227" i="84"/>
  <c r="AF228" i="84"/>
  <c r="AG227" i="84"/>
  <c r="AF229" i="84"/>
  <c r="AG228" i="84"/>
  <c r="AG229" i="84"/>
  <c r="AF230" i="84"/>
  <c r="AF231" i="84"/>
  <c r="AG230" i="84"/>
  <c r="AG231" i="84"/>
  <c r="AF232" i="84"/>
  <c r="AG232" i="84"/>
  <c r="AF233" i="84"/>
  <c r="AF234" i="84"/>
  <c r="AG233" i="84"/>
  <c r="AG234" i="84"/>
  <c r="AF235" i="84"/>
  <c r="AF236" i="84"/>
  <c r="AG235" i="84"/>
  <c r="AF237" i="84"/>
  <c r="AG236" i="84"/>
  <c r="AF238" i="84"/>
  <c r="AG237" i="84"/>
  <c r="AG238" i="84"/>
  <c r="AF239" i="84"/>
  <c r="AG239" i="84"/>
  <c r="AF240" i="84"/>
  <c r="AG240" i="84"/>
  <c r="AF241" i="84"/>
  <c r="AF242" i="84"/>
  <c r="AG241" i="84"/>
  <c r="AF243" i="84"/>
  <c r="AG242" i="84"/>
  <c r="AG243" i="84"/>
  <c r="AF244" i="84"/>
  <c r="AG244" i="84"/>
  <c r="AF245" i="84"/>
  <c r="AG245" i="84"/>
  <c r="AF246" i="84"/>
  <c r="AF247" i="84"/>
  <c r="AG246" i="84"/>
  <c r="AG247" i="84"/>
  <c r="AF248" i="84"/>
  <c r="AG248" i="84"/>
  <c r="AF249" i="84"/>
  <c r="AG249" i="84"/>
  <c r="AF250" i="84"/>
  <c r="AF251" i="84"/>
  <c r="AG250" i="84"/>
  <c r="AF252" i="84"/>
  <c r="AG251" i="84"/>
  <c r="AF253" i="84"/>
  <c r="AG252" i="84"/>
  <c r="AF254" i="84"/>
  <c r="AG253" i="84"/>
  <c r="AG254" i="84"/>
  <c r="AF255" i="84"/>
  <c r="AG255" i="84"/>
  <c r="AF256" i="84"/>
  <c r="AF257" i="84"/>
  <c r="AG256" i="84"/>
  <c r="AF258" i="84"/>
  <c r="AG257" i="84"/>
  <c r="AF259" i="84"/>
  <c r="AG258" i="84"/>
  <c r="AF260" i="84"/>
  <c r="AG259" i="84"/>
  <c r="AF261" i="84"/>
  <c r="AG260" i="84"/>
  <c r="AF262" i="84"/>
  <c r="AG261" i="84"/>
  <c r="AG262" i="84"/>
  <c r="AF263" i="84"/>
  <c r="AF264" i="84"/>
  <c r="AG263" i="84"/>
  <c r="AG264" i="84"/>
  <c r="AF265" i="84"/>
  <c r="AG265" i="84"/>
  <c r="AF266" i="84"/>
  <c r="AF267" i="84"/>
  <c r="AG266" i="84"/>
  <c r="AG267" i="84"/>
  <c r="AF268" i="84"/>
  <c r="AG268" i="84"/>
  <c r="AF269" i="84"/>
  <c r="AG269" i="84"/>
  <c r="AF270" i="84"/>
  <c r="AG270" i="84"/>
  <c r="AF271" i="84"/>
  <c r="AG271" i="84"/>
  <c r="AF272" i="84"/>
  <c r="AG272" i="84"/>
  <c r="AF273" i="84"/>
  <c r="AF274" i="84"/>
  <c r="AG273" i="84"/>
  <c r="AF275" i="84"/>
  <c r="AG274" i="84"/>
  <c r="AG275" i="84"/>
  <c r="AF276" i="84"/>
  <c r="AG276" i="84"/>
  <c r="AF277" i="84"/>
  <c r="AG277" i="84"/>
  <c r="AF278" i="84"/>
  <c r="AG278" i="84"/>
  <c r="AF279" i="84"/>
  <c r="AF280" i="84"/>
  <c r="AG279" i="84"/>
  <c r="AG280" i="84"/>
  <c r="AF281" i="84"/>
  <c r="AG281" i="84"/>
  <c r="AF282" i="84"/>
  <c r="AG282" i="84"/>
  <c r="AF283" i="84"/>
  <c r="AF284" i="84"/>
  <c r="AG283" i="84"/>
  <c r="AF285" i="84"/>
  <c r="AG284" i="84"/>
  <c r="AG285" i="84"/>
  <c r="AF286" i="84"/>
  <c r="AG286" i="84"/>
  <c r="AF287" i="84"/>
  <c r="AG287" i="84"/>
  <c r="AF288" i="84"/>
  <c r="AF289" i="84"/>
  <c r="AG288" i="84"/>
  <c r="AG289" i="84"/>
  <c r="AF290" i="84"/>
  <c r="AG290" i="84"/>
  <c r="AF291" i="84"/>
  <c r="AF292" i="84"/>
  <c r="AG291" i="84"/>
  <c r="AF293" i="84"/>
  <c r="AG292" i="84"/>
  <c r="AF294" i="84"/>
  <c r="AG293" i="84"/>
  <c r="AG294" i="84"/>
  <c r="AF295" i="84"/>
  <c r="AF296" i="84"/>
  <c r="AG295" i="84"/>
  <c r="AG296" i="84"/>
  <c r="AF297" i="84"/>
  <c r="AF298" i="84"/>
  <c r="AG297" i="84"/>
  <c r="AF299" i="84"/>
  <c r="AG298" i="84"/>
  <c r="AG299" i="84"/>
  <c r="AF300" i="84"/>
  <c r="AF301" i="84"/>
  <c r="AG300" i="84"/>
  <c r="AG301" i="84"/>
  <c r="AF302" i="84"/>
  <c r="AG302" i="84"/>
  <c r="AF303" i="84"/>
  <c r="AG303" i="84"/>
  <c r="AF304" i="84"/>
  <c r="AF305" i="84"/>
  <c r="AG304" i="84"/>
  <c r="AF306" i="84"/>
  <c r="AG305" i="84"/>
  <c r="AF307" i="84"/>
  <c r="AG306" i="84"/>
  <c r="AG307" i="84"/>
  <c r="AF308" i="84"/>
  <c r="AF309" i="84"/>
  <c r="AG308" i="84"/>
  <c r="AF310" i="84"/>
  <c r="AG309" i="84"/>
  <c r="AF311" i="84"/>
  <c r="AG310" i="84"/>
  <c r="AF312" i="84"/>
  <c r="AG311" i="84"/>
  <c r="AF313" i="84"/>
  <c r="AG312" i="84"/>
  <c r="AG313" i="84"/>
  <c r="AF314" i="84"/>
  <c r="AG314" i="84"/>
  <c r="AF315" i="84"/>
  <c r="AF316" i="84"/>
  <c r="AG315" i="84"/>
  <c r="AF317" i="84"/>
  <c r="AG316" i="84"/>
  <c r="AG317" i="84"/>
  <c r="AF318" i="84"/>
  <c r="AG318" i="84"/>
  <c r="AF319" i="84"/>
  <c r="AG319" i="84"/>
  <c r="AF320" i="84"/>
  <c r="AF321" i="84"/>
  <c r="AG320" i="84"/>
  <c r="AF322" i="84"/>
  <c r="AG321" i="84"/>
  <c r="AG322" i="84"/>
  <c r="AF323" i="84"/>
  <c r="AF324" i="84"/>
  <c r="AG323" i="84"/>
  <c r="AG324" i="84"/>
  <c r="AF325" i="84"/>
  <c r="AF326" i="84"/>
  <c r="AG325" i="84"/>
  <c r="AF327" i="84"/>
  <c r="AG326" i="84"/>
  <c r="AF328" i="84"/>
  <c r="AG327" i="84"/>
  <c r="AF329" i="84"/>
  <c r="AG328" i="84"/>
  <c r="AG329" i="84"/>
  <c r="AF330" i="84"/>
  <c r="AG330" i="84"/>
  <c r="AF331" i="84"/>
  <c r="AF332" i="84"/>
  <c r="AG331" i="84"/>
  <c r="AF333" i="84"/>
  <c r="AG332" i="84"/>
  <c r="AF334" i="84"/>
  <c r="AG333" i="84"/>
  <c r="AF335" i="84"/>
  <c r="AG334" i="84"/>
  <c r="AF336" i="84"/>
  <c r="AG335" i="84"/>
  <c r="AF337" i="84"/>
  <c r="AG336" i="84"/>
  <c r="AG337" i="84"/>
  <c r="AF338" i="84"/>
  <c r="AF339" i="84"/>
  <c r="AG338" i="84"/>
  <c r="AG339" i="84"/>
  <c r="AF340" i="84"/>
  <c r="AG340" i="84"/>
  <c r="AF341" i="84"/>
  <c r="AG341" i="84"/>
  <c r="AF342" i="84"/>
  <c r="AG342" i="84"/>
  <c r="AF343" i="84"/>
  <c r="AG343" i="84"/>
  <c r="AF344" i="84"/>
  <c r="AG344" i="84"/>
  <c r="AF345" i="84"/>
  <c r="AG345" i="84"/>
  <c r="AF346" i="84"/>
  <c r="AF347" i="84"/>
  <c r="AG346" i="84"/>
  <c r="AG347" i="84"/>
  <c r="AF348" i="84"/>
  <c r="AF349" i="84"/>
  <c r="AG348" i="84"/>
  <c r="AG349" i="84"/>
  <c r="AF350" i="84"/>
  <c r="AG350" i="84"/>
  <c r="AF351" i="84"/>
  <c r="AF352" i="84"/>
  <c r="AG351" i="84"/>
  <c r="AG352" i="84"/>
  <c r="AF353" i="84"/>
  <c r="AF354" i="84"/>
  <c r="AG353" i="84"/>
  <c r="AG354" i="84"/>
  <c r="AF355" i="84"/>
  <c r="AF356" i="84"/>
  <c r="AG355" i="84"/>
  <c r="AF357" i="84"/>
  <c r="AG356" i="84"/>
  <c r="AG357" i="84"/>
  <c r="AF358" i="84"/>
  <c r="AG358" i="84"/>
  <c r="AF359" i="84"/>
  <c r="AG359" i="84"/>
  <c r="AF360" i="84"/>
  <c r="AG360" i="84"/>
  <c r="AF361" i="84"/>
  <c r="AG361" i="84"/>
  <c r="AF362" i="84"/>
  <c r="AF363" i="84"/>
  <c r="AG362" i="84"/>
  <c r="AG363" i="84"/>
  <c r="AF364" i="84"/>
  <c r="AG364" i="84"/>
  <c r="AF365" i="84"/>
  <c r="AF366" i="84"/>
  <c r="AG365" i="84"/>
  <c r="AF367" i="84"/>
  <c r="AG366" i="84"/>
  <c r="AG367" i="84"/>
  <c r="AF368" i="84"/>
  <c r="AG368" i="84"/>
  <c r="AF369" i="84"/>
  <c r="AF370" i="84"/>
  <c r="AG369" i="84"/>
  <c r="AG370" i="84"/>
  <c r="AF371" i="84"/>
  <c r="AG371" i="84"/>
  <c r="AF372" i="84"/>
  <c r="AG372" i="84"/>
  <c r="AF373" i="84"/>
  <c r="AG373" i="84"/>
  <c r="AF374" i="84"/>
  <c r="AF375" i="84"/>
  <c r="AG374" i="84"/>
  <c r="AF376" i="84"/>
  <c r="AG375" i="84"/>
  <c r="AF377" i="84"/>
  <c r="AG376" i="84"/>
  <c r="AG377" i="84"/>
  <c r="AF378" i="84"/>
  <c r="AF379" i="84"/>
  <c r="AG378" i="84"/>
  <c r="AF380" i="84"/>
  <c r="AG379" i="84"/>
  <c r="AG380" i="84"/>
  <c r="AF381" i="84"/>
  <c r="AF382" i="84"/>
  <c r="AG381" i="84"/>
  <c r="AG382" i="84"/>
  <c r="AF383" i="84"/>
  <c r="AF384" i="84"/>
  <c r="AG383" i="84"/>
  <c r="AF385" i="84"/>
  <c r="AG384" i="84"/>
  <c r="AF386" i="84"/>
  <c r="AG385" i="84"/>
  <c r="AG386" i="84"/>
  <c r="AF387" i="84"/>
  <c r="AF388" i="84"/>
  <c r="AG387" i="84"/>
  <c r="AG388" i="84"/>
  <c r="AF389" i="84"/>
  <c r="AF390" i="84"/>
  <c r="AG389" i="84"/>
  <c r="AF391" i="84"/>
  <c r="AG390" i="84"/>
  <c r="AF392" i="84"/>
  <c r="AG391" i="84"/>
  <c r="AF393" i="84"/>
  <c r="AG392" i="84"/>
  <c r="AF394" i="84"/>
  <c r="AG393" i="84"/>
  <c r="AF395" i="84"/>
  <c r="AG394" i="84"/>
  <c r="AF396" i="84"/>
  <c r="AG395" i="84"/>
  <c r="AF397" i="84"/>
  <c r="AG396" i="84"/>
  <c r="AF398" i="84"/>
  <c r="AG397" i="84"/>
  <c r="AF399" i="84"/>
  <c r="AG398" i="84"/>
  <c r="AG399" i="84"/>
  <c r="AF400" i="84"/>
  <c r="AF401" i="84"/>
  <c r="AG400" i="84"/>
  <c r="AG401" i="84"/>
  <c r="AF402" i="84"/>
  <c r="AF403" i="84"/>
  <c r="AG402" i="84"/>
  <c r="AF404" i="84"/>
  <c r="AG403" i="84"/>
  <c r="AG404" i="84"/>
  <c r="AF405" i="84"/>
  <c r="AF406" i="84"/>
  <c r="AG405" i="84"/>
  <c r="AG406" i="84"/>
  <c r="AF407" i="84"/>
  <c r="AF408" i="84"/>
  <c r="AG407" i="84"/>
  <c r="AG408" i="84"/>
  <c r="AF409" i="84"/>
  <c r="AF410" i="84"/>
  <c r="AG409" i="84"/>
  <c r="AF411" i="84"/>
  <c r="AG410" i="84"/>
  <c r="AG411" i="84"/>
  <c r="AF412" i="84"/>
  <c r="AG412" i="84"/>
  <c r="AF413" i="84"/>
  <c r="AF414" i="84"/>
  <c r="AG413" i="84"/>
  <c r="AG414" i="84"/>
  <c r="AF415" i="84"/>
  <c r="AF416" i="84"/>
  <c r="AG415" i="84"/>
  <c r="AG416" i="84"/>
  <c r="AF417" i="84"/>
  <c r="AG417" i="84"/>
  <c r="AF418" i="84"/>
  <c r="AF419" i="84"/>
  <c r="AG418" i="84"/>
  <c r="AG419" i="84"/>
  <c r="AF420" i="84"/>
  <c r="AF421" i="84"/>
  <c r="AG420" i="84"/>
  <c r="AF422" i="84"/>
  <c r="AG421" i="84"/>
  <c r="AG422" i="84"/>
  <c r="AF423" i="84"/>
  <c r="AF424" i="84"/>
  <c r="AG423" i="84"/>
  <c r="AG424" i="84"/>
  <c r="AF425" i="84"/>
  <c r="AG425" i="84"/>
  <c r="AF426" i="84"/>
  <c r="AF427" i="84"/>
  <c r="AG426" i="84"/>
  <c r="AF428" i="84"/>
  <c r="AG427" i="84"/>
  <c r="AF429" i="84"/>
  <c r="AG428" i="84"/>
  <c r="AG429" i="84"/>
  <c r="AF430" i="84"/>
  <c r="AG430" i="84"/>
  <c r="AF431" i="84"/>
  <c r="AF432" i="84"/>
  <c r="AG431" i="84"/>
  <c r="AF433" i="84"/>
  <c r="AG432" i="84"/>
  <c r="AG433" i="84"/>
  <c r="AF434" i="84"/>
  <c r="AG434" i="84"/>
  <c r="AF435" i="84"/>
  <c r="AG435" i="84"/>
  <c r="AF436" i="84"/>
  <c r="AF437" i="84"/>
  <c r="AG436" i="84"/>
  <c r="AF438" i="84"/>
  <c r="AG437" i="84"/>
  <c r="AF439" i="84"/>
  <c r="AG438" i="84"/>
  <c r="AF440" i="84"/>
  <c r="AG439" i="84"/>
  <c r="AF441" i="84"/>
  <c r="AG440" i="84"/>
  <c r="AF442" i="84"/>
  <c r="AG441" i="84"/>
  <c r="AG442" i="84"/>
  <c r="AF443" i="84"/>
  <c r="AG443" i="84"/>
  <c r="AF444" i="84"/>
  <c r="AF445" i="84"/>
  <c r="AG444" i="84"/>
  <c r="AF446" i="84"/>
  <c r="AG445" i="84"/>
  <c r="AG446" i="84"/>
  <c r="AF447" i="84"/>
  <c r="AG447" i="84"/>
  <c r="AF448" i="84"/>
  <c r="AF449" i="84"/>
  <c r="AG448" i="84"/>
  <c r="AG449" i="84"/>
  <c r="AF450" i="84"/>
  <c r="AG450" i="84"/>
  <c r="AF451" i="84"/>
  <c r="AG451" i="84"/>
  <c r="AF452" i="84"/>
  <c r="AF453" i="84"/>
  <c r="AG452" i="84"/>
  <c r="AG453" i="84"/>
  <c r="AF454" i="84"/>
  <c r="AG454" i="84"/>
  <c r="AF455" i="84"/>
  <c r="AF456" i="84"/>
  <c r="AG455" i="84"/>
  <c r="AF457" i="84"/>
  <c r="AG456" i="84"/>
  <c r="AF458" i="84"/>
  <c r="AG457" i="84"/>
  <c r="AF459" i="84"/>
  <c r="AG458" i="84"/>
  <c r="AG459" i="84"/>
  <c r="AF460" i="84"/>
  <c r="AG460" i="84"/>
  <c r="AF461" i="84"/>
  <c r="AG461" i="84"/>
  <c r="AF462" i="84"/>
  <c r="AG462" i="84"/>
  <c r="AF463" i="84"/>
  <c r="AF464" i="84"/>
  <c r="AG463" i="84"/>
  <c r="AF465" i="84"/>
  <c r="AG464" i="84"/>
  <c r="AF466" i="84"/>
  <c r="AG465" i="84"/>
  <c r="AF467" i="84"/>
  <c r="AG466" i="84"/>
  <c r="AG467" i="84"/>
  <c r="AF468" i="84"/>
  <c r="AF469" i="84"/>
  <c r="AG468" i="84"/>
  <c r="AG469" i="84"/>
  <c r="AF470" i="84"/>
  <c r="AG470" i="84"/>
  <c r="AF471" i="84"/>
  <c r="AF472" i="84"/>
  <c r="AG471" i="84"/>
  <c r="AG472" i="84"/>
  <c r="AF473" i="84"/>
  <c r="AF474" i="84"/>
  <c r="AG473" i="84"/>
  <c r="AF475" i="84"/>
  <c r="AG474" i="84"/>
  <c r="AF476" i="84"/>
  <c r="AG475" i="84"/>
  <c r="AG476" i="84"/>
  <c r="AF477" i="84"/>
  <c r="AG477" i="84"/>
  <c r="AF478" i="84"/>
  <c r="AG478" i="84"/>
  <c r="AF479" i="84"/>
  <c r="AF480" i="84"/>
  <c r="AG479" i="84"/>
  <c r="AG480" i="84"/>
  <c r="AF481" i="84"/>
  <c r="AG481" i="84"/>
  <c r="AF482" i="84"/>
  <c r="AF483" i="84"/>
  <c r="AG482" i="84"/>
  <c r="AF484" i="84"/>
  <c r="AG483" i="84"/>
  <c r="AF485" i="84"/>
  <c r="AG484" i="84"/>
  <c r="AG485" i="84"/>
  <c r="AF486" i="84"/>
  <c r="AF487" i="84"/>
  <c r="AG486" i="84"/>
  <c r="AG487" i="84"/>
  <c r="AF488" i="84"/>
  <c r="AG488" i="84"/>
  <c r="AF489" i="84"/>
  <c r="AF490" i="84"/>
  <c r="AG489" i="84"/>
  <c r="AG490" i="84"/>
  <c r="AF491" i="84"/>
  <c r="AG491" i="84"/>
  <c r="AF492" i="84"/>
  <c r="AG492" i="84"/>
  <c r="AF493" i="84"/>
  <c r="AG493" i="84"/>
  <c r="AF494" i="84"/>
  <c r="AG494" i="84"/>
  <c r="AF495" i="84"/>
  <c r="AG495" i="84"/>
  <c r="AF496" i="84"/>
  <c r="AF497" i="84"/>
  <c r="AG496" i="84"/>
  <c r="AG497" i="84"/>
  <c r="AF498" i="84"/>
  <c r="AF499" i="84"/>
  <c r="AG498" i="84"/>
  <c r="AF500" i="84"/>
  <c r="AG499" i="84"/>
  <c r="AG500" i="84"/>
  <c r="AF501" i="84"/>
  <c r="AF502" i="84"/>
  <c r="AG501" i="84"/>
  <c r="AF503" i="84"/>
  <c r="AG502" i="84"/>
  <c r="AF504" i="84"/>
  <c r="AG503" i="84"/>
  <c r="AG504" i="84"/>
  <c r="AF505" i="84"/>
  <c r="AG505" i="84"/>
  <c r="AF506" i="84"/>
  <c r="AF507" i="84"/>
  <c r="AG506" i="84"/>
  <c r="AF508" i="84"/>
  <c r="AG507" i="84"/>
  <c r="AG508" i="84"/>
  <c r="AF509" i="84"/>
  <c r="AG509" i="84"/>
  <c r="AF510" i="84"/>
  <c r="AG510" i="84"/>
  <c r="AF511" i="84"/>
  <c r="AG511" i="84"/>
  <c r="AF512" i="84"/>
  <c r="AG512" i="84"/>
  <c r="AF513" i="84"/>
  <c r="AF514" i="84"/>
  <c r="AG513" i="84"/>
  <c r="AG514" i="84"/>
  <c r="AF515" i="84"/>
  <c r="AF516" i="84"/>
  <c r="AG515" i="84"/>
  <c r="AF517" i="84"/>
  <c r="AG516" i="84"/>
  <c r="AF518" i="84"/>
  <c r="AG517" i="84"/>
  <c r="AG518" i="84"/>
  <c r="AF519" i="84"/>
  <c r="AF520" i="84"/>
  <c r="AG519" i="84"/>
  <c r="AG520" i="84"/>
  <c r="AF521" i="84"/>
  <c r="AG521" i="84"/>
  <c r="AF522" i="84"/>
  <c r="AF523" i="84"/>
  <c r="AG522" i="84"/>
  <c r="AG523" i="84"/>
  <c r="AF524" i="84"/>
  <c r="AF525" i="84"/>
  <c r="AG524" i="84"/>
  <c r="AG525" i="84"/>
  <c r="AF526" i="84"/>
  <c r="AF527" i="84"/>
  <c r="AG526" i="84"/>
  <c r="AF528" i="84"/>
  <c r="AG527" i="84"/>
  <c r="AF529" i="84"/>
  <c r="AG528" i="84"/>
  <c r="AG529" i="84"/>
  <c r="AF530" i="84"/>
  <c r="AG530" i="84"/>
  <c r="AF531" i="84"/>
  <c r="AG531" i="84"/>
  <c r="AF532" i="84"/>
  <c r="AG532" i="84"/>
  <c r="AF533" i="84"/>
  <c r="AG533" i="84"/>
  <c r="AF534" i="84"/>
  <c r="AG534" i="84"/>
  <c r="AF535" i="84"/>
  <c r="AG535" i="84"/>
  <c r="AF536" i="84"/>
  <c r="AF537" i="84"/>
  <c r="AG536" i="84"/>
  <c r="AF538" i="84"/>
  <c r="AG537" i="84"/>
  <c r="AF539" i="84"/>
  <c r="AG538" i="84"/>
  <c r="AF540" i="84"/>
  <c r="AG539" i="84"/>
  <c r="AF541" i="84"/>
  <c r="AG540" i="84"/>
  <c r="AG541" i="84"/>
  <c r="AF542" i="84"/>
  <c r="AG542" i="84"/>
  <c r="AF543" i="84"/>
  <c r="AF544" i="84"/>
  <c r="AG543" i="84"/>
  <c r="AF545" i="84"/>
  <c r="AG544" i="84"/>
  <c r="AF546" i="84"/>
  <c r="AG545" i="84"/>
  <c r="AG546" i="84"/>
  <c r="AF547" i="84"/>
  <c r="AF548" i="84"/>
  <c r="AG547" i="84"/>
  <c r="AF549" i="84"/>
  <c r="AG548" i="84"/>
  <c r="AF550" i="84"/>
  <c r="AG549" i="84"/>
  <c r="AG550" i="84"/>
  <c r="AF551" i="84"/>
  <c r="AG551" i="84"/>
  <c r="AF552" i="84"/>
  <c r="AG552" i="84"/>
  <c r="AF553" i="84"/>
  <c r="AG553" i="84"/>
  <c r="AF554" i="84"/>
  <c r="AG554" i="84"/>
  <c r="AF555" i="84"/>
  <c r="AF556" i="84"/>
  <c r="AG555" i="84"/>
  <c r="AF557" i="84"/>
  <c r="AG556" i="84"/>
  <c r="AF558" i="84"/>
  <c r="AG557" i="84"/>
  <c r="AG558" i="84"/>
  <c r="AF559" i="84"/>
  <c r="AF560" i="84"/>
  <c r="AG559" i="84"/>
  <c r="AF561" i="84"/>
  <c r="AG560" i="84"/>
  <c r="AF562" i="84"/>
  <c r="AG561" i="84"/>
  <c r="AG562" i="84"/>
  <c r="AF563" i="84"/>
  <c r="AG563" i="84"/>
  <c r="AF564" i="84"/>
  <c r="AG564" i="84"/>
  <c r="AF565" i="84"/>
  <c r="AG565" i="84"/>
  <c r="AF566" i="84"/>
  <c r="AF567" i="84"/>
  <c r="AG566" i="84"/>
  <c r="AF568" i="84"/>
  <c r="AG567" i="84"/>
  <c r="AG568" i="84"/>
  <c r="AF569" i="84"/>
  <c r="AG569" i="84"/>
  <c r="AF570" i="84"/>
  <c r="AG570" i="84"/>
  <c r="AF571" i="84"/>
  <c r="AF572" i="84"/>
  <c r="AG571" i="84"/>
  <c r="AF573" i="84"/>
  <c r="AG572" i="84"/>
  <c r="AG573" i="84"/>
  <c r="AF574" i="84"/>
  <c r="AG574" i="84"/>
  <c r="AF575" i="84"/>
  <c r="AG575" i="84"/>
  <c r="AF576" i="84"/>
  <c r="AF577" i="84"/>
  <c r="AG576" i="84"/>
  <c r="AF578" i="84"/>
  <c r="AG577" i="84"/>
  <c r="AF579" i="84"/>
  <c r="AG578" i="84"/>
  <c r="AG579" i="84"/>
  <c r="AF580" i="84"/>
  <c r="AG580" i="84"/>
  <c r="AF581" i="84"/>
  <c r="AG581" i="84"/>
  <c r="AF582" i="84"/>
  <c r="AF583" i="84"/>
  <c r="AG582" i="84"/>
  <c r="AG583" i="84"/>
  <c r="AF584" i="84"/>
  <c r="AF585" i="84"/>
  <c r="AG584" i="84"/>
  <c r="AG585" i="84"/>
  <c r="AF586" i="84"/>
  <c r="AF587" i="84"/>
  <c r="AG586" i="84"/>
  <c r="AF588" i="84"/>
  <c r="AG587" i="84"/>
  <c r="AF589" i="84"/>
  <c r="AG588" i="84"/>
  <c r="AF590" i="84"/>
  <c r="AG589" i="84"/>
  <c r="AG590" i="84"/>
  <c r="AF591" i="84"/>
  <c r="AF592" i="84"/>
  <c r="AG591" i="84"/>
  <c r="AG592" i="84"/>
  <c r="AF593" i="84"/>
  <c r="AF594" i="84"/>
  <c r="AG593" i="84"/>
  <c r="AF595" i="84"/>
  <c r="AG594" i="84"/>
  <c r="AF596" i="84"/>
  <c r="AG595" i="84"/>
  <c r="AF597" i="84"/>
  <c r="AG596" i="84"/>
  <c r="AF598" i="84"/>
  <c r="AG597" i="84"/>
  <c r="AG598" i="84"/>
  <c r="AF599" i="84"/>
  <c r="AG599" i="84"/>
  <c r="AF600" i="84"/>
  <c r="AF601" i="84"/>
  <c r="AG600" i="84"/>
  <c r="AG601" i="84"/>
  <c r="AF602" i="84"/>
  <c r="AG602" i="84"/>
  <c r="AF603" i="84"/>
  <c r="AF604" i="84"/>
  <c r="AG603" i="84"/>
  <c r="AF605" i="84"/>
  <c r="AG604" i="84"/>
  <c r="AF606" i="84"/>
  <c r="AG605" i="84"/>
  <c r="AF607" i="84"/>
  <c r="AG606" i="84"/>
  <c r="AG607" i="84"/>
  <c r="AF608" i="84"/>
  <c r="AG608" i="84"/>
  <c r="AF609" i="84"/>
  <c r="AG609" i="84"/>
  <c r="AF610" i="84"/>
  <c r="AG610" i="84"/>
  <c r="AF611" i="84"/>
  <c r="AG611" i="84"/>
  <c r="AF612" i="84"/>
  <c r="AF613" i="84"/>
  <c r="AG612" i="84"/>
  <c r="AG613" i="84"/>
  <c r="AF614" i="84"/>
  <c r="AG614" i="84"/>
  <c r="AF615" i="84"/>
  <c r="AF616" i="84"/>
  <c r="AG615" i="84"/>
  <c r="AG616" i="84"/>
  <c r="AF617" i="84"/>
  <c r="AG617" i="84"/>
  <c r="AF618" i="84"/>
  <c r="AF619" i="84"/>
  <c r="AG618" i="84"/>
  <c r="AG619" i="84"/>
  <c r="AF620" i="84"/>
  <c r="AG620" i="84"/>
  <c r="AF621" i="84"/>
  <c r="AG621" i="84"/>
  <c r="AF622" i="84"/>
  <c r="AG622" i="84"/>
  <c r="AF623" i="84"/>
  <c r="AF624" i="84"/>
  <c r="AG623" i="84"/>
  <c r="AG624" i="84"/>
  <c r="AF625" i="84"/>
  <c r="AF626" i="84"/>
  <c r="AG625" i="84"/>
  <c r="AF627" i="84"/>
  <c r="AG626" i="84"/>
  <c r="AF628" i="84"/>
  <c r="AG627" i="84"/>
  <c r="AG628" i="84"/>
  <c r="AF629" i="84"/>
  <c r="AG629" i="84"/>
  <c r="AF630" i="84"/>
  <c r="AF631" i="84"/>
  <c r="AG630" i="84"/>
  <c r="AF632" i="84"/>
  <c r="AG631" i="84"/>
  <c r="AG632" i="84"/>
  <c r="AF633" i="84"/>
  <c r="AF634" i="84"/>
  <c r="AG633" i="84"/>
  <c r="AF635" i="84"/>
  <c r="AG634" i="84"/>
  <c r="AF636" i="84"/>
  <c r="AG635" i="84"/>
  <c r="AF637" i="84"/>
  <c r="AG636" i="84"/>
  <c r="AF638" i="84"/>
  <c r="AG637" i="84"/>
  <c r="AF639" i="84"/>
  <c r="AG638" i="84"/>
  <c r="AG639" i="84"/>
  <c r="AF640" i="84"/>
  <c r="AF641" i="84"/>
  <c r="AG640" i="84"/>
  <c r="AG641" i="84"/>
  <c r="AF642" i="84"/>
  <c r="AG642" i="84"/>
  <c r="AF643" i="84"/>
  <c r="AF644" i="84"/>
  <c r="AG643" i="84"/>
  <c r="AG644" i="84"/>
  <c r="AF645" i="84"/>
  <c r="AF646" i="84"/>
  <c r="AG645" i="84"/>
  <c r="AF647" i="84"/>
  <c r="AG646" i="84"/>
  <c r="AG647" i="84"/>
  <c r="AF648" i="84"/>
  <c r="AF649" i="84"/>
  <c r="AG648" i="84"/>
  <c r="AG649" i="84"/>
  <c r="AF650" i="84"/>
  <c r="AG650" i="84"/>
  <c r="AF651" i="84"/>
  <c r="AG651" i="84"/>
  <c r="AF652" i="84"/>
  <c r="AG652" i="84"/>
  <c r="AF653" i="84"/>
  <c r="AF654" i="84"/>
  <c r="AG653" i="84"/>
  <c r="AG654" i="84"/>
  <c r="AF655" i="84"/>
  <c r="AF656" i="84"/>
  <c r="AG655" i="84"/>
  <c r="AF657" i="84"/>
  <c r="AG656" i="84"/>
  <c r="AF658" i="84"/>
  <c r="AG657" i="84"/>
  <c r="AG658" i="84"/>
  <c r="AF659" i="84"/>
  <c r="AG659" i="84"/>
  <c r="AF660" i="84"/>
  <c r="AF661" i="84"/>
  <c r="AG660" i="84"/>
  <c r="AG661" i="84"/>
  <c r="AF662" i="84"/>
  <c r="AF663" i="84"/>
  <c r="AG662" i="84"/>
  <c r="AG663" i="84"/>
  <c r="AF664" i="84"/>
  <c r="AG664" i="84"/>
  <c r="AF665" i="84"/>
  <c r="AF666" i="84"/>
  <c r="AG665" i="84"/>
  <c r="AF667" i="84"/>
  <c r="AG666" i="84"/>
  <c r="AG667" i="84"/>
  <c r="AF668" i="84"/>
  <c r="AF669" i="84"/>
  <c r="AG668" i="84"/>
  <c r="AF670" i="84"/>
  <c r="AG669" i="84"/>
  <c r="AF671" i="84"/>
  <c r="AG670" i="84"/>
  <c r="AF672" i="84"/>
  <c r="AG671" i="84"/>
  <c r="AG672" i="84"/>
  <c r="AF673" i="84"/>
  <c r="AG673" i="84"/>
  <c r="AF674" i="84"/>
  <c r="AF675" i="84"/>
  <c r="AG674" i="84"/>
  <c r="AG675" i="84"/>
  <c r="AF676" i="84"/>
  <c r="AF677" i="84"/>
  <c r="AG676" i="84"/>
  <c r="AF678" i="84"/>
  <c r="AG677" i="84"/>
  <c r="AF679" i="84"/>
  <c r="AG678" i="84"/>
  <c r="AF680" i="84"/>
  <c r="AG679" i="84"/>
  <c r="AG680" i="84"/>
  <c r="AF681" i="84"/>
  <c r="AF682" i="84"/>
  <c r="AG681" i="84"/>
  <c r="AG682" i="84"/>
  <c r="AF683" i="84"/>
  <c r="AG683" i="84"/>
  <c r="AF684" i="84"/>
  <c r="AG684" i="84"/>
  <c r="AF685" i="84"/>
  <c r="AF686" i="84"/>
  <c r="AG685" i="84"/>
  <c r="AG686" i="84"/>
  <c r="AF687" i="84"/>
  <c r="AG687" i="84"/>
  <c r="AF688" i="84"/>
  <c r="AG688" i="84"/>
  <c r="AF689" i="84"/>
  <c r="AF690" i="84"/>
  <c r="AG689" i="84"/>
  <c r="AF691" i="84"/>
  <c r="AG690" i="84"/>
  <c r="AF692" i="84"/>
  <c r="AG691" i="84"/>
  <c r="AF693" i="84"/>
  <c r="AG692" i="84"/>
  <c r="AG693" i="84"/>
  <c r="AF694" i="84"/>
  <c r="AG694" i="84"/>
  <c r="AF695" i="84"/>
  <c r="AG695" i="84"/>
  <c r="AF696" i="84"/>
  <c r="AG696" i="84"/>
  <c r="AF697" i="84"/>
  <c r="AG697" i="84"/>
  <c r="AF698" i="84"/>
  <c r="AG698" i="84"/>
  <c r="AF699" i="84"/>
  <c r="AG699" i="84"/>
  <c r="AF700" i="84"/>
  <c r="AG700" i="84"/>
  <c r="AF701" i="84"/>
  <c r="AG701" i="84"/>
  <c r="AF702" i="84"/>
  <c r="AF703" i="84"/>
  <c r="AG702" i="84"/>
  <c r="AF704" i="84"/>
  <c r="AG703" i="84"/>
  <c r="AF705" i="84"/>
  <c r="AG704" i="84"/>
  <c r="AF706" i="84"/>
  <c r="AG705" i="84"/>
  <c r="AF707" i="84"/>
  <c r="AG706" i="84"/>
  <c r="AF708" i="84"/>
  <c r="AG707" i="84"/>
  <c r="AF709" i="84"/>
  <c r="AG708" i="84"/>
  <c r="AG709" i="84"/>
  <c r="AF710" i="84"/>
  <c r="AF711" i="84"/>
  <c r="AG710" i="84"/>
  <c r="AF712" i="84"/>
  <c r="AG711" i="84"/>
  <c r="AG712" i="84"/>
  <c r="AF713" i="84"/>
  <c r="AG713" i="84"/>
  <c r="AF714" i="84"/>
  <c r="AF715" i="84"/>
  <c r="AG714" i="84"/>
  <c r="AF716" i="84"/>
  <c r="AG715" i="84"/>
  <c r="AF717" i="84"/>
  <c r="AG716" i="84"/>
  <c r="AF718" i="84"/>
  <c r="AG717" i="84"/>
  <c r="AG718" i="84"/>
  <c r="AF719" i="84"/>
  <c r="AG719" i="84"/>
  <c r="AF720" i="84"/>
  <c r="AF721" i="84"/>
  <c r="AG720" i="84"/>
  <c r="AF722" i="84"/>
  <c r="AG721" i="84"/>
  <c r="AG722" i="84"/>
  <c r="AF723" i="84"/>
  <c r="AF724" i="84"/>
  <c r="AG723" i="84"/>
  <c r="AF725" i="84"/>
  <c r="AG724" i="84"/>
  <c r="AG725" i="84"/>
  <c r="AF726" i="84"/>
  <c r="AF727" i="84"/>
  <c r="AG726" i="84"/>
  <c r="AG727" i="84"/>
  <c r="AF728" i="84"/>
  <c r="AF729" i="84"/>
  <c r="AG728" i="84"/>
  <c r="AG729" i="84"/>
  <c r="AF730" i="84"/>
  <c r="AF731" i="84"/>
  <c r="AG730" i="84"/>
  <c r="AG731" i="84"/>
  <c r="AF732" i="84"/>
  <c r="AG732" i="84"/>
  <c r="AF733" i="84"/>
  <c r="AG733" i="84"/>
  <c r="AF734" i="84"/>
  <c r="AF735" i="84"/>
  <c r="AG734" i="84"/>
  <c r="AF736" i="84"/>
  <c r="AG735" i="84"/>
  <c r="AG736" i="84"/>
  <c r="AF737" i="84"/>
  <c r="AF738" i="84"/>
  <c r="AG737" i="84"/>
  <c r="AF739" i="84"/>
  <c r="AG738" i="84"/>
  <c r="AG739" i="84"/>
  <c r="AF740" i="84"/>
  <c r="AG740" i="84"/>
  <c r="AF741" i="84"/>
  <c r="AF742" i="84"/>
  <c r="AG741" i="84"/>
  <c r="AF743" i="84"/>
  <c r="AG742" i="84"/>
  <c r="AF744" i="84"/>
  <c r="AG743" i="84"/>
  <c r="AF745" i="84"/>
  <c r="AG744" i="84"/>
  <c r="AG745" i="84"/>
  <c r="AF746" i="84"/>
  <c r="AG746" i="84"/>
  <c r="AF747" i="84"/>
  <c r="I15" i="84" l="1"/>
  <c r="I31" i="84"/>
  <c r="I8" i="88"/>
  <c r="I24" i="84"/>
  <c r="I33" i="84"/>
  <c r="I10" i="84"/>
  <c r="I26" i="84"/>
  <c r="I11" i="84"/>
  <c r="I27" i="84"/>
  <c r="I12" i="84"/>
  <c r="I8" i="84"/>
  <c r="I23" i="84"/>
  <c r="I16" i="84"/>
  <c r="I32" i="84"/>
  <c r="I9" i="84"/>
  <c r="I17" i="84"/>
  <c r="I25" i="84"/>
  <c r="I18" i="84"/>
  <c r="I34" i="84"/>
  <c r="I5" i="84"/>
  <c r="I19" i="84"/>
  <c r="I35" i="84"/>
  <c r="I6" i="84"/>
  <c r="I20" i="84"/>
  <c r="I28" i="84"/>
  <c r="I36" i="84"/>
  <c r="I7" i="84"/>
  <c r="I13" i="84"/>
  <c r="I21" i="84"/>
  <c r="I29" i="84"/>
  <c r="I37" i="84"/>
  <c r="I7" i="88"/>
  <c r="I14" i="84"/>
  <c r="I22" i="84"/>
  <c r="I30" i="84"/>
  <c r="I38" i="84"/>
  <c r="O47" i="89"/>
  <c r="O36" i="89"/>
  <c r="O45" i="89"/>
  <c r="O67" i="89"/>
  <c r="O59" i="89"/>
  <c r="O37" i="89"/>
  <c r="O71" i="89"/>
  <c r="O61" i="89"/>
  <c r="O34" i="89"/>
  <c r="O43" i="89"/>
  <c r="O39" i="89"/>
  <c r="O53" i="89"/>
  <c r="O10" i="89"/>
  <c r="O70" i="89"/>
  <c r="O63" i="89"/>
  <c r="O74" i="89"/>
  <c r="I27" i="88"/>
  <c r="I26" i="88"/>
  <c r="I25" i="88"/>
  <c r="I16" i="88"/>
  <c r="I15" i="88"/>
  <c r="I14" i="88"/>
  <c r="I28" i="88"/>
  <c r="I19" i="88"/>
  <c r="I18" i="88"/>
  <c r="I17" i="88"/>
  <c r="I12" i="88"/>
  <c r="I11" i="88"/>
  <c r="I10" i="88"/>
  <c r="I9" i="88"/>
  <c r="I5" i="88"/>
  <c r="I20" i="88"/>
  <c r="I32" i="88"/>
  <c r="I31" i="88"/>
  <c r="I30" i="88"/>
  <c r="I21" i="88"/>
  <c r="I34" i="88"/>
  <c r="I33" i="88"/>
  <c r="I24" i="88"/>
  <c r="I23" i="88"/>
  <c r="I22" i="88"/>
  <c r="I13" i="88"/>
  <c r="I29" i="88"/>
  <c r="AG747" i="84"/>
  <c r="AH747" i="84" s="1"/>
  <c r="AH739" i="84"/>
  <c r="AH731" i="84"/>
  <c r="AH723" i="84"/>
  <c r="AH715" i="84"/>
  <c r="AH707" i="84"/>
  <c r="AH699" i="84"/>
  <c r="AH691" i="84"/>
  <c r="AH683" i="84"/>
  <c r="AH675" i="84"/>
  <c r="AH667" i="84"/>
  <c r="AH659" i="84"/>
  <c r="AH651" i="84"/>
  <c r="AH643" i="84"/>
  <c r="AH635" i="84"/>
  <c r="AH627" i="84"/>
  <c r="AH619" i="84"/>
  <c r="AH611" i="84"/>
  <c r="AH603" i="84"/>
  <c r="AH595" i="84"/>
  <c r="AH587" i="84"/>
  <c r="AH579" i="84"/>
  <c r="AH571" i="84"/>
  <c r="AH563" i="84"/>
  <c r="AH555" i="84"/>
  <c r="AH547" i="84"/>
  <c r="AH539" i="84"/>
  <c r="AH531" i="84"/>
  <c r="AH523" i="84"/>
  <c r="AH515" i="84"/>
  <c r="AH507" i="84"/>
  <c r="AH499" i="84"/>
  <c r="AH491" i="84"/>
  <c r="AH483" i="84"/>
  <c r="AH475" i="84"/>
  <c r="AH467" i="84"/>
  <c r="AH459" i="84"/>
  <c r="AH451" i="84"/>
  <c r="AH443" i="84"/>
  <c r="AH435" i="84"/>
  <c r="AH427" i="84"/>
  <c r="AH419" i="84"/>
  <c r="AH411" i="84"/>
  <c r="AH403" i="84"/>
  <c r="AH395" i="84"/>
  <c r="AH387" i="84"/>
  <c r="AH379" i="84"/>
  <c r="AH371" i="84"/>
  <c r="AH363" i="84"/>
  <c r="AH355" i="84"/>
  <c r="AH347" i="84"/>
  <c r="AH339" i="84"/>
  <c r="AH331" i="84"/>
  <c r="AH323" i="84"/>
  <c r="AH315" i="84"/>
  <c r="AH307" i="84"/>
  <c r="AH299" i="84"/>
  <c r="AH291" i="84"/>
  <c r="AH283" i="84"/>
  <c r="AH275" i="84"/>
  <c r="AH267" i="84"/>
  <c r="AH259" i="84"/>
  <c r="AH251" i="84"/>
  <c r="AH243" i="84"/>
  <c r="AH235" i="84"/>
  <c r="AH227" i="84"/>
  <c r="AH219" i="84"/>
  <c r="AH211" i="84"/>
  <c r="AH203" i="84"/>
  <c r="AH195" i="84"/>
  <c r="AH187" i="84"/>
  <c r="AH179" i="84"/>
  <c r="AH171" i="84"/>
  <c r="AH163" i="84"/>
  <c r="AH155" i="84"/>
  <c r="AH147" i="84"/>
  <c r="AH139" i="84"/>
  <c r="AH131" i="84"/>
  <c r="AH123" i="84"/>
  <c r="AH115" i="84"/>
  <c r="AH107" i="84"/>
  <c r="AH99" i="84"/>
  <c r="AH91" i="84"/>
  <c r="AH83" i="84"/>
  <c r="AH75" i="84"/>
  <c r="AH67" i="84"/>
  <c r="AH59" i="84"/>
  <c r="AH51" i="84"/>
  <c r="AH43" i="84"/>
  <c r="AH35" i="84"/>
  <c r="AH27" i="84"/>
  <c r="AH19" i="84"/>
  <c r="AH11" i="84"/>
  <c r="AF7" i="88"/>
  <c r="AH202" i="84"/>
  <c r="AH162" i="84"/>
  <c r="AH146" i="84"/>
  <c r="AH130" i="84"/>
  <c r="AH114" i="84"/>
  <c r="AH98" i="84"/>
  <c r="AH90" i="84"/>
  <c r="AH74" i="84"/>
  <c r="AH66" i="84"/>
  <c r="AH50" i="84"/>
  <c r="AH34" i="84"/>
  <c r="AH26" i="84"/>
  <c r="AH10" i="84"/>
  <c r="AH721" i="84"/>
  <c r="AH577" i="84"/>
  <c r="AH545" i="84"/>
  <c r="AH521" i="84"/>
  <c r="AH505" i="84"/>
  <c r="AH481" i="84"/>
  <c r="AH457" i="84"/>
  <c r="AH433" i="84"/>
  <c r="AH417" i="84"/>
  <c r="AH393" i="84"/>
  <c r="AH369" i="84"/>
  <c r="AH345" i="84"/>
  <c r="AH329" i="84"/>
  <c r="AH305" i="84"/>
  <c r="AH281" i="84"/>
  <c r="AH273" i="84"/>
  <c r="AH249" i="84"/>
  <c r="AH225" i="84"/>
  <c r="AH217" i="84"/>
  <c r="AH193" i="84"/>
  <c r="AH169" i="84"/>
  <c r="AH145" i="84"/>
  <c r="AH129" i="84"/>
  <c r="AH105" i="84"/>
  <c r="AH89" i="84"/>
  <c r="AH65" i="84"/>
  <c r="AH41" i="84"/>
  <c r="AH25" i="84"/>
  <c r="AH744" i="84"/>
  <c r="AH720" i="84"/>
  <c r="AH712" i="84"/>
  <c r="AH704" i="84"/>
  <c r="AH696" i="84"/>
  <c r="AH688" i="84"/>
  <c r="AH680" i="84"/>
  <c r="AH664" i="84"/>
  <c r="AH640" i="84"/>
  <c r="AH624" i="84"/>
  <c r="AH600" i="84"/>
  <c r="AH576" i="84"/>
  <c r="AH552" i="84"/>
  <c r="AH520" i="84"/>
  <c r="AH496" i="84"/>
  <c r="AH472" i="84"/>
  <c r="AH448" i="84"/>
  <c r="AH424" i="84"/>
  <c r="AH400" i="84"/>
  <c r="AH384" i="84"/>
  <c r="AH360" i="84"/>
  <c r="AH336" i="84"/>
  <c r="AH312" i="84"/>
  <c r="AH288" i="84"/>
  <c r="AH272" i="84"/>
  <c r="AH256" i="84"/>
  <c r="AH232" i="84"/>
  <c r="AH208" i="84"/>
  <c r="AH184" i="84"/>
  <c r="AH160" i="84"/>
  <c r="AH136" i="84"/>
  <c r="AH128" i="84"/>
  <c r="AH104" i="84"/>
  <c r="AH88" i="84"/>
  <c r="AH64" i="84"/>
  <c r="AH48" i="84"/>
  <c r="AH24" i="84"/>
  <c r="AH743" i="84"/>
  <c r="AH719" i="84"/>
  <c r="AH695" i="84"/>
  <c r="AH671" i="84"/>
  <c r="AH639" i="84"/>
  <c r="AH615" i="84"/>
  <c r="AH591" i="84"/>
  <c r="AH567" i="84"/>
  <c r="AH543" i="84"/>
  <c r="AH519" i="84"/>
  <c r="AH495" i="84"/>
  <c r="AH471" i="84"/>
  <c r="AH447" i="84"/>
  <c r="AH415" i="84"/>
  <c r="AH391" i="84"/>
  <c r="AH367" i="84"/>
  <c r="AH343" i="84"/>
  <c r="AH319" i="84"/>
  <c r="AH295" i="84"/>
  <c r="AH271" i="84"/>
  <c r="AH247" i="84"/>
  <c r="AH223" i="84"/>
  <c r="AH199" i="84"/>
  <c r="AH175" i="84"/>
  <c r="AH151" i="84"/>
  <c r="AH127" i="84"/>
  <c r="AH95" i="84"/>
  <c r="AH63" i="84"/>
  <c r="AH31" i="84"/>
  <c r="AH734" i="84"/>
  <c r="AH710" i="84"/>
  <c r="AH702" i="84"/>
  <c r="AH694" i="84"/>
  <c r="AH670" i="84"/>
  <c r="AH638" i="84"/>
  <c r="AH614" i="84"/>
  <c r="AH590" i="84"/>
  <c r="AH566" i="84"/>
  <c r="AH542" i="84"/>
  <c r="AH510" i="84"/>
  <c r="AH486" i="84"/>
  <c r="AH462" i="84"/>
  <c r="AH438" i="84"/>
  <c r="AH414" i="84"/>
  <c r="AH398" i="84"/>
  <c r="AH374" i="84"/>
  <c r="AH350" i="84"/>
  <c r="AH310" i="84"/>
  <c r="AH270" i="84"/>
  <c r="AH230" i="84"/>
  <c r="AH206" i="84"/>
  <c r="AH166" i="84"/>
  <c r="AH142" i="84"/>
  <c r="AH118" i="84"/>
  <c r="AH78" i="84"/>
  <c r="AH62" i="84"/>
  <c r="AH46" i="84"/>
  <c r="AH6" i="84"/>
  <c r="AH741" i="84"/>
  <c r="AH701" i="84"/>
  <c r="AH693" i="84"/>
  <c r="AH653" i="84"/>
  <c r="AH613" i="84"/>
  <c r="AH589" i="84"/>
  <c r="AH557" i="84"/>
  <c r="AH746" i="84"/>
  <c r="AH738" i="84"/>
  <c r="AH730" i="84"/>
  <c r="AH722" i="84"/>
  <c r="AH714" i="84"/>
  <c r="AH706" i="84"/>
  <c r="AH698" i="84"/>
  <c r="AH690" i="84"/>
  <c r="AH682" i="84"/>
  <c r="AH674" i="84"/>
  <c r="AH666" i="84"/>
  <c r="AH658" i="84"/>
  <c r="AH650" i="84"/>
  <c r="AH642" i="84"/>
  <c r="AH634" i="84"/>
  <c r="AH626" i="84"/>
  <c r="AH618" i="84"/>
  <c r="AH610" i="84"/>
  <c r="AH602" i="84"/>
  <c r="AH594" i="84"/>
  <c r="AH586" i="84"/>
  <c r="AH578" i="84"/>
  <c r="AH570" i="84"/>
  <c r="AH562" i="84"/>
  <c r="AH554" i="84"/>
  <c r="AH546" i="84"/>
  <c r="AH538" i="84"/>
  <c r="AH530" i="84"/>
  <c r="AH522" i="84"/>
  <c r="AH514" i="84"/>
  <c r="AH506" i="84"/>
  <c r="AH498" i="84"/>
  <c r="AH490" i="84"/>
  <c r="AH482" i="84"/>
  <c r="AH474" i="84"/>
  <c r="AH466" i="84"/>
  <c r="AH458" i="84"/>
  <c r="AH450" i="84"/>
  <c r="AH442" i="84"/>
  <c r="AH434" i="84"/>
  <c r="AH426" i="84"/>
  <c r="AH418" i="84"/>
  <c r="AH410" i="84"/>
  <c r="AH402" i="84"/>
  <c r="AH394" i="84"/>
  <c r="AH386" i="84"/>
  <c r="AH378" i="84"/>
  <c r="AH370" i="84"/>
  <c r="AH362" i="84"/>
  <c r="AH354" i="84"/>
  <c r="AH346" i="84"/>
  <c r="AH338" i="84"/>
  <c r="AH330" i="84"/>
  <c r="AH322" i="84"/>
  <c r="AH314" i="84"/>
  <c r="AH306" i="84"/>
  <c r="AH298" i="84"/>
  <c r="AH290" i="84"/>
  <c r="AH282" i="84"/>
  <c r="AH274" i="84"/>
  <c r="AH266" i="84"/>
  <c r="AH258" i="84"/>
  <c r="AH250" i="84"/>
  <c r="AH242" i="84"/>
  <c r="AH234" i="84"/>
  <c r="AH226" i="84"/>
  <c r="AH218" i="84"/>
  <c r="AH210" i="84"/>
  <c r="AH194" i="84"/>
  <c r="AH186" i="84"/>
  <c r="AH178" i="84"/>
  <c r="AH170" i="84"/>
  <c r="AH154" i="84"/>
  <c r="AH138" i="84"/>
  <c r="AH122" i="84"/>
  <c r="AH106" i="84"/>
  <c r="AH82" i="84"/>
  <c r="AH58" i="84"/>
  <c r="AH42" i="84"/>
  <c r="AH18" i="84"/>
  <c r="AH705" i="84"/>
  <c r="AH569" i="84"/>
  <c r="AH537" i="84"/>
  <c r="AH513" i="84"/>
  <c r="AH489" i="84"/>
  <c r="AH473" i="84"/>
  <c r="AH449" i="84"/>
  <c r="AH425" i="84"/>
  <c r="AH401" i="84"/>
  <c r="AH377" i="84"/>
  <c r="AH361" i="84"/>
  <c r="AH337" i="84"/>
  <c r="AH313" i="84"/>
  <c r="AH289" i="84"/>
  <c r="AH257" i="84"/>
  <c r="AH233" i="84"/>
  <c r="AH201" i="84"/>
  <c r="AH177" i="84"/>
  <c r="AH161" i="84"/>
  <c r="AH137" i="84"/>
  <c r="AH113" i="84"/>
  <c r="AH81" i="84"/>
  <c r="AH57" i="84"/>
  <c r="AH33" i="84"/>
  <c r="AH9" i="84"/>
  <c r="AH736" i="84"/>
  <c r="AH672" i="84"/>
  <c r="AH656" i="84"/>
  <c r="AH632" i="84"/>
  <c r="AH608" i="84"/>
  <c r="AH584" i="84"/>
  <c r="AH560" i="84"/>
  <c r="AH536" i="84"/>
  <c r="AH504" i="84"/>
  <c r="AH480" i="84"/>
  <c r="AH456" i="84"/>
  <c r="AH432" i="84"/>
  <c r="AH408" i="84"/>
  <c r="AH376" i="84"/>
  <c r="AH352" i="84"/>
  <c r="AH328" i="84"/>
  <c r="AH304" i="84"/>
  <c r="AH280" i="84"/>
  <c r="AH248" i="84"/>
  <c r="AH224" i="84"/>
  <c r="AH200" i="84"/>
  <c r="AH176" i="84"/>
  <c r="AH152" i="84"/>
  <c r="AH120" i="84"/>
  <c r="AH80" i="84"/>
  <c r="AH56" i="84"/>
  <c r="AH32" i="84"/>
  <c r="AH8" i="84"/>
  <c r="AH735" i="84"/>
  <c r="AH703" i="84"/>
  <c r="AH679" i="84"/>
  <c r="AH655" i="84"/>
  <c r="AH631" i="84"/>
  <c r="AH607" i="84"/>
  <c r="AH583" i="84"/>
  <c r="AH559" i="84"/>
  <c r="AH535" i="84"/>
  <c r="AH511" i="84"/>
  <c r="AH487" i="84"/>
  <c r="AH463" i="84"/>
  <c r="AH431" i="84"/>
  <c r="AH407" i="84"/>
  <c r="AH383" i="84"/>
  <c r="AH359" i="84"/>
  <c r="AH335" i="84"/>
  <c r="AH311" i="84"/>
  <c r="AH287" i="84"/>
  <c r="AH263" i="84"/>
  <c r="AH239" i="84"/>
  <c r="AH215" i="84"/>
  <c r="AH191" i="84"/>
  <c r="AH167" i="84"/>
  <c r="AH143" i="84"/>
  <c r="AH119" i="84"/>
  <c r="AH79" i="84"/>
  <c r="AH55" i="84"/>
  <c r="AH23" i="84"/>
  <c r="AH718" i="84"/>
  <c r="AH686" i="84"/>
  <c r="AH662" i="84"/>
  <c r="AH646" i="84"/>
  <c r="AH622" i="84"/>
  <c r="AH598" i="84"/>
  <c r="AH574" i="84"/>
  <c r="AH526" i="84"/>
  <c r="AH494" i="84"/>
  <c r="AH470" i="84"/>
  <c r="AH446" i="84"/>
  <c r="AH422" i="84"/>
  <c r="AH382" i="84"/>
  <c r="AH358" i="84"/>
  <c r="AH318" i="84"/>
  <c r="AH294" i="84"/>
  <c r="AH278" i="84"/>
  <c r="AH246" i="84"/>
  <c r="AH222" i="84"/>
  <c r="AH198" i="84"/>
  <c r="AH158" i="84"/>
  <c r="AH134" i="84"/>
  <c r="AH94" i="84"/>
  <c r="AH70" i="84"/>
  <c r="AH30" i="84"/>
  <c r="AH725" i="84"/>
  <c r="AH685" i="84"/>
  <c r="AH645" i="84"/>
  <c r="AH605" i="84"/>
  <c r="AH745" i="84"/>
  <c r="AH737" i="84"/>
  <c r="AH729" i="84"/>
  <c r="AH713" i="84"/>
  <c r="AH697" i="84"/>
  <c r="AH689" i="84"/>
  <c r="AH681" i="84"/>
  <c r="AH673" i="84"/>
  <c r="AH665" i="84"/>
  <c r="AH657" i="84"/>
  <c r="AH649" i="84"/>
  <c r="AH641" i="84"/>
  <c r="AH633" i="84"/>
  <c r="AH625" i="84"/>
  <c r="AH617" i="84"/>
  <c r="AH609" i="84"/>
  <c r="AH601" i="84"/>
  <c r="AH593" i="84"/>
  <c r="AH585" i="84"/>
  <c r="AH561" i="84"/>
  <c r="AH553" i="84"/>
  <c r="AH529" i="84"/>
  <c r="AH497" i="84"/>
  <c r="AH465" i="84"/>
  <c r="AH441" i="84"/>
  <c r="AH409" i="84"/>
  <c r="AH385" i="84"/>
  <c r="AH353" i="84"/>
  <c r="AH321" i="84"/>
  <c r="AH297" i="84"/>
  <c r="AH265" i="84"/>
  <c r="AH241" i="84"/>
  <c r="AH209" i="84"/>
  <c r="AH185" i="84"/>
  <c r="AH153" i="84"/>
  <c r="AH121" i="84"/>
  <c r="AH97" i="84"/>
  <c r="AH73" i="84"/>
  <c r="AH49" i="84"/>
  <c r="AH17" i="84"/>
  <c r="AH728" i="84"/>
  <c r="AH648" i="84"/>
  <c r="AH616" i="84"/>
  <c r="AH592" i="84"/>
  <c r="AH568" i="84"/>
  <c r="AH544" i="84"/>
  <c r="AH512" i="84"/>
  <c r="AH488" i="84"/>
  <c r="AH464" i="84"/>
  <c r="AH440" i="84"/>
  <c r="AH416" i="84"/>
  <c r="AH392" i="84"/>
  <c r="AH368" i="84"/>
  <c r="AH344" i="84"/>
  <c r="AH320" i="84"/>
  <c r="AH296" i="84"/>
  <c r="AH264" i="84"/>
  <c r="AH240" i="84"/>
  <c r="AH216" i="84"/>
  <c r="AH192" i="84"/>
  <c r="AH168" i="84"/>
  <c r="AH144" i="84"/>
  <c r="AH112" i="84"/>
  <c r="AH96" i="84"/>
  <c r="AH72" i="84"/>
  <c r="AH40" i="84"/>
  <c r="AH16" i="84"/>
  <c r="AH727" i="84"/>
  <c r="AH711" i="84"/>
  <c r="AH687" i="84"/>
  <c r="AH663" i="84"/>
  <c r="AH647" i="84"/>
  <c r="AH623" i="84"/>
  <c r="AH599" i="84"/>
  <c r="AH575" i="84"/>
  <c r="AH551" i="84"/>
  <c r="AH527" i="84"/>
  <c r="AH503" i="84"/>
  <c r="AH479" i="84"/>
  <c r="AH455" i="84"/>
  <c r="AH439" i="84"/>
  <c r="AH423" i="84"/>
  <c r="AH399" i="84"/>
  <c r="AH375" i="84"/>
  <c r="AH351" i="84"/>
  <c r="AH327" i="84"/>
  <c r="AH303" i="84"/>
  <c r="AH279" i="84"/>
  <c r="AH255" i="84"/>
  <c r="AH231" i="84"/>
  <c r="AH207" i="84"/>
  <c r="AH183" i="84"/>
  <c r="AH159" i="84"/>
  <c r="AH135" i="84"/>
  <c r="AH111" i="84"/>
  <c r="AH71" i="84"/>
  <c r="AH39" i="84"/>
  <c r="AH7" i="84"/>
  <c r="AH726" i="84"/>
  <c r="AH678" i="84"/>
  <c r="AH654" i="84"/>
  <c r="AH630" i="84"/>
  <c r="AH606" i="84"/>
  <c r="AH582" i="84"/>
  <c r="AH558" i="84"/>
  <c r="AH518" i="84"/>
  <c r="AH502" i="84"/>
  <c r="AH478" i="84"/>
  <c r="AH454" i="84"/>
  <c r="AH430" i="84"/>
  <c r="AH390" i="84"/>
  <c r="AH366" i="84"/>
  <c r="AH326" i="84"/>
  <c r="AH302" i="84"/>
  <c r="AH286" i="84"/>
  <c r="AH238" i="84"/>
  <c r="AH214" i="84"/>
  <c r="AH174" i="84"/>
  <c r="AH150" i="84"/>
  <c r="AH126" i="84"/>
  <c r="AH86" i="84"/>
  <c r="AH54" i="84"/>
  <c r="AH14" i="84"/>
  <c r="AH733" i="84"/>
  <c r="AH677" i="84"/>
  <c r="AH629" i="84"/>
  <c r="AH597" i="84"/>
  <c r="AH528" i="84"/>
  <c r="AH87" i="84"/>
  <c r="AH47" i="84"/>
  <c r="AH15" i="84"/>
  <c r="AH742" i="84"/>
  <c r="AH534" i="84"/>
  <c r="AH406" i="84"/>
  <c r="AH334" i="84"/>
  <c r="AH262" i="84"/>
  <c r="AH182" i="84"/>
  <c r="AH110" i="84"/>
  <c r="AH38" i="84"/>
  <c r="AH717" i="84"/>
  <c r="AH669" i="84"/>
  <c r="AH637" i="84"/>
  <c r="AH581" i="84"/>
  <c r="AH103" i="84"/>
  <c r="AH550" i="84"/>
  <c r="AH342" i="84"/>
  <c r="AH254" i="84"/>
  <c r="AH190" i="84"/>
  <c r="AH102" i="84"/>
  <c r="AH22" i="84"/>
  <c r="AH709" i="84"/>
  <c r="AH661" i="84"/>
  <c r="AH621" i="84"/>
  <c r="AH573" i="84"/>
  <c r="AH740" i="84"/>
  <c r="AH732" i="84"/>
  <c r="AH724" i="84"/>
  <c r="AH716" i="84"/>
  <c r="AH652" i="84"/>
  <c r="AH588" i="84"/>
  <c r="AH541" i="84"/>
  <c r="AH509" i="84"/>
  <c r="AH477" i="84"/>
  <c r="AH445" i="84"/>
  <c r="AH413" i="84"/>
  <c r="AH381" i="84"/>
  <c r="AH349" i="84"/>
  <c r="AH317" i="84"/>
  <c r="AH285" i="84"/>
  <c r="AH253" i="84"/>
  <c r="AH221" i="84"/>
  <c r="AH189" i="84"/>
  <c r="AH157" i="84"/>
  <c r="AH125" i="84"/>
  <c r="AH93" i="84"/>
  <c r="AH61" i="84"/>
  <c r="AH29" i="84"/>
  <c r="AH708" i="84"/>
  <c r="AH644" i="84"/>
  <c r="AH580" i="84"/>
  <c r="AH540" i="84"/>
  <c r="AH508" i="84"/>
  <c r="AH476" i="84"/>
  <c r="AH444" i="84"/>
  <c r="AH412" i="84"/>
  <c r="AH380" i="84"/>
  <c r="AH348" i="84"/>
  <c r="AH316" i="84"/>
  <c r="AH284" i="84"/>
  <c r="AH252" i="84"/>
  <c r="AH220" i="84"/>
  <c r="AH188" i="84"/>
  <c r="AH124" i="84"/>
  <c r="AH92" i="84"/>
  <c r="AH60" i="84"/>
  <c r="AH28" i="84"/>
  <c r="AH700" i="84"/>
  <c r="AH636" i="84"/>
  <c r="AH572" i="84"/>
  <c r="AH533" i="84"/>
  <c r="AH501" i="84"/>
  <c r="AH469" i="84"/>
  <c r="AH437" i="84"/>
  <c r="AH405" i="84"/>
  <c r="AH341" i="84"/>
  <c r="AH309" i="84"/>
  <c r="AH277" i="84"/>
  <c r="AH213" i="84"/>
  <c r="AH181" i="84"/>
  <c r="AH117" i="84"/>
  <c r="AH53" i="84"/>
  <c r="AH628" i="84"/>
  <c r="AH532" i="84"/>
  <c r="AH468" i="84"/>
  <c r="AH404" i="84"/>
  <c r="AH340" i="84"/>
  <c r="AH276" i="84"/>
  <c r="AH212" i="84"/>
  <c r="AH148" i="84"/>
  <c r="AH84" i="84"/>
  <c r="AH684" i="84"/>
  <c r="AH525" i="84"/>
  <c r="AH397" i="84"/>
  <c r="AH301" i="84"/>
  <c r="AH205" i="84"/>
  <c r="AH141" i="84"/>
  <c r="AH45" i="84"/>
  <c r="AH556" i="84"/>
  <c r="AH492" i="84"/>
  <c r="AH396" i="84"/>
  <c r="AH300" i="84"/>
  <c r="AH204" i="84"/>
  <c r="AH140" i="84"/>
  <c r="AH44" i="84"/>
  <c r="AH604" i="84"/>
  <c r="AH485" i="84"/>
  <c r="AH389" i="84"/>
  <c r="AH293" i="84"/>
  <c r="AH197" i="84"/>
  <c r="AH133" i="84"/>
  <c r="AH37" i="84"/>
  <c r="AH596" i="84"/>
  <c r="AH484" i="84"/>
  <c r="AH420" i="84"/>
  <c r="AH324" i="84"/>
  <c r="AH228" i="84"/>
  <c r="AH132" i="84"/>
  <c r="AH36" i="84"/>
  <c r="AH156" i="84"/>
  <c r="AH373" i="84"/>
  <c r="AH245" i="84"/>
  <c r="AH149" i="84"/>
  <c r="AH85" i="84"/>
  <c r="AH21" i="84"/>
  <c r="AH692" i="84"/>
  <c r="AH565" i="84"/>
  <c r="AH500" i="84"/>
  <c r="AH436" i="84"/>
  <c r="AH308" i="84"/>
  <c r="AH244" i="84"/>
  <c r="AH180" i="84"/>
  <c r="AH116" i="84"/>
  <c r="AH52" i="84"/>
  <c r="AH620" i="84"/>
  <c r="AH493" i="84"/>
  <c r="AH429" i="84"/>
  <c r="AH333" i="84"/>
  <c r="AH237" i="84"/>
  <c r="AH109" i="84"/>
  <c r="AH13" i="84"/>
  <c r="AH612" i="84"/>
  <c r="AH524" i="84"/>
  <c r="AH428" i="84"/>
  <c r="AH332" i="84"/>
  <c r="AH236" i="84"/>
  <c r="AH108" i="84"/>
  <c r="AH12" i="84"/>
  <c r="AH668" i="84"/>
  <c r="AH517" i="84"/>
  <c r="AH421" i="84"/>
  <c r="AH325" i="84"/>
  <c r="AH229" i="84"/>
  <c r="AH101" i="84"/>
  <c r="AH5" i="84"/>
  <c r="AH660" i="84"/>
  <c r="AH516" i="84"/>
  <c r="AH452" i="84"/>
  <c r="AH356" i="84"/>
  <c r="AH260" i="84"/>
  <c r="AH164" i="84"/>
  <c r="AH68" i="84"/>
  <c r="AH372" i="84"/>
  <c r="AH20" i="84"/>
  <c r="AH564" i="84"/>
  <c r="AH461" i="84"/>
  <c r="AH365" i="84"/>
  <c r="AH269" i="84"/>
  <c r="AH173" i="84"/>
  <c r="AH77" i="84"/>
  <c r="AH676" i="84"/>
  <c r="AH460" i="84"/>
  <c r="AH364" i="84"/>
  <c r="AH268" i="84"/>
  <c r="AH172" i="84"/>
  <c r="AH76" i="84"/>
  <c r="AH549" i="84"/>
  <c r="AH453" i="84"/>
  <c r="AH357" i="84"/>
  <c r="AH261" i="84"/>
  <c r="AH165" i="84"/>
  <c r="AH69" i="84"/>
  <c r="H35" i="88"/>
  <c r="AH548" i="84"/>
  <c r="AH388" i="84"/>
  <c r="AH292" i="84"/>
  <c r="AH196" i="84"/>
  <c r="AH100" i="84"/>
  <c r="AG7" i="88"/>
  <c r="AF8" i="88"/>
  <c r="AF9" i="88"/>
  <c r="AG8" i="88"/>
  <c r="AF10" i="88"/>
  <c r="AG9" i="88"/>
  <c r="AG10" i="88"/>
  <c r="AF11" i="88"/>
  <c r="AG11" i="88"/>
  <c r="AF12" i="88"/>
  <c r="AG12" i="88"/>
  <c r="AF13" i="88"/>
  <c r="AG13" i="88"/>
  <c r="AF14" i="88"/>
  <c r="AG14" i="88"/>
  <c r="AF15" i="88"/>
  <c r="AG15" i="88"/>
  <c r="AF16" i="88"/>
  <c r="AG16" i="88"/>
  <c r="AF17" i="88"/>
  <c r="AG17" i="88"/>
  <c r="AF18" i="88"/>
  <c r="AF19" i="88"/>
  <c r="AG18" i="88"/>
  <c r="AG19" i="88"/>
  <c r="AF20" i="88"/>
  <c r="AG20" i="88"/>
  <c r="AF21" i="88"/>
  <c r="AF22" i="88"/>
  <c r="AG21" i="88"/>
  <c r="AG22" i="88"/>
  <c r="AF23" i="88"/>
  <c r="AG23" i="88"/>
  <c r="AF24" i="88"/>
  <c r="AF25" i="88"/>
  <c r="AG24" i="88"/>
  <c r="AG25" i="88"/>
  <c r="AF26" i="88"/>
  <c r="AF27" i="88"/>
  <c r="AG26" i="88"/>
  <c r="AG27" i="88"/>
  <c r="AF28" i="88"/>
  <c r="AF29" i="88"/>
  <c r="AG28" i="88"/>
  <c r="AF30" i="88"/>
  <c r="AG29" i="88"/>
  <c r="AF31" i="88"/>
  <c r="AG30" i="88"/>
  <c r="AG31" i="88"/>
  <c r="AF32" i="88"/>
  <c r="AG32" i="88"/>
  <c r="AF33" i="88"/>
  <c r="AG33" i="88"/>
  <c r="AF34" i="88"/>
  <c r="AG34" i="88"/>
  <c r="AF35" i="88"/>
  <c r="AF36" i="88"/>
  <c r="AG35" i="88"/>
  <c r="AG36" i="88"/>
  <c r="AF37" i="88"/>
  <c r="AG37" i="88"/>
  <c r="AF38" i="88"/>
  <c r="AG38" i="88"/>
  <c r="AF39" i="88"/>
  <c r="AF40" i="88"/>
  <c r="AG39" i="88"/>
  <c r="AF41" i="88"/>
  <c r="AG40" i="88"/>
  <c r="AG41" i="88"/>
  <c r="AF42" i="88"/>
  <c r="AF43" i="88"/>
  <c r="AG42" i="88"/>
  <c r="AF44" i="88"/>
  <c r="AG43" i="88"/>
  <c r="AF45" i="88"/>
  <c r="AG44" i="88"/>
  <c r="AG45" i="88"/>
  <c r="AF46" i="88"/>
  <c r="AG46" i="88"/>
  <c r="AF47" i="88"/>
  <c r="AF48" i="88"/>
  <c r="AG47" i="88"/>
  <c r="AF49" i="88"/>
  <c r="AG48" i="88"/>
  <c r="AG49" i="88"/>
  <c r="AF50" i="88"/>
  <c r="AG50" i="88"/>
  <c r="AF51" i="88"/>
  <c r="AF52" i="88"/>
  <c r="AG51" i="88"/>
  <c r="AF53" i="88"/>
  <c r="AG52" i="88"/>
  <c r="AF54" i="88"/>
  <c r="AG53" i="88"/>
  <c r="AF55" i="88"/>
  <c r="AG54" i="88"/>
  <c r="AG55" i="88"/>
  <c r="AF56" i="88"/>
  <c r="AF57" i="88"/>
  <c r="AG56" i="88"/>
  <c r="AF58" i="88"/>
  <c r="AG57" i="88"/>
  <c r="AF59" i="88"/>
  <c r="AG58" i="88"/>
  <c r="AF60" i="88"/>
  <c r="AG59" i="88"/>
  <c r="AG60" i="88"/>
  <c r="AF61" i="88"/>
  <c r="AF62" i="88"/>
  <c r="AG61" i="88"/>
  <c r="AF63" i="88"/>
  <c r="AG62" i="88"/>
  <c r="AG63" i="88"/>
  <c r="AF64" i="88"/>
  <c r="AG64" i="88"/>
  <c r="AF65" i="88"/>
  <c r="AG65" i="88"/>
  <c r="AF66" i="88"/>
  <c r="AG66" i="88"/>
  <c r="AF67" i="88"/>
  <c r="AF68" i="88"/>
  <c r="AG67" i="88"/>
  <c r="AG68" i="88"/>
  <c r="AF69" i="88"/>
  <c r="AG69" i="88"/>
  <c r="AF70" i="88"/>
  <c r="AF71" i="88"/>
  <c r="AG70" i="88"/>
  <c r="AF72" i="88"/>
  <c r="AG71" i="88"/>
  <c r="AF73" i="88"/>
  <c r="AG72" i="88"/>
  <c r="AG73" i="88"/>
  <c r="AF74" i="88"/>
  <c r="AF75" i="88"/>
  <c r="AG74" i="88"/>
  <c r="AF76" i="88"/>
  <c r="AG75" i="88"/>
  <c r="AG76" i="88"/>
  <c r="AF77" i="88"/>
  <c r="AF78" i="88"/>
  <c r="AG77" i="88"/>
  <c r="AF79" i="88"/>
  <c r="AG78" i="88"/>
  <c r="AF80" i="88"/>
  <c r="AG79" i="88"/>
  <c r="AF81" i="88"/>
  <c r="AG80" i="88"/>
  <c r="AF82" i="88"/>
  <c r="AG81" i="88"/>
  <c r="AF83" i="88"/>
  <c r="AG82" i="88"/>
  <c r="AF84" i="88"/>
  <c r="AG83" i="88"/>
  <c r="AG84" i="88"/>
  <c r="AF85" i="88"/>
  <c r="AG85" i="88"/>
  <c r="AF86" i="88"/>
  <c r="AG86" i="88"/>
  <c r="AF87" i="88"/>
  <c r="AF88" i="88"/>
  <c r="AG87" i="88"/>
  <c r="AG88" i="88"/>
  <c r="AF89" i="88"/>
  <c r="AG89" i="88"/>
  <c r="AF90" i="88"/>
  <c r="AG90" i="88"/>
  <c r="AF91" i="88"/>
  <c r="AG91" i="88"/>
  <c r="AF92" i="88"/>
  <c r="AF93" i="88"/>
  <c r="AG92" i="88"/>
  <c r="AF94" i="88"/>
  <c r="AG93" i="88"/>
  <c r="AF95" i="88"/>
  <c r="AG94" i="88"/>
  <c r="AG95" i="88"/>
  <c r="AF96" i="88"/>
  <c r="AG96" i="88"/>
  <c r="AF97" i="88"/>
  <c r="AG97" i="88"/>
  <c r="AF98" i="88"/>
  <c r="AG98" i="88"/>
  <c r="AF99" i="88"/>
  <c r="AG99" i="88"/>
  <c r="AF100" i="88"/>
  <c r="AG100" i="88"/>
  <c r="AF101" i="88"/>
  <c r="AF102" i="88"/>
  <c r="AG101" i="88"/>
  <c r="AF103" i="88"/>
  <c r="AG102" i="88"/>
  <c r="AF104" i="88"/>
  <c r="AG103" i="88"/>
  <c r="AG104" i="88"/>
  <c r="AF105" i="88"/>
  <c r="AG105" i="88"/>
  <c r="AF106" i="88"/>
  <c r="AG106" i="88"/>
  <c r="AF107" i="88"/>
  <c r="AG107" i="88"/>
  <c r="AF108" i="88"/>
  <c r="AG108" i="88"/>
  <c r="AF109" i="88"/>
  <c r="AG109" i="88"/>
  <c r="AF110" i="88"/>
  <c r="AG110" i="88"/>
  <c r="AF111" i="88"/>
  <c r="AG111" i="88"/>
  <c r="AF112" i="88"/>
  <c r="AF113" i="88"/>
  <c r="AG112" i="88"/>
  <c r="AF114" i="88"/>
  <c r="AG113" i="88"/>
  <c r="AG114" i="88"/>
  <c r="AF115" i="88"/>
  <c r="AG115" i="88"/>
  <c r="AF116" i="88"/>
  <c r="AG116" i="88"/>
  <c r="AF117" i="88"/>
  <c r="AG117" i="88"/>
  <c r="AF118" i="88"/>
  <c r="AG118" i="88"/>
  <c r="AF119" i="88"/>
  <c r="AF120" i="88"/>
  <c r="AG119" i="88"/>
  <c r="AF121" i="88"/>
  <c r="AG120" i="88"/>
  <c r="AF122" i="88"/>
  <c r="AG121" i="88"/>
  <c r="AF123" i="88"/>
  <c r="AG122" i="88"/>
  <c r="AG123" i="88"/>
  <c r="AF124" i="88"/>
  <c r="AG124" i="88"/>
  <c r="AF125" i="88"/>
  <c r="AF126" i="88"/>
  <c r="AG125" i="88"/>
  <c r="AG126" i="88"/>
  <c r="AF127" i="88"/>
  <c r="AF128" i="88"/>
  <c r="AG127" i="88"/>
  <c r="AG128" i="88"/>
  <c r="AF129" i="88"/>
  <c r="AG129" i="88"/>
  <c r="AF130" i="88"/>
  <c r="AG130" i="88"/>
  <c r="AF131" i="88"/>
  <c r="AF132" i="88"/>
  <c r="AG131" i="88"/>
  <c r="AG132" i="88"/>
  <c r="AF133" i="88"/>
  <c r="AG133" i="88"/>
  <c r="AF134" i="88"/>
  <c r="AG134" i="88"/>
  <c r="AF135" i="88"/>
  <c r="AF136" i="88"/>
  <c r="AG135" i="88"/>
  <c r="AF137" i="88"/>
  <c r="AG136" i="88"/>
  <c r="AF138" i="88"/>
  <c r="AG137" i="88"/>
  <c r="AF139" i="88"/>
  <c r="AG138" i="88"/>
  <c r="AF140" i="88"/>
  <c r="AG139" i="88"/>
  <c r="AG140" i="88"/>
  <c r="AF141" i="88"/>
  <c r="AF142" i="88"/>
  <c r="AG141" i="88"/>
  <c r="AG142" i="88"/>
  <c r="AF143" i="88"/>
  <c r="AF144" i="88"/>
  <c r="AG143" i="88"/>
  <c r="AF145" i="88"/>
  <c r="AG144" i="88"/>
  <c r="AG145" i="88"/>
  <c r="AF146" i="88"/>
  <c r="AF147" i="88"/>
  <c r="AG146" i="88"/>
  <c r="AF148" i="88"/>
  <c r="AG147" i="88"/>
  <c r="AG148" i="88"/>
  <c r="AF149" i="88"/>
  <c r="AF150" i="88"/>
  <c r="AG149" i="88"/>
  <c r="AF151" i="88"/>
  <c r="AG150" i="88"/>
  <c r="AG151" i="88"/>
  <c r="AF152" i="88"/>
  <c r="AG152" i="88"/>
  <c r="AF153" i="88"/>
  <c r="AF154" i="88"/>
  <c r="AG153" i="88"/>
  <c r="AG154" i="88"/>
  <c r="AF155" i="88"/>
  <c r="AF156" i="88"/>
  <c r="AG155" i="88"/>
  <c r="AF157" i="88"/>
  <c r="AG156" i="88"/>
  <c r="AF158" i="88"/>
  <c r="AG157" i="88"/>
  <c r="AF159" i="88"/>
  <c r="AG158" i="88"/>
  <c r="AF160" i="88"/>
  <c r="AG159" i="88"/>
  <c r="AG160" i="88"/>
  <c r="AF161" i="88"/>
  <c r="AG161" i="88"/>
  <c r="AF162" i="88"/>
  <c r="AG162" i="88"/>
  <c r="AF163" i="88"/>
  <c r="AG163" i="88"/>
  <c r="AF164" i="88"/>
  <c r="AG164" i="88"/>
  <c r="AF165" i="88"/>
  <c r="AG165" i="88"/>
  <c r="AF166" i="88"/>
  <c r="AF167" i="88"/>
  <c r="AG166" i="88"/>
  <c r="AF168" i="88"/>
  <c r="AG167" i="88"/>
  <c r="AF169" i="88"/>
  <c r="AG168" i="88"/>
  <c r="AF170" i="88"/>
  <c r="AG169" i="88"/>
  <c r="AG170" i="88"/>
  <c r="AF171" i="88"/>
  <c r="AG171" i="88"/>
  <c r="AF172" i="88"/>
  <c r="AG172" i="88"/>
  <c r="AF173" i="88"/>
  <c r="AG173" i="88"/>
  <c r="AF174" i="88"/>
  <c r="AF175" i="88"/>
  <c r="AG174" i="88"/>
  <c r="AG175" i="88"/>
  <c r="AF176" i="88"/>
  <c r="AG176" i="88"/>
  <c r="AF177" i="88"/>
  <c r="AG177" i="88"/>
  <c r="AF178" i="88"/>
  <c r="AF179" i="88"/>
  <c r="AG178" i="88"/>
  <c r="AG179" i="88"/>
  <c r="AF180" i="88"/>
  <c r="AF181" i="88"/>
  <c r="AG180" i="88"/>
  <c r="AG181" i="88"/>
  <c r="AF182" i="88"/>
  <c r="AF183" i="88"/>
  <c r="AG182" i="88"/>
  <c r="AG183" i="88"/>
  <c r="AF184" i="88"/>
  <c r="AG184" i="88"/>
  <c r="AF185" i="88"/>
  <c r="AG185" i="88"/>
  <c r="AF186" i="88"/>
  <c r="AG186" i="88"/>
  <c r="AF187" i="88"/>
  <c r="AG187" i="88"/>
  <c r="AF188" i="88"/>
  <c r="AF189" i="88"/>
  <c r="AG188" i="88"/>
  <c r="AG189" i="88"/>
  <c r="AF190" i="88"/>
  <c r="AF191" i="88"/>
  <c r="AG190" i="88"/>
  <c r="AF192" i="88"/>
  <c r="AG191" i="88"/>
  <c r="AG192" i="88"/>
  <c r="AF193" i="88"/>
  <c r="AF194" i="88"/>
  <c r="AG193" i="88"/>
  <c r="AF195" i="88"/>
  <c r="AG194" i="88"/>
  <c r="AG195" i="88"/>
  <c r="AF196" i="88"/>
  <c r="AF197" i="88"/>
  <c r="AG196" i="88"/>
  <c r="AF198" i="88"/>
  <c r="AG197" i="88"/>
  <c r="AG198" i="88"/>
  <c r="AF199" i="88"/>
  <c r="AG199" i="88"/>
  <c r="AF200" i="88"/>
  <c r="AG200" i="88"/>
  <c r="AF201" i="88"/>
  <c r="AF202" i="88"/>
  <c r="AG201" i="88"/>
  <c r="AF203" i="88"/>
  <c r="AG202" i="88"/>
  <c r="AF204" i="88"/>
  <c r="AG203" i="88"/>
  <c r="AF205" i="88"/>
  <c r="AG204" i="88"/>
  <c r="AF206" i="88"/>
  <c r="AG205" i="88"/>
  <c r="AF207" i="88"/>
  <c r="AG206" i="88"/>
  <c r="AF208" i="88"/>
  <c r="AG207" i="88"/>
  <c r="AG208" i="88"/>
  <c r="AF209" i="88"/>
  <c r="AF210" i="88"/>
  <c r="AG209" i="88"/>
  <c r="AG210" i="88"/>
  <c r="AF211" i="88"/>
  <c r="AF212" i="88"/>
  <c r="AG211" i="88"/>
  <c r="AF213" i="88"/>
  <c r="AG212" i="88"/>
  <c r="AF214" i="88"/>
  <c r="AG213" i="88"/>
  <c r="AF215" i="88"/>
  <c r="AG214" i="88"/>
  <c r="AG215" i="88"/>
  <c r="AF216" i="88"/>
  <c r="AG216" i="88"/>
  <c r="AF217" i="88"/>
  <c r="AG217" i="88"/>
  <c r="AF218" i="88"/>
  <c r="AG218" i="88"/>
  <c r="AF219" i="88"/>
  <c r="AF220" i="88"/>
  <c r="AG219" i="88"/>
  <c r="AF221" i="88"/>
  <c r="AG220" i="88"/>
  <c r="AG221" i="88"/>
  <c r="AF222" i="88"/>
  <c r="AG222" i="88"/>
  <c r="AF223" i="88"/>
  <c r="AF224" i="88"/>
  <c r="AG223" i="88"/>
  <c r="AF225" i="88"/>
  <c r="AG224" i="88"/>
  <c r="AG225" i="88"/>
  <c r="AF226" i="88"/>
  <c r="AF227" i="88"/>
  <c r="AG226" i="88"/>
  <c r="AF228" i="88"/>
  <c r="AG227" i="88"/>
  <c r="AF229" i="88"/>
  <c r="AG228" i="88"/>
  <c r="AG229" i="88"/>
  <c r="AF230" i="88"/>
  <c r="AG230" i="88"/>
  <c r="AF231" i="88"/>
  <c r="AG231" i="88"/>
  <c r="AF232" i="88"/>
  <c r="AF233" i="88"/>
  <c r="AG232" i="88"/>
  <c r="AG233" i="88"/>
  <c r="AF234" i="88"/>
  <c r="AG234" i="88"/>
  <c r="AF235" i="88"/>
  <c r="AG235" i="88"/>
  <c r="AF236" i="88"/>
  <c r="AG236" i="88"/>
  <c r="AF237" i="88"/>
  <c r="AF238" i="88"/>
  <c r="AG237" i="88"/>
  <c r="AF239" i="88"/>
  <c r="AG238" i="88"/>
  <c r="AF240" i="88"/>
  <c r="AG239" i="88"/>
  <c r="AF241" i="88"/>
  <c r="AG240" i="88"/>
  <c r="AF242" i="88"/>
  <c r="AG241" i="88"/>
  <c r="AF243" i="88"/>
  <c r="AG242" i="88"/>
  <c r="AF244" i="88"/>
  <c r="AG243" i="88"/>
  <c r="AF245" i="88"/>
  <c r="AG244" i="88"/>
  <c r="AG245" i="88"/>
  <c r="AF246" i="88"/>
  <c r="AF247" i="88"/>
  <c r="AG246" i="88"/>
  <c r="AG247" i="88"/>
  <c r="AF248" i="88"/>
  <c r="AG248" i="88"/>
  <c r="AF249" i="88"/>
  <c r="AG249" i="88"/>
  <c r="AF250" i="88"/>
  <c r="AF251" i="88"/>
  <c r="AG250" i="88"/>
  <c r="AG251" i="88"/>
  <c r="AF252" i="88"/>
  <c r="AF253" i="88"/>
  <c r="AG252" i="88"/>
  <c r="AG253" i="88"/>
  <c r="AF254" i="88"/>
  <c r="AG254" i="88"/>
  <c r="AF255" i="88"/>
  <c r="AF256" i="88"/>
  <c r="AG255" i="88"/>
  <c r="AF257" i="88"/>
  <c r="AG256" i="88"/>
  <c r="AG257" i="88"/>
  <c r="AF258" i="88"/>
  <c r="AF259" i="88"/>
  <c r="AG258" i="88"/>
  <c r="AF260" i="88"/>
  <c r="AG259" i="88"/>
  <c r="AG260" i="88"/>
  <c r="AF261" i="88"/>
  <c r="AF262" i="88"/>
  <c r="AG261" i="88"/>
  <c r="AG262" i="88"/>
  <c r="AF263" i="88"/>
  <c r="AF264" i="88"/>
  <c r="AG263" i="88"/>
  <c r="AF265" i="88"/>
  <c r="AG264" i="88"/>
  <c r="AG265" i="88"/>
  <c r="AF266" i="88"/>
  <c r="AG266" i="88"/>
  <c r="AF267" i="88"/>
  <c r="AF268" i="88"/>
  <c r="AG267" i="88"/>
  <c r="AF269" i="88"/>
  <c r="AG268" i="88"/>
  <c r="AG269" i="88"/>
  <c r="AF270" i="88"/>
  <c r="AF271" i="88"/>
  <c r="AG270" i="88"/>
  <c r="AF272" i="88"/>
  <c r="AG271" i="88"/>
  <c r="AF273" i="88"/>
  <c r="AG272" i="88"/>
  <c r="AF274" i="88"/>
  <c r="AG273" i="88"/>
  <c r="AF275" i="88"/>
  <c r="AG274" i="88"/>
  <c r="AF276" i="88"/>
  <c r="AG275" i="88"/>
  <c r="AF277" i="88"/>
  <c r="AG276" i="88"/>
  <c r="AG277" i="88"/>
  <c r="AF278" i="88"/>
  <c r="AF279" i="88"/>
  <c r="AG278" i="88"/>
  <c r="AG279" i="88"/>
  <c r="AF280" i="88"/>
  <c r="AG280" i="88"/>
  <c r="AF281" i="88"/>
  <c r="AG281" i="88"/>
  <c r="AF282" i="88"/>
  <c r="AG282" i="88"/>
  <c r="AF283" i="88"/>
  <c r="AF284" i="88"/>
  <c r="AG283" i="88"/>
  <c r="AF285" i="88"/>
  <c r="AG284" i="88"/>
  <c r="AG285" i="88"/>
  <c r="AF286" i="88"/>
  <c r="AG286" i="88"/>
  <c r="AF287" i="88"/>
  <c r="AF288" i="88"/>
  <c r="AG287" i="88"/>
  <c r="AF289" i="88"/>
  <c r="AG288" i="88"/>
  <c r="AF290" i="88"/>
  <c r="AG289" i="88"/>
  <c r="AG290" i="88"/>
  <c r="AF291" i="88"/>
  <c r="AF292" i="88"/>
  <c r="AG291" i="88"/>
  <c r="AF293" i="88"/>
  <c r="AG292" i="88"/>
  <c r="AF294" i="88"/>
  <c r="AG293" i="88"/>
  <c r="AG294" i="88"/>
  <c r="AF295" i="88"/>
  <c r="AG295" i="88"/>
  <c r="AF296" i="88"/>
  <c r="AF297" i="88"/>
  <c r="AG296" i="88"/>
  <c r="AG297" i="88"/>
  <c r="AF298" i="88"/>
  <c r="AF299" i="88"/>
  <c r="AG298" i="88"/>
  <c r="AF300" i="88"/>
  <c r="AG299" i="88"/>
  <c r="AG300" i="88"/>
  <c r="AF301" i="88"/>
  <c r="AG301" i="88"/>
  <c r="AF302" i="88"/>
  <c r="AF303" i="88"/>
  <c r="AG302" i="88"/>
  <c r="AG303" i="88"/>
  <c r="AF304" i="88"/>
  <c r="AF305" i="88"/>
  <c r="AG304" i="88"/>
  <c r="AF306" i="88"/>
  <c r="AG305" i="88"/>
  <c r="AG306" i="88"/>
  <c r="AF307" i="88"/>
  <c r="AF308" i="88"/>
  <c r="AG307" i="88"/>
  <c r="AF309" i="88"/>
  <c r="AG308" i="88"/>
  <c r="AF310" i="88"/>
  <c r="AG309" i="88"/>
  <c r="AG310" i="88"/>
  <c r="AF311" i="88"/>
  <c r="AG311" i="88"/>
  <c r="AF312" i="88"/>
  <c r="AF313" i="88"/>
  <c r="AG312" i="88"/>
  <c r="AG313" i="88"/>
  <c r="AF314" i="88"/>
  <c r="AG314" i="88"/>
  <c r="AF315" i="88"/>
  <c r="AF316" i="88"/>
  <c r="AG315" i="88"/>
  <c r="AG316" i="88"/>
  <c r="AF317" i="88"/>
  <c r="AG317" i="88"/>
  <c r="AF318" i="88"/>
  <c r="AG318" i="88"/>
  <c r="AF319" i="88"/>
  <c r="AF320" i="88"/>
  <c r="AG319" i="88"/>
  <c r="AG320" i="88"/>
  <c r="AF321" i="88"/>
  <c r="AG321" i="88"/>
  <c r="AF322" i="88"/>
  <c r="AG322" i="88"/>
  <c r="AF323" i="88"/>
  <c r="AF324" i="88"/>
  <c r="AG323" i="88"/>
  <c r="AF325" i="88"/>
  <c r="AG324" i="88"/>
  <c r="AF326" i="88"/>
  <c r="AG325" i="88"/>
  <c r="AG326" i="88"/>
  <c r="AF327" i="88"/>
  <c r="AF328" i="88"/>
  <c r="AG327" i="88"/>
  <c r="AF329" i="88"/>
  <c r="AG328" i="88"/>
  <c r="AG329" i="88"/>
  <c r="AF330" i="88"/>
  <c r="AG330" i="88"/>
  <c r="AF331" i="88"/>
  <c r="AF332" i="88"/>
  <c r="AG331" i="88"/>
  <c r="AF333" i="88"/>
  <c r="AG332" i="88"/>
  <c r="AF334" i="88"/>
  <c r="AG333" i="88"/>
  <c r="AG334" i="88"/>
  <c r="AF335" i="88"/>
  <c r="AG335" i="88"/>
  <c r="AF336" i="88"/>
  <c r="AF337" i="88"/>
  <c r="AG336" i="88"/>
  <c r="AG337" i="88"/>
  <c r="AF338" i="88"/>
  <c r="AG338" i="88"/>
  <c r="AF339" i="88"/>
  <c r="AF340" i="88"/>
  <c r="AG339" i="88"/>
  <c r="AF341" i="88"/>
  <c r="AG340" i="88"/>
  <c r="AG341" i="88"/>
  <c r="AF342" i="88"/>
  <c r="AF343" i="88"/>
  <c r="AG342" i="88"/>
  <c r="AF344" i="88"/>
  <c r="AG343" i="88"/>
  <c r="AF345" i="88"/>
  <c r="AG344" i="88"/>
  <c r="AF346" i="88"/>
  <c r="AG345" i="88"/>
  <c r="AF347" i="88"/>
  <c r="AG346" i="88"/>
  <c r="AG347" i="88"/>
  <c r="AF348" i="88"/>
  <c r="AG348" i="88"/>
  <c r="AF349" i="88"/>
  <c r="AF350" i="88"/>
  <c r="AG349" i="88"/>
  <c r="AG350" i="88"/>
  <c r="AF351" i="88"/>
  <c r="AG351" i="88"/>
  <c r="AF352" i="88"/>
  <c r="AG352" i="88"/>
  <c r="AF353" i="88"/>
  <c r="AF354" i="88"/>
  <c r="AG353" i="88"/>
  <c r="AF355" i="88"/>
  <c r="AG354" i="88"/>
  <c r="AG355" i="88"/>
  <c r="AF356" i="88"/>
  <c r="AF357" i="88"/>
  <c r="AG356" i="88"/>
  <c r="AG357" i="88"/>
  <c r="AF358" i="88"/>
  <c r="AF359" i="88"/>
  <c r="AG358" i="88"/>
  <c r="AF360" i="88"/>
  <c r="AG359" i="88"/>
  <c r="AG360" i="88"/>
  <c r="AF361" i="88"/>
  <c r="AF362" i="88"/>
  <c r="AG361" i="88"/>
  <c r="AF363" i="88"/>
  <c r="AG362" i="88"/>
  <c r="AG363" i="88"/>
  <c r="AF364" i="88"/>
  <c r="AG364" i="88"/>
  <c r="AF365" i="88"/>
  <c r="AF366" i="88"/>
  <c r="AG365" i="88"/>
  <c r="AG366" i="88"/>
  <c r="AF367" i="88"/>
  <c r="AG367" i="88"/>
  <c r="AF368" i="88"/>
  <c r="AF369" i="88"/>
  <c r="AG368" i="88"/>
  <c r="AF370" i="88"/>
  <c r="AG369" i="88"/>
  <c r="AG370" i="88"/>
  <c r="AF371" i="88"/>
  <c r="AF372" i="88"/>
  <c r="AG371" i="88"/>
  <c r="AF373" i="88"/>
  <c r="AG372" i="88"/>
  <c r="AF374" i="88"/>
  <c r="AG373" i="88"/>
  <c r="AG374" i="88"/>
  <c r="AF375" i="88"/>
  <c r="AG375" i="88"/>
  <c r="AF376" i="88"/>
  <c r="AF377" i="88"/>
  <c r="AG376" i="88"/>
  <c r="AG377" i="88"/>
  <c r="AF378" i="88"/>
  <c r="AG378" i="88"/>
  <c r="AF379" i="88"/>
  <c r="AG379" i="88"/>
  <c r="AF380" i="88"/>
  <c r="AF381" i="88"/>
  <c r="AG380" i="88"/>
  <c r="AF382" i="88"/>
  <c r="AG381" i="88"/>
  <c r="AG382" i="88"/>
  <c r="AF383" i="88"/>
  <c r="AF384" i="88"/>
  <c r="AG383" i="88"/>
  <c r="AF385" i="88"/>
  <c r="AG384" i="88"/>
  <c r="AG385" i="88"/>
  <c r="AF386" i="88"/>
  <c r="AG386" i="88"/>
  <c r="AF387" i="88"/>
  <c r="AF388" i="88"/>
  <c r="AG387" i="88"/>
  <c r="AG388" i="88"/>
  <c r="AF389" i="88"/>
  <c r="AF390" i="88"/>
  <c r="AG389" i="88"/>
  <c r="AF391" i="88"/>
  <c r="AG390" i="88"/>
  <c r="AF392" i="88"/>
  <c r="AG391" i="88"/>
  <c r="AF393" i="88"/>
  <c r="AG392" i="88"/>
  <c r="AG393" i="88"/>
  <c r="AF394" i="88"/>
  <c r="AG394" i="88"/>
  <c r="AF395" i="88"/>
  <c r="AF396" i="88"/>
  <c r="AG395" i="88"/>
  <c r="AG396" i="88"/>
  <c r="AF397" i="88"/>
  <c r="AG397" i="88"/>
  <c r="AF398" i="88"/>
  <c r="AG398" i="88"/>
  <c r="AF399" i="88"/>
  <c r="AG399" i="88"/>
  <c r="AF400" i="88"/>
  <c r="AF401" i="88"/>
  <c r="AG400" i="88"/>
  <c r="AF402" i="88"/>
  <c r="AG401" i="88"/>
  <c r="AG402" i="88"/>
  <c r="AF403" i="88"/>
  <c r="AG403" i="88"/>
  <c r="AF404" i="88"/>
  <c r="AG404" i="88"/>
  <c r="AF405" i="88"/>
  <c r="AF406" i="88"/>
  <c r="AG405" i="88"/>
  <c r="AG406" i="88"/>
  <c r="AF407" i="88"/>
  <c r="AG407" i="88"/>
  <c r="AF408" i="88"/>
  <c r="AF409" i="88"/>
  <c r="AG408" i="88"/>
  <c r="AF410" i="88"/>
  <c r="AG409" i="88"/>
  <c r="AF411" i="88"/>
  <c r="AG410" i="88"/>
  <c r="AF412" i="88"/>
  <c r="AG411" i="88"/>
  <c r="AG412" i="88"/>
  <c r="AF413" i="88"/>
  <c r="AF414" i="88"/>
  <c r="AG413" i="88"/>
  <c r="AF415" i="88"/>
  <c r="AG414" i="88"/>
  <c r="AF416" i="88"/>
  <c r="AG415" i="88"/>
  <c r="AG416" i="88"/>
  <c r="AF417" i="88"/>
  <c r="AG417" i="88"/>
  <c r="AF418" i="88"/>
  <c r="AF419" i="88"/>
  <c r="AG418" i="88"/>
  <c r="AF420" i="88"/>
  <c r="AG419" i="88"/>
  <c r="AG420" i="88"/>
  <c r="AF421" i="88"/>
  <c r="AG421" i="88"/>
  <c r="AF422" i="88"/>
  <c r="AF423" i="88"/>
  <c r="AG422" i="88"/>
  <c r="AF424" i="88"/>
  <c r="AG423" i="88"/>
  <c r="AF425" i="88"/>
  <c r="AG424" i="88"/>
  <c r="AF426" i="88"/>
  <c r="AG425" i="88"/>
  <c r="AF427" i="88"/>
  <c r="AG426" i="88"/>
  <c r="AG427" i="88"/>
  <c r="AF428" i="88"/>
  <c r="AG428" i="88"/>
  <c r="AF429" i="88"/>
  <c r="AF430" i="88"/>
  <c r="AG429" i="88"/>
  <c r="AF431" i="88"/>
  <c r="AG430" i="88"/>
  <c r="AF432" i="88"/>
  <c r="AG431" i="88"/>
  <c r="AG432" i="88"/>
  <c r="AF433" i="88"/>
  <c r="AG433" i="88"/>
  <c r="AF434" i="88"/>
  <c r="AG434" i="88"/>
  <c r="AF435" i="88"/>
  <c r="AF436" i="88"/>
  <c r="AG435" i="88"/>
  <c r="AF437" i="88"/>
  <c r="AG436" i="88"/>
  <c r="AG437" i="88"/>
  <c r="AF438" i="88"/>
  <c r="AG438" i="88"/>
  <c r="AF439" i="88"/>
  <c r="AG439" i="88"/>
  <c r="AF440" i="88"/>
  <c r="AG440" i="88"/>
  <c r="AF441" i="88"/>
  <c r="AF442" i="88"/>
  <c r="AG441" i="88"/>
  <c r="AG442" i="88"/>
  <c r="AF443" i="88"/>
  <c r="AF444" i="88"/>
  <c r="AG443" i="88"/>
  <c r="AG444" i="88"/>
  <c r="AF445" i="88"/>
  <c r="AG445" i="88"/>
  <c r="AF446" i="88"/>
  <c r="AF447" i="88"/>
  <c r="AG446" i="88"/>
  <c r="AF448" i="88"/>
  <c r="AG447" i="88"/>
  <c r="AG448" i="88"/>
  <c r="AF449" i="88"/>
  <c r="AG449" i="88"/>
  <c r="AF450" i="88"/>
  <c r="AF451" i="88"/>
  <c r="AG450" i="88"/>
  <c r="AF452" i="88"/>
  <c r="AG451" i="88"/>
  <c r="AF453" i="88"/>
  <c r="AG452" i="88"/>
  <c r="AG453" i="88"/>
  <c r="AF454" i="88"/>
  <c r="AG454" i="88"/>
  <c r="AF455" i="88"/>
  <c r="AG455" i="88"/>
  <c r="AF456" i="88"/>
  <c r="AF457" i="88"/>
  <c r="AG456" i="88"/>
  <c r="AG457" i="88"/>
  <c r="AF458" i="88"/>
  <c r="AF459" i="88"/>
  <c r="AG458" i="88"/>
  <c r="AG459" i="88"/>
  <c r="AF460" i="88"/>
  <c r="AF461" i="88"/>
  <c r="AG460" i="88"/>
  <c r="AF462" i="88"/>
  <c r="AG461" i="88"/>
  <c r="AG462" i="88"/>
  <c r="AF463" i="88"/>
  <c r="AF464" i="88"/>
  <c r="AG463" i="88"/>
  <c r="AG464" i="88"/>
  <c r="AF465" i="88"/>
  <c r="AG465" i="88"/>
  <c r="AF466" i="88"/>
  <c r="AG466" i="88"/>
  <c r="AF467" i="88"/>
  <c r="AG467" i="88"/>
  <c r="AF468" i="88"/>
  <c r="AG468" i="88"/>
  <c r="AF469" i="88"/>
  <c r="AF470" i="88"/>
  <c r="AG469" i="88"/>
  <c r="AG470" i="88"/>
  <c r="AF471" i="88"/>
  <c r="AG471" i="88"/>
  <c r="AF472" i="88"/>
  <c r="AG472" i="88"/>
  <c r="AF473" i="88"/>
  <c r="AG473" i="88"/>
  <c r="AF474" i="88"/>
  <c r="AF475" i="88"/>
  <c r="AG474" i="88"/>
  <c r="AG475" i="88"/>
  <c r="AF476" i="88"/>
  <c r="AF477" i="88"/>
  <c r="AG476" i="88"/>
  <c r="AF478" i="88"/>
  <c r="AG477" i="88"/>
  <c r="AG478" i="88"/>
  <c r="AF479" i="88"/>
  <c r="AG479" i="88"/>
  <c r="AF480" i="88"/>
  <c r="AG480" i="88"/>
  <c r="AF481" i="88"/>
  <c r="AG481" i="88"/>
  <c r="AF482" i="88"/>
  <c r="AG482" i="88"/>
  <c r="AF483" i="88"/>
  <c r="AF484" i="88"/>
  <c r="AG483" i="88"/>
  <c r="AG484" i="88"/>
  <c r="AF485" i="88"/>
  <c r="AF486" i="88"/>
  <c r="AG485" i="88"/>
  <c r="AF487" i="88"/>
  <c r="AG486" i="88"/>
  <c r="AG487" i="88"/>
  <c r="AF488" i="88"/>
  <c r="AG488" i="88"/>
  <c r="AF489" i="88"/>
  <c r="AG489" i="88"/>
  <c r="AF490" i="88"/>
  <c r="AF491" i="88"/>
  <c r="AG490" i="88"/>
  <c r="AG491" i="88"/>
  <c r="AF492" i="88"/>
  <c r="AF493" i="88"/>
  <c r="AG492" i="88"/>
  <c r="AG493" i="88"/>
  <c r="AF494" i="88"/>
  <c r="AF495" i="88"/>
  <c r="AG494" i="88"/>
  <c r="AF496" i="88"/>
  <c r="AG495" i="88"/>
  <c r="AF497" i="88"/>
  <c r="AG496" i="88"/>
  <c r="AF498" i="88"/>
  <c r="AG497" i="88"/>
  <c r="AF499" i="88"/>
  <c r="AG498" i="88"/>
  <c r="AG499" i="88"/>
  <c r="AF500" i="88"/>
  <c r="AF501" i="88"/>
  <c r="AG500" i="88"/>
  <c r="AG501" i="88"/>
  <c r="AF502" i="88"/>
  <c r="AF503" i="88"/>
  <c r="AG502" i="88"/>
  <c r="AF504" i="88"/>
  <c r="AG503" i="88"/>
  <c r="AF505" i="88"/>
  <c r="AG504" i="88"/>
  <c r="AG505" i="88"/>
  <c r="AF506" i="88"/>
  <c r="AF507" i="88"/>
  <c r="AG506" i="88"/>
  <c r="AG507" i="88"/>
  <c r="AF508" i="88"/>
  <c r="AF509" i="88"/>
  <c r="AG508" i="88"/>
  <c r="AF510" i="88"/>
  <c r="AG509" i="88"/>
  <c r="AF511" i="88"/>
  <c r="AG510" i="88"/>
  <c r="AF512" i="88"/>
  <c r="AG511" i="88"/>
  <c r="AF513" i="88"/>
  <c r="AG512" i="88"/>
  <c r="AG513" i="88"/>
  <c r="AF514" i="88"/>
  <c r="AF515" i="88"/>
  <c r="AG514" i="88"/>
  <c r="AF516" i="88"/>
  <c r="AG515" i="88"/>
  <c r="AF517" i="88"/>
  <c r="AG516" i="88"/>
  <c r="AF518" i="88"/>
  <c r="AG517" i="88"/>
  <c r="AF519" i="88"/>
  <c r="AG518" i="88"/>
  <c r="AF520" i="88"/>
  <c r="AG519" i="88"/>
  <c r="AG520" i="88"/>
  <c r="AF521" i="88"/>
  <c r="AF522" i="88"/>
  <c r="AG521" i="88"/>
  <c r="AF523" i="88"/>
  <c r="AG522" i="88"/>
  <c r="AG523" i="88"/>
  <c r="AF524" i="88"/>
  <c r="AG524" i="88"/>
  <c r="AF525" i="88"/>
  <c r="AF526" i="88"/>
  <c r="AG525" i="88"/>
  <c r="AG526" i="88"/>
  <c r="AF527" i="88"/>
  <c r="AF528" i="88"/>
  <c r="AG527" i="88"/>
  <c r="AG528" i="88"/>
  <c r="AF529" i="88"/>
  <c r="AG529" i="88"/>
  <c r="AF530" i="88"/>
  <c r="AG530" i="88"/>
  <c r="AF531" i="88"/>
  <c r="AF532" i="88"/>
  <c r="AG531" i="88"/>
  <c r="AF533" i="88"/>
  <c r="AG532" i="88"/>
  <c r="AF534" i="88"/>
  <c r="AG533" i="88"/>
  <c r="AG534" i="88"/>
  <c r="AF535" i="88"/>
  <c r="AG535" i="88"/>
  <c r="AF536" i="88"/>
  <c r="AG536" i="88"/>
  <c r="AF537" i="88"/>
  <c r="AF538" i="88"/>
  <c r="AG537" i="88"/>
  <c r="AF539" i="88"/>
  <c r="AG538" i="88"/>
  <c r="AG539" i="88"/>
  <c r="AF540" i="88"/>
  <c r="AF541" i="88"/>
  <c r="AG540" i="88"/>
  <c r="AG541" i="88"/>
  <c r="AF542" i="88"/>
  <c r="AF543" i="88"/>
  <c r="AG542" i="88"/>
  <c r="AG543" i="88"/>
  <c r="AF544" i="88"/>
  <c r="AG544" i="88"/>
  <c r="AF545" i="88"/>
  <c r="AG545" i="88"/>
  <c r="AF546" i="88"/>
  <c r="AF547" i="88"/>
  <c r="AG546" i="88"/>
  <c r="AG547" i="88"/>
  <c r="AF548" i="88"/>
  <c r="AF549" i="88"/>
  <c r="AG548" i="88"/>
  <c r="AF550" i="88"/>
  <c r="AG549" i="88"/>
  <c r="AG550" i="88"/>
  <c r="AF551" i="88"/>
  <c r="AF552" i="88"/>
  <c r="AG551" i="88"/>
  <c r="AF553" i="88"/>
  <c r="AG552" i="88"/>
  <c r="AF554" i="88"/>
  <c r="AG553" i="88"/>
  <c r="AF555" i="88"/>
  <c r="AG554" i="88"/>
  <c r="AF556" i="88"/>
  <c r="AG555" i="88"/>
  <c r="AF557" i="88"/>
  <c r="AG556" i="88"/>
  <c r="AF558" i="88"/>
  <c r="AG557" i="88"/>
  <c r="AF559" i="88"/>
  <c r="AG558" i="88"/>
  <c r="AF560" i="88"/>
  <c r="AG559" i="88"/>
  <c r="AG560" i="88"/>
  <c r="AF561" i="88"/>
  <c r="AG561" i="88"/>
  <c r="AF562" i="88"/>
  <c r="AG562" i="88"/>
  <c r="AF563" i="88"/>
  <c r="AG563" i="88"/>
  <c r="AF564" i="88"/>
  <c r="AF565" i="88"/>
  <c r="AG564" i="88"/>
  <c r="AG565" i="88"/>
  <c r="AF566" i="88"/>
  <c r="AF567" i="88"/>
  <c r="AG566" i="88"/>
  <c r="AF568" i="88"/>
  <c r="AG567" i="88"/>
  <c r="AG568" i="88"/>
  <c r="AF569" i="88"/>
  <c r="AF570" i="88"/>
  <c r="AG569" i="88"/>
  <c r="AF571" i="88"/>
  <c r="AG570" i="88"/>
  <c r="AF572" i="88"/>
  <c r="AG571" i="88"/>
  <c r="AF573" i="88"/>
  <c r="AG572" i="88"/>
  <c r="AF574" i="88"/>
  <c r="AG573" i="88"/>
  <c r="AF575" i="88"/>
  <c r="AG574" i="88"/>
  <c r="AG575" i="88"/>
  <c r="AF576" i="88"/>
  <c r="AG576" i="88"/>
  <c r="AF577" i="88"/>
  <c r="AF578" i="88"/>
  <c r="AG577" i="88"/>
  <c r="AF579" i="88"/>
  <c r="AG578" i="88"/>
  <c r="AF580" i="88"/>
  <c r="AG579" i="88"/>
  <c r="AF581" i="88"/>
  <c r="AG580" i="88"/>
  <c r="AF582" i="88"/>
  <c r="AG581" i="88"/>
  <c r="AF583" i="88"/>
  <c r="AG582" i="88"/>
  <c r="AF584" i="88"/>
  <c r="AG583" i="88"/>
  <c r="AF585" i="88"/>
  <c r="AG584" i="88"/>
  <c r="AG585" i="88"/>
  <c r="AF586" i="88"/>
  <c r="AG586" i="88"/>
  <c r="AF587" i="88"/>
  <c r="AG587" i="88"/>
  <c r="AF588" i="88"/>
  <c r="AG588" i="88"/>
  <c r="AF589" i="88"/>
  <c r="AF590" i="88"/>
  <c r="AG589" i="88"/>
  <c r="AG590" i="88"/>
  <c r="AF591" i="88"/>
  <c r="AG591" i="88"/>
  <c r="AF592" i="88"/>
  <c r="AG592" i="88"/>
  <c r="AF593" i="88"/>
  <c r="AG593" i="88"/>
  <c r="AF594" i="88"/>
  <c r="AF595" i="88"/>
  <c r="AG594" i="88"/>
  <c r="AF596" i="88"/>
  <c r="AG595" i="88"/>
  <c r="AF597" i="88"/>
  <c r="AG596" i="88"/>
  <c r="AF598" i="88"/>
  <c r="AG597" i="88"/>
  <c r="AG598" i="88"/>
  <c r="AF599" i="88"/>
  <c r="AG599" i="88"/>
  <c r="AF600" i="88"/>
  <c r="AF601" i="88"/>
  <c r="AG600" i="88"/>
  <c r="AG601" i="88"/>
  <c r="AF602" i="88"/>
  <c r="AF603" i="88"/>
  <c r="AG602" i="88"/>
  <c r="AF604" i="88"/>
  <c r="AG603" i="88"/>
  <c r="AG604" i="88"/>
  <c r="AF605" i="88"/>
  <c r="AF606" i="88"/>
  <c r="AG605" i="88"/>
  <c r="AF607" i="88"/>
  <c r="AG606" i="88"/>
  <c r="AF608" i="88"/>
  <c r="AG607" i="88"/>
  <c r="AF609" i="88"/>
  <c r="AG608" i="88"/>
  <c r="AF610" i="88"/>
  <c r="AG609" i="88"/>
  <c r="AG610" i="88"/>
  <c r="AF611" i="88"/>
  <c r="AG611" i="88"/>
  <c r="AF612" i="88"/>
  <c r="AF613" i="88"/>
  <c r="AG612" i="88"/>
  <c r="AF614" i="88"/>
  <c r="AG613" i="88"/>
  <c r="AG614" i="88"/>
  <c r="AF615" i="88"/>
  <c r="AF616" i="88"/>
  <c r="AG615" i="88"/>
  <c r="AG616" i="88"/>
  <c r="AF617" i="88"/>
  <c r="AG617" i="88"/>
  <c r="AF618" i="88"/>
  <c r="AG618" i="88"/>
  <c r="AF619" i="88"/>
  <c r="AF620" i="88"/>
  <c r="AG619" i="88"/>
  <c r="AG620" i="88"/>
  <c r="AF621" i="88"/>
  <c r="AF622" i="88"/>
  <c r="AG621" i="88"/>
  <c r="AG622" i="88"/>
  <c r="AF623" i="88"/>
  <c r="AG623" i="88"/>
  <c r="AF624" i="88"/>
  <c r="AF625" i="88"/>
  <c r="AG624" i="88"/>
  <c r="AF626" i="88"/>
  <c r="AG625" i="88"/>
  <c r="AF627" i="88"/>
  <c r="AG626" i="88"/>
  <c r="AG627" i="88"/>
  <c r="AF628" i="88"/>
  <c r="AF629" i="88"/>
  <c r="AG628" i="88"/>
  <c r="AG629" i="88"/>
  <c r="AF630" i="88"/>
  <c r="AG630" i="88"/>
  <c r="AF631" i="88"/>
  <c r="AG631" i="88"/>
  <c r="AF632" i="88"/>
  <c r="AG632" i="88"/>
  <c r="AF633" i="88"/>
  <c r="AF634" i="88"/>
  <c r="AG633" i="88"/>
  <c r="AF635" i="88"/>
  <c r="AG634" i="88"/>
  <c r="AG635" i="88"/>
  <c r="AF636" i="88"/>
  <c r="AF637" i="88"/>
  <c r="AG636" i="88"/>
  <c r="AG637" i="88"/>
  <c r="AF638" i="88"/>
  <c r="AG638" i="88"/>
  <c r="AF639" i="88"/>
  <c r="AG639" i="88"/>
  <c r="AF640" i="88"/>
  <c r="AF641" i="88"/>
  <c r="AG640" i="88"/>
  <c r="AF642" i="88"/>
  <c r="AG641" i="88"/>
  <c r="AG642" i="88"/>
  <c r="AF643" i="88"/>
  <c r="AF644" i="88"/>
  <c r="AG643" i="88"/>
  <c r="AF645" i="88"/>
  <c r="AG644" i="88"/>
  <c r="AF646" i="88"/>
  <c r="AG645" i="88"/>
  <c r="AG646" i="88"/>
  <c r="AF647" i="88"/>
  <c r="AG647" i="88"/>
  <c r="AF648" i="88"/>
  <c r="AG648" i="88"/>
  <c r="AF649" i="88"/>
  <c r="AF650" i="88"/>
  <c r="AG649" i="88"/>
  <c r="AG650" i="88"/>
  <c r="AF651" i="88"/>
  <c r="AF652" i="88"/>
  <c r="AG651" i="88"/>
  <c r="AF653" i="88"/>
  <c r="AG652" i="88"/>
  <c r="AF654" i="88"/>
  <c r="AG653" i="88"/>
  <c r="AF655" i="88"/>
  <c r="AG654" i="88"/>
  <c r="AF656" i="88"/>
  <c r="AG655" i="88"/>
  <c r="AF657" i="88"/>
  <c r="AG656" i="88"/>
  <c r="AG657" i="88"/>
  <c r="AF658" i="88"/>
  <c r="AG658" i="88"/>
  <c r="AF659" i="88"/>
  <c r="AG659" i="88"/>
  <c r="AF660" i="88"/>
  <c r="AF661" i="88"/>
  <c r="AG660" i="88"/>
  <c r="AF662" i="88"/>
  <c r="AG661" i="88"/>
  <c r="AG662" i="88"/>
  <c r="AF663" i="88"/>
  <c r="AG663" i="88"/>
  <c r="AF664" i="88"/>
  <c r="AG664" i="88"/>
  <c r="AF665" i="88"/>
  <c r="AF666" i="88"/>
  <c r="AG665" i="88"/>
  <c r="AG666" i="88"/>
  <c r="AF667" i="88"/>
  <c r="AG667" i="88"/>
  <c r="AF668" i="88"/>
  <c r="AF669" i="88"/>
  <c r="AG668" i="88"/>
  <c r="AF670" i="88"/>
  <c r="AG669" i="88"/>
  <c r="AG670" i="88"/>
  <c r="AF671" i="88"/>
  <c r="AF672" i="88"/>
  <c r="AG671" i="88"/>
  <c r="AF673" i="88"/>
  <c r="AG672" i="88"/>
  <c r="AF674" i="88"/>
  <c r="AG673" i="88"/>
  <c r="AF675" i="88"/>
  <c r="AG674" i="88"/>
  <c r="AG675" i="88"/>
  <c r="AF676" i="88"/>
  <c r="AG676" i="88"/>
  <c r="AF677" i="88"/>
  <c r="AF678" i="88"/>
  <c r="AG677" i="88"/>
  <c r="AF679" i="88"/>
  <c r="AG678" i="88"/>
  <c r="AG679" i="88"/>
  <c r="AF680" i="88"/>
  <c r="AG680" i="88"/>
  <c r="AF681" i="88"/>
  <c r="AF682" i="88"/>
  <c r="AG681" i="88"/>
  <c r="AG682" i="88"/>
  <c r="AF683" i="88"/>
  <c r="AG683" i="88"/>
  <c r="AF684" i="88"/>
  <c r="AG684" i="88"/>
  <c r="AF685" i="88"/>
  <c r="AF686" i="88"/>
  <c r="AG685" i="88"/>
  <c r="AG686" i="88"/>
  <c r="AF687" i="88"/>
  <c r="AG687" i="88"/>
  <c r="AF688" i="88"/>
  <c r="AG688" i="88"/>
  <c r="AF689" i="88"/>
  <c r="AF690" i="88"/>
  <c r="AG689" i="88"/>
  <c r="AG690" i="88"/>
  <c r="AF691" i="88"/>
  <c r="AG691" i="88"/>
  <c r="AF692" i="88"/>
  <c r="AG692" i="88"/>
  <c r="AF693" i="88"/>
  <c r="AG693" i="88"/>
  <c r="AF694" i="88"/>
  <c r="AF695" i="88"/>
  <c r="AG694" i="88"/>
  <c r="AG695" i="88"/>
  <c r="AF696" i="88"/>
  <c r="AF697" i="88"/>
  <c r="AG696" i="88"/>
  <c r="AF698" i="88"/>
  <c r="AG697" i="88"/>
  <c r="AG698" i="88"/>
  <c r="AF699" i="88"/>
  <c r="AF700" i="88"/>
  <c r="AG699" i="88"/>
  <c r="AF701" i="88"/>
  <c r="AG700" i="88"/>
  <c r="AG701" i="88"/>
  <c r="AF702" i="88"/>
  <c r="AG702" i="88"/>
  <c r="AF703" i="88"/>
  <c r="AG703" i="88"/>
  <c r="AF704" i="88"/>
  <c r="AF705" i="88"/>
  <c r="AG704" i="88"/>
  <c r="AG705" i="88"/>
  <c r="AF706" i="88"/>
  <c r="AG706" i="88"/>
  <c r="AF707" i="88"/>
  <c r="AF708" i="88"/>
  <c r="AG707" i="88"/>
  <c r="AG708" i="88"/>
  <c r="AF709" i="88"/>
  <c r="AF710" i="88"/>
  <c r="AG709" i="88"/>
  <c r="AG710" i="88"/>
  <c r="AF711" i="88"/>
  <c r="AF712" i="88"/>
  <c r="AG711" i="88"/>
  <c r="AG712" i="88"/>
  <c r="AF713" i="88"/>
  <c r="AF714" i="88"/>
  <c r="AG713" i="88"/>
  <c r="AF715" i="88"/>
  <c r="AG714" i="88"/>
  <c r="AF716" i="88"/>
  <c r="AG715" i="88"/>
  <c r="I35" i="88" l="1"/>
  <c r="AH715" i="88"/>
  <c r="AH708" i="88"/>
  <c r="AH700" i="88"/>
  <c r="AH692" i="88"/>
  <c r="AH684" i="88"/>
  <c r="AH676" i="88"/>
  <c r="AH668" i="88"/>
  <c r="AH660" i="88"/>
  <c r="AH652" i="88"/>
  <c r="AH644" i="88"/>
  <c r="AH636" i="88"/>
  <c r="AH628" i="88"/>
  <c r="AH620" i="88"/>
  <c r="AH612" i="88"/>
  <c r="AH604" i="88"/>
  <c r="AH596" i="88"/>
  <c r="AH588" i="88"/>
  <c r="AH580" i="88"/>
  <c r="AH572" i="88"/>
  <c r="AH564" i="88"/>
  <c r="AH556" i="88"/>
  <c r="AH548" i="88"/>
  <c r="AH540" i="88"/>
  <c r="AH532" i="88"/>
  <c r="AH524" i="88"/>
  <c r="AH516" i="88"/>
  <c r="AH508" i="88"/>
  <c r="AH500" i="88"/>
  <c r="AH492" i="88"/>
  <c r="AH484" i="88"/>
  <c r="AH476" i="88"/>
  <c r="AH468" i="88"/>
  <c r="AH460" i="88"/>
  <c r="AH452" i="88"/>
  <c r="AH444" i="88"/>
  <c r="AH436" i="88"/>
  <c r="AH428" i="88"/>
  <c r="AH420" i="88"/>
  <c r="AH412" i="88"/>
  <c r="AH404" i="88"/>
  <c r="AH396" i="88"/>
  <c r="AH388" i="88"/>
  <c r="AH380" i="88"/>
  <c r="AH372" i="88"/>
  <c r="AH364" i="88"/>
  <c r="AH356" i="88"/>
  <c r="AH348" i="88"/>
  <c r="AH340" i="88"/>
  <c r="AH332" i="88"/>
  <c r="AH324" i="88"/>
  <c r="AH316" i="88"/>
  <c r="AH308" i="88"/>
  <c r="AH300" i="88"/>
  <c r="AH292" i="88"/>
  <c r="AH284" i="88"/>
  <c r="AH276" i="88"/>
  <c r="AH268" i="88"/>
  <c r="AH260" i="88"/>
  <c r="AH252" i="88"/>
  <c r="AH244" i="88"/>
  <c r="AH236" i="88"/>
  <c r="AH228" i="88"/>
  <c r="AH220" i="88"/>
  <c r="AH212" i="88"/>
  <c r="AH204" i="88"/>
  <c r="AH196" i="88"/>
  <c r="AH188" i="88"/>
  <c r="AH180" i="88"/>
  <c r="AH172" i="88"/>
  <c r="AH164" i="88"/>
  <c r="AH156" i="88"/>
  <c r="AH148" i="88"/>
  <c r="AH140" i="88"/>
  <c r="AH132" i="88"/>
  <c r="AH124" i="88"/>
  <c r="AH116" i="88"/>
  <c r="AH108" i="88"/>
  <c r="AH100" i="88"/>
  <c r="AH92" i="88"/>
  <c r="AH84" i="88"/>
  <c r="AH76" i="88"/>
  <c r="AH68" i="88"/>
  <c r="AH60" i="88"/>
  <c r="AH52" i="88"/>
  <c r="AH44" i="88"/>
  <c r="AH36" i="88"/>
  <c r="AH28" i="88"/>
  <c r="AH20" i="88"/>
  <c r="AH12" i="88"/>
  <c r="AH595" i="88"/>
  <c r="AH507" i="88"/>
  <c r="AH491" i="88"/>
  <c r="AH475" i="88"/>
  <c r="AH459" i="88"/>
  <c r="AH443" i="88"/>
  <c r="AH427" i="88"/>
  <c r="AH419" i="88"/>
  <c r="AH403" i="88"/>
  <c r="AH387" i="88"/>
  <c r="AH379" i="88"/>
  <c r="AH363" i="88"/>
  <c r="AH347" i="88"/>
  <c r="AH339" i="88"/>
  <c r="AH323" i="88"/>
  <c r="AH307" i="88"/>
  <c r="AH291" i="88"/>
  <c r="AH275" i="88"/>
  <c r="AH267" i="88"/>
  <c r="AH251" i="88"/>
  <c r="AH235" i="88"/>
  <c r="AH227" i="88"/>
  <c r="AH211" i="88"/>
  <c r="AH195" i="88"/>
  <c r="AH179" i="88"/>
  <c r="AH163" i="88"/>
  <c r="AH147" i="88"/>
  <c r="AH139" i="88"/>
  <c r="AH123" i="88"/>
  <c r="AH107" i="88"/>
  <c r="AH91" i="88"/>
  <c r="AH75" i="88"/>
  <c r="AH59" i="88"/>
  <c r="AH51" i="88"/>
  <c r="AH35" i="88"/>
  <c r="AH19" i="88"/>
  <c r="AH714" i="88"/>
  <c r="AH690" i="88"/>
  <c r="AH666" i="88"/>
  <c r="AH650" i="88"/>
  <c r="AH626" i="88"/>
  <c r="AH610" i="88"/>
  <c r="AH586" i="88"/>
  <c r="AH562" i="88"/>
  <c r="AH546" i="88"/>
  <c r="AH522" i="88"/>
  <c r="AH498" i="88"/>
  <c r="AH474" i="88"/>
  <c r="AH450" i="88"/>
  <c r="AH418" i="88"/>
  <c r="AH394" i="88"/>
  <c r="AH370" i="88"/>
  <c r="AH346" i="88"/>
  <c r="AH330" i="88"/>
  <c r="AH306" i="88"/>
  <c r="AH290" i="88"/>
  <c r="AH266" i="88"/>
  <c r="AH242" i="88"/>
  <c r="AH218" i="88"/>
  <c r="AH194" i="88"/>
  <c r="AH170" i="88"/>
  <c r="AH146" i="88"/>
  <c r="AH114" i="88"/>
  <c r="AH90" i="88"/>
  <c r="AH66" i="88"/>
  <c r="AH42" i="88"/>
  <c r="AH18" i="88"/>
  <c r="AH705" i="88"/>
  <c r="AH681" i="88"/>
  <c r="AH657" i="88"/>
  <c r="AH633" i="88"/>
  <c r="AH617" i="88"/>
  <c r="AH593" i="88"/>
  <c r="AH569" i="88"/>
  <c r="AH545" i="88"/>
  <c r="AH521" i="88"/>
  <c r="AH497" i="88"/>
  <c r="AH473" i="88"/>
  <c r="AH449" i="88"/>
  <c r="AH425" i="88"/>
  <c r="AH393" i="88"/>
  <c r="AH369" i="88"/>
  <c r="AH345" i="88"/>
  <c r="AH321" i="88"/>
  <c r="AH297" i="88"/>
  <c r="AH273" i="88"/>
  <c r="AH249" i="88"/>
  <c r="AH225" i="88"/>
  <c r="AH201" i="88"/>
  <c r="AH177" i="88"/>
  <c r="AH153" i="88"/>
  <c r="AH121" i="88"/>
  <c r="AH97" i="88"/>
  <c r="AH73" i="88"/>
  <c r="AH49" i="88"/>
  <c r="AH25" i="88"/>
  <c r="AH712" i="88"/>
  <c r="AH672" i="88"/>
  <c r="AH648" i="88"/>
  <c r="AH624" i="88"/>
  <c r="AH600" i="88"/>
  <c r="AH576" i="88"/>
  <c r="AH552" i="88"/>
  <c r="AH528" i="88"/>
  <c r="AH504" i="88"/>
  <c r="AH480" i="88"/>
  <c r="AH456" i="88"/>
  <c r="AH432" i="88"/>
  <c r="AH408" i="88"/>
  <c r="AH384" i="88"/>
  <c r="AH360" i="88"/>
  <c r="AH336" i="88"/>
  <c r="AH312" i="88"/>
  <c r="AH288" i="88"/>
  <c r="AH264" i="88"/>
  <c r="AH240" i="88"/>
  <c r="AH216" i="88"/>
  <c r="AH192" i="88"/>
  <c r="AH168" i="88"/>
  <c r="AH144" i="88"/>
  <c r="AH120" i="88"/>
  <c r="AH96" i="88"/>
  <c r="AH72" i="88"/>
  <c r="AH48" i="88"/>
  <c r="AH24" i="88"/>
  <c r="AH703" i="88"/>
  <c r="AH679" i="88"/>
  <c r="AH655" i="88"/>
  <c r="AH639" i="88"/>
  <c r="AH615" i="88"/>
  <c r="AH591" i="88"/>
  <c r="AH567" i="88"/>
  <c r="AH535" i="88"/>
  <c r="AH511" i="88"/>
  <c r="AH495" i="88"/>
  <c r="AH471" i="88"/>
  <c r="AH447" i="88"/>
  <c r="AH423" i="88"/>
  <c r="AH399" i="88"/>
  <c r="AH375" i="88"/>
  <c r="AH351" i="88"/>
  <c r="AH327" i="88"/>
  <c r="AH303" i="88"/>
  <c r="AH279" i="88"/>
  <c r="AH255" i="88"/>
  <c r="AH231" i="88"/>
  <c r="AH207" i="88"/>
  <c r="AH183" i="88"/>
  <c r="AH151" i="88"/>
  <c r="AH127" i="88"/>
  <c r="AH95" i="88"/>
  <c r="AH63" i="88"/>
  <c r="AH39" i="88"/>
  <c r="AH15" i="88"/>
  <c r="AH694" i="88"/>
  <c r="AH606" i="88"/>
  <c r="AH566" i="88"/>
  <c r="AH526" i="88"/>
  <c r="AH486" i="88"/>
  <c r="AH446" i="88"/>
  <c r="AH406" i="88"/>
  <c r="AH374" i="88"/>
  <c r="AH342" i="88"/>
  <c r="AH294" i="88"/>
  <c r="AH270" i="88"/>
  <c r="AH230" i="88"/>
  <c r="AG716" i="88"/>
  <c r="AH716" i="88" s="1"/>
  <c r="AH707" i="88"/>
  <c r="AH699" i="88"/>
  <c r="AH691" i="88"/>
  <c r="AH683" i="88"/>
  <c r="AH675" i="88"/>
  <c r="AH667" i="88"/>
  <c r="AH659" i="88"/>
  <c r="AH651" i="88"/>
  <c r="AH643" i="88"/>
  <c r="AH635" i="88"/>
  <c r="AH627" i="88"/>
  <c r="AH619" i="88"/>
  <c r="AH611" i="88"/>
  <c r="AH603" i="88"/>
  <c r="AH587" i="88"/>
  <c r="AH579" i="88"/>
  <c r="AH571" i="88"/>
  <c r="AH563" i="88"/>
  <c r="AH555" i="88"/>
  <c r="AH547" i="88"/>
  <c r="AH539" i="88"/>
  <c r="AH531" i="88"/>
  <c r="AH523" i="88"/>
  <c r="AH515" i="88"/>
  <c r="AH499" i="88"/>
  <c r="AH483" i="88"/>
  <c r="AH467" i="88"/>
  <c r="AH451" i="88"/>
  <c r="AH435" i="88"/>
  <c r="AH411" i="88"/>
  <c r="AH395" i="88"/>
  <c r="AH371" i="88"/>
  <c r="AH355" i="88"/>
  <c r="AH331" i="88"/>
  <c r="AH315" i="88"/>
  <c r="AH299" i="88"/>
  <c r="AH283" i="88"/>
  <c r="AH259" i="88"/>
  <c r="AH243" i="88"/>
  <c r="AH219" i="88"/>
  <c r="AH203" i="88"/>
  <c r="AH187" i="88"/>
  <c r="AH171" i="88"/>
  <c r="AH155" i="88"/>
  <c r="AH131" i="88"/>
  <c r="AH115" i="88"/>
  <c r="AH99" i="88"/>
  <c r="AH83" i="88"/>
  <c r="AH67" i="88"/>
  <c r="AH43" i="88"/>
  <c r="AH27" i="88"/>
  <c r="AH11" i="88"/>
  <c r="AH706" i="88"/>
  <c r="AH682" i="88"/>
  <c r="AH658" i="88"/>
  <c r="AH642" i="88"/>
  <c r="AH618" i="88"/>
  <c r="AH594" i="88"/>
  <c r="AH578" i="88"/>
  <c r="AH554" i="88"/>
  <c r="AH530" i="88"/>
  <c r="AH514" i="88"/>
  <c r="AH490" i="88"/>
  <c r="AH466" i="88"/>
  <c r="AH442" i="88"/>
  <c r="AH426" i="88"/>
  <c r="AH402" i="88"/>
  <c r="AH386" i="88"/>
  <c r="AH362" i="88"/>
  <c r="AH338" i="88"/>
  <c r="AH314" i="88"/>
  <c r="AH282" i="88"/>
  <c r="AH258" i="88"/>
  <c r="AH234" i="88"/>
  <c r="AH210" i="88"/>
  <c r="AH186" i="88"/>
  <c r="AH162" i="88"/>
  <c r="AH138" i="88"/>
  <c r="AH122" i="88"/>
  <c r="AH98" i="88"/>
  <c r="AH74" i="88"/>
  <c r="AH50" i="88"/>
  <c r="AH26" i="88"/>
  <c r="AH713" i="88"/>
  <c r="AH673" i="88"/>
  <c r="AH649" i="88"/>
  <c r="AH625" i="88"/>
  <c r="AH601" i="88"/>
  <c r="AH577" i="88"/>
  <c r="AH553" i="88"/>
  <c r="AH529" i="88"/>
  <c r="AH505" i="88"/>
  <c r="AH481" i="88"/>
  <c r="AH457" i="88"/>
  <c r="AH433" i="88"/>
  <c r="AH409" i="88"/>
  <c r="AH385" i="88"/>
  <c r="AH361" i="88"/>
  <c r="AH337" i="88"/>
  <c r="AH313" i="88"/>
  <c r="AH289" i="88"/>
  <c r="AH265" i="88"/>
  <c r="AH241" i="88"/>
  <c r="AH217" i="88"/>
  <c r="AH193" i="88"/>
  <c r="AH169" i="88"/>
  <c r="AH145" i="88"/>
  <c r="AH113" i="88"/>
  <c r="AH89" i="88"/>
  <c r="AH65" i="88"/>
  <c r="AH41" i="88"/>
  <c r="AH17" i="88"/>
  <c r="AH704" i="88"/>
  <c r="AH688" i="88"/>
  <c r="AH664" i="88"/>
  <c r="AH640" i="88"/>
  <c r="AH616" i="88"/>
  <c r="AH584" i="88"/>
  <c r="AH560" i="88"/>
  <c r="AH536" i="88"/>
  <c r="AH512" i="88"/>
  <c r="AH488" i="88"/>
  <c r="AH464" i="88"/>
  <c r="AH440" i="88"/>
  <c r="AH416" i="88"/>
  <c r="AH392" i="88"/>
  <c r="AH368" i="88"/>
  <c r="AH344" i="88"/>
  <c r="AH320" i="88"/>
  <c r="AH296" i="88"/>
  <c r="AH272" i="88"/>
  <c r="AH248" i="88"/>
  <c r="AH224" i="88"/>
  <c r="AH200" i="88"/>
  <c r="AH176" i="88"/>
  <c r="AH152" i="88"/>
  <c r="AH128" i="88"/>
  <c r="AH104" i="88"/>
  <c r="AH80" i="88"/>
  <c r="AH56" i="88"/>
  <c r="AH32" i="88"/>
  <c r="AH8" i="88"/>
  <c r="AH695" i="88"/>
  <c r="AH687" i="88"/>
  <c r="AH663" i="88"/>
  <c r="AH631" i="88"/>
  <c r="AH607" i="88"/>
  <c r="AH583" i="88"/>
  <c r="AH559" i="88"/>
  <c r="AH527" i="88"/>
  <c r="AH503" i="88"/>
  <c r="AH479" i="88"/>
  <c r="AH455" i="88"/>
  <c r="AH431" i="88"/>
  <c r="AH407" i="88"/>
  <c r="AH383" i="88"/>
  <c r="AH359" i="88"/>
  <c r="AH335" i="88"/>
  <c r="AH311" i="88"/>
  <c r="AH287" i="88"/>
  <c r="AH263" i="88"/>
  <c r="AH239" i="88"/>
  <c r="AH215" i="88"/>
  <c r="AH191" i="88"/>
  <c r="AH159" i="88"/>
  <c r="AH135" i="88"/>
  <c r="AH111" i="88"/>
  <c r="AH79" i="88"/>
  <c r="AH47" i="88"/>
  <c r="AH23" i="88"/>
  <c r="AH702" i="88"/>
  <c r="AH590" i="88"/>
  <c r="AH550" i="88"/>
  <c r="AH510" i="88"/>
  <c r="AH470" i="88"/>
  <c r="AH438" i="88"/>
  <c r="AH398" i="88"/>
  <c r="AH358" i="88"/>
  <c r="AH326" i="88"/>
  <c r="AH286" i="88"/>
  <c r="AH262" i="88"/>
  <c r="AH222" i="88"/>
  <c r="AH698" i="88"/>
  <c r="AH674" i="88"/>
  <c r="AH634" i="88"/>
  <c r="AH602" i="88"/>
  <c r="AH570" i="88"/>
  <c r="AH538" i="88"/>
  <c r="AH506" i="88"/>
  <c r="AH482" i="88"/>
  <c r="AH458" i="88"/>
  <c r="AH434" i="88"/>
  <c r="AH410" i="88"/>
  <c r="AH378" i="88"/>
  <c r="AH354" i="88"/>
  <c r="AH322" i="88"/>
  <c r="AH298" i="88"/>
  <c r="AH274" i="88"/>
  <c r="AH250" i="88"/>
  <c r="AH226" i="88"/>
  <c r="AH202" i="88"/>
  <c r="AH178" i="88"/>
  <c r="AH154" i="88"/>
  <c r="AH130" i="88"/>
  <c r="AH106" i="88"/>
  <c r="AH82" i="88"/>
  <c r="AH58" i="88"/>
  <c r="AH34" i="88"/>
  <c r="AH10" i="88"/>
  <c r="AH697" i="88"/>
  <c r="AH689" i="88"/>
  <c r="AH665" i="88"/>
  <c r="AH641" i="88"/>
  <c r="AH609" i="88"/>
  <c r="AH585" i="88"/>
  <c r="AH561" i="88"/>
  <c r="AH537" i="88"/>
  <c r="AH513" i="88"/>
  <c r="AH489" i="88"/>
  <c r="AH465" i="88"/>
  <c r="AH441" i="88"/>
  <c r="AH417" i="88"/>
  <c r="AH401" i="88"/>
  <c r="AH377" i="88"/>
  <c r="AH353" i="88"/>
  <c r="AH329" i="88"/>
  <c r="AH305" i="88"/>
  <c r="AH281" i="88"/>
  <c r="AH257" i="88"/>
  <c r="AH233" i="88"/>
  <c r="AH209" i="88"/>
  <c r="AH185" i="88"/>
  <c r="AH161" i="88"/>
  <c r="AH137" i="88"/>
  <c r="AH105" i="88"/>
  <c r="AH81" i="88"/>
  <c r="AH57" i="88"/>
  <c r="AH33" i="88"/>
  <c r="AH9" i="88"/>
  <c r="AH696" i="88"/>
  <c r="AH680" i="88"/>
  <c r="AH656" i="88"/>
  <c r="AH632" i="88"/>
  <c r="AH608" i="88"/>
  <c r="AH592" i="88"/>
  <c r="AH568" i="88"/>
  <c r="AH544" i="88"/>
  <c r="AH520" i="88"/>
  <c r="AH496" i="88"/>
  <c r="AH472" i="88"/>
  <c r="AH448" i="88"/>
  <c r="AH424" i="88"/>
  <c r="AH400" i="88"/>
  <c r="AH376" i="88"/>
  <c r="AH352" i="88"/>
  <c r="AH328" i="88"/>
  <c r="AH304" i="88"/>
  <c r="AH280" i="88"/>
  <c r="AH256" i="88"/>
  <c r="AH232" i="88"/>
  <c r="AH208" i="88"/>
  <c r="AH184" i="88"/>
  <c r="AH160" i="88"/>
  <c r="AH136" i="88"/>
  <c r="AH112" i="88"/>
  <c r="AH88" i="88"/>
  <c r="AH64" i="88"/>
  <c r="AH40" i="88"/>
  <c r="AH16" i="88"/>
  <c r="AH711" i="88"/>
  <c r="AH671" i="88"/>
  <c r="AH647" i="88"/>
  <c r="AH623" i="88"/>
  <c r="AH599" i="88"/>
  <c r="AH575" i="88"/>
  <c r="AH543" i="88"/>
  <c r="AH519" i="88"/>
  <c r="AH487" i="88"/>
  <c r="AH463" i="88"/>
  <c r="AH439" i="88"/>
  <c r="AH415" i="88"/>
  <c r="AH391" i="88"/>
  <c r="AH367" i="88"/>
  <c r="AH343" i="88"/>
  <c r="AH319" i="88"/>
  <c r="AH295" i="88"/>
  <c r="AH271" i="88"/>
  <c r="AH247" i="88"/>
  <c r="AH223" i="88"/>
  <c r="AH199" i="88"/>
  <c r="AH175" i="88"/>
  <c r="AH143" i="88"/>
  <c r="AH119" i="88"/>
  <c r="AH87" i="88"/>
  <c r="AH55" i="88"/>
  <c r="AH31" i="88"/>
  <c r="AH710" i="88"/>
  <c r="AH598" i="88"/>
  <c r="AH558" i="88"/>
  <c r="AH518" i="88"/>
  <c r="AH478" i="88"/>
  <c r="AH430" i="88"/>
  <c r="AH390" i="88"/>
  <c r="AH350" i="88"/>
  <c r="AH334" i="88"/>
  <c r="AH302" i="88"/>
  <c r="AH278" i="88"/>
  <c r="AH238" i="88"/>
  <c r="AH206" i="88"/>
  <c r="AH129" i="88"/>
  <c r="AH551" i="88"/>
  <c r="AH167" i="88"/>
  <c r="AH71" i="88"/>
  <c r="AH7" i="88"/>
  <c r="AH678" i="88"/>
  <c r="AH670" i="88"/>
  <c r="AH662" i="88"/>
  <c r="AH646" i="88"/>
  <c r="AH614" i="88"/>
  <c r="AH574" i="88"/>
  <c r="AH534" i="88"/>
  <c r="AH494" i="88"/>
  <c r="AH454" i="88"/>
  <c r="AH422" i="88"/>
  <c r="AH382" i="88"/>
  <c r="AH318" i="88"/>
  <c r="AH254" i="88"/>
  <c r="AH103" i="88"/>
  <c r="AH686" i="88"/>
  <c r="AH654" i="88"/>
  <c r="AH638" i="88"/>
  <c r="AH622" i="88"/>
  <c r="AH582" i="88"/>
  <c r="AH542" i="88"/>
  <c r="AH502" i="88"/>
  <c r="AH462" i="88"/>
  <c r="AH414" i="88"/>
  <c r="AH366" i="88"/>
  <c r="AH310" i="88"/>
  <c r="AH246" i="88"/>
  <c r="AH630" i="88"/>
  <c r="AH709" i="88"/>
  <c r="AH645" i="88"/>
  <c r="AH581" i="88"/>
  <c r="AH517" i="88"/>
  <c r="AH453" i="88"/>
  <c r="AH389" i="88"/>
  <c r="AH325" i="88"/>
  <c r="AH261" i="88"/>
  <c r="AH205" i="88"/>
  <c r="AH173" i="88"/>
  <c r="AH141" i="88"/>
  <c r="AH109" i="88"/>
  <c r="AH77" i="88"/>
  <c r="AH45" i="88"/>
  <c r="AH13" i="88"/>
  <c r="AH701" i="88"/>
  <c r="AH637" i="88"/>
  <c r="AH573" i="88"/>
  <c r="AH509" i="88"/>
  <c r="AH445" i="88"/>
  <c r="AH381" i="88"/>
  <c r="AH317" i="88"/>
  <c r="AH253" i="88"/>
  <c r="AH198" i="88"/>
  <c r="AH166" i="88"/>
  <c r="AH134" i="88"/>
  <c r="AH102" i="88"/>
  <c r="AH70" i="88"/>
  <c r="AH38" i="88"/>
  <c r="AH693" i="88"/>
  <c r="AH629" i="88"/>
  <c r="AH565" i="88"/>
  <c r="AH501" i="88"/>
  <c r="AH437" i="88"/>
  <c r="AH373" i="88"/>
  <c r="AH309" i="88"/>
  <c r="AH245" i="88"/>
  <c r="AH197" i="88"/>
  <c r="AH165" i="88"/>
  <c r="AH133" i="88"/>
  <c r="AH101" i="88"/>
  <c r="AH69" i="88"/>
  <c r="AH37" i="88"/>
  <c r="AH685" i="88"/>
  <c r="AH621" i="88"/>
  <c r="AH557" i="88"/>
  <c r="AH493" i="88"/>
  <c r="AH429" i="88"/>
  <c r="AH365" i="88"/>
  <c r="AH301" i="88"/>
  <c r="AH237" i="88"/>
  <c r="AH190" i="88"/>
  <c r="AH158" i="88"/>
  <c r="AH126" i="88"/>
  <c r="AH94" i="88"/>
  <c r="AH62" i="88"/>
  <c r="AH30" i="88"/>
  <c r="AH677" i="88"/>
  <c r="AH613" i="88"/>
  <c r="AH549" i="88"/>
  <c r="AH485" i="88"/>
  <c r="AH421" i="88"/>
  <c r="AH293" i="88"/>
  <c r="AH229" i="88"/>
  <c r="AH189" i="88"/>
  <c r="AH157" i="88"/>
  <c r="AH125" i="88"/>
  <c r="AH61" i="88"/>
  <c r="AH669" i="88"/>
  <c r="AH541" i="88"/>
  <c r="AH413" i="88"/>
  <c r="AH285" i="88"/>
  <c r="AH182" i="88"/>
  <c r="AH118" i="88"/>
  <c r="AH54" i="88"/>
  <c r="AH661" i="88"/>
  <c r="AH533" i="88"/>
  <c r="AH405" i="88"/>
  <c r="AH277" i="88"/>
  <c r="AH181" i="88"/>
  <c r="AH117" i="88"/>
  <c r="AH53" i="88"/>
  <c r="AH653" i="88"/>
  <c r="AH525" i="88"/>
  <c r="AH333" i="88"/>
  <c r="AH213" i="88"/>
  <c r="AH142" i="88"/>
  <c r="AH110" i="88"/>
  <c r="AH46" i="88"/>
  <c r="AH357" i="88"/>
  <c r="AH93" i="88"/>
  <c r="AH29" i="88"/>
  <c r="AH605" i="88"/>
  <c r="AH477" i="88"/>
  <c r="AH349" i="88"/>
  <c r="AH221" i="88"/>
  <c r="AH150" i="88"/>
  <c r="AH86" i="88"/>
  <c r="AH22" i="88"/>
  <c r="AH597" i="88"/>
  <c r="AH469" i="88"/>
  <c r="AH341" i="88"/>
  <c r="AH214" i="88"/>
  <c r="AH149" i="88"/>
  <c r="AH85" i="88"/>
  <c r="AH21" i="88"/>
  <c r="AH589" i="88"/>
  <c r="AH461" i="88"/>
  <c r="AH397" i="88"/>
  <c r="AH269" i="88"/>
  <c r="AH174" i="88"/>
  <c r="AH78" i="88"/>
  <c r="AH14" i="88"/>
</calcChain>
</file>

<file path=xl/sharedStrings.xml><?xml version="1.0" encoding="utf-8"?>
<sst xmlns="http://schemas.openxmlformats.org/spreadsheetml/2006/main" count="387" uniqueCount="83">
  <si>
    <t>Currency</t>
  </si>
  <si>
    <t>ObjectOverwrite</t>
  </si>
  <si>
    <t>Permanent</t>
  </si>
  <si>
    <t>Trigger</t>
  </si>
  <si>
    <t>ibor</t>
  </si>
  <si>
    <t>FamilyName</t>
  </si>
  <si>
    <t>EUR</t>
  </si>
  <si>
    <t>GENERAL_SETTINGS</t>
  </si>
  <si>
    <t>EvaluationDate</t>
  </si>
  <si>
    <t>IMM Fixing Date</t>
  </si>
  <si>
    <t>Index Fixing</t>
  </si>
  <si>
    <t>IMM Code</t>
  </si>
  <si>
    <t>IMM value Date</t>
  </si>
  <si>
    <t>3M</t>
  </si>
  <si>
    <t>6M</t>
  </si>
  <si>
    <t>QL</t>
  </si>
  <si>
    <t>Client</t>
  </si>
  <si>
    <t>Consensus</t>
  </si>
  <si>
    <t>Std Dev</t>
  </si>
  <si>
    <t>Recalc</t>
  </si>
  <si>
    <t>Freq</t>
  </si>
  <si>
    <t>Fixing Date</t>
  </si>
  <si>
    <t>Value Date</t>
  </si>
  <si>
    <t>6M Fwd</t>
  </si>
  <si>
    <t>1D</t>
  </si>
  <si>
    <t>Ndays</t>
  </si>
  <si>
    <t>Calendar</t>
  </si>
  <si>
    <t>TARGET</t>
  </si>
  <si>
    <t>Spread bps QL - Cons</t>
  </si>
  <si>
    <t>Spread bps Client - Cons</t>
  </si>
  <si>
    <t>1Y</t>
  </si>
  <si>
    <t>2Y</t>
  </si>
  <si>
    <t>3Y</t>
  </si>
  <si>
    <t>4Y</t>
  </si>
  <si>
    <t>5Y</t>
  </si>
  <si>
    <t>6Y</t>
  </si>
  <si>
    <t>7Y</t>
  </si>
  <si>
    <t>8Y</t>
  </si>
  <si>
    <t>9Y</t>
  </si>
  <si>
    <t>10Y</t>
  </si>
  <si>
    <t>12Y</t>
  </si>
  <si>
    <t>15Y</t>
  </si>
  <si>
    <t>20Y</t>
  </si>
  <si>
    <t>25Y</t>
  </si>
  <si>
    <t>30Y</t>
  </si>
  <si>
    <t>1M</t>
  </si>
  <si>
    <t>0D</t>
  </si>
  <si>
    <t>1W</t>
  </si>
  <si>
    <t>2W</t>
  </si>
  <si>
    <t>3W</t>
  </si>
  <si>
    <t>2M</t>
  </si>
  <si>
    <t>9M</t>
  </si>
  <si>
    <t>*</t>
  </si>
  <si>
    <t>s</t>
  </si>
  <si>
    <t>r</t>
  </si>
  <si>
    <t>Start Date</t>
  </si>
  <si>
    <t>End Date</t>
  </si>
  <si>
    <t>SettlementDate</t>
  </si>
  <si>
    <t>Swap1Y</t>
  </si>
  <si>
    <t>Swap6M</t>
  </si>
  <si>
    <t>Fwd Start</t>
  </si>
  <si>
    <t>Tenor</t>
  </si>
  <si>
    <t>Fwd Swap 6M</t>
  </si>
  <si>
    <t>Fwd Swap 1Y</t>
  </si>
  <si>
    <t>Swap3M</t>
  </si>
  <si>
    <t>Fwd Swap 3M</t>
  </si>
  <si>
    <t>Swap1M</t>
  </si>
  <si>
    <t>Fwd Swap 1M</t>
  </si>
  <si>
    <t>SwapEONIA</t>
  </si>
  <si>
    <t>Fwd Swap EONIA</t>
  </si>
  <si>
    <t>4M</t>
  </si>
  <si>
    <t>5M</t>
  </si>
  <si>
    <t>7M</t>
  </si>
  <si>
    <t>8M</t>
  </si>
  <si>
    <t>10M</t>
  </si>
  <si>
    <t>11M</t>
  </si>
  <si>
    <t>12M</t>
  </si>
  <si>
    <t>40Y</t>
  </si>
  <si>
    <t>50Y</t>
  </si>
  <si>
    <t>CURVES</t>
  </si>
  <si>
    <t>ON</t>
  </si>
  <si>
    <t>30/360 (Bond Basis)</t>
  </si>
  <si>
    <t>Actual/360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</si>
</sst>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quot;£&quot;#,##0;[Red]\-&quot;£&quot;#,##0"/>
    <numFmt numFmtId="165" formatCode="ddd\,\ d\-mmm\-yyyy\,\ hh:mm:ss"/>
    <numFmt numFmtId="166" formatCode="#,##0.0;#,##0.0"/>
    <numFmt numFmtId="167" formatCode="General_)"/>
    <numFmt numFmtId="168" formatCode="0.0000%"/>
    <numFmt numFmtId="169" formatCode="ddd\,\ dd\-mmm\-yyyy"/>
    <numFmt numFmtId="170" formatCode="_([$€-2]* #,##0.00_);_([$€-2]* \(#,##0.00\);_([$€-2]* &quot;-&quot;??_)"/>
    <numFmt numFmtId="171" formatCode="0.0000000%"/>
    <numFmt numFmtId="172" formatCode="0.000"/>
    <numFmt numFmtId="173" formatCode="0.0000"/>
    <numFmt numFmtId="174" formatCode="#0.00"/>
  </numFmts>
  <fonts count="17" x14ac:knownFonts="1">
    <font>
      <sz val="11"/>
      <color theme="1"/>
      <name val="Calibri"/>
      <family val="2"/>
      <scheme val="minor"/>
    </font>
    <font>
      <sz val="10"/>
      <name val="Arial"/>
      <family val="2"/>
    </font>
    <font>
      <sz val="8"/>
      <name val="Microsoft Sans Serif"/>
      <family val="2"/>
    </font>
    <font>
      <sz val="10"/>
      <name val="MS Sans Serif"/>
      <family val="2"/>
    </font>
    <font>
      <sz val="8"/>
      <name val="Arial"/>
      <family val="2"/>
    </font>
    <font>
      <b/>
      <sz val="12"/>
      <color indexed="16"/>
      <name val="MS Sans Serif"/>
      <family val="2"/>
    </font>
    <font>
      <b/>
      <sz val="12"/>
      <name val="MS Sans Serif"/>
      <family val="2"/>
    </font>
    <font>
      <sz val="10"/>
      <name val="Arial"/>
      <family val="2"/>
    </font>
    <font>
      <sz val="8"/>
      <name val="Arial"/>
      <family val="2"/>
    </font>
    <font>
      <sz val="10"/>
      <name val="Helv"/>
    </font>
    <font>
      <sz val="12"/>
      <name val="Helv"/>
    </font>
    <font>
      <sz val="8"/>
      <name val="MS Sans Serif"/>
      <family val="2"/>
    </font>
    <font>
      <sz val="8"/>
      <color theme="1"/>
      <name val="Courier New"/>
      <family val="3"/>
    </font>
    <font>
      <sz val="11"/>
      <color theme="1"/>
      <name val="Calibri"/>
      <family val="2"/>
      <scheme val="minor"/>
    </font>
    <font>
      <sz val="8"/>
      <name val="Courier New"/>
      <family val="3"/>
    </font>
    <font>
      <b/>
      <sz val="8"/>
      <color theme="1"/>
      <name val="Courier New"/>
      <family val="3"/>
    </font>
    <font>
      <b/>
      <sz val="8"/>
      <name val="Courier New"/>
      <family val="3"/>
    </font>
  </fonts>
  <fills count="11">
    <fill>
      <patternFill patternType="none"/>
    </fill>
    <fill>
      <patternFill patternType="gray125"/>
    </fill>
    <fill>
      <patternFill patternType="gray0625">
        <fgColor indexed="22"/>
        <bgColor indexed="9"/>
      </patternFill>
    </fill>
    <fill>
      <patternFill patternType="solid">
        <fgColor theme="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8" tint="0.59996337778862885"/>
        <bgColor indexed="64"/>
      </patternFill>
    </fill>
  </fills>
  <borders count="2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14">
    <xf numFmtId="0" fontId="0" fillId="0" borderId="0"/>
    <xf numFmtId="0" fontId="1" fillId="0" borderId="0"/>
    <xf numFmtId="166" fontId="5" fillId="2" borderId="0">
      <alignment horizontal="center" vertical="center"/>
    </xf>
    <xf numFmtId="9" fontId="1" fillId="0" borderId="0" applyFont="0" applyFill="0" applyBorder="0" applyAlignment="0" applyProtection="0"/>
    <xf numFmtId="38" fontId="9" fillId="0" borderId="0" applyFont="0" applyFill="0" applyBorder="0" applyAlignment="0" applyProtection="0"/>
    <xf numFmtId="40" fontId="9" fillId="0" borderId="0" applyFont="0" applyFill="0" applyBorder="0" applyAlignment="0" applyProtection="0"/>
    <xf numFmtId="167" fontId="10" fillId="0" borderId="0"/>
    <xf numFmtId="164" fontId="9" fillId="0" borderId="0" applyFont="0" applyFill="0" applyBorder="0" applyAlignment="0" applyProtection="0"/>
    <xf numFmtId="164" fontId="9" fillId="0" borderId="0" applyFont="0" applyFill="0" applyBorder="0" applyAlignment="0" applyProtection="0"/>
    <xf numFmtId="0" fontId="8" fillId="0" borderId="0"/>
    <xf numFmtId="9" fontId="8" fillId="0" borderId="0" applyFont="0" applyFill="0" applyBorder="0" applyAlignment="0" applyProtection="0"/>
    <xf numFmtId="170" fontId="7" fillId="0" borderId="0" applyFont="0" applyFill="0" applyBorder="0" applyAlignment="0" applyProtection="0"/>
    <xf numFmtId="9" fontId="13" fillId="0" borderId="0" applyFont="0" applyFill="0" applyBorder="0" applyAlignment="0" applyProtection="0"/>
    <xf numFmtId="0" fontId="3" fillId="0" borderId="0"/>
  </cellStyleXfs>
  <cellXfs count="104">
    <xf numFmtId="0" fontId="0" fillId="0" borderId="0" xfId="0"/>
    <xf numFmtId="0" fontId="12" fillId="3" borderId="10" xfId="0" applyFont="1" applyFill="1" applyBorder="1"/>
    <xf numFmtId="0" fontId="12" fillId="3" borderId="9" xfId="0" applyFont="1" applyFill="1" applyBorder="1"/>
    <xf numFmtId="0" fontId="12" fillId="3" borderId="8" xfId="0" applyFont="1" applyFill="1" applyBorder="1"/>
    <xf numFmtId="0" fontId="12" fillId="3" borderId="7" xfId="0" applyFont="1" applyFill="1" applyBorder="1"/>
    <xf numFmtId="0" fontId="12" fillId="3" borderId="4" xfId="0" applyFont="1" applyFill="1" applyBorder="1"/>
    <xf numFmtId="0" fontId="12" fillId="3" borderId="3" xfId="0" applyFont="1" applyFill="1" applyBorder="1"/>
    <xf numFmtId="0" fontId="12" fillId="3" borderId="2" xfId="0" applyFont="1" applyFill="1" applyBorder="1"/>
    <xf numFmtId="0" fontId="12" fillId="3" borderId="1" xfId="0" applyFont="1" applyFill="1" applyBorder="1"/>
    <xf numFmtId="0" fontId="12" fillId="5" borderId="0" xfId="0" applyFont="1" applyFill="1"/>
    <xf numFmtId="0" fontId="12" fillId="3" borderId="14" xfId="0" applyFont="1" applyFill="1" applyBorder="1"/>
    <xf numFmtId="0" fontId="12" fillId="3" borderId="15" xfId="0" applyFont="1" applyFill="1" applyBorder="1"/>
    <xf numFmtId="0" fontId="12" fillId="3" borderId="11" xfId="0" applyFont="1" applyFill="1" applyBorder="1"/>
    <xf numFmtId="0" fontId="1" fillId="5" borderId="0" xfId="1" applyFill="1"/>
    <xf numFmtId="0" fontId="4" fillId="5" borderId="0" xfId="1" applyFont="1" applyFill="1" applyBorder="1"/>
    <xf numFmtId="0" fontId="3" fillId="3" borderId="7" xfId="1" applyFont="1" applyFill="1" applyBorder="1"/>
    <xf numFmtId="0" fontId="11" fillId="3" borderId="4" xfId="1" applyFont="1" applyFill="1" applyBorder="1"/>
    <xf numFmtId="0" fontId="3" fillId="3" borderId="10" xfId="1" applyFont="1" applyFill="1" applyBorder="1"/>
    <xf numFmtId="0" fontId="3" fillId="3" borderId="9" xfId="1" applyFont="1" applyFill="1" applyBorder="1"/>
    <xf numFmtId="0" fontId="3" fillId="3" borderId="8" xfId="1" applyFont="1" applyFill="1" applyBorder="1"/>
    <xf numFmtId="0" fontId="1" fillId="3" borderId="7" xfId="1" applyFill="1" applyBorder="1"/>
    <xf numFmtId="0" fontId="4" fillId="3" borderId="4" xfId="1" applyFont="1" applyFill="1" applyBorder="1"/>
    <xf numFmtId="0" fontId="1" fillId="3" borderId="3" xfId="1" applyFill="1" applyBorder="1"/>
    <xf numFmtId="0" fontId="4" fillId="3" borderId="2" xfId="1" applyFont="1" applyFill="1" applyBorder="1"/>
    <xf numFmtId="0" fontId="4" fillId="3" borderId="1" xfId="1" applyFont="1" applyFill="1" applyBorder="1"/>
    <xf numFmtId="0" fontId="2" fillId="4" borderId="5" xfId="1" applyNumberFormat="1" applyFont="1" applyFill="1" applyBorder="1"/>
    <xf numFmtId="0" fontId="4" fillId="4" borderId="13" xfId="9" applyFont="1" applyFill="1" applyBorder="1"/>
    <xf numFmtId="169" fontId="4" fillId="6" borderId="11" xfId="10" applyNumberFormat="1" applyFont="1" applyFill="1" applyBorder="1" applyAlignment="1">
      <alignment horizontal="center"/>
    </xf>
    <xf numFmtId="0" fontId="12" fillId="7" borderId="15" xfId="0" applyFont="1" applyFill="1" applyBorder="1"/>
    <xf numFmtId="169" fontId="12" fillId="7" borderId="15" xfId="0" applyNumberFormat="1" applyFont="1" applyFill="1" applyBorder="1"/>
    <xf numFmtId="0" fontId="12" fillId="7" borderId="11" xfId="0" applyFont="1" applyFill="1" applyBorder="1"/>
    <xf numFmtId="169" fontId="12" fillId="7" borderId="11" xfId="0" applyNumberFormat="1" applyFont="1" applyFill="1" applyBorder="1"/>
    <xf numFmtId="0" fontId="2" fillId="6" borderId="6" xfId="1" applyNumberFormat="1" applyFont="1" applyFill="1" applyBorder="1" applyAlignment="1" applyProtection="1">
      <alignment horizontal="center"/>
    </xf>
    <xf numFmtId="165" fontId="2" fillId="6" borderId="6" xfId="1" applyNumberFormat="1" applyFont="1" applyFill="1" applyBorder="1" applyAlignment="1" applyProtection="1">
      <alignment horizontal="center"/>
    </xf>
    <xf numFmtId="165" fontId="2" fillId="8" borderId="6" xfId="1" applyNumberFormat="1" applyFont="1" applyFill="1" applyBorder="1" applyAlignment="1" applyProtection="1">
      <alignment horizontal="center"/>
    </xf>
    <xf numFmtId="0" fontId="12" fillId="4" borderId="12" xfId="0" applyFont="1" applyFill="1" applyBorder="1" applyAlignment="1">
      <alignment horizontal="centerContinuous" vertical="center"/>
    </xf>
    <xf numFmtId="0" fontId="12" fillId="4" borderId="19" xfId="0" applyFont="1" applyFill="1" applyBorder="1" applyAlignment="1">
      <alignment horizontal="centerContinuous" vertical="center"/>
    </xf>
    <xf numFmtId="0" fontId="12" fillId="4" borderId="6" xfId="0" applyFont="1" applyFill="1" applyBorder="1" applyAlignment="1">
      <alignment horizontal="centerContinuous" vertical="center"/>
    </xf>
    <xf numFmtId="171" fontId="12" fillId="7" borderId="15" xfId="0" applyNumberFormat="1" applyFont="1" applyFill="1" applyBorder="1"/>
    <xf numFmtId="171" fontId="12" fillId="7" borderId="11" xfId="0" applyNumberFormat="1" applyFont="1" applyFill="1" applyBorder="1"/>
    <xf numFmtId="172" fontId="12" fillId="5" borderId="0" xfId="0" applyNumberFormat="1" applyFont="1" applyFill="1"/>
    <xf numFmtId="172" fontId="12" fillId="7" borderId="5" xfId="0" applyNumberFormat="1" applyFont="1" applyFill="1" applyBorder="1"/>
    <xf numFmtId="0" fontId="12" fillId="4" borderId="5" xfId="0" applyFont="1" applyFill="1" applyBorder="1" applyAlignment="1">
      <alignment horizontal="center" vertical="center"/>
    </xf>
    <xf numFmtId="173" fontId="12" fillId="6" borderId="14" xfId="0" applyNumberFormat="1" applyFont="1" applyFill="1" applyBorder="1"/>
    <xf numFmtId="173" fontId="12" fillId="6" borderId="15" xfId="0" applyNumberFormat="1" applyFont="1" applyFill="1" applyBorder="1"/>
    <xf numFmtId="173" fontId="12" fillId="6" borderId="11" xfId="0" applyNumberFormat="1" applyFont="1" applyFill="1" applyBorder="1"/>
    <xf numFmtId="15" fontId="12" fillId="3" borderId="14" xfId="0" applyNumberFormat="1" applyFont="1" applyFill="1" applyBorder="1"/>
    <xf numFmtId="168" fontId="12" fillId="3" borderId="14" xfId="12" applyNumberFormat="1" applyFont="1" applyFill="1" applyBorder="1"/>
    <xf numFmtId="15" fontId="12" fillId="3" borderId="15" xfId="0" applyNumberFormat="1" applyFont="1" applyFill="1" applyBorder="1"/>
    <xf numFmtId="168" fontId="12" fillId="3" borderId="15" xfId="12" applyNumberFormat="1" applyFont="1" applyFill="1" applyBorder="1"/>
    <xf numFmtId="15" fontId="12" fillId="3" borderId="11" xfId="0" applyNumberFormat="1" applyFont="1" applyFill="1" applyBorder="1"/>
    <xf numFmtId="168" fontId="12" fillId="3" borderId="11" xfId="12" applyNumberFormat="1" applyFont="1" applyFill="1" applyBorder="1"/>
    <xf numFmtId="168" fontId="12" fillId="7" borderId="15" xfId="0" applyNumberFormat="1" applyFont="1" applyFill="1" applyBorder="1"/>
    <xf numFmtId="168" fontId="12" fillId="7" borderId="11" xfId="0" applyNumberFormat="1" applyFont="1" applyFill="1" applyBorder="1"/>
    <xf numFmtId="0" fontId="12" fillId="7" borderId="14" xfId="0" applyFont="1" applyFill="1" applyBorder="1"/>
    <xf numFmtId="169" fontId="12" fillId="7" borderId="14" xfId="0" applyNumberFormat="1" applyFont="1" applyFill="1" applyBorder="1"/>
    <xf numFmtId="171" fontId="12" fillId="7" borderId="14" xfId="0" applyNumberFormat="1" applyFont="1" applyFill="1" applyBorder="1"/>
    <xf numFmtId="168" fontId="12" fillId="7" borderId="14" xfId="0" applyNumberFormat="1" applyFont="1" applyFill="1" applyBorder="1"/>
    <xf numFmtId="0" fontId="6" fillId="4" borderId="16" xfId="1" applyFont="1" applyFill="1" applyBorder="1" applyAlignment="1">
      <alignment horizontal="center"/>
    </xf>
    <xf numFmtId="0" fontId="6" fillId="4" borderId="17" xfId="1" applyFont="1" applyFill="1" applyBorder="1" applyAlignment="1">
      <alignment horizontal="center"/>
    </xf>
    <xf numFmtId="0" fontId="6" fillId="4" borderId="18" xfId="1" applyFont="1" applyFill="1" applyBorder="1" applyAlignment="1">
      <alignment horizontal="center"/>
    </xf>
    <xf numFmtId="0" fontId="12" fillId="4" borderId="14"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4"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2" fillId="4" borderId="5" xfId="0" applyFont="1" applyFill="1" applyBorder="1" applyAlignment="1">
      <alignment horizontal="center" vertical="center"/>
    </xf>
    <xf numFmtId="0" fontId="12" fillId="9" borderId="0" xfId="0" applyFont="1" applyFill="1"/>
    <xf numFmtId="2" fontId="12" fillId="9" borderId="0" xfId="0" applyNumberFormat="1" applyFont="1" applyFill="1"/>
    <xf numFmtId="0" fontId="14" fillId="3" borderId="9" xfId="1" applyFont="1" applyFill="1" applyBorder="1" applyAlignment="1">
      <alignment horizontal="center"/>
    </xf>
    <xf numFmtId="0" fontId="14" fillId="3" borderId="9" xfId="1" applyNumberFormat="1" applyFont="1" applyFill="1" applyBorder="1" applyAlignment="1">
      <alignment horizontal="center"/>
    </xf>
    <xf numFmtId="14" fontId="12" fillId="3" borderId="9" xfId="0" applyNumberFormat="1" applyFont="1" applyFill="1" applyBorder="1"/>
    <xf numFmtId="2" fontId="14" fillId="3" borderId="9" xfId="1" applyNumberFormat="1" applyFont="1" applyFill="1" applyBorder="1" applyAlignment="1"/>
    <xf numFmtId="2" fontId="12" fillId="3" borderId="9" xfId="0" applyNumberFormat="1" applyFont="1" applyFill="1" applyBorder="1"/>
    <xf numFmtId="0" fontId="15" fillId="10" borderId="5" xfId="0" applyFont="1" applyFill="1" applyBorder="1" applyAlignment="1">
      <alignment horizontal="center" vertical="center" wrapText="1"/>
    </xf>
    <xf numFmtId="0" fontId="15" fillId="10" borderId="5" xfId="0" applyFont="1" applyFill="1" applyBorder="1" applyAlignment="1">
      <alignment vertical="center"/>
    </xf>
    <xf numFmtId="0" fontId="16" fillId="10" borderId="5" xfId="1" applyNumberFormat="1" applyFont="1" applyFill="1" applyBorder="1" applyAlignment="1">
      <alignment horizontal="center" vertical="center"/>
    </xf>
    <xf numFmtId="2" fontId="16" fillId="10" borderId="5" xfId="1" applyNumberFormat="1" applyFont="1" applyFill="1" applyBorder="1" applyAlignment="1">
      <alignment horizontal="center" vertical="center"/>
    </xf>
    <xf numFmtId="2" fontId="15" fillId="10" borderId="5" xfId="0" applyNumberFormat="1" applyFont="1" applyFill="1" applyBorder="1" applyAlignment="1">
      <alignment horizontal="center" vertical="center"/>
    </xf>
    <xf numFmtId="0" fontId="12" fillId="10" borderId="5" xfId="0" applyFont="1" applyFill="1" applyBorder="1"/>
    <xf numFmtId="0" fontId="15" fillId="3" borderId="0" xfId="0" applyFont="1" applyFill="1" applyBorder="1" applyAlignment="1">
      <alignment horizontal="center" vertical="center"/>
    </xf>
    <xf numFmtId="0" fontId="15" fillId="3" borderId="4" xfId="0" applyFont="1" applyFill="1" applyBorder="1" applyAlignment="1">
      <alignment horizontal="center" vertical="center"/>
    </xf>
    <xf numFmtId="169" fontId="12" fillId="7" borderId="14" xfId="0" applyNumberFormat="1" applyFont="1" applyFill="1" applyBorder="1" applyAlignment="1">
      <alignment horizontal="right"/>
    </xf>
    <xf numFmtId="2" fontId="14" fillId="7" borderId="14" xfId="1" applyNumberFormat="1" applyFont="1" applyFill="1" applyBorder="1" applyAlignment="1"/>
    <xf numFmtId="2" fontId="14" fillId="7" borderId="14" xfId="0" applyNumberFormat="1" applyFont="1" applyFill="1" applyBorder="1" applyAlignment="1"/>
    <xf numFmtId="0" fontId="14" fillId="7" borderId="14" xfId="0" applyFont="1" applyFill="1" applyBorder="1" applyAlignment="1"/>
    <xf numFmtId="173" fontId="12" fillId="3" borderId="0" xfId="0" applyNumberFormat="1" applyFont="1" applyFill="1" applyBorder="1"/>
    <xf numFmtId="173" fontId="12" fillId="3" borderId="4" xfId="0" applyNumberFormat="1" applyFont="1" applyFill="1" applyBorder="1"/>
    <xf numFmtId="169" fontId="12" fillId="7" borderId="15" xfId="0" applyNumberFormat="1" applyFont="1" applyFill="1" applyBorder="1" applyAlignment="1">
      <alignment horizontal="right"/>
    </xf>
    <xf numFmtId="2" fontId="14" fillId="7" borderId="15" xfId="1" applyNumberFormat="1" applyFont="1" applyFill="1" applyBorder="1" applyAlignment="1"/>
    <xf numFmtId="2" fontId="14" fillId="7" borderId="15" xfId="0" applyNumberFormat="1" applyFont="1" applyFill="1" applyBorder="1" applyAlignment="1"/>
    <xf numFmtId="0" fontId="14" fillId="7" borderId="15" xfId="0" applyFont="1" applyFill="1" applyBorder="1" applyAlignment="1"/>
    <xf numFmtId="169" fontId="12" fillId="7" borderId="11" xfId="0" applyNumberFormat="1" applyFont="1" applyFill="1" applyBorder="1" applyAlignment="1">
      <alignment horizontal="right"/>
    </xf>
    <xf numFmtId="2" fontId="14" fillId="7" borderId="11" xfId="1" applyNumberFormat="1" applyFont="1" applyFill="1" applyBorder="1" applyAlignment="1"/>
    <xf numFmtId="2" fontId="14" fillId="7" borderId="11" xfId="0" applyNumberFormat="1" applyFont="1" applyFill="1" applyBorder="1" applyAlignment="1"/>
    <xf numFmtId="0" fontId="14" fillId="7" borderId="11" xfId="0" applyFont="1" applyFill="1" applyBorder="1" applyAlignment="1"/>
    <xf numFmtId="0" fontId="12" fillId="3" borderId="0" xfId="0" applyFont="1" applyFill="1" applyBorder="1"/>
    <xf numFmtId="2" fontId="12" fillId="3" borderId="0" xfId="0" applyNumberFormat="1" applyFont="1" applyFill="1" applyBorder="1"/>
    <xf numFmtId="0" fontId="14" fillId="3" borderId="0" xfId="1" applyFont="1" applyFill="1" applyBorder="1" applyAlignment="1">
      <alignment horizontal="center"/>
    </xf>
    <xf numFmtId="0" fontId="14" fillId="3" borderId="0" xfId="1" applyNumberFormat="1" applyFont="1" applyFill="1" applyBorder="1" applyAlignment="1">
      <alignment horizontal="center"/>
    </xf>
    <xf numFmtId="174" fontId="14" fillId="3" borderId="4" xfId="0" applyNumberFormat="1" applyFont="1" applyFill="1" applyBorder="1" applyAlignment="1"/>
    <xf numFmtId="2" fontId="12" fillId="3" borderId="2" xfId="0" applyNumberFormat="1" applyFont="1" applyFill="1" applyBorder="1"/>
    <xf numFmtId="0" fontId="12" fillId="3" borderId="5" xfId="0" applyFont="1" applyFill="1" applyBorder="1"/>
    <xf numFmtId="0" fontId="12" fillId="4" borderId="5" xfId="0" applyFont="1" applyFill="1" applyBorder="1" applyAlignment="1">
      <alignment horizontal="center"/>
    </xf>
    <xf numFmtId="11" fontId="12" fillId="9" borderId="0" xfId="0" applyNumberFormat="1" applyFont="1" applyFill="1"/>
  </cellXfs>
  <cellStyles count="14">
    <cellStyle name="Euro" xfId="11"/>
    <cellStyle name="Migliaia (0)_AZIONI" xfId="4"/>
    <cellStyle name="Migliaia_AZIONI" xfId="5"/>
    <cellStyle name="Normal" xfId="0" builtinId="0"/>
    <cellStyle name="Normal 2" xfId="1"/>
    <cellStyle name="Normal 3" xfId="9"/>
    <cellStyle name="Normal 4" xfId="13"/>
    <cellStyle name="Normale_AZIONI" xfId="6"/>
    <cellStyle name="Percent" xfId="12" builtinId="5"/>
    <cellStyle name="Percent 2" xfId="3"/>
    <cellStyle name="Percent 3" xfId="10"/>
    <cellStyle name="result" xfId="2"/>
    <cellStyle name="Valuta (0)_AZIONI" xfId="7"/>
    <cellStyle name="Valuta_AZIONI" xfId="8"/>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Spreads</a:t>
            </a:r>
          </a:p>
        </c:rich>
      </c:tx>
      <c:layout/>
      <c:overlay val="1"/>
    </c:title>
    <c:autoTitleDeleted val="0"/>
    <c:plotArea>
      <c:layout>
        <c:manualLayout>
          <c:layoutTarget val="inner"/>
          <c:xMode val="edge"/>
          <c:yMode val="edge"/>
          <c:x val="7.2633164844344372E-2"/>
          <c:y val="2.3414940098575865E-2"/>
          <c:w val="0.91327929195320667"/>
          <c:h val="0.86408863493833188"/>
        </c:manualLayout>
      </c:layout>
      <c:scatterChart>
        <c:scatterStyle val="lineMarker"/>
        <c:varyColors val="0"/>
        <c:ser>
          <c:idx val="1"/>
          <c:order val="0"/>
          <c:tx>
            <c:v>Client vs. Cons</c:v>
          </c:tx>
          <c:spPr>
            <a:ln w="12700">
              <a:solidFill>
                <a:schemeClr val="accent3">
                  <a:lumMod val="75000"/>
                </a:schemeClr>
              </a:solidFill>
            </a:ln>
          </c:spPr>
          <c:marker>
            <c:symbol val="circle"/>
            <c:size val="3"/>
            <c:spPr>
              <a:solidFill>
                <a:schemeClr val="accent3">
                  <a:lumMod val="75000"/>
                </a:schemeClr>
              </a:solidFill>
              <a:ln>
                <a:solidFill>
                  <a:schemeClr val="accent3">
                    <a:lumMod val="75000"/>
                  </a:schemeClr>
                </a:solidFill>
              </a:ln>
            </c:spPr>
          </c:marker>
          <c:xVal>
            <c:numRef>
              <c:f>'Check Eur3M'!$C$5:$C$38</c:f>
              <c:numCache>
                <c:formatCode>ddd\,\ dd\-mmm\-yyyy</c:formatCode>
                <c:ptCount val="34"/>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pt idx="31">
                  <c:v>43152</c:v>
                </c:pt>
                <c:pt idx="32">
                  <c:v>43180</c:v>
                </c:pt>
                <c:pt idx="33">
                  <c:v>43208</c:v>
                </c:pt>
              </c:numCache>
            </c:numRef>
          </c:xVal>
          <c:yVal>
            <c:numRef>
              <c:f>'Check Eur3M'!$J$5:$J$38</c:f>
              <c:numCache>
                <c:formatCode>0.0000</c:formatCode>
                <c:ptCount val="34"/>
                <c:pt idx="0">
                  <c:v>-0.33940129038012706</c:v>
                </c:pt>
                <c:pt idx="1">
                  <c:v>-3.3630547904746629E-2</c:v>
                </c:pt>
                <c:pt idx="2">
                  <c:v>-3.222068198803664E-2</c:v>
                </c:pt>
                <c:pt idx="3">
                  <c:v>-0.12764330151748918</c:v>
                </c:pt>
                <c:pt idx="4">
                  <c:v>-1.2946218510436586E-2</c:v>
                </c:pt>
                <c:pt idx="5">
                  <c:v>-8.3632953569554747E-2</c:v>
                </c:pt>
                <c:pt idx="6">
                  <c:v>4.5687377411477541E-2</c:v>
                </c:pt>
                <c:pt idx="7">
                  <c:v>-5.6066891313983895E-2</c:v>
                </c:pt>
                <c:pt idx="8">
                  <c:v>-8.957887732937049E-2</c:v>
                </c:pt>
                <c:pt idx="9">
                  <c:v>-2.308058103994725E-2</c:v>
                </c:pt>
                <c:pt idx="10">
                  <c:v>1.3608543311676595E-2</c:v>
                </c:pt>
                <c:pt idx="11">
                  <c:v>0.1715658612275818</c:v>
                </c:pt>
                <c:pt idx="12">
                  <c:v>0.11723176139370554</c:v>
                </c:pt>
                <c:pt idx="13">
                  <c:v>-2.3045557110972663E-2</c:v>
                </c:pt>
                <c:pt idx="14">
                  <c:v>1.6931338701410864E-2</c:v>
                </c:pt>
                <c:pt idx="15">
                  <c:v>5.7647705074355321E-2</c:v>
                </c:pt>
                <c:pt idx="16">
                  <c:v>6.8633026525868765E-2</c:v>
                </c:pt>
                <c:pt idx="17">
                  <c:v>0.24943919879413237</c:v>
                </c:pt>
                <c:pt idx="18">
                  <c:v>0.20807523957505711</c:v>
                </c:pt>
                <c:pt idx="19">
                  <c:v>0.20473309570841419</c:v>
                </c:pt>
                <c:pt idx="20">
                  <c:v>0.20494980750880054</c:v>
                </c:pt>
                <c:pt idx="21">
                  <c:v>0.14836114323574973</c:v>
                </c:pt>
                <c:pt idx="22">
                  <c:v>0.10058683504983371</c:v>
                </c:pt>
                <c:pt idx="23">
                  <c:v>0.14659779273556256</c:v>
                </c:pt>
                <c:pt idx="24">
                  <c:v>0.12720687047378543</c:v>
                </c:pt>
                <c:pt idx="25">
                  <c:v>0.11952909937308631</c:v>
                </c:pt>
                <c:pt idx="26">
                  <c:v>0.1341132275543746</c:v>
                </c:pt>
                <c:pt idx="27">
                  <c:v>6.0784483883399854E-2</c:v>
                </c:pt>
                <c:pt idx="28">
                  <c:v>0.13836535284979246</c:v>
                </c:pt>
                <c:pt idx="29">
                  <c:v>0.17390569351347693</c:v>
                </c:pt>
                <c:pt idx="30">
                  <c:v>0.10846764706225978</c:v>
                </c:pt>
                <c:pt idx="31">
                  <c:v>-0.21705840218415146</c:v>
                </c:pt>
                <c:pt idx="32">
                  <c:v>-0.47700503382912957</c:v>
                </c:pt>
                <c:pt idx="33">
                  <c:v>-0.56167836542790095</c:v>
                </c:pt>
              </c:numCache>
            </c:numRef>
          </c:yVal>
          <c:smooth val="0"/>
        </c:ser>
        <c:ser>
          <c:idx val="0"/>
          <c:order val="1"/>
          <c:tx>
            <c:v>QL vs. Cons</c:v>
          </c:tx>
          <c:spPr>
            <a:ln w="12700">
              <a:solidFill>
                <a:schemeClr val="accent5">
                  <a:lumMod val="75000"/>
                </a:schemeClr>
              </a:solidFill>
            </a:ln>
          </c:spPr>
          <c:marker>
            <c:symbol val="circle"/>
            <c:size val="3"/>
          </c:marker>
          <c:xVal>
            <c:numRef>
              <c:f>'Check Eur3M'!$C$5:$C$38</c:f>
              <c:numCache>
                <c:formatCode>ddd\,\ dd\-mmm\-yyyy</c:formatCode>
                <c:ptCount val="34"/>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pt idx="31">
                  <c:v>43152</c:v>
                </c:pt>
                <c:pt idx="32">
                  <c:v>43180</c:v>
                </c:pt>
                <c:pt idx="33">
                  <c:v>43208</c:v>
                </c:pt>
              </c:numCache>
            </c:numRef>
          </c:xVal>
          <c:yVal>
            <c:numRef>
              <c:f>'Check Eur3M'!$I$5:$I$38</c:f>
              <c:numCache>
                <c:formatCode>0.0000</c:formatCode>
                <c:ptCount val="34"/>
                <c:pt idx="0">
                  <c:v>-3.8883139698407815E-2</c:v>
                </c:pt>
                <c:pt idx="1">
                  <c:v>-0.24134131143286763</c:v>
                </c:pt>
                <c:pt idx="2">
                  <c:v>-0.22002456185531566</c:v>
                </c:pt>
                <c:pt idx="3">
                  <c:v>-0.12649328851092645</c:v>
                </c:pt>
                <c:pt idx="4">
                  <c:v>-1.2498589611271755E-2</c:v>
                </c:pt>
                <c:pt idx="5">
                  <c:v>-9.7425983259384397E-2</c:v>
                </c:pt>
                <c:pt idx="6">
                  <c:v>2.5198326682905267E-2</c:v>
                </c:pt>
                <c:pt idx="7">
                  <c:v>2.1876208535891454E-2</c:v>
                </c:pt>
                <c:pt idx="8">
                  <c:v>4.8631301372475738E-3</c:v>
                </c:pt>
                <c:pt idx="9">
                  <c:v>-4.0700824027705945E-2</c:v>
                </c:pt>
                <c:pt idx="10">
                  <c:v>9.3548732588522657E-2</c:v>
                </c:pt>
                <c:pt idx="11">
                  <c:v>0.17156586847395924</c:v>
                </c:pt>
                <c:pt idx="12">
                  <c:v>0.49088412610367343</c:v>
                </c:pt>
                <c:pt idx="13">
                  <c:v>0.42401108866988518</c:v>
                </c:pt>
                <c:pt idx="14">
                  <c:v>1.6931329223278606E-2</c:v>
                </c:pt>
                <c:pt idx="15">
                  <c:v>0.27274166973990066</c:v>
                </c:pt>
                <c:pt idx="16">
                  <c:v>0.26562080324246107</c:v>
                </c:pt>
                <c:pt idx="17">
                  <c:v>0.24943918481420405</c:v>
                </c:pt>
                <c:pt idx="18">
                  <c:v>0.26996631557257933</c:v>
                </c:pt>
                <c:pt idx="19">
                  <c:v>0.27294806187850607</c:v>
                </c:pt>
                <c:pt idx="20">
                  <c:v>0.20494982971712297</c:v>
                </c:pt>
                <c:pt idx="21">
                  <c:v>0.50918284276112469</c:v>
                </c:pt>
                <c:pt idx="22">
                  <c:v>0.49439866695972451</c:v>
                </c:pt>
                <c:pt idx="23">
                  <c:v>0.1465978192708578</c:v>
                </c:pt>
                <c:pt idx="24">
                  <c:v>0.23970625465604117</c:v>
                </c:pt>
                <c:pt idx="25">
                  <c:v>0.23538008414370792</c:v>
                </c:pt>
                <c:pt idx="26">
                  <c:v>0.13411322189735894</c:v>
                </c:pt>
                <c:pt idx="27">
                  <c:v>1.5166352636918023</c:v>
                </c:pt>
                <c:pt idx="28">
                  <c:v>2.8186986863321799</c:v>
                </c:pt>
                <c:pt idx="29">
                  <c:v>4.3996664450729259</c:v>
                </c:pt>
                <c:pt idx="30">
                  <c:v>2.0830186805323665</c:v>
                </c:pt>
                <c:pt idx="31">
                  <c:v>-1.1020056089610817</c:v>
                </c:pt>
                <c:pt idx="32">
                  <c:v>-3.9547807968187687</c:v>
                </c:pt>
                <c:pt idx="33">
                  <c:v>-1.7415692636691542</c:v>
                </c:pt>
              </c:numCache>
            </c:numRef>
          </c:yVal>
          <c:smooth val="0"/>
        </c:ser>
        <c:ser>
          <c:idx val="2"/>
          <c:order val="2"/>
          <c:spPr>
            <a:ln>
              <a:noFill/>
            </a:ln>
          </c:spPr>
          <c:marker>
            <c:symbol val="none"/>
          </c:marker>
          <c:errBars>
            <c:errDir val="y"/>
            <c:errBarType val="both"/>
            <c:errValType val="cust"/>
            <c:noEndCap val="0"/>
            <c:plus>
              <c:numRef>
                <c:f>'Check Eur3M'!$L$5:$L$38</c:f>
                <c:numCache>
                  <c:formatCode>General</c:formatCode>
                  <c:ptCount val="34"/>
                  <c:pt idx="0">
                    <c:v>0.45809603843965979</c:v>
                  </c:pt>
                  <c:pt idx="1">
                    <c:v>0.25369924640688135</c:v>
                  </c:pt>
                  <c:pt idx="2">
                    <c:v>0.21764326488831315</c:v>
                  </c:pt>
                  <c:pt idx="3">
                    <c:v>0.24236798517196881</c:v>
                  </c:pt>
                  <c:pt idx="4">
                    <c:v>0.16058417219520477</c:v>
                  </c:pt>
                  <c:pt idx="5">
                    <c:v>0.14418230741846372</c:v>
                  </c:pt>
                  <c:pt idx="6">
                    <c:v>0.20444982569865555</c:v>
                  </c:pt>
                  <c:pt idx="7">
                    <c:v>0.15916672468520421</c:v>
                  </c:pt>
                  <c:pt idx="8">
                    <c:v>0.1284393059536558</c:v>
                  </c:pt>
                  <c:pt idx="9">
                    <c:v>0.14839259770968305</c:v>
                  </c:pt>
                  <c:pt idx="10">
                    <c:v>0.14461237411279201</c:v>
                  </c:pt>
                  <c:pt idx="11">
                    <c:v>0.15342059832245727</c:v>
                  </c:pt>
                  <c:pt idx="12">
                    <c:v>0.19978528811718127</c:v>
                  </c:pt>
                  <c:pt idx="13">
                    <c:v>0.17361649633179443</c:v>
                  </c:pt>
                  <c:pt idx="14">
                    <c:v>0.14743789554790113</c:v>
                  </c:pt>
                  <c:pt idx="15">
                    <c:v>0.25615680834602955</c:v>
                  </c:pt>
                  <c:pt idx="16">
                    <c:v>0.20438005303839352</c:v>
                  </c:pt>
                  <c:pt idx="17">
                    <c:v>0.25326977954769136</c:v>
                  </c:pt>
                  <c:pt idx="18">
                    <c:v>0.25727195551882776</c:v>
                  </c:pt>
                  <c:pt idx="19">
                    <c:v>0.25001358263237494</c:v>
                  </c:pt>
                  <c:pt idx="20">
                    <c:v>0.2115161024759688</c:v>
                  </c:pt>
                  <c:pt idx="21">
                    <c:v>0.23210431820615263</c:v>
                  </c:pt>
                  <c:pt idx="22">
                    <c:v>0.16821925263557122</c:v>
                  </c:pt>
                  <c:pt idx="23">
                    <c:v>0.14033565860208178</c:v>
                  </c:pt>
                  <c:pt idx="24">
                    <c:v>0.19088978572931367</c:v>
                  </c:pt>
                  <c:pt idx="25">
                    <c:v>0.23551890395595154</c:v>
                  </c:pt>
                  <c:pt idx="26">
                    <c:v>0.26849027661100916</c:v>
                  </c:pt>
                  <c:pt idx="27">
                    <c:v>0.40241507586607889</c:v>
                  </c:pt>
                  <c:pt idx="28">
                    <c:v>0.41459207364034484</c:v>
                  </c:pt>
                  <c:pt idx="29">
                    <c:v>0.46109496826569896</c:v>
                  </c:pt>
                  <c:pt idx="30">
                    <c:v>0.47688257495590458</c:v>
                  </c:pt>
                  <c:pt idx="31">
                    <c:v>0.46531192517581887</c:v>
                  </c:pt>
                  <c:pt idx="32">
                    <c:v>0.45876296034493513</c:v>
                  </c:pt>
                  <c:pt idx="33">
                    <c:v>0.4399481567093867</c:v>
                  </c:pt>
                </c:numCache>
              </c:numRef>
            </c:plus>
            <c:minus>
              <c:numRef>
                <c:f>'Check Eur3M'!$L$5:$L$38</c:f>
                <c:numCache>
                  <c:formatCode>General</c:formatCode>
                  <c:ptCount val="34"/>
                  <c:pt idx="0">
                    <c:v>0.45809603843965979</c:v>
                  </c:pt>
                  <c:pt idx="1">
                    <c:v>0.25369924640688135</c:v>
                  </c:pt>
                  <c:pt idx="2">
                    <c:v>0.21764326488831315</c:v>
                  </c:pt>
                  <c:pt idx="3">
                    <c:v>0.24236798517196881</c:v>
                  </c:pt>
                  <c:pt idx="4">
                    <c:v>0.16058417219520477</c:v>
                  </c:pt>
                  <c:pt idx="5">
                    <c:v>0.14418230741846372</c:v>
                  </c:pt>
                  <c:pt idx="6">
                    <c:v>0.20444982569865555</c:v>
                  </c:pt>
                  <c:pt idx="7">
                    <c:v>0.15916672468520421</c:v>
                  </c:pt>
                  <c:pt idx="8">
                    <c:v>0.1284393059536558</c:v>
                  </c:pt>
                  <c:pt idx="9">
                    <c:v>0.14839259770968305</c:v>
                  </c:pt>
                  <c:pt idx="10">
                    <c:v>0.14461237411279201</c:v>
                  </c:pt>
                  <c:pt idx="11">
                    <c:v>0.15342059832245727</c:v>
                  </c:pt>
                  <c:pt idx="12">
                    <c:v>0.19978528811718127</c:v>
                  </c:pt>
                  <c:pt idx="13">
                    <c:v>0.17361649633179443</c:v>
                  </c:pt>
                  <c:pt idx="14">
                    <c:v>0.14743789554790113</c:v>
                  </c:pt>
                  <c:pt idx="15">
                    <c:v>0.25615680834602955</c:v>
                  </c:pt>
                  <c:pt idx="16">
                    <c:v>0.20438005303839352</c:v>
                  </c:pt>
                  <c:pt idx="17">
                    <c:v>0.25326977954769136</c:v>
                  </c:pt>
                  <c:pt idx="18">
                    <c:v>0.25727195551882776</c:v>
                  </c:pt>
                  <c:pt idx="19">
                    <c:v>0.25001358263237494</c:v>
                  </c:pt>
                  <c:pt idx="20">
                    <c:v>0.2115161024759688</c:v>
                  </c:pt>
                  <c:pt idx="21">
                    <c:v>0.23210431820615263</c:v>
                  </c:pt>
                  <c:pt idx="22">
                    <c:v>0.16821925263557122</c:v>
                  </c:pt>
                  <c:pt idx="23">
                    <c:v>0.14033565860208178</c:v>
                  </c:pt>
                  <c:pt idx="24">
                    <c:v>0.19088978572931367</c:v>
                  </c:pt>
                  <c:pt idx="25">
                    <c:v>0.23551890395595154</c:v>
                  </c:pt>
                  <c:pt idx="26">
                    <c:v>0.26849027661100916</c:v>
                  </c:pt>
                  <c:pt idx="27">
                    <c:v>0.40241507586607889</c:v>
                  </c:pt>
                  <c:pt idx="28">
                    <c:v>0.41459207364034484</c:v>
                  </c:pt>
                  <c:pt idx="29">
                    <c:v>0.46109496826569896</c:v>
                  </c:pt>
                  <c:pt idx="30">
                    <c:v>0.47688257495590458</c:v>
                  </c:pt>
                  <c:pt idx="31">
                    <c:v>0.46531192517581887</c:v>
                  </c:pt>
                  <c:pt idx="32">
                    <c:v>0.45876296034493513</c:v>
                  </c:pt>
                  <c:pt idx="33">
                    <c:v>0.4399481567093867</c:v>
                  </c:pt>
                </c:numCache>
              </c:numRef>
            </c:minus>
          </c:errBars>
          <c:errBars>
            <c:errDir val="x"/>
            <c:errBarType val="both"/>
            <c:errValType val="fixedVal"/>
            <c:noEndCap val="0"/>
            <c:val val="1"/>
          </c:errBars>
          <c:xVal>
            <c:numRef>
              <c:f>'Check Eur3M'!$C$5:$C$38</c:f>
              <c:numCache>
                <c:formatCode>ddd\,\ dd\-mmm\-yyyy</c:formatCode>
                <c:ptCount val="34"/>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pt idx="31">
                  <c:v>43152</c:v>
                </c:pt>
                <c:pt idx="32">
                  <c:v>43180</c:v>
                </c:pt>
                <c:pt idx="33">
                  <c:v>43208</c:v>
                </c:pt>
              </c:numCache>
            </c:numRef>
          </c:xVal>
          <c:yVal>
            <c:numRef>
              <c:f>'Check Eur3M'!$M$5:$M$38</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yVal>
          <c:smooth val="0"/>
        </c:ser>
        <c:ser>
          <c:idx val="3"/>
          <c:order val="3"/>
          <c:tx>
            <c:v>IMM Client</c:v>
          </c:tx>
          <c:spPr>
            <a:ln>
              <a:noFill/>
            </a:ln>
          </c:spPr>
          <c:marker>
            <c:symbol val="square"/>
            <c:size val="5"/>
            <c:spPr>
              <a:solidFill>
                <a:schemeClr val="accent3"/>
              </a:solidFill>
              <a:ln>
                <a:noFill/>
              </a:ln>
            </c:spPr>
          </c:marker>
          <c:xVal>
            <c:numRef>
              <c:f>('Check Eur3M'!$C$7,'Check Eur3M'!$C$10,'Check Eur3M'!$C$13,'Check Eur3M'!$C$16,'Check Eur3M'!$C$19,'Check Eur3M'!$C$22,'Check Eur3M'!$C$25,'Check Eur3M'!$C$28,'Check Eur3M'!$C$31,'Check Eur3M'!$C$34,'Check Eur3M'!$C$37)</c:f>
              <c:numCache>
                <c:formatCode>ddd\,\ dd\-mmm\-yyyy</c:formatCode>
                <c:ptCount val="11"/>
                <c:pt idx="0">
                  <c:v>42263</c:v>
                </c:pt>
                <c:pt idx="1">
                  <c:v>42354</c:v>
                </c:pt>
                <c:pt idx="2">
                  <c:v>42445</c:v>
                </c:pt>
                <c:pt idx="3">
                  <c:v>42536</c:v>
                </c:pt>
                <c:pt idx="4">
                  <c:v>42634</c:v>
                </c:pt>
                <c:pt idx="5">
                  <c:v>42725</c:v>
                </c:pt>
                <c:pt idx="6">
                  <c:v>42809</c:v>
                </c:pt>
                <c:pt idx="7">
                  <c:v>42907</c:v>
                </c:pt>
                <c:pt idx="8">
                  <c:v>42998</c:v>
                </c:pt>
                <c:pt idx="9">
                  <c:v>43089</c:v>
                </c:pt>
                <c:pt idx="10">
                  <c:v>43180</c:v>
                </c:pt>
              </c:numCache>
            </c:numRef>
          </c:xVal>
          <c:yVal>
            <c:numRef>
              <c:f>('Check Eur3M'!$J$7,'Check Eur3M'!$J$10,'Check Eur3M'!$J$13,'Check Eur3M'!$J$16,'Check Eur3M'!$J$19,'Check Eur3M'!$J$22,'Check Eur3M'!$J$25,'Check Eur3M'!$J$28,'Check Eur3M'!$J$31,'Check Eur3M'!$J$34,'Check Eur3M'!$J$37)</c:f>
              <c:numCache>
                <c:formatCode>0.0000</c:formatCode>
                <c:ptCount val="11"/>
                <c:pt idx="0">
                  <c:v>-3.222068198803664E-2</c:v>
                </c:pt>
                <c:pt idx="1">
                  <c:v>-8.3632953569554747E-2</c:v>
                </c:pt>
                <c:pt idx="2">
                  <c:v>-8.957887732937049E-2</c:v>
                </c:pt>
                <c:pt idx="3">
                  <c:v>0.1715658612275818</c:v>
                </c:pt>
                <c:pt idx="4">
                  <c:v>1.6931338701410864E-2</c:v>
                </c:pt>
                <c:pt idx="5">
                  <c:v>0.24943919879413237</c:v>
                </c:pt>
                <c:pt idx="6">
                  <c:v>0.20494980750880054</c:v>
                </c:pt>
                <c:pt idx="7">
                  <c:v>0.14659779273556256</c:v>
                </c:pt>
                <c:pt idx="8">
                  <c:v>0.1341132275543746</c:v>
                </c:pt>
                <c:pt idx="9">
                  <c:v>0.17390569351347693</c:v>
                </c:pt>
                <c:pt idx="10">
                  <c:v>-0.47700503382912957</c:v>
                </c:pt>
              </c:numCache>
            </c:numRef>
          </c:yVal>
          <c:smooth val="0"/>
        </c:ser>
        <c:ser>
          <c:idx val="4"/>
          <c:order val="4"/>
          <c:tx>
            <c:v>IMM QL</c:v>
          </c:tx>
          <c:spPr>
            <a:ln>
              <a:noFill/>
            </a:ln>
          </c:spPr>
          <c:marker>
            <c:symbol val="square"/>
            <c:size val="5"/>
            <c:spPr>
              <a:solidFill>
                <a:schemeClr val="accent1"/>
              </a:solidFill>
              <a:ln>
                <a:noFill/>
              </a:ln>
            </c:spPr>
          </c:marker>
          <c:xVal>
            <c:numRef>
              <c:f>('Check Eur3M'!$C$7,'Check Eur3M'!$C$10,'Check Eur3M'!$C$13,'Check Eur3M'!$C$16,'Check Eur3M'!$C$19,'Check Eur3M'!$C$22,'Check Eur3M'!$C$25,'Check Eur3M'!$C$28,'Check Eur3M'!$C$31,'Check Eur3M'!$C$34,'Check Eur3M'!$C$37)</c:f>
              <c:numCache>
                <c:formatCode>ddd\,\ dd\-mmm\-yyyy</c:formatCode>
                <c:ptCount val="11"/>
                <c:pt idx="0">
                  <c:v>42263</c:v>
                </c:pt>
                <c:pt idx="1">
                  <c:v>42354</c:v>
                </c:pt>
                <c:pt idx="2">
                  <c:v>42445</c:v>
                </c:pt>
                <c:pt idx="3">
                  <c:v>42536</c:v>
                </c:pt>
                <c:pt idx="4">
                  <c:v>42634</c:v>
                </c:pt>
                <c:pt idx="5">
                  <c:v>42725</c:v>
                </c:pt>
                <c:pt idx="6">
                  <c:v>42809</c:v>
                </c:pt>
                <c:pt idx="7">
                  <c:v>42907</c:v>
                </c:pt>
                <c:pt idx="8">
                  <c:v>42998</c:v>
                </c:pt>
                <c:pt idx="9">
                  <c:v>43089</c:v>
                </c:pt>
                <c:pt idx="10">
                  <c:v>43180</c:v>
                </c:pt>
              </c:numCache>
            </c:numRef>
          </c:xVal>
          <c:yVal>
            <c:numRef>
              <c:f>('Check Eur3M'!$I$7,'Check Eur3M'!$I$10,'Check Eur3M'!$I$13,'Check Eur3M'!$I$16,'Check Eur3M'!$I$19,'Check Eur3M'!$I$22,'Check Eur3M'!$I$25,'Check Eur3M'!$I$28,'Check Eur3M'!$I$31,'Check Eur3M'!$I$34,'Check Eur3M'!$I$37)</c:f>
              <c:numCache>
                <c:formatCode>0.0000</c:formatCode>
                <c:ptCount val="11"/>
                <c:pt idx="0">
                  <c:v>-0.22002456185531566</c:v>
                </c:pt>
                <c:pt idx="1">
                  <c:v>-9.7425983259384397E-2</c:v>
                </c:pt>
                <c:pt idx="2">
                  <c:v>4.8631301372475738E-3</c:v>
                </c:pt>
                <c:pt idx="3">
                  <c:v>0.17156586847395924</c:v>
                </c:pt>
                <c:pt idx="4">
                  <c:v>1.6931329223278606E-2</c:v>
                </c:pt>
                <c:pt idx="5">
                  <c:v>0.24943918481420405</c:v>
                </c:pt>
                <c:pt idx="6">
                  <c:v>0.20494982971712297</c:v>
                </c:pt>
                <c:pt idx="7">
                  <c:v>0.1465978192708578</c:v>
                </c:pt>
                <c:pt idx="8">
                  <c:v>0.13411322189735894</c:v>
                </c:pt>
                <c:pt idx="9">
                  <c:v>4.3996664450729259</c:v>
                </c:pt>
                <c:pt idx="10">
                  <c:v>-3.9547807968187687</c:v>
                </c:pt>
              </c:numCache>
            </c:numRef>
          </c:yVal>
          <c:smooth val="0"/>
        </c:ser>
        <c:dLbls>
          <c:showLegendKey val="0"/>
          <c:showVal val="0"/>
          <c:showCatName val="0"/>
          <c:showSerName val="0"/>
          <c:showPercent val="0"/>
          <c:showBubbleSize val="0"/>
        </c:dLbls>
        <c:axId val="148914944"/>
        <c:axId val="582021504"/>
      </c:scatterChart>
      <c:valAx>
        <c:axId val="148914944"/>
        <c:scaling>
          <c:orientation val="minMax"/>
          <c:max val="43234"/>
          <c:min val="42142"/>
        </c:scaling>
        <c:delete val="0"/>
        <c:axPos val="b"/>
        <c:numFmt formatCode="mmm\-yyyy" sourceLinked="0"/>
        <c:majorTickMark val="out"/>
        <c:minorTickMark val="out"/>
        <c:tickLblPos val="low"/>
        <c:txPr>
          <a:bodyPr rot="-2700000"/>
          <a:lstStyle/>
          <a:p>
            <a:pPr>
              <a:defRPr/>
            </a:pPr>
            <a:endParaRPr lang="en-US"/>
          </a:p>
        </c:txPr>
        <c:crossAx val="582021504"/>
        <c:crosses val="autoZero"/>
        <c:crossBetween val="midCat"/>
        <c:majorUnit val="80"/>
      </c:valAx>
      <c:valAx>
        <c:axId val="582021504"/>
        <c:scaling>
          <c:orientation val="minMax"/>
          <c:max val="0.8"/>
          <c:min val="-0.8"/>
        </c:scaling>
        <c:delete val="0"/>
        <c:axPos val="l"/>
        <c:majorGridlines/>
        <c:numFmt formatCode="0.00" sourceLinked="0"/>
        <c:majorTickMark val="out"/>
        <c:minorTickMark val="none"/>
        <c:tickLblPos val="nextTo"/>
        <c:crossAx val="148914944"/>
        <c:crosses val="autoZero"/>
        <c:crossBetween val="midCat"/>
      </c:valAx>
    </c:plotArea>
    <c:legend>
      <c:legendPos val="r"/>
      <c:legendEntry>
        <c:idx val="2"/>
        <c:delete val="1"/>
      </c:legendEntry>
      <c:layout>
        <c:manualLayout>
          <c:xMode val="edge"/>
          <c:yMode val="edge"/>
          <c:x val="7.6994007621673174E-2"/>
          <c:y val="4.6736862401120641E-2"/>
          <c:w val="0.15015279718709817"/>
          <c:h val="0.17468206327840907"/>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3M Fwd</a:t>
            </a:r>
          </a:p>
        </c:rich>
      </c:tx>
      <c:layout/>
      <c:overlay val="1"/>
    </c:title>
    <c:autoTitleDeleted val="0"/>
    <c:plotArea>
      <c:layout>
        <c:manualLayout>
          <c:layoutTarget val="inner"/>
          <c:xMode val="edge"/>
          <c:yMode val="edge"/>
          <c:x val="7.3884015448639262E-2"/>
          <c:y val="3.7054712477905455E-2"/>
          <c:w val="0.90139230695022443"/>
          <c:h val="0.92589057504418903"/>
        </c:manualLayout>
      </c:layout>
      <c:scatterChart>
        <c:scatterStyle val="lineMarker"/>
        <c:varyColors val="0"/>
        <c:ser>
          <c:idx val="0"/>
          <c:order val="0"/>
          <c:tx>
            <c:v>3M Fwd</c:v>
          </c:tx>
          <c:spPr>
            <a:ln w="28575">
              <a:noFill/>
            </a:ln>
          </c:spPr>
          <c:marker>
            <c:symbol val="circle"/>
            <c:size val="2"/>
          </c:marker>
          <c:xVal>
            <c:numRef>
              <c:f>'Check Eur3M'!$AG$4:$AG$747</c:f>
              <c:numCache>
                <c:formatCode>d\-mmm\-yy</c:formatCode>
                <c:ptCount val="744"/>
                <c:pt idx="0">
                  <c:v>42187</c:v>
                </c:pt>
                <c:pt idx="1">
                  <c:v>42188</c:v>
                </c:pt>
                <c:pt idx="2">
                  <c:v>42191</c:v>
                </c:pt>
                <c:pt idx="3">
                  <c:v>42192</c:v>
                </c:pt>
                <c:pt idx="4">
                  <c:v>42193</c:v>
                </c:pt>
                <c:pt idx="5">
                  <c:v>42194</c:v>
                </c:pt>
                <c:pt idx="6">
                  <c:v>42195</c:v>
                </c:pt>
                <c:pt idx="7">
                  <c:v>42198</c:v>
                </c:pt>
                <c:pt idx="8">
                  <c:v>42199</c:v>
                </c:pt>
                <c:pt idx="9">
                  <c:v>42200</c:v>
                </c:pt>
                <c:pt idx="10">
                  <c:v>42201</c:v>
                </c:pt>
                <c:pt idx="11">
                  <c:v>42202</c:v>
                </c:pt>
                <c:pt idx="12">
                  <c:v>42205</c:v>
                </c:pt>
                <c:pt idx="13">
                  <c:v>42206</c:v>
                </c:pt>
                <c:pt idx="14">
                  <c:v>42207</c:v>
                </c:pt>
                <c:pt idx="15">
                  <c:v>42208</c:v>
                </c:pt>
                <c:pt idx="16">
                  <c:v>42209</c:v>
                </c:pt>
                <c:pt idx="17">
                  <c:v>42212</c:v>
                </c:pt>
                <c:pt idx="18">
                  <c:v>42213</c:v>
                </c:pt>
                <c:pt idx="19">
                  <c:v>42214</c:v>
                </c:pt>
                <c:pt idx="20">
                  <c:v>42215</c:v>
                </c:pt>
                <c:pt idx="21">
                  <c:v>42216</c:v>
                </c:pt>
                <c:pt idx="22">
                  <c:v>42219</c:v>
                </c:pt>
                <c:pt idx="23">
                  <c:v>42220</c:v>
                </c:pt>
                <c:pt idx="24">
                  <c:v>42221</c:v>
                </c:pt>
                <c:pt idx="25">
                  <c:v>42222</c:v>
                </c:pt>
                <c:pt idx="26">
                  <c:v>42223</c:v>
                </c:pt>
                <c:pt idx="27">
                  <c:v>42226</c:v>
                </c:pt>
                <c:pt idx="28">
                  <c:v>42227</c:v>
                </c:pt>
                <c:pt idx="29">
                  <c:v>42228</c:v>
                </c:pt>
                <c:pt idx="30">
                  <c:v>42229</c:v>
                </c:pt>
                <c:pt idx="31">
                  <c:v>42230</c:v>
                </c:pt>
                <c:pt idx="32">
                  <c:v>42233</c:v>
                </c:pt>
                <c:pt idx="33">
                  <c:v>42234</c:v>
                </c:pt>
                <c:pt idx="34">
                  <c:v>42235</c:v>
                </c:pt>
                <c:pt idx="35">
                  <c:v>42236</c:v>
                </c:pt>
                <c:pt idx="36">
                  <c:v>42237</c:v>
                </c:pt>
                <c:pt idx="37">
                  <c:v>42240</c:v>
                </c:pt>
                <c:pt idx="38">
                  <c:v>42241</c:v>
                </c:pt>
                <c:pt idx="39">
                  <c:v>42242</c:v>
                </c:pt>
                <c:pt idx="40">
                  <c:v>42243</c:v>
                </c:pt>
                <c:pt idx="41">
                  <c:v>42244</c:v>
                </c:pt>
                <c:pt idx="42">
                  <c:v>42247</c:v>
                </c:pt>
                <c:pt idx="43">
                  <c:v>42248</c:v>
                </c:pt>
                <c:pt idx="44">
                  <c:v>42249</c:v>
                </c:pt>
                <c:pt idx="45">
                  <c:v>42250</c:v>
                </c:pt>
                <c:pt idx="46">
                  <c:v>42251</c:v>
                </c:pt>
                <c:pt idx="47">
                  <c:v>42254</c:v>
                </c:pt>
                <c:pt idx="48">
                  <c:v>42255</c:v>
                </c:pt>
                <c:pt idx="49">
                  <c:v>42256</c:v>
                </c:pt>
                <c:pt idx="50">
                  <c:v>42257</c:v>
                </c:pt>
                <c:pt idx="51">
                  <c:v>42258</c:v>
                </c:pt>
                <c:pt idx="52">
                  <c:v>42261</c:v>
                </c:pt>
                <c:pt idx="53">
                  <c:v>42262</c:v>
                </c:pt>
                <c:pt idx="54">
                  <c:v>42263</c:v>
                </c:pt>
                <c:pt idx="55">
                  <c:v>42264</c:v>
                </c:pt>
                <c:pt idx="56">
                  <c:v>42265</c:v>
                </c:pt>
                <c:pt idx="57">
                  <c:v>42268</c:v>
                </c:pt>
                <c:pt idx="58">
                  <c:v>42269</c:v>
                </c:pt>
                <c:pt idx="59">
                  <c:v>42270</c:v>
                </c:pt>
                <c:pt idx="60">
                  <c:v>42271</c:v>
                </c:pt>
                <c:pt idx="61">
                  <c:v>42272</c:v>
                </c:pt>
                <c:pt idx="62">
                  <c:v>42275</c:v>
                </c:pt>
                <c:pt idx="63">
                  <c:v>42276</c:v>
                </c:pt>
                <c:pt idx="64">
                  <c:v>42277</c:v>
                </c:pt>
                <c:pt idx="65">
                  <c:v>42278</c:v>
                </c:pt>
                <c:pt idx="66">
                  <c:v>42279</c:v>
                </c:pt>
                <c:pt idx="67">
                  <c:v>42282</c:v>
                </c:pt>
                <c:pt idx="68">
                  <c:v>42283</c:v>
                </c:pt>
                <c:pt idx="69">
                  <c:v>42284</c:v>
                </c:pt>
                <c:pt idx="70">
                  <c:v>42285</c:v>
                </c:pt>
                <c:pt idx="71">
                  <c:v>42286</c:v>
                </c:pt>
                <c:pt idx="72">
                  <c:v>42289</c:v>
                </c:pt>
                <c:pt idx="73">
                  <c:v>42290</c:v>
                </c:pt>
                <c:pt idx="74">
                  <c:v>42291</c:v>
                </c:pt>
                <c:pt idx="75">
                  <c:v>42292</c:v>
                </c:pt>
                <c:pt idx="76">
                  <c:v>42293</c:v>
                </c:pt>
                <c:pt idx="77">
                  <c:v>42296</c:v>
                </c:pt>
                <c:pt idx="78">
                  <c:v>42297</c:v>
                </c:pt>
                <c:pt idx="79">
                  <c:v>42298</c:v>
                </c:pt>
                <c:pt idx="80">
                  <c:v>42299</c:v>
                </c:pt>
                <c:pt idx="81">
                  <c:v>42300</c:v>
                </c:pt>
                <c:pt idx="82">
                  <c:v>42303</c:v>
                </c:pt>
                <c:pt idx="83">
                  <c:v>42304</c:v>
                </c:pt>
                <c:pt idx="84">
                  <c:v>42305</c:v>
                </c:pt>
                <c:pt idx="85">
                  <c:v>42306</c:v>
                </c:pt>
                <c:pt idx="86">
                  <c:v>42307</c:v>
                </c:pt>
                <c:pt idx="87">
                  <c:v>42310</c:v>
                </c:pt>
                <c:pt idx="88">
                  <c:v>42311</c:v>
                </c:pt>
                <c:pt idx="89">
                  <c:v>42312</c:v>
                </c:pt>
                <c:pt idx="90">
                  <c:v>42313</c:v>
                </c:pt>
                <c:pt idx="91">
                  <c:v>42314</c:v>
                </c:pt>
                <c:pt idx="92">
                  <c:v>42317</c:v>
                </c:pt>
                <c:pt idx="93">
                  <c:v>42318</c:v>
                </c:pt>
                <c:pt idx="94">
                  <c:v>42319</c:v>
                </c:pt>
                <c:pt idx="95">
                  <c:v>42320</c:v>
                </c:pt>
                <c:pt idx="96">
                  <c:v>42321</c:v>
                </c:pt>
                <c:pt idx="97">
                  <c:v>42324</c:v>
                </c:pt>
                <c:pt idx="98">
                  <c:v>42325</c:v>
                </c:pt>
                <c:pt idx="99">
                  <c:v>42326</c:v>
                </c:pt>
                <c:pt idx="100">
                  <c:v>42327</c:v>
                </c:pt>
                <c:pt idx="101">
                  <c:v>42328</c:v>
                </c:pt>
                <c:pt idx="102">
                  <c:v>42331</c:v>
                </c:pt>
                <c:pt idx="103">
                  <c:v>42332</c:v>
                </c:pt>
                <c:pt idx="104">
                  <c:v>42333</c:v>
                </c:pt>
                <c:pt idx="105">
                  <c:v>42334</c:v>
                </c:pt>
                <c:pt idx="106">
                  <c:v>42335</c:v>
                </c:pt>
                <c:pt idx="107">
                  <c:v>42338</c:v>
                </c:pt>
                <c:pt idx="108">
                  <c:v>42339</c:v>
                </c:pt>
                <c:pt idx="109">
                  <c:v>42340</c:v>
                </c:pt>
                <c:pt idx="110">
                  <c:v>42341</c:v>
                </c:pt>
                <c:pt idx="111">
                  <c:v>42342</c:v>
                </c:pt>
                <c:pt idx="112">
                  <c:v>42345</c:v>
                </c:pt>
                <c:pt idx="113">
                  <c:v>42346</c:v>
                </c:pt>
                <c:pt idx="114">
                  <c:v>42347</c:v>
                </c:pt>
                <c:pt idx="115">
                  <c:v>42348</c:v>
                </c:pt>
                <c:pt idx="116">
                  <c:v>42349</c:v>
                </c:pt>
                <c:pt idx="117">
                  <c:v>42352</c:v>
                </c:pt>
                <c:pt idx="118">
                  <c:v>42353</c:v>
                </c:pt>
                <c:pt idx="119">
                  <c:v>42354</c:v>
                </c:pt>
                <c:pt idx="120">
                  <c:v>42355</c:v>
                </c:pt>
                <c:pt idx="121">
                  <c:v>42356</c:v>
                </c:pt>
                <c:pt idx="122">
                  <c:v>42359</c:v>
                </c:pt>
                <c:pt idx="123">
                  <c:v>42360</c:v>
                </c:pt>
                <c:pt idx="124">
                  <c:v>42361</c:v>
                </c:pt>
                <c:pt idx="125">
                  <c:v>42362</c:v>
                </c:pt>
                <c:pt idx="126">
                  <c:v>42366</c:v>
                </c:pt>
                <c:pt idx="127">
                  <c:v>42367</c:v>
                </c:pt>
                <c:pt idx="128">
                  <c:v>42368</c:v>
                </c:pt>
                <c:pt idx="129">
                  <c:v>42369</c:v>
                </c:pt>
                <c:pt idx="130">
                  <c:v>42373</c:v>
                </c:pt>
                <c:pt idx="131">
                  <c:v>42374</c:v>
                </c:pt>
                <c:pt idx="132">
                  <c:v>42375</c:v>
                </c:pt>
                <c:pt idx="133">
                  <c:v>42376</c:v>
                </c:pt>
                <c:pt idx="134">
                  <c:v>42377</c:v>
                </c:pt>
                <c:pt idx="135">
                  <c:v>42380</c:v>
                </c:pt>
                <c:pt idx="136">
                  <c:v>42381</c:v>
                </c:pt>
                <c:pt idx="137">
                  <c:v>42382</c:v>
                </c:pt>
                <c:pt idx="138">
                  <c:v>42383</c:v>
                </c:pt>
                <c:pt idx="139">
                  <c:v>42384</c:v>
                </c:pt>
                <c:pt idx="140">
                  <c:v>42387</c:v>
                </c:pt>
                <c:pt idx="141">
                  <c:v>42388</c:v>
                </c:pt>
                <c:pt idx="142">
                  <c:v>42389</c:v>
                </c:pt>
                <c:pt idx="143">
                  <c:v>42390</c:v>
                </c:pt>
                <c:pt idx="144">
                  <c:v>42391</c:v>
                </c:pt>
                <c:pt idx="145">
                  <c:v>42394</c:v>
                </c:pt>
                <c:pt idx="146">
                  <c:v>42395</c:v>
                </c:pt>
                <c:pt idx="147">
                  <c:v>42396</c:v>
                </c:pt>
                <c:pt idx="148">
                  <c:v>42397</c:v>
                </c:pt>
                <c:pt idx="149">
                  <c:v>42398</c:v>
                </c:pt>
                <c:pt idx="150">
                  <c:v>42401</c:v>
                </c:pt>
                <c:pt idx="151">
                  <c:v>42402</c:v>
                </c:pt>
                <c:pt idx="152">
                  <c:v>42403</c:v>
                </c:pt>
                <c:pt idx="153">
                  <c:v>42404</c:v>
                </c:pt>
                <c:pt idx="154">
                  <c:v>42405</c:v>
                </c:pt>
                <c:pt idx="155">
                  <c:v>42408</c:v>
                </c:pt>
                <c:pt idx="156">
                  <c:v>42409</c:v>
                </c:pt>
                <c:pt idx="157">
                  <c:v>42410</c:v>
                </c:pt>
                <c:pt idx="158">
                  <c:v>42411</c:v>
                </c:pt>
                <c:pt idx="159">
                  <c:v>42412</c:v>
                </c:pt>
                <c:pt idx="160">
                  <c:v>42415</c:v>
                </c:pt>
                <c:pt idx="161">
                  <c:v>42416</c:v>
                </c:pt>
                <c:pt idx="162">
                  <c:v>42417</c:v>
                </c:pt>
                <c:pt idx="163">
                  <c:v>42418</c:v>
                </c:pt>
                <c:pt idx="164">
                  <c:v>42419</c:v>
                </c:pt>
                <c:pt idx="165">
                  <c:v>42422</c:v>
                </c:pt>
                <c:pt idx="166">
                  <c:v>42423</c:v>
                </c:pt>
                <c:pt idx="167">
                  <c:v>42424</c:v>
                </c:pt>
                <c:pt idx="168">
                  <c:v>42425</c:v>
                </c:pt>
                <c:pt idx="169">
                  <c:v>42426</c:v>
                </c:pt>
                <c:pt idx="170">
                  <c:v>42429</c:v>
                </c:pt>
                <c:pt idx="171">
                  <c:v>42430</c:v>
                </c:pt>
                <c:pt idx="172">
                  <c:v>42431</c:v>
                </c:pt>
                <c:pt idx="173">
                  <c:v>42432</c:v>
                </c:pt>
                <c:pt idx="174">
                  <c:v>42433</c:v>
                </c:pt>
                <c:pt idx="175">
                  <c:v>42436</c:v>
                </c:pt>
                <c:pt idx="176">
                  <c:v>42437</c:v>
                </c:pt>
                <c:pt idx="177">
                  <c:v>42438</c:v>
                </c:pt>
                <c:pt idx="178">
                  <c:v>42439</c:v>
                </c:pt>
                <c:pt idx="179">
                  <c:v>42440</c:v>
                </c:pt>
                <c:pt idx="180">
                  <c:v>42443</c:v>
                </c:pt>
                <c:pt idx="181">
                  <c:v>42444</c:v>
                </c:pt>
                <c:pt idx="182">
                  <c:v>42445</c:v>
                </c:pt>
                <c:pt idx="183">
                  <c:v>42446</c:v>
                </c:pt>
                <c:pt idx="184">
                  <c:v>42447</c:v>
                </c:pt>
                <c:pt idx="185">
                  <c:v>42450</c:v>
                </c:pt>
                <c:pt idx="186">
                  <c:v>42451</c:v>
                </c:pt>
                <c:pt idx="187">
                  <c:v>42452</c:v>
                </c:pt>
                <c:pt idx="188">
                  <c:v>42453</c:v>
                </c:pt>
                <c:pt idx="189">
                  <c:v>42458</c:v>
                </c:pt>
                <c:pt idx="190">
                  <c:v>42459</c:v>
                </c:pt>
                <c:pt idx="191">
                  <c:v>42460</c:v>
                </c:pt>
                <c:pt idx="192">
                  <c:v>42461</c:v>
                </c:pt>
                <c:pt idx="193">
                  <c:v>42464</c:v>
                </c:pt>
                <c:pt idx="194">
                  <c:v>42465</c:v>
                </c:pt>
                <c:pt idx="195">
                  <c:v>42466</c:v>
                </c:pt>
                <c:pt idx="196">
                  <c:v>42467</c:v>
                </c:pt>
                <c:pt idx="197">
                  <c:v>42468</c:v>
                </c:pt>
                <c:pt idx="198">
                  <c:v>42471</c:v>
                </c:pt>
                <c:pt idx="199">
                  <c:v>42472</c:v>
                </c:pt>
                <c:pt idx="200">
                  <c:v>42473</c:v>
                </c:pt>
                <c:pt idx="201">
                  <c:v>42474</c:v>
                </c:pt>
                <c:pt idx="202">
                  <c:v>42475</c:v>
                </c:pt>
                <c:pt idx="203">
                  <c:v>42478</c:v>
                </c:pt>
                <c:pt idx="204">
                  <c:v>42479</c:v>
                </c:pt>
                <c:pt idx="205">
                  <c:v>42480</c:v>
                </c:pt>
                <c:pt idx="206">
                  <c:v>42481</c:v>
                </c:pt>
                <c:pt idx="207">
                  <c:v>42482</c:v>
                </c:pt>
                <c:pt idx="208">
                  <c:v>42485</c:v>
                </c:pt>
                <c:pt idx="209">
                  <c:v>42486</c:v>
                </c:pt>
                <c:pt idx="210">
                  <c:v>42487</c:v>
                </c:pt>
                <c:pt idx="211">
                  <c:v>42488</c:v>
                </c:pt>
                <c:pt idx="212">
                  <c:v>42489</c:v>
                </c:pt>
                <c:pt idx="213">
                  <c:v>42492</c:v>
                </c:pt>
                <c:pt idx="214">
                  <c:v>42493</c:v>
                </c:pt>
                <c:pt idx="215">
                  <c:v>42494</c:v>
                </c:pt>
                <c:pt idx="216">
                  <c:v>42495</c:v>
                </c:pt>
                <c:pt idx="217">
                  <c:v>42496</c:v>
                </c:pt>
                <c:pt idx="218">
                  <c:v>42499</c:v>
                </c:pt>
                <c:pt idx="219">
                  <c:v>42500</c:v>
                </c:pt>
                <c:pt idx="220">
                  <c:v>42501</c:v>
                </c:pt>
                <c:pt idx="221">
                  <c:v>42502</c:v>
                </c:pt>
                <c:pt idx="222">
                  <c:v>42503</c:v>
                </c:pt>
                <c:pt idx="223">
                  <c:v>42506</c:v>
                </c:pt>
                <c:pt idx="224">
                  <c:v>42507</c:v>
                </c:pt>
                <c:pt idx="225">
                  <c:v>42508</c:v>
                </c:pt>
                <c:pt idx="226">
                  <c:v>42509</c:v>
                </c:pt>
                <c:pt idx="227">
                  <c:v>42510</c:v>
                </c:pt>
                <c:pt idx="228">
                  <c:v>42513</c:v>
                </c:pt>
                <c:pt idx="229">
                  <c:v>42514</c:v>
                </c:pt>
                <c:pt idx="230">
                  <c:v>42515</c:v>
                </c:pt>
                <c:pt idx="231">
                  <c:v>42516</c:v>
                </c:pt>
                <c:pt idx="232">
                  <c:v>42517</c:v>
                </c:pt>
                <c:pt idx="233">
                  <c:v>42520</c:v>
                </c:pt>
                <c:pt idx="234">
                  <c:v>42521</c:v>
                </c:pt>
                <c:pt idx="235">
                  <c:v>42522</c:v>
                </c:pt>
                <c:pt idx="236">
                  <c:v>42523</c:v>
                </c:pt>
                <c:pt idx="237">
                  <c:v>42524</c:v>
                </c:pt>
                <c:pt idx="238">
                  <c:v>42527</c:v>
                </c:pt>
                <c:pt idx="239">
                  <c:v>42528</c:v>
                </c:pt>
                <c:pt idx="240">
                  <c:v>42529</c:v>
                </c:pt>
                <c:pt idx="241">
                  <c:v>42530</c:v>
                </c:pt>
                <c:pt idx="242">
                  <c:v>42531</c:v>
                </c:pt>
                <c:pt idx="243">
                  <c:v>42534</c:v>
                </c:pt>
                <c:pt idx="244">
                  <c:v>42535</c:v>
                </c:pt>
                <c:pt idx="245">
                  <c:v>42536</c:v>
                </c:pt>
                <c:pt idx="246">
                  <c:v>42537</c:v>
                </c:pt>
                <c:pt idx="247">
                  <c:v>42538</c:v>
                </c:pt>
                <c:pt idx="248">
                  <c:v>42541</c:v>
                </c:pt>
                <c:pt idx="249">
                  <c:v>42542</c:v>
                </c:pt>
                <c:pt idx="250">
                  <c:v>42543</c:v>
                </c:pt>
                <c:pt idx="251">
                  <c:v>42544</c:v>
                </c:pt>
                <c:pt idx="252">
                  <c:v>42545</c:v>
                </c:pt>
                <c:pt idx="253">
                  <c:v>42548</c:v>
                </c:pt>
                <c:pt idx="254">
                  <c:v>42549</c:v>
                </c:pt>
                <c:pt idx="255">
                  <c:v>42550</c:v>
                </c:pt>
                <c:pt idx="256">
                  <c:v>42551</c:v>
                </c:pt>
                <c:pt idx="257">
                  <c:v>42552</c:v>
                </c:pt>
                <c:pt idx="258">
                  <c:v>42555</c:v>
                </c:pt>
                <c:pt idx="259">
                  <c:v>42556</c:v>
                </c:pt>
                <c:pt idx="260">
                  <c:v>42557</c:v>
                </c:pt>
                <c:pt idx="261">
                  <c:v>42558</c:v>
                </c:pt>
                <c:pt idx="262">
                  <c:v>42559</c:v>
                </c:pt>
                <c:pt idx="263">
                  <c:v>42562</c:v>
                </c:pt>
                <c:pt idx="264">
                  <c:v>42563</c:v>
                </c:pt>
                <c:pt idx="265">
                  <c:v>42564</c:v>
                </c:pt>
                <c:pt idx="266">
                  <c:v>42565</c:v>
                </c:pt>
                <c:pt idx="267">
                  <c:v>42566</c:v>
                </c:pt>
                <c:pt idx="268">
                  <c:v>42569</c:v>
                </c:pt>
                <c:pt idx="269">
                  <c:v>42570</c:v>
                </c:pt>
                <c:pt idx="270">
                  <c:v>42571</c:v>
                </c:pt>
                <c:pt idx="271">
                  <c:v>42572</c:v>
                </c:pt>
                <c:pt idx="272">
                  <c:v>42573</c:v>
                </c:pt>
                <c:pt idx="273">
                  <c:v>42576</c:v>
                </c:pt>
                <c:pt idx="274">
                  <c:v>42577</c:v>
                </c:pt>
                <c:pt idx="275">
                  <c:v>42578</c:v>
                </c:pt>
                <c:pt idx="276">
                  <c:v>42579</c:v>
                </c:pt>
                <c:pt idx="277">
                  <c:v>42580</c:v>
                </c:pt>
                <c:pt idx="278">
                  <c:v>42583</c:v>
                </c:pt>
                <c:pt idx="279">
                  <c:v>42584</c:v>
                </c:pt>
                <c:pt idx="280">
                  <c:v>42585</c:v>
                </c:pt>
                <c:pt idx="281">
                  <c:v>42586</c:v>
                </c:pt>
                <c:pt idx="282">
                  <c:v>42587</c:v>
                </c:pt>
                <c:pt idx="283">
                  <c:v>42590</c:v>
                </c:pt>
                <c:pt idx="284">
                  <c:v>42591</c:v>
                </c:pt>
                <c:pt idx="285">
                  <c:v>42592</c:v>
                </c:pt>
                <c:pt idx="286">
                  <c:v>42593</c:v>
                </c:pt>
                <c:pt idx="287">
                  <c:v>42594</c:v>
                </c:pt>
                <c:pt idx="288">
                  <c:v>42597</c:v>
                </c:pt>
                <c:pt idx="289">
                  <c:v>42598</c:v>
                </c:pt>
                <c:pt idx="290">
                  <c:v>42599</c:v>
                </c:pt>
                <c:pt idx="291">
                  <c:v>42600</c:v>
                </c:pt>
                <c:pt idx="292">
                  <c:v>42601</c:v>
                </c:pt>
                <c:pt idx="293">
                  <c:v>42604</c:v>
                </c:pt>
                <c:pt idx="294">
                  <c:v>42605</c:v>
                </c:pt>
                <c:pt idx="295">
                  <c:v>42606</c:v>
                </c:pt>
                <c:pt idx="296">
                  <c:v>42607</c:v>
                </c:pt>
                <c:pt idx="297">
                  <c:v>42608</c:v>
                </c:pt>
                <c:pt idx="298">
                  <c:v>42611</c:v>
                </c:pt>
                <c:pt idx="299">
                  <c:v>42612</c:v>
                </c:pt>
                <c:pt idx="300">
                  <c:v>42613</c:v>
                </c:pt>
                <c:pt idx="301">
                  <c:v>42614</c:v>
                </c:pt>
                <c:pt idx="302">
                  <c:v>42615</c:v>
                </c:pt>
                <c:pt idx="303">
                  <c:v>42618</c:v>
                </c:pt>
                <c:pt idx="304">
                  <c:v>42619</c:v>
                </c:pt>
                <c:pt idx="305">
                  <c:v>42620</c:v>
                </c:pt>
                <c:pt idx="306">
                  <c:v>42621</c:v>
                </c:pt>
                <c:pt idx="307">
                  <c:v>42622</c:v>
                </c:pt>
                <c:pt idx="308">
                  <c:v>42625</c:v>
                </c:pt>
                <c:pt idx="309">
                  <c:v>42626</c:v>
                </c:pt>
                <c:pt idx="310">
                  <c:v>42627</c:v>
                </c:pt>
                <c:pt idx="311">
                  <c:v>42628</c:v>
                </c:pt>
                <c:pt idx="312">
                  <c:v>42629</c:v>
                </c:pt>
                <c:pt idx="313">
                  <c:v>42632</c:v>
                </c:pt>
                <c:pt idx="314">
                  <c:v>42633</c:v>
                </c:pt>
                <c:pt idx="315">
                  <c:v>42634</c:v>
                </c:pt>
                <c:pt idx="316">
                  <c:v>42635</c:v>
                </c:pt>
                <c:pt idx="317">
                  <c:v>42636</c:v>
                </c:pt>
                <c:pt idx="318">
                  <c:v>42639</c:v>
                </c:pt>
                <c:pt idx="319">
                  <c:v>42640</c:v>
                </c:pt>
                <c:pt idx="320">
                  <c:v>42641</c:v>
                </c:pt>
                <c:pt idx="321">
                  <c:v>42642</c:v>
                </c:pt>
                <c:pt idx="322">
                  <c:v>42643</c:v>
                </c:pt>
                <c:pt idx="323">
                  <c:v>42646</c:v>
                </c:pt>
                <c:pt idx="324">
                  <c:v>42647</c:v>
                </c:pt>
                <c:pt idx="325">
                  <c:v>42648</c:v>
                </c:pt>
                <c:pt idx="326">
                  <c:v>42649</c:v>
                </c:pt>
                <c:pt idx="327">
                  <c:v>42650</c:v>
                </c:pt>
                <c:pt idx="328">
                  <c:v>42653</c:v>
                </c:pt>
                <c:pt idx="329">
                  <c:v>42654</c:v>
                </c:pt>
                <c:pt idx="330">
                  <c:v>42655</c:v>
                </c:pt>
                <c:pt idx="331">
                  <c:v>42656</c:v>
                </c:pt>
                <c:pt idx="332">
                  <c:v>42657</c:v>
                </c:pt>
                <c:pt idx="333">
                  <c:v>42660</c:v>
                </c:pt>
                <c:pt idx="334">
                  <c:v>42661</c:v>
                </c:pt>
                <c:pt idx="335">
                  <c:v>42662</c:v>
                </c:pt>
                <c:pt idx="336">
                  <c:v>42663</c:v>
                </c:pt>
                <c:pt idx="337">
                  <c:v>42664</c:v>
                </c:pt>
                <c:pt idx="338">
                  <c:v>42667</c:v>
                </c:pt>
                <c:pt idx="339">
                  <c:v>42668</c:v>
                </c:pt>
                <c:pt idx="340">
                  <c:v>42669</c:v>
                </c:pt>
                <c:pt idx="341">
                  <c:v>42670</c:v>
                </c:pt>
                <c:pt idx="342">
                  <c:v>42671</c:v>
                </c:pt>
                <c:pt idx="343">
                  <c:v>42674</c:v>
                </c:pt>
                <c:pt idx="344">
                  <c:v>42675</c:v>
                </c:pt>
                <c:pt idx="345">
                  <c:v>42676</c:v>
                </c:pt>
                <c:pt idx="346">
                  <c:v>42677</c:v>
                </c:pt>
                <c:pt idx="347">
                  <c:v>42678</c:v>
                </c:pt>
                <c:pt idx="348">
                  <c:v>42681</c:v>
                </c:pt>
                <c:pt idx="349">
                  <c:v>42682</c:v>
                </c:pt>
                <c:pt idx="350">
                  <c:v>42683</c:v>
                </c:pt>
                <c:pt idx="351">
                  <c:v>42684</c:v>
                </c:pt>
                <c:pt idx="352">
                  <c:v>42685</c:v>
                </c:pt>
                <c:pt idx="353">
                  <c:v>42688</c:v>
                </c:pt>
                <c:pt idx="354">
                  <c:v>42689</c:v>
                </c:pt>
                <c:pt idx="355">
                  <c:v>42690</c:v>
                </c:pt>
                <c:pt idx="356">
                  <c:v>42691</c:v>
                </c:pt>
                <c:pt idx="357">
                  <c:v>42692</c:v>
                </c:pt>
                <c:pt idx="358">
                  <c:v>42695</c:v>
                </c:pt>
                <c:pt idx="359">
                  <c:v>42696</c:v>
                </c:pt>
                <c:pt idx="360">
                  <c:v>42697</c:v>
                </c:pt>
                <c:pt idx="361">
                  <c:v>42698</c:v>
                </c:pt>
                <c:pt idx="362">
                  <c:v>42699</c:v>
                </c:pt>
                <c:pt idx="363">
                  <c:v>42702</c:v>
                </c:pt>
                <c:pt idx="364">
                  <c:v>42703</c:v>
                </c:pt>
                <c:pt idx="365">
                  <c:v>42704</c:v>
                </c:pt>
                <c:pt idx="366">
                  <c:v>42705</c:v>
                </c:pt>
                <c:pt idx="367">
                  <c:v>42706</c:v>
                </c:pt>
                <c:pt idx="368">
                  <c:v>42709</c:v>
                </c:pt>
                <c:pt idx="369">
                  <c:v>42710</c:v>
                </c:pt>
                <c:pt idx="370">
                  <c:v>42711</c:v>
                </c:pt>
                <c:pt idx="371">
                  <c:v>42712</c:v>
                </c:pt>
                <c:pt idx="372">
                  <c:v>42713</c:v>
                </c:pt>
                <c:pt idx="373">
                  <c:v>42716</c:v>
                </c:pt>
                <c:pt idx="374">
                  <c:v>42717</c:v>
                </c:pt>
                <c:pt idx="375">
                  <c:v>42718</c:v>
                </c:pt>
                <c:pt idx="376">
                  <c:v>42719</c:v>
                </c:pt>
                <c:pt idx="377">
                  <c:v>42720</c:v>
                </c:pt>
                <c:pt idx="378">
                  <c:v>42723</c:v>
                </c:pt>
                <c:pt idx="379">
                  <c:v>42724</c:v>
                </c:pt>
                <c:pt idx="380">
                  <c:v>42725</c:v>
                </c:pt>
                <c:pt idx="381">
                  <c:v>42726</c:v>
                </c:pt>
                <c:pt idx="382">
                  <c:v>42727</c:v>
                </c:pt>
                <c:pt idx="383">
                  <c:v>42731</c:v>
                </c:pt>
                <c:pt idx="384">
                  <c:v>42732</c:v>
                </c:pt>
                <c:pt idx="385">
                  <c:v>42733</c:v>
                </c:pt>
                <c:pt idx="386">
                  <c:v>42734</c:v>
                </c:pt>
                <c:pt idx="387">
                  <c:v>42737</c:v>
                </c:pt>
                <c:pt idx="388">
                  <c:v>42738</c:v>
                </c:pt>
                <c:pt idx="389">
                  <c:v>42739</c:v>
                </c:pt>
                <c:pt idx="390">
                  <c:v>42740</c:v>
                </c:pt>
                <c:pt idx="391">
                  <c:v>42741</c:v>
                </c:pt>
                <c:pt idx="392">
                  <c:v>42744</c:v>
                </c:pt>
                <c:pt idx="393">
                  <c:v>42745</c:v>
                </c:pt>
                <c:pt idx="394">
                  <c:v>42746</c:v>
                </c:pt>
                <c:pt idx="395">
                  <c:v>42747</c:v>
                </c:pt>
                <c:pt idx="396">
                  <c:v>42748</c:v>
                </c:pt>
                <c:pt idx="397">
                  <c:v>42751</c:v>
                </c:pt>
                <c:pt idx="398">
                  <c:v>42752</c:v>
                </c:pt>
                <c:pt idx="399">
                  <c:v>42753</c:v>
                </c:pt>
                <c:pt idx="400">
                  <c:v>42754</c:v>
                </c:pt>
                <c:pt idx="401">
                  <c:v>42755</c:v>
                </c:pt>
                <c:pt idx="402">
                  <c:v>42758</c:v>
                </c:pt>
                <c:pt idx="403">
                  <c:v>42759</c:v>
                </c:pt>
                <c:pt idx="404">
                  <c:v>42760</c:v>
                </c:pt>
                <c:pt idx="405">
                  <c:v>42761</c:v>
                </c:pt>
                <c:pt idx="406">
                  <c:v>42762</c:v>
                </c:pt>
                <c:pt idx="407">
                  <c:v>42765</c:v>
                </c:pt>
                <c:pt idx="408">
                  <c:v>42766</c:v>
                </c:pt>
                <c:pt idx="409">
                  <c:v>42767</c:v>
                </c:pt>
                <c:pt idx="410">
                  <c:v>42768</c:v>
                </c:pt>
                <c:pt idx="411">
                  <c:v>42769</c:v>
                </c:pt>
                <c:pt idx="412">
                  <c:v>42772</c:v>
                </c:pt>
                <c:pt idx="413">
                  <c:v>42773</c:v>
                </c:pt>
                <c:pt idx="414">
                  <c:v>42774</c:v>
                </c:pt>
                <c:pt idx="415">
                  <c:v>42775</c:v>
                </c:pt>
                <c:pt idx="416">
                  <c:v>42776</c:v>
                </c:pt>
                <c:pt idx="417">
                  <c:v>42779</c:v>
                </c:pt>
                <c:pt idx="418">
                  <c:v>42780</c:v>
                </c:pt>
                <c:pt idx="419">
                  <c:v>42781</c:v>
                </c:pt>
                <c:pt idx="420">
                  <c:v>42782</c:v>
                </c:pt>
                <c:pt idx="421">
                  <c:v>42783</c:v>
                </c:pt>
                <c:pt idx="422">
                  <c:v>42786</c:v>
                </c:pt>
                <c:pt idx="423">
                  <c:v>42787</c:v>
                </c:pt>
                <c:pt idx="424">
                  <c:v>42788</c:v>
                </c:pt>
                <c:pt idx="425">
                  <c:v>42789</c:v>
                </c:pt>
                <c:pt idx="426">
                  <c:v>42790</c:v>
                </c:pt>
                <c:pt idx="427">
                  <c:v>42793</c:v>
                </c:pt>
                <c:pt idx="428">
                  <c:v>42794</c:v>
                </c:pt>
                <c:pt idx="429">
                  <c:v>42795</c:v>
                </c:pt>
                <c:pt idx="430">
                  <c:v>42796</c:v>
                </c:pt>
                <c:pt idx="431">
                  <c:v>42797</c:v>
                </c:pt>
                <c:pt idx="432">
                  <c:v>42800</c:v>
                </c:pt>
                <c:pt idx="433">
                  <c:v>42801</c:v>
                </c:pt>
                <c:pt idx="434">
                  <c:v>42802</c:v>
                </c:pt>
                <c:pt idx="435">
                  <c:v>42803</c:v>
                </c:pt>
                <c:pt idx="436">
                  <c:v>42804</c:v>
                </c:pt>
                <c:pt idx="437">
                  <c:v>42807</c:v>
                </c:pt>
                <c:pt idx="438">
                  <c:v>42808</c:v>
                </c:pt>
                <c:pt idx="439">
                  <c:v>42809</c:v>
                </c:pt>
                <c:pt idx="440">
                  <c:v>42810</c:v>
                </c:pt>
                <c:pt idx="441">
                  <c:v>42811</c:v>
                </c:pt>
                <c:pt idx="442">
                  <c:v>42814</c:v>
                </c:pt>
                <c:pt idx="443">
                  <c:v>42815</c:v>
                </c:pt>
                <c:pt idx="444">
                  <c:v>42816</c:v>
                </c:pt>
                <c:pt idx="445">
                  <c:v>42817</c:v>
                </c:pt>
                <c:pt idx="446">
                  <c:v>42818</c:v>
                </c:pt>
                <c:pt idx="447">
                  <c:v>42821</c:v>
                </c:pt>
                <c:pt idx="448">
                  <c:v>42822</c:v>
                </c:pt>
                <c:pt idx="449">
                  <c:v>42823</c:v>
                </c:pt>
                <c:pt idx="450">
                  <c:v>42824</c:v>
                </c:pt>
                <c:pt idx="451">
                  <c:v>42825</c:v>
                </c:pt>
                <c:pt idx="452">
                  <c:v>42828</c:v>
                </c:pt>
                <c:pt idx="453">
                  <c:v>42829</c:v>
                </c:pt>
                <c:pt idx="454">
                  <c:v>42830</c:v>
                </c:pt>
                <c:pt idx="455">
                  <c:v>42831</c:v>
                </c:pt>
                <c:pt idx="456">
                  <c:v>42832</c:v>
                </c:pt>
                <c:pt idx="457">
                  <c:v>42835</c:v>
                </c:pt>
                <c:pt idx="458">
                  <c:v>42836</c:v>
                </c:pt>
                <c:pt idx="459">
                  <c:v>42837</c:v>
                </c:pt>
                <c:pt idx="460">
                  <c:v>42838</c:v>
                </c:pt>
                <c:pt idx="461">
                  <c:v>42843</c:v>
                </c:pt>
                <c:pt idx="462">
                  <c:v>42844</c:v>
                </c:pt>
                <c:pt idx="463">
                  <c:v>42845</c:v>
                </c:pt>
                <c:pt idx="464">
                  <c:v>42846</c:v>
                </c:pt>
                <c:pt idx="465">
                  <c:v>42849</c:v>
                </c:pt>
                <c:pt idx="466">
                  <c:v>42850</c:v>
                </c:pt>
                <c:pt idx="467">
                  <c:v>42851</c:v>
                </c:pt>
                <c:pt idx="468">
                  <c:v>42852</c:v>
                </c:pt>
                <c:pt idx="469">
                  <c:v>42853</c:v>
                </c:pt>
                <c:pt idx="470">
                  <c:v>42857</c:v>
                </c:pt>
                <c:pt idx="471">
                  <c:v>42858</c:v>
                </c:pt>
                <c:pt idx="472">
                  <c:v>42859</c:v>
                </c:pt>
                <c:pt idx="473">
                  <c:v>42860</c:v>
                </c:pt>
                <c:pt idx="474">
                  <c:v>42863</c:v>
                </c:pt>
                <c:pt idx="475">
                  <c:v>42864</c:v>
                </c:pt>
                <c:pt idx="476">
                  <c:v>42865</c:v>
                </c:pt>
                <c:pt idx="477">
                  <c:v>42866</c:v>
                </c:pt>
                <c:pt idx="478">
                  <c:v>42867</c:v>
                </c:pt>
                <c:pt idx="479">
                  <c:v>42870</c:v>
                </c:pt>
                <c:pt idx="480">
                  <c:v>42871</c:v>
                </c:pt>
                <c:pt idx="481">
                  <c:v>42872</c:v>
                </c:pt>
                <c:pt idx="482">
                  <c:v>42873</c:v>
                </c:pt>
                <c:pt idx="483">
                  <c:v>42874</c:v>
                </c:pt>
                <c:pt idx="484">
                  <c:v>42877</c:v>
                </c:pt>
                <c:pt idx="485">
                  <c:v>42878</c:v>
                </c:pt>
                <c:pt idx="486">
                  <c:v>42879</c:v>
                </c:pt>
                <c:pt idx="487">
                  <c:v>42880</c:v>
                </c:pt>
                <c:pt idx="488">
                  <c:v>42881</c:v>
                </c:pt>
                <c:pt idx="489">
                  <c:v>42884</c:v>
                </c:pt>
                <c:pt idx="490">
                  <c:v>42885</c:v>
                </c:pt>
                <c:pt idx="491">
                  <c:v>42886</c:v>
                </c:pt>
                <c:pt idx="492">
                  <c:v>42887</c:v>
                </c:pt>
                <c:pt idx="493">
                  <c:v>42888</c:v>
                </c:pt>
                <c:pt idx="494">
                  <c:v>42891</c:v>
                </c:pt>
                <c:pt idx="495">
                  <c:v>42892</c:v>
                </c:pt>
                <c:pt idx="496">
                  <c:v>42893</c:v>
                </c:pt>
                <c:pt idx="497">
                  <c:v>42894</c:v>
                </c:pt>
                <c:pt idx="498">
                  <c:v>42895</c:v>
                </c:pt>
                <c:pt idx="499">
                  <c:v>42898</c:v>
                </c:pt>
                <c:pt idx="500">
                  <c:v>42899</c:v>
                </c:pt>
                <c:pt idx="501">
                  <c:v>42900</c:v>
                </c:pt>
                <c:pt idx="502">
                  <c:v>42901</c:v>
                </c:pt>
                <c:pt idx="503">
                  <c:v>42902</c:v>
                </c:pt>
                <c:pt idx="504">
                  <c:v>42905</c:v>
                </c:pt>
                <c:pt idx="505">
                  <c:v>42906</c:v>
                </c:pt>
                <c:pt idx="506">
                  <c:v>42907</c:v>
                </c:pt>
                <c:pt idx="507">
                  <c:v>42908</c:v>
                </c:pt>
                <c:pt idx="508">
                  <c:v>42909</c:v>
                </c:pt>
                <c:pt idx="509">
                  <c:v>42912</c:v>
                </c:pt>
                <c:pt idx="510">
                  <c:v>42913</c:v>
                </c:pt>
                <c:pt idx="511">
                  <c:v>42914</c:v>
                </c:pt>
                <c:pt idx="512">
                  <c:v>42915</c:v>
                </c:pt>
                <c:pt idx="513">
                  <c:v>42916</c:v>
                </c:pt>
                <c:pt idx="514">
                  <c:v>42919</c:v>
                </c:pt>
                <c:pt idx="515">
                  <c:v>42920</c:v>
                </c:pt>
                <c:pt idx="516">
                  <c:v>42921</c:v>
                </c:pt>
                <c:pt idx="517">
                  <c:v>42922</c:v>
                </c:pt>
                <c:pt idx="518">
                  <c:v>42923</c:v>
                </c:pt>
                <c:pt idx="519">
                  <c:v>42926</c:v>
                </c:pt>
                <c:pt idx="520">
                  <c:v>42927</c:v>
                </c:pt>
                <c:pt idx="521">
                  <c:v>42928</c:v>
                </c:pt>
                <c:pt idx="522">
                  <c:v>42929</c:v>
                </c:pt>
                <c:pt idx="523">
                  <c:v>42930</c:v>
                </c:pt>
                <c:pt idx="524">
                  <c:v>42933</c:v>
                </c:pt>
                <c:pt idx="525">
                  <c:v>42934</c:v>
                </c:pt>
                <c:pt idx="526">
                  <c:v>42935</c:v>
                </c:pt>
                <c:pt idx="527">
                  <c:v>42936</c:v>
                </c:pt>
                <c:pt idx="528">
                  <c:v>42937</c:v>
                </c:pt>
                <c:pt idx="529">
                  <c:v>42940</c:v>
                </c:pt>
                <c:pt idx="530">
                  <c:v>42941</c:v>
                </c:pt>
                <c:pt idx="531">
                  <c:v>42942</c:v>
                </c:pt>
                <c:pt idx="532">
                  <c:v>42943</c:v>
                </c:pt>
                <c:pt idx="533">
                  <c:v>42944</c:v>
                </c:pt>
                <c:pt idx="534">
                  <c:v>42947</c:v>
                </c:pt>
                <c:pt idx="535">
                  <c:v>42948</c:v>
                </c:pt>
                <c:pt idx="536">
                  <c:v>42949</c:v>
                </c:pt>
                <c:pt idx="537">
                  <c:v>42950</c:v>
                </c:pt>
                <c:pt idx="538">
                  <c:v>42951</c:v>
                </c:pt>
                <c:pt idx="539">
                  <c:v>42954</c:v>
                </c:pt>
                <c:pt idx="540">
                  <c:v>42955</c:v>
                </c:pt>
                <c:pt idx="541">
                  <c:v>42956</c:v>
                </c:pt>
                <c:pt idx="542">
                  <c:v>42957</c:v>
                </c:pt>
                <c:pt idx="543">
                  <c:v>42958</c:v>
                </c:pt>
                <c:pt idx="544">
                  <c:v>42961</c:v>
                </c:pt>
                <c:pt idx="545">
                  <c:v>42962</c:v>
                </c:pt>
                <c:pt idx="546">
                  <c:v>42963</c:v>
                </c:pt>
                <c:pt idx="547">
                  <c:v>42964</c:v>
                </c:pt>
                <c:pt idx="548">
                  <c:v>42965</c:v>
                </c:pt>
                <c:pt idx="549">
                  <c:v>42968</c:v>
                </c:pt>
                <c:pt idx="550">
                  <c:v>42969</c:v>
                </c:pt>
                <c:pt idx="551">
                  <c:v>42970</c:v>
                </c:pt>
                <c:pt idx="552">
                  <c:v>42971</c:v>
                </c:pt>
                <c:pt idx="553">
                  <c:v>42972</c:v>
                </c:pt>
                <c:pt idx="554">
                  <c:v>42975</c:v>
                </c:pt>
                <c:pt idx="555">
                  <c:v>42976</c:v>
                </c:pt>
                <c:pt idx="556">
                  <c:v>42977</c:v>
                </c:pt>
                <c:pt idx="557">
                  <c:v>42978</c:v>
                </c:pt>
                <c:pt idx="558">
                  <c:v>42979</c:v>
                </c:pt>
                <c:pt idx="559">
                  <c:v>42982</c:v>
                </c:pt>
                <c:pt idx="560">
                  <c:v>42983</c:v>
                </c:pt>
                <c:pt idx="561">
                  <c:v>42984</c:v>
                </c:pt>
                <c:pt idx="562">
                  <c:v>42985</c:v>
                </c:pt>
                <c:pt idx="563">
                  <c:v>42986</c:v>
                </c:pt>
                <c:pt idx="564">
                  <c:v>42989</c:v>
                </c:pt>
                <c:pt idx="565">
                  <c:v>42990</c:v>
                </c:pt>
                <c:pt idx="566">
                  <c:v>42991</c:v>
                </c:pt>
                <c:pt idx="567">
                  <c:v>42992</c:v>
                </c:pt>
                <c:pt idx="568">
                  <c:v>42993</c:v>
                </c:pt>
                <c:pt idx="569">
                  <c:v>42996</c:v>
                </c:pt>
                <c:pt idx="570">
                  <c:v>42997</c:v>
                </c:pt>
                <c:pt idx="571">
                  <c:v>42998</c:v>
                </c:pt>
                <c:pt idx="572">
                  <c:v>42999</c:v>
                </c:pt>
                <c:pt idx="573">
                  <c:v>43000</c:v>
                </c:pt>
                <c:pt idx="574">
                  <c:v>43003</c:v>
                </c:pt>
                <c:pt idx="575">
                  <c:v>43004</c:v>
                </c:pt>
                <c:pt idx="576">
                  <c:v>43005</c:v>
                </c:pt>
                <c:pt idx="577">
                  <c:v>43006</c:v>
                </c:pt>
                <c:pt idx="578">
                  <c:v>43007</c:v>
                </c:pt>
                <c:pt idx="579">
                  <c:v>43010</c:v>
                </c:pt>
                <c:pt idx="580">
                  <c:v>43011</c:v>
                </c:pt>
                <c:pt idx="581">
                  <c:v>43012</c:v>
                </c:pt>
                <c:pt idx="582">
                  <c:v>43013</c:v>
                </c:pt>
                <c:pt idx="583">
                  <c:v>43014</c:v>
                </c:pt>
                <c:pt idx="584">
                  <c:v>43017</c:v>
                </c:pt>
                <c:pt idx="585">
                  <c:v>43018</c:v>
                </c:pt>
                <c:pt idx="586">
                  <c:v>43019</c:v>
                </c:pt>
                <c:pt idx="587">
                  <c:v>43020</c:v>
                </c:pt>
                <c:pt idx="588">
                  <c:v>43021</c:v>
                </c:pt>
                <c:pt idx="589">
                  <c:v>43024</c:v>
                </c:pt>
                <c:pt idx="590">
                  <c:v>43025</c:v>
                </c:pt>
                <c:pt idx="591">
                  <c:v>43026</c:v>
                </c:pt>
                <c:pt idx="592">
                  <c:v>43027</c:v>
                </c:pt>
                <c:pt idx="593">
                  <c:v>43028</c:v>
                </c:pt>
                <c:pt idx="594">
                  <c:v>43031</c:v>
                </c:pt>
                <c:pt idx="595">
                  <c:v>43032</c:v>
                </c:pt>
                <c:pt idx="596">
                  <c:v>43033</c:v>
                </c:pt>
                <c:pt idx="597">
                  <c:v>43034</c:v>
                </c:pt>
                <c:pt idx="598">
                  <c:v>43035</c:v>
                </c:pt>
                <c:pt idx="599">
                  <c:v>43038</c:v>
                </c:pt>
                <c:pt idx="600">
                  <c:v>43039</c:v>
                </c:pt>
                <c:pt idx="601">
                  <c:v>43040</c:v>
                </c:pt>
                <c:pt idx="602">
                  <c:v>43041</c:v>
                </c:pt>
                <c:pt idx="603">
                  <c:v>43042</c:v>
                </c:pt>
                <c:pt idx="604">
                  <c:v>43045</c:v>
                </c:pt>
                <c:pt idx="605">
                  <c:v>43046</c:v>
                </c:pt>
                <c:pt idx="606">
                  <c:v>43047</c:v>
                </c:pt>
                <c:pt idx="607">
                  <c:v>43048</c:v>
                </c:pt>
                <c:pt idx="608">
                  <c:v>43049</c:v>
                </c:pt>
                <c:pt idx="609">
                  <c:v>43052</c:v>
                </c:pt>
                <c:pt idx="610">
                  <c:v>43053</c:v>
                </c:pt>
                <c:pt idx="611">
                  <c:v>43054</c:v>
                </c:pt>
                <c:pt idx="612">
                  <c:v>43055</c:v>
                </c:pt>
                <c:pt idx="613">
                  <c:v>43056</c:v>
                </c:pt>
                <c:pt idx="614">
                  <c:v>43059</c:v>
                </c:pt>
                <c:pt idx="615">
                  <c:v>43060</c:v>
                </c:pt>
                <c:pt idx="616">
                  <c:v>43061</c:v>
                </c:pt>
                <c:pt idx="617">
                  <c:v>43062</c:v>
                </c:pt>
                <c:pt idx="618">
                  <c:v>43063</c:v>
                </c:pt>
                <c:pt idx="619">
                  <c:v>43066</c:v>
                </c:pt>
                <c:pt idx="620">
                  <c:v>43067</c:v>
                </c:pt>
                <c:pt idx="621">
                  <c:v>43068</c:v>
                </c:pt>
                <c:pt idx="622">
                  <c:v>43069</c:v>
                </c:pt>
                <c:pt idx="623">
                  <c:v>43070</c:v>
                </c:pt>
                <c:pt idx="624">
                  <c:v>43073</c:v>
                </c:pt>
                <c:pt idx="625">
                  <c:v>43074</c:v>
                </c:pt>
                <c:pt idx="626">
                  <c:v>43075</c:v>
                </c:pt>
                <c:pt idx="627">
                  <c:v>43076</c:v>
                </c:pt>
                <c:pt idx="628">
                  <c:v>43077</c:v>
                </c:pt>
                <c:pt idx="629">
                  <c:v>43080</c:v>
                </c:pt>
                <c:pt idx="630">
                  <c:v>43081</c:v>
                </c:pt>
                <c:pt idx="631">
                  <c:v>43082</c:v>
                </c:pt>
                <c:pt idx="632">
                  <c:v>43083</c:v>
                </c:pt>
                <c:pt idx="633">
                  <c:v>43084</c:v>
                </c:pt>
                <c:pt idx="634">
                  <c:v>43087</c:v>
                </c:pt>
                <c:pt idx="635">
                  <c:v>43088</c:v>
                </c:pt>
                <c:pt idx="636">
                  <c:v>43089</c:v>
                </c:pt>
                <c:pt idx="637">
                  <c:v>43090</c:v>
                </c:pt>
                <c:pt idx="638">
                  <c:v>43091</c:v>
                </c:pt>
                <c:pt idx="639">
                  <c:v>43096</c:v>
                </c:pt>
                <c:pt idx="640">
                  <c:v>43097</c:v>
                </c:pt>
                <c:pt idx="641">
                  <c:v>43098</c:v>
                </c:pt>
                <c:pt idx="642">
                  <c:v>43102</c:v>
                </c:pt>
                <c:pt idx="643">
                  <c:v>43103</c:v>
                </c:pt>
                <c:pt idx="644">
                  <c:v>43104</c:v>
                </c:pt>
                <c:pt idx="645">
                  <c:v>43105</c:v>
                </c:pt>
                <c:pt idx="646">
                  <c:v>43108</c:v>
                </c:pt>
                <c:pt idx="647">
                  <c:v>43109</c:v>
                </c:pt>
                <c:pt idx="648">
                  <c:v>43110</c:v>
                </c:pt>
                <c:pt idx="649">
                  <c:v>43111</c:v>
                </c:pt>
                <c:pt idx="650">
                  <c:v>43112</c:v>
                </c:pt>
                <c:pt idx="651">
                  <c:v>43115</c:v>
                </c:pt>
                <c:pt idx="652">
                  <c:v>43116</c:v>
                </c:pt>
                <c:pt idx="653">
                  <c:v>43117</c:v>
                </c:pt>
                <c:pt idx="654">
                  <c:v>43118</c:v>
                </c:pt>
                <c:pt idx="655">
                  <c:v>43119</c:v>
                </c:pt>
                <c:pt idx="656">
                  <c:v>43122</c:v>
                </c:pt>
                <c:pt idx="657">
                  <c:v>43123</c:v>
                </c:pt>
                <c:pt idx="658">
                  <c:v>43124</c:v>
                </c:pt>
                <c:pt idx="659">
                  <c:v>43125</c:v>
                </c:pt>
                <c:pt idx="660">
                  <c:v>43126</c:v>
                </c:pt>
                <c:pt idx="661">
                  <c:v>43129</c:v>
                </c:pt>
                <c:pt idx="662">
                  <c:v>43130</c:v>
                </c:pt>
                <c:pt idx="663">
                  <c:v>43131</c:v>
                </c:pt>
                <c:pt idx="664">
                  <c:v>43132</c:v>
                </c:pt>
                <c:pt idx="665">
                  <c:v>43133</c:v>
                </c:pt>
                <c:pt idx="666">
                  <c:v>43136</c:v>
                </c:pt>
                <c:pt idx="667">
                  <c:v>43137</c:v>
                </c:pt>
                <c:pt idx="668">
                  <c:v>43138</c:v>
                </c:pt>
                <c:pt idx="669">
                  <c:v>43139</c:v>
                </c:pt>
                <c:pt idx="670">
                  <c:v>43140</c:v>
                </c:pt>
                <c:pt idx="671">
                  <c:v>43143</c:v>
                </c:pt>
                <c:pt idx="672">
                  <c:v>43144</c:v>
                </c:pt>
                <c:pt idx="673">
                  <c:v>43145</c:v>
                </c:pt>
                <c:pt idx="674">
                  <c:v>43146</c:v>
                </c:pt>
                <c:pt idx="675">
                  <c:v>43147</c:v>
                </c:pt>
                <c:pt idx="676">
                  <c:v>43150</c:v>
                </c:pt>
                <c:pt idx="677">
                  <c:v>43151</c:v>
                </c:pt>
                <c:pt idx="678">
                  <c:v>43152</c:v>
                </c:pt>
                <c:pt idx="679">
                  <c:v>43153</c:v>
                </c:pt>
                <c:pt idx="680">
                  <c:v>43154</c:v>
                </c:pt>
                <c:pt idx="681">
                  <c:v>43157</c:v>
                </c:pt>
                <c:pt idx="682">
                  <c:v>43158</c:v>
                </c:pt>
                <c:pt idx="683">
                  <c:v>43159</c:v>
                </c:pt>
                <c:pt idx="684">
                  <c:v>43160</c:v>
                </c:pt>
                <c:pt idx="685">
                  <c:v>43161</c:v>
                </c:pt>
                <c:pt idx="686">
                  <c:v>43164</c:v>
                </c:pt>
                <c:pt idx="687">
                  <c:v>43165</c:v>
                </c:pt>
                <c:pt idx="688">
                  <c:v>43166</c:v>
                </c:pt>
                <c:pt idx="689">
                  <c:v>43167</c:v>
                </c:pt>
                <c:pt idx="690">
                  <c:v>43168</c:v>
                </c:pt>
                <c:pt idx="691">
                  <c:v>43171</c:v>
                </c:pt>
                <c:pt idx="692">
                  <c:v>43172</c:v>
                </c:pt>
                <c:pt idx="693">
                  <c:v>43173</c:v>
                </c:pt>
                <c:pt idx="694">
                  <c:v>43174</c:v>
                </c:pt>
                <c:pt idx="695">
                  <c:v>43175</c:v>
                </c:pt>
                <c:pt idx="696">
                  <c:v>43178</c:v>
                </c:pt>
                <c:pt idx="697">
                  <c:v>43179</c:v>
                </c:pt>
                <c:pt idx="698">
                  <c:v>43180</c:v>
                </c:pt>
                <c:pt idx="699">
                  <c:v>43181</c:v>
                </c:pt>
                <c:pt idx="700">
                  <c:v>43182</c:v>
                </c:pt>
                <c:pt idx="701">
                  <c:v>43185</c:v>
                </c:pt>
                <c:pt idx="702">
                  <c:v>43186</c:v>
                </c:pt>
                <c:pt idx="703">
                  <c:v>43187</c:v>
                </c:pt>
                <c:pt idx="704">
                  <c:v>43188</c:v>
                </c:pt>
                <c:pt idx="705">
                  <c:v>43193</c:v>
                </c:pt>
                <c:pt idx="706">
                  <c:v>43194</c:v>
                </c:pt>
                <c:pt idx="707">
                  <c:v>43195</c:v>
                </c:pt>
                <c:pt idx="708">
                  <c:v>43196</c:v>
                </c:pt>
                <c:pt idx="709">
                  <c:v>43199</c:v>
                </c:pt>
                <c:pt idx="710">
                  <c:v>43200</c:v>
                </c:pt>
                <c:pt idx="711">
                  <c:v>43201</c:v>
                </c:pt>
                <c:pt idx="712">
                  <c:v>43202</c:v>
                </c:pt>
                <c:pt idx="713">
                  <c:v>43203</c:v>
                </c:pt>
                <c:pt idx="714">
                  <c:v>43206</c:v>
                </c:pt>
                <c:pt idx="715">
                  <c:v>43207</c:v>
                </c:pt>
                <c:pt idx="716">
                  <c:v>43208</c:v>
                </c:pt>
                <c:pt idx="717">
                  <c:v>43209</c:v>
                </c:pt>
                <c:pt idx="718">
                  <c:v>43210</c:v>
                </c:pt>
                <c:pt idx="719">
                  <c:v>43213</c:v>
                </c:pt>
                <c:pt idx="720">
                  <c:v>43214</c:v>
                </c:pt>
                <c:pt idx="721">
                  <c:v>43215</c:v>
                </c:pt>
                <c:pt idx="722">
                  <c:v>43216</c:v>
                </c:pt>
                <c:pt idx="723">
                  <c:v>43217</c:v>
                </c:pt>
                <c:pt idx="724">
                  <c:v>43220</c:v>
                </c:pt>
                <c:pt idx="725">
                  <c:v>43222</c:v>
                </c:pt>
                <c:pt idx="726">
                  <c:v>43223</c:v>
                </c:pt>
                <c:pt idx="727">
                  <c:v>43224</c:v>
                </c:pt>
                <c:pt idx="728">
                  <c:v>43227</c:v>
                </c:pt>
                <c:pt idx="729">
                  <c:v>43228</c:v>
                </c:pt>
                <c:pt idx="730">
                  <c:v>43229</c:v>
                </c:pt>
                <c:pt idx="731">
                  <c:v>43230</c:v>
                </c:pt>
                <c:pt idx="732">
                  <c:v>43231</c:v>
                </c:pt>
                <c:pt idx="733">
                  <c:v>43234</c:v>
                </c:pt>
                <c:pt idx="734">
                  <c:v>43235</c:v>
                </c:pt>
                <c:pt idx="735">
                  <c:v>43236</c:v>
                </c:pt>
                <c:pt idx="736">
                  <c:v>43237</c:v>
                </c:pt>
                <c:pt idx="737">
                  <c:v>43238</c:v>
                </c:pt>
                <c:pt idx="738">
                  <c:v>43241</c:v>
                </c:pt>
                <c:pt idx="739">
                  <c:v>43242</c:v>
                </c:pt>
                <c:pt idx="740">
                  <c:v>43243</c:v>
                </c:pt>
                <c:pt idx="741">
                  <c:v>43244</c:v>
                </c:pt>
                <c:pt idx="742">
                  <c:v>43245</c:v>
                </c:pt>
                <c:pt idx="743">
                  <c:v>43248</c:v>
                </c:pt>
              </c:numCache>
            </c:numRef>
          </c:xVal>
          <c:yVal>
            <c:numRef>
              <c:f>'Check Eur3M'!$AH$4:$AH$747</c:f>
              <c:numCache>
                <c:formatCode>0.0000%</c:formatCode>
                <c:ptCount val="744"/>
                <c:pt idx="0">
                  <c:v>-9.2408076294002867E-5</c:v>
                </c:pt>
                <c:pt idx="1">
                  <c:v>-8.7095668668461982E-5</c:v>
                </c:pt>
                <c:pt idx="2">
                  <c:v>-8.1783253829560763E-5</c:v>
                </c:pt>
                <c:pt idx="3">
                  <c:v>-7.6470831779036942E-5</c:v>
                </c:pt>
                <c:pt idx="4">
                  <c:v>-6.8123103145757016E-5</c:v>
                </c:pt>
                <c:pt idx="5">
                  <c:v>-5.7633996498752047E-5</c:v>
                </c:pt>
                <c:pt idx="6">
                  <c:v>-5.2924773509797369E-5</c:v>
                </c:pt>
                <c:pt idx="7">
                  <c:v>-4.821554485363685E-5</c:v>
                </c:pt>
                <c:pt idx="8">
                  <c:v>-4.3506310530270504E-5</c:v>
                </c:pt>
                <c:pt idx="9">
                  <c:v>-3.643434921932966E-5</c:v>
                </c:pt>
                <c:pt idx="10">
                  <c:v>-2.7017080079649389E-5</c:v>
                </c:pt>
                <c:pt idx="11">
                  <c:v>-2.289476160915774E-5</c:v>
                </c:pt>
                <c:pt idx="12">
                  <c:v>-1.8772438796921737E-5</c:v>
                </c:pt>
                <c:pt idx="13">
                  <c:v>-1.465011164207251E-5</c:v>
                </c:pt>
                <c:pt idx="14">
                  <c:v>-9.1437132776011579E-6</c:v>
                </c:pt>
                <c:pt idx="15">
                  <c:v>-2.0501065462643826E-6</c:v>
                </c:pt>
                <c:pt idx="16">
                  <c:v>1.0999010676162313E-6</c:v>
                </c:pt>
                <c:pt idx="17">
                  <c:v>4.2499112177289389E-6</c:v>
                </c:pt>
                <c:pt idx="18">
                  <c:v>7.3999239023359999E-6</c:v>
                </c:pt>
                <c:pt idx="19">
                  <c:v>9.5751994869261292E-6</c:v>
                </c:pt>
                <c:pt idx="20">
                  <c:v>1.9999999999609702E-5</c:v>
                </c:pt>
                <c:pt idx="21">
                  <c:v>2.1941170655131291E-5</c:v>
                </c:pt>
                <c:pt idx="22">
                  <c:v>2.3882342274229924E-5</c:v>
                </c:pt>
                <c:pt idx="23">
                  <c:v>2.5823514856036731E-5</c:v>
                </c:pt>
                <c:pt idx="24">
                  <c:v>2.95935055567292E-5</c:v>
                </c:pt>
                <c:pt idx="25">
                  <c:v>3.3588214812083436E-5</c:v>
                </c:pt>
                <c:pt idx="26">
                  <c:v>3.5529392208299981E-5</c:v>
                </c:pt>
                <c:pt idx="27">
                  <c:v>3.7470570568093578E-5</c:v>
                </c:pt>
                <c:pt idx="28">
                  <c:v>3.9411749889726472E-5</c:v>
                </c:pt>
                <c:pt idx="29">
                  <c:v>4.2892644206639614E-5</c:v>
                </c:pt>
                <c:pt idx="30">
                  <c:v>4.7176476809421885E-5</c:v>
                </c:pt>
                <c:pt idx="31">
                  <c:v>4.9117660946333387E-5</c:v>
                </c:pt>
                <c:pt idx="32">
                  <c:v>5.1058846046821941E-5</c:v>
                </c:pt>
                <c:pt idx="33">
                  <c:v>5.3000032110018658E-5</c:v>
                </c:pt>
                <c:pt idx="34">
                  <c:v>5.6191829037481451E-5</c:v>
                </c:pt>
                <c:pt idx="35">
                  <c:v>6.0764785991625039E-5</c:v>
                </c:pt>
                <c:pt idx="36">
                  <c:v>6.2705976870100372E-5</c:v>
                </c:pt>
                <c:pt idx="37">
                  <c:v>6.4647168711283882E-5</c:v>
                </c:pt>
                <c:pt idx="38">
                  <c:v>6.6588361515175563E-5</c:v>
                </c:pt>
                <c:pt idx="39">
                  <c:v>6.9491060050955463E-5</c:v>
                </c:pt>
                <c:pt idx="40">
                  <c:v>7.3920535190974177E-5</c:v>
                </c:pt>
                <c:pt idx="41">
                  <c:v>9.8037459196062275E-5</c:v>
                </c:pt>
                <c:pt idx="42">
                  <c:v>1.0000000000021591E-4</c:v>
                </c:pt>
                <c:pt idx="43">
                  <c:v>1.0227070690975067E-4</c:v>
                </c:pt>
                <c:pt idx="44">
                  <c:v>1.0454141512110123E-4</c:v>
                </c:pt>
                <c:pt idx="45">
                  <c:v>1.1135354757658872E-4</c:v>
                </c:pt>
                <c:pt idx="46">
                  <c:v>1.1362426100222981E-4</c:v>
                </c:pt>
                <c:pt idx="47">
                  <c:v>1.158949757296867E-4</c:v>
                </c:pt>
                <c:pt idx="48">
                  <c:v>1.1816569176159464E-4</c:v>
                </c:pt>
                <c:pt idx="49">
                  <c:v>1.2043640909707522E-4</c:v>
                </c:pt>
                <c:pt idx="50">
                  <c:v>1.2724856892231751E-4</c:v>
                </c:pt>
                <c:pt idx="51">
                  <c:v>1.2951929147033179E-4</c:v>
                </c:pt>
                <c:pt idx="52">
                  <c:v>1.3179001532279713E-4</c:v>
                </c:pt>
                <c:pt idx="53">
                  <c:v>1.3406074047795668E-4</c:v>
                </c:pt>
                <c:pt idx="54">
                  <c:v>1.3633146693581044E-4</c:v>
                </c:pt>
                <c:pt idx="55">
                  <c:v>1.4314365413080755E-4</c:v>
                </c:pt>
                <c:pt idx="56">
                  <c:v>1.4541438580207343E-4</c:v>
                </c:pt>
                <c:pt idx="57">
                  <c:v>1.4768511877779038E-4</c:v>
                </c:pt>
                <c:pt idx="58">
                  <c:v>1.4995585305532311E-4</c:v>
                </c:pt>
                <c:pt idx="59">
                  <c:v>1.5461207848733796E-4</c:v>
                </c:pt>
                <c:pt idx="60">
                  <c:v>1.5903880320293726E-4</c:v>
                </c:pt>
                <c:pt idx="61">
                  <c:v>1.6130954399745475E-4</c:v>
                </c:pt>
                <c:pt idx="62">
                  <c:v>1.6426933130796607E-4</c:v>
                </c:pt>
                <c:pt idx="63">
                  <c:v>1.6842457732816515E-4</c:v>
                </c:pt>
                <c:pt idx="64">
                  <c:v>1.7000000000051842E-4</c:v>
                </c:pt>
                <c:pt idx="65">
                  <c:v>1.7182972204751132E-4</c:v>
                </c:pt>
                <c:pt idx="66">
                  <c:v>1.7212151738583802E-4</c:v>
                </c:pt>
                <c:pt idx="67">
                  <c:v>1.7241331274675531E-4</c:v>
                </c:pt>
                <c:pt idx="68">
                  <c:v>1.7270510812852552E-4</c:v>
                </c:pt>
                <c:pt idx="69">
                  <c:v>1.719991098900611E-4</c:v>
                </c:pt>
                <c:pt idx="70">
                  <c:v>1.7387228987369272E-4</c:v>
                </c:pt>
                <c:pt idx="71">
                  <c:v>1.7416408536494057E-4</c:v>
                </c:pt>
                <c:pt idx="72">
                  <c:v>1.7445588087704129E-4</c:v>
                </c:pt>
                <c:pt idx="73">
                  <c:v>1.7474767641086379E-4</c:v>
                </c:pt>
                <c:pt idx="74">
                  <c:v>1.7399822082302441E-4</c:v>
                </c:pt>
                <c:pt idx="75">
                  <c:v>1.7591485876597787E-4</c:v>
                </c:pt>
                <c:pt idx="76">
                  <c:v>1.7620665441014685E-4</c:v>
                </c:pt>
                <c:pt idx="77">
                  <c:v>1.7649845007429988E-4</c:v>
                </c:pt>
                <c:pt idx="78">
                  <c:v>1.7679024576191239E-4</c:v>
                </c:pt>
                <c:pt idx="79">
                  <c:v>1.7599733280025882E-4</c:v>
                </c:pt>
                <c:pt idx="80">
                  <c:v>1.7795742872436673E-4</c:v>
                </c:pt>
                <c:pt idx="81">
                  <c:v>1.7824922452058803E-4</c:v>
                </c:pt>
                <c:pt idx="82">
                  <c:v>1.7854102033766219E-4</c:v>
                </c:pt>
                <c:pt idx="83">
                  <c:v>1.788328161764581E-4</c:v>
                </c:pt>
                <c:pt idx="84">
                  <c:v>1.7970729202051243E-4</c:v>
                </c:pt>
                <c:pt idx="85">
                  <c:v>1.799999997497282E-4</c:v>
                </c:pt>
                <c:pt idx="86">
                  <c:v>1.8122373422000695E-4</c:v>
                </c:pt>
                <c:pt idx="87">
                  <c:v>1.8229020891986252E-4</c:v>
                </c:pt>
                <c:pt idx="88">
                  <c:v>1.8335668390992072E-4</c:v>
                </c:pt>
                <c:pt idx="89">
                  <c:v>1.8500648506871624E-4</c:v>
                </c:pt>
                <c:pt idx="90">
                  <c:v>1.8762258677826207E-4</c:v>
                </c:pt>
                <c:pt idx="91">
                  <c:v>1.886890632219401E-4</c:v>
                </c:pt>
                <c:pt idx="92">
                  <c:v>1.8975553995668966E-4</c:v>
                </c:pt>
                <c:pt idx="93">
                  <c:v>1.9082201698164187E-4</c:v>
                </c:pt>
                <c:pt idx="94">
                  <c:v>1.9231299185639786E-4</c:v>
                </c:pt>
                <c:pt idx="95">
                  <c:v>1.9508792798782144E-4</c:v>
                </c:pt>
                <c:pt idx="96">
                  <c:v>1.9615440646639348E-4</c:v>
                </c:pt>
                <c:pt idx="97">
                  <c:v>1.9722088523516817E-4</c:v>
                </c:pt>
                <c:pt idx="98">
                  <c:v>1.9828736429501436E-4</c:v>
                </c:pt>
                <c:pt idx="99">
                  <c:v>1.996195125818666E-4</c:v>
                </c:pt>
                <c:pt idx="100">
                  <c:v>2.0255328343990104E-4</c:v>
                </c:pt>
                <c:pt idx="101">
                  <c:v>2.036197639524982E-4</c:v>
                </c:pt>
                <c:pt idx="102">
                  <c:v>2.0468624475616687E-4</c:v>
                </c:pt>
                <c:pt idx="103">
                  <c:v>2.0575272585003816E-4</c:v>
                </c:pt>
                <c:pt idx="104">
                  <c:v>2.0692604724682317E-4</c:v>
                </c:pt>
                <c:pt idx="105">
                  <c:v>2.0999863092496308E-4</c:v>
                </c:pt>
                <c:pt idx="106">
                  <c:v>1.8892180424188922E-4</c:v>
                </c:pt>
                <c:pt idx="107">
                  <c:v>1.8999999999961967E-4</c:v>
                </c:pt>
                <c:pt idx="108">
                  <c:v>1.9030302993043821E-4</c:v>
                </c:pt>
                <c:pt idx="109">
                  <c:v>1.9060605988673087E-4</c:v>
                </c:pt>
                <c:pt idx="110">
                  <c:v>1.9151514989000686E-4</c:v>
                </c:pt>
                <c:pt idx="111">
                  <c:v>1.9181817993677662E-4</c:v>
                </c:pt>
                <c:pt idx="112">
                  <c:v>1.9212121000902047E-4</c:v>
                </c:pt>
                <c:pt idx="113">
                  <c:v>1.924242401032248E-4</c:v>
                </c:pt>
                <c:pt idx="114">
                  <c:v>1.9272727022026802E-4</c:v>
                </c:pt>
                <c:pt idx="115">
                  <c:v>1.9363636071106612E-4</c:v>
                </c:pt>
                <c:pt idx="116">
                  <c:v>1.9393939092210007E-4</c:v>
                </c:pt>
                <c:pt idx="117">
                  <c:v>1.9424242115509448E-4</c:v>
                </c:pt>
                <c:pt idx="118">
                  <c:v>1.9454545141180617E-4</c:v>
                </c:pt>
                <c:pt idx="119">
                  <c:v>1.9484848169135674E-4</c:v>
                </c:pt>
                <c:pt idx="120">
                  <c:v>1.9575757267055536E-4</c:v>
                </c:pt>
                <c:pt idx="121">
                  <c:v>1.9606060304321827E-4</c:v>
                </c:pt>
                <c:pt idx="122">
                  <c:v>1.9636363343872006E-4</c:v>
                </c:pt>
                <c:pt idx="123">
                  <c:v>1.9666666385793912E-4</c:v>
                </c:pt>
                <c:pt idx="124">
                  <c:v>1.9849477950089454E-4</c:v>
                </c:pt>
                <c:pt idx="125">
                  <c:v>1.9818181630100966E-4</c:v>
                </c:pt>
                <c:pt idx="126">
                  <c:v>1.9848484685989722E-4</c:v>
                </c:pt>
                <c:pt idx="127">
                  <c:v>1.9878787744162366E-4</c:v>
                </c:pt>
                <c:pt idx="128">
                  <c:v>1.999999999995534E-4</c:v>
                </c:pt>
                <c:pt idx="129">
                  <c:v>2.0067743246220661E-4</c:v>
                </c:pt>
                <c:pt idx="130">
                  <c:v>2.0135486503993259E-4</c:v>
                </c:pt>
                <c:pt idx="131">
                  <c:v>2.0203229773360979E-4</c:v>
                </c:pt>
                <c:pt idx="132">
                  <c:v>2.0270973054323818E-4</c:v>
                </c:pt>
                <c:pt idx="133">
                  <c:v>2.04742029668709E-4</c:v>
                </c:pt>
                <c:pt idx="134">
                  <c:v>2.0541946294302065E-4</c:v>
                </c:pt>
                <c:pt idx="135">
                  <c:v>2.0609689633328349E-4</c:v>
                </c:pt>
                <c:pt idx="136">
                  <c:v>2.067743298386191E-4</c:v>
                </c:pt>
                <c:pt idx="137">
                  <c:v>2.0745176345990593E-4</c:v>
                </c:pt>
                <c:pt idx="138">
                  <c:v>2.0948406502210892E-4</c:v>
                </c:pt>
                <c:pt idx="139">
                  <c:v>2.1016149910807897E-4</c:v>
                </c:pt>
                <c:pt idx="140">
                  <c:v>2.1083893330912183E-4</c:v>
                </c:pt>
                <c:pt idx="141">
                  <c:v>2.115163676269943E-4</c:v>
                </c:pt>
                <c:pt idx="142">
                  <c:v>2.1219380206081797E-4</c:v>
                </c:pt>
                <c:pt idx="143">
                  <c:v>2.1422610605887466E-4</c:v>
                </c:pt>
                <c:pt idx="144">
                  <c:v>2.1490354095650316E-4</c:v>
                </c:pt>
                <c:pt idx="145">
                  <c:v>2.1558097597008285E-4</c:v>
                </c:pt>
                <c:pt idx="146">
                  <c:v>2.1625841110049218E-4</c:v>
                </c:pt>
                <c:pt idx="147">
                  <c:v>2.1693584634597428E-4</c:v>
                </c:pt>
                <c:pt idx="148">
                  <c:v>2.1896815277988469E-4</c:v>
                </c:pt>
                <c:pt idx="149">
                  <c:v>2.1999999957955652E-4</c:v>
                </c:pt>
                <c:pt idx="150">
                  <c:v>2.2033559652268053E-4</c:v>
                </c:pt>
                <c:pt idx="151">
                  <c:v>2.2067119349511444E-4</c:v>
                </c:pt>
                <c:pt idx="152">
                  <c:v>2.2100679049419369E-4</c:v>
                </c:pt>
                <c:pt idx="153">
                  <c:v>2.2223370653168812E-4</c:v>
                </c:pt>
                <c:pt idx="154">
                  <c:v>2.22349178775616E-4</c:v>
                </c:pt>
                <c:pt idx="155">
                  <c:v>2.2268477591769198E-4</c:v>
                </c:pt>
                <c:pt idx="156">
                  <c:v>2.2302037308552514E-4</c:v>
                </c:pt>
                <c:pt idx="157">
                  <c:v>2.2335597028266818E-4</c:v>
                </c:pt>
                <c:pt idx="158">
                  <c:v>2.2455707330362761E-4</c:v>
                </c:pt>
                <c:pt idx="159">
                  <c:v>2.2469835935279292E-4</c:v>
                </c:pt>
                <c:pt idx="160">
                  <c:v>2.2503395669115633E-4</c:v>
                </c:pt>
                <c:pt idx="161">
                  <c:v>2.253695540561651E-4</c:v>
                </c:pt>
                <c:pt idx="162">
                  <c:v>2.2570515145048375E-4</c:v>
                </c:pt>
                <c:pt idx="163">
                  <c:v>2.2688044144150742E-4</c:v>
                </c:pt>
                <c:pt idx="164">
                  <c:v>2.2704754130931093E-4</c:v>
                </c:pt>
                <c:pt idx="165">
                  <c:v>2.2738313884484995E-4</c:v>
                </c:pt>
                <c:pt idx="166">
                  <c:v>2.2771873640703433E-4</c:v>
                </c:pt>
                <c:pt idx="167">
                  <c:v>2.2805433399852859E-4</c:v>
                </c:pt>
                <c:pt idx="168">
                  <c:v>2.2934339488740079E-4</c:v>
                </c:pt>
                <c:pt idx="169">
                  <c:v>2.2967169742994366E-4</c:v>
                </c:pt>
                <c:pt idx="170">
                  <c:v>2.3000000000029038E-4</c:v>
                </c:pt>
                <c:pt idx="171">
                  <c:v>2.3031744284881964E-4</c:v>
                </c:pt>
                <c:pt idx="172">
                  <c:v>2.3176515111588772E-4</c:v>
                </c:pt>
                <c:pt idx="173">
                  <c:v>2.3158721449838453E-4</c:v>
                </c:pt>
                <c:pt idx="174">
                  <c:v>2.3190465747463773E-4</c:v>
                </c:pt>
                <c:pt idx="175">
                  <c:v>2.3222210047695702E-4</c:v>
                </c:pt>
                <c:pt idx="176">
                  <c:v>2.3253954350534241E-4</c:v>
                </c:pt>
                <c:pt idx="177">
                  <c:v>2.339399766406641E-4</c:v>
                </c:pt>
                <c:pt idx="178">
                  <c:v>2.3380931587606957E-4</c:v>
                </c:pt>
                <c:pt idx="179">
                  <c:v>2.3412675903304773E-4</c:v>
                </c:pt>
                <c:pt idx="180">
                  <c:v>2.3444420221609204E-4</c:v>
                </c:pt>
                <c:pt idx="181">
                  <c:v>2.3476164542433355E-4</c:v>
                </c:pt>
                <c:pt idx="182">
                  <c:v>2.3611480340019744E-4</c:v>
                </c:pt>
                <c:pt idx="183">
                  <c:v>2.3603141851535412E-4</c:v>
                </c:pt>
                <c:pt idx="184">
                  <c:v>2.3634886185218841E-4</c:v>
                </c:pt>
                <c:pt idx="185">
                  <c:v>2.3666630521508884E-4</c:v>
                </c:pt>
                <c:pt idx="186">
                  <c:v>2.3698374860405536E-4</c:v>
                </c:pt>
                <c:pt idx="187">
                  <c:v>2.3857096593466636E-4</c:v>
                </c:pt>
                <c:pt idx="188">
                  <c:v>2.388884094774229E-4</c:v>
                </c:pt>
                <c:pt idx="189">
                  <c:v>2.3871627291158063E-4</c:v>
                </c:pt>
                <c:pt idx="190">
                  <c:v>2.3903720464463758E-4</c:v>
                </c:pt>
                <c:pt idx="191">
                  <c:v>2.4000000000016684E-4</c:v>
                </c:pt>
                <c:pt idx="192">
                  <c:v>2.4071703090514738E-4</c:v>
                </c:pt>
                <c:pt idx="193">
                  <c:v>2.4143406193925541E-4</c:v>
                </c:pt>
                <c:pt idx="194">
                  <c:v>2.4215109310424775E-4</c:v>
                </c:pt>
                <c:pt idx="195">
                  <c:v>2.4286812439836756E-4</c:v>
                </c:pt>
                <c:pt idx="196">
                  <c:v>2.4501921906251923E-4</c:v>
                </c:pt>
                <c:pt idx="197">
                  <c:v>2.4573625087666263E-4</c:v>
                </c:pt>
                <c:pt idx="198">
                  <c:v>2.464532828208119E-4</c:v>
                </c:pt>
                <c:pt idx="199">
                  <c:v>2.4717031489584552E-4</c:v>
                </c:pt>
                <c:pt idx="200">
                  <c:v>2.4788734710000663E-4</c:v>
                </c:pt>
                <c:pt idx="201">
                  <c:v>2.5003844449252526E-4</c:v>
                </c:pt>
                <c:pt idx="202">
                  <c:v>2.5075547721670991E-4</c:v>
                </c:pt>
                <c:pt idx="203">
                  <c:v>2.5147251007090048E-4</c:v>
                </c:pt>
                <c:pt idx="204">
                  <c:v>2.5218954305509698E-4</c:v>
                </c:pt>
                <c:pt idx="205">
                  <c:v>2.5290657616929934E-4</c:v>
                </c:pt>
                <c:pt idx="206">
                  <c:v>2.5505767629018498E-4</c:v>
                </c:pt>
                <c:pt idx="207">
                  <c:v>2.5577470992441093E-4</c:v>
                </c:pt>
                <c:pt idx="208">
                  <c:v>2.5649174368776433E-4</c:v>
                </c:pt>
                <c:pt idx="209">
                  <c:v>2.5720877758200208E-4</c:v>
                </c:pt>
                <c:pt idx="210">
                  <c:v>2.5792581160536727E-4</c:v>
                </c:pt>
                <c:pt idx="211">
                  <c:v>2.6000000000013935E-4</c:v>
                </c:pt>
                <c:pt idx="212">
                  <c:v>2.6161121652121136E-4</c:v>
                </c:pt>
                <c:pt idx="213">
                  <c:v>2.6322243370436243E-4</c:v>
                </c:pt>
                <c:pt idx="214">
                  <c:v>2.6483365155219925E-4</c:v>
                </c:pt>
                <c:pt idx="215">
                  <c:v>2.6907966998897394E-4</c:v>
                </c:pt>
                <c:pt idx="216">
                  <c:v>2.7127852957563255E-4</c:v>
                </c:pt>
                <c:pt idx="217">
                  <c:v>2.7288975073907801E-4</c:v>
                </c:pt>
                <c:pt idx="218">
                  <c:v>2.7450097256720912E-4</c:v>
                </c:pt>
                <c:pt idx="219">
                  <c:v>2.7611219505828822E-4</c:v>
                </c:pt>
                <c:pt idx="220">
                  <c:v>2.8011827296194086E-4</c:v>
                </c:pt>
                <c:pt idx="221">
                  <c:v>2.8255709165642855E-4</c:v>
                </c:pt>
                <c:pt idx="222">
                  <c:v>2.8416831746398517E-4</c:v>
                </c:pt>
                <c:pt idx="223">
                  <c:v>2.857795439362275E-4</c:v>
                </c:pt>
                <c:pt idx="224">
                  <c:v>2.8739077107141776E-4</c:v>
                </c:pt>
                <c:pt idx="225">
                  <c:v>2.9115690774945876E-4</c:v>
                </c:pt>
                <c:pt idx="226">
                  <c:v>2.938356862433962E-4</c:v>
                </c:pt>
                <c:pt idx="227">
                  <c:v>2.9544691669506403E-4</c:v>
                </c:pt>
                <c:pt idx="228">
                  <c:v>2.9705814781054863E-4</c:v>
                </c:pt>
                <c:pt idx="229">
                  <c:v>2.9866937958898123E-4</c:v>
                </c:pt>
                <c:pt idx="230">
                  <c:v>3.0219557435067732E-4</c:v>
                </c:pt>
                <c:pt idx="231">
                  <c:v>3.0511431333653553E-4</c:v>
                </c:pt>
                <c:pt idx="232">
                  <c:v>3.0672554843231452E-4</c:v>
                </c:pt>
                <c:pt idx="233">
                  <c:v>3.0833678419104146E-4</c:v>
                </c:pt>
                <c:pt idx="234">
                  <c:v>3.0994802061358527E-4</c:v>
                </c:pt>
                <c:pt idx="235">
                  <c:v>3.1279052392537012E-4</c:v>
                </c:pt>
                <c:pt idx="236">
                  <c:v>3.1457939271940859E-4</c:v>
                </c:pt>
                <c:pt idx="237">
                  <c:v>3.1573723660278762E-4</c:v>
                </c:pt>
                <c:pt idx="238">
                  <c:v>3.1689508082850153E-4</c:v>
                </c:pt>
                <c:pt idx="239">
                  <c:v>3.1805292539655028E-4</c:v>
                </c:pt>
                <c:pt idx="240">
                  <c:v>3.2072300347093542E-4</c:v>
                </c:pt>
                <c:pt idx="241">
                  <c:v>3.2268430709556941E-4</c:v>
                </c:pt>
                <c:pt idx="242">
                  <c:v>3.2384215337616135E-4</c:v>
                </c:pt>
                <c:pt idx="243">
                  <c:v>3.24999999999957E-4</c:v>
                </c:pt>
                <c:pt idx="244">
                  <c:v>3.2762222685908551E-4</c:v>
                </c:pt>
                <c:pt idx="245">
                  <c:v>3.3438840828547739E-4</c:v>
                </c:pt>
                <c:pt idx="246">
                  <c:v>3.3811115186676156E-4</c:v>
                </c:pt>
                <c:pt idx="247">
                  <c:v>3.407333875119055E-4</c:v>
                </c:pt>
                <c:pt idx="248">
                  <c:v>3.4335562491303608E-4</c:v>
                </c:pt>
                <c:pt idx="249">
                  <c:v>3.459778640718911E-4</c:v>
                </c:pt>
                <c:pt idx="250">
                  <c:v>3.5235356445838457E-4</c:v>
                </c:pt>
                <c:pt idx="251">
                  <c:v>3.5646683827760407E-4</c:v>
                </c:pt>
                <c:pt idx="252">
                  <c:v>3.5908908622160558E-4</c:v>
                </c:pt>
                <c:pt idx="253">
                  <c:v>3.6171133592333154E-4</c:v>
                </c:pt>
                <c:pt idx="254">
                  <c:v>3.6433358738191296E-4</c:v>
                </c:pt>
                <c:pt idx="255">
                  <c:v>3.7031880489665238E-4</c:v>
                </c:pt>
                <c:pt idx="256">
                  <c:v>3.748226107856629E-4</c:v>
                </c:pt>
                <c:pt idx="257">
                  <c:v>3.777792114204158E-4</c:v>
                </c:pt>
                <c:pt idx="258">
                  <c:v>3.807358142881651E-4</c:v>
                </c:pt>
                <c:pt idx="259">
                  <c:v>3.8369241939064855E-4</c:v>
                </c:pt>
                <c:pt idx="260">
                  <c:v>3.8959304327815068E-4</c:v>
                </c:pt>
                <c:pt idx="261">
                  <c:v>3.9551886213575946E-4</c:v>
                </c:pt>
                <c:pt idx="262">
                  <c:v>3.9847547840583147E-4</c:v>
                </c:pt>
                <c:pt idx="263">
                  <c:v>4.0143209690976874E-4</c:v>
                </c:pt>
                <c:pt idx="264">
                  <c:v>4.0438871764844018E-4</c:v>
                </c:pt>
                <c:pt idx="265">
                  <c:v>4.0984906914330095E-4</c:v>
                </c:pt>
                <c:pt idx="266">
                  <c:v>4.1621522293656537E-4</c:v>
                </c:pt>
                <c:pt idx="267">
                  <c:v>4.1917185484369423E-4</c:v>
                </c:pt>
                <c:pt idx="268">
                  <c:v>4.2212848898381955E-4</c:v>
                </c:pt>
                <c:pt idx="269">
                  <c:v>4.2508512535781008E-4</c:v>
                </c:pt>
                <c:pt idx="270">
                  <c:v>4.3010520213297324E-4</c:v>
                </c:pt>
                <c:pt idx="271">
                  <c:v>4.3691169319242496E-4</c:v>
                </c:pt>
                <c:pt idx="272">
                  <c:v>4.3986834073574187E-4</c:v>
                </c:pt>
                <c:pt idx="273">
                  <c:v>4.4282499051205516E-4</c:v>
                </c:pt>
                <c:pt idx="274">
                  <c:v>4.4578164252223368E-4</c:v>
                </c:pt>
                <c:pt idx="275">
                  <c:v>4.5036144224886831E-4</c:v>
                </c:pt>
                <c:pt idx="276">
                  <c:v>4.5760827290160054E-4</c:v>
                </c:pt>
                <c:pt idx="277">
                  <c:v>4.6056493608110543E-4</c:v>
                </c:pt>
                <c:pt idx="278">
                  <c:v>4.620293662686546E-4</c:v>
                </c:pt>
                <c:pt idx="279">
                  <c:v>4.6349379700532972E-4</c:v>
                </c:pt>
                <c:pt idx="280">
                  <c:v>4.6623631514424449E-4</c:v>
                </c:pt>
                <c:pt idx="281">
                  <c:v>4.6935152542851907E-4</c:v>
                </c:pt>
                <c:pt idx="282">
                  <c:v>4.7081595890561076E-4</c:v>
                </c:pt>
                <c:pt idx="283">
                  <c:v>4.7228039292922187E-4</c:v>
                </c:pt>
                <c:pt idx="284">
                  <c:v>4.7374482750109001E-4</c:v>
                </c:pt>
                <c:pt idx="285">
                  <c:v>4.7626927162347271E-4</c:v>
                </c:pt>
                <c:pt idx="286">
                  <c:v>4.7960257126852693E-4</c:v>
                </c:pt>
                <c:pt idx="287">
                  <c:v>4.8106700858081169E-4</c:v>
                </c:pt>
                <c:pt idx="288">
                  <c:v>4.8253144644135352E-4</c:v>
                </c:pt>
                <c:pt idx="289">
                  <c:v>4.8399588484841473E-4</c:v>
                </c:pt>
                <c:pt idx="290">
                  <c:v>4.8630225438295549E-4</c:v>
                </c:pt>
                <c:pt idx="291">
                  <c:v>4.8985364396009928E-4</c:v>
                </c:pt>
                <c:pt idx="292">
                  <c:v>4.9131808510844593E-4</c:v>
                </c:pt>
                <c:pt idx="293">
                  <c:v>4.9278252680418078E-4</c:v>
                </c:pt>
                <c:pt idx="294">
                  <c:v>4.9424696904817281E-4</c:v>
                </c:pt>
                <c:pt idx="295">
                  <c:v>4.9633526342269282E-4</c:v>
                </c:pt>
                <c:pt idx="296">
                  <c:v>5.001047435032361E-4</c:v>
                </c:pt>
                <c:pt idx="297">
                  <c:v>5.0156918848677577E-4</c:v>
                </c:pt>
                <c:pt idx="298">
                  <c:v>5.0279189076361244E-4</c:v>
                </c:pt>
                <c:pt idx="299">
                  <c:v>5.0427242749945928E-4</c:v>
                </c:pt>
                <c:pt idx="300">
                  <c:v>5.0575296478870958E-4</c:v>
                </c:pt>
                <c:pt idx="301">
                  <c:v>5.101945799786382E-4</c:v>
                </c:pt>
                <c:pt idx="302">
                  <c:v>5.1167511948413771E-4</c:v>
                </c:pt>
                <c:pt idx="303">
                  <c:v>5.131556595439191E-4</c:v>
                </c:pt>
                <c:pt idx="304">
                  <c:v>5.1463620015622553E-4</c:v>
                </c:pt>
                <c:pt idx="305">
                  <c:v>5.1611674132369227E-4</c:v>
                </c:pt>
                <c:pt idx="306">
                  <c:v>5.2055836814827018E-4</c:v>
                </c:pt>
                <c:pt idx="307">
                  <c:v>5.220389115311076E-4</c:v>
                </c:pt>
                <c:pt idx="308">
                  <c:v>5.2351945546910542E-4</c:v>
                </c:pt>
                <c:pt idx="309">
                  <c:v>5.2499999995962829E-4</c:v>
                </c:pt>
                <c:pt idx="310">
                  <c:v>5.2499999995962829E-4</c:v>
                </c:pt>
                <c:pt idx="311">
                  <c:v>5.2499999995962829E-4</c:v>
                </c:pt>
                <c:pt idx="312">
                  <c:v>5.2499999996050671E-4</c:v>
                </c:pt>
                <c:pt idx="313">
                  <c:v>5.2499999995962829E-4</c:v>
                </c:pt>
                <c:pt idx="314">
                  <c:v>5.292107572005359E-4</c:v>
                </c:pt>
                <c:pt idx="315">
                  <c:v>5.3342151892313316E-4</c:v>
                </c:pt>
                <c:pt idx="316">
                  <c:v>5.4999041452858082E-4</c:v>
                </c:pt>
                <c:pt idx="317">
                  <c:v>5.5026461062427094E-4</c:v>
                </c:pt>
                <c:pt idx="318">
                  <c:v>5.5447539475356005E-4</c:v>
                </c:pt>
                <c:pt idx="319">
                  <c:v>5.5868618336278218E-4</c:v>
                </c:pt>
                <c:pt idx="320">
                  <c:v>5.6289697645457248E-4</c:v>
                </c:pt>
                <c:pt idx="321">
                  <c:v>5.9558293733699827E-4</c:v>
                </c:pt>
                <c:pt idx="322">
                  <c:v>5.9974800666816742E-4</c:v>
                </c:pt>
                <c:pt idx="323">
                  <c:v>6.039130804314436E-4</c:v>
                </c:pt>
                <c:pt idx="324">
                  <c:v>6.0807815862769536E-4</c:v>
                </c:pt>
                <c:pt idx="325">
                  <c:v>6.1854098933841685E-4</c:v>
                </c:pt>
                <c:pt idx="326">
                  <c:v>6.2473851574072216E-4</c:v>
                </c:pt>
                <c:pt idx="327">
                  <c:v>6.2890361610011493E-4</c:v>
                </c:pt>
                <c:pt idx="328">
                  <c:v>6.3306872089248338E-4</c:v>
                </c:pt>
                <c:pt idx="329">
                  <c:v>6.3723383011782752E-4</c:v>
                </c:pt>
                <c:pt idx="330">
                  <c:v>6.4707650172122534E-4</c:v>
                </c:pt>
                <c:pt idx="331">
                  <c:v>6.5389431134635486E-4</c:v>
                </c:pt>
                <c:pt idx="332">
                  <c:v>6.580594427348399E-4</c:v>
                </c:pt>
                <c:pt idx="333">
                  <c:v>6.6222457855630063E-4</c:v>
                </c:pt>
                <c:pt idx="334">
                  <c:v>6.6638971880986827E-4</c:v>
                </c:pt>
                <c:pt idx="335">
                  <c:v>6.7561222668547564E-4</c:v>
                </c:pt>
                <c:pt idx="336">
                  <c:v>6.8305032415389604E-4</c:v>
                </c:pt>
                <c:pt idx="337">
                  <c:v>6.8721548657147346E-4</c:v>
                </c:pt>
                <c:pt idx="338">
                  <c:v>6.9138065342202657E-4</c:v>
                </c:pt>
                <c:pt idx="339">
                  <c:v>6.9554582470555547E-4</c:v>
                </c:pt>
                <c:pt idx="340">
                  <c:v>7.0414816423456934E-4</c:v>
                </c:pt>
                <c:pt idx="341">
                  <c:v>7.1220655416595255E-4</c:v>
                </c:pt>
                <c:pt idx="342">
                  <c:v>7.1637174761349112E-4</c:v>
                </c:pt>
                <c:pt idx="343">
                  <c:v>7.2053694549313661E-4</c:v>
                </c:pt>
                <c:pt idx="344">
                  <c:v>7.2470214780575779E-4</c:v>
                </c:pt>
                <c:pt idx="345">
                  <c:v>7.3268431436765598E-4</c:v>
                </c:pt>
                <c:pt idx="346">
                  <c:v>7.4136300138513093E-4</c:v>
                </c:pt>
                <c:pt idx="347">
                  <c:v>7.4552822586176188E-4</c:v>
                </c:pt>
                <c:pt idx="348">
                  <c:v>7.4969345477136852E-4</c:v>
                </c:pt>
                <c:pt idx="349">
                  <c:v>7.5385868811395096E-4</c:v>
                </c:pt>
                <c:pt idx="350">
                  <c:v>7.6122067708813714E-4</c:v>
                </c:pt>
                <c:pt idx="351">
                  <c:v>7.7051966581143116E-4</c:v>
                </c:pt>
                <c:pt idx="352">
                  <c:v>7.7468492131889215E-4</c:v>
                </c:pt>
                <c:pt idx="353">
                  <c:v>7.7885018125846005E-4</c:v>
                </c:pt>
                <c:pt idx="354">
                  <c:v>7.8301544563013476E-4</c:v>
                </c:pt>
                <c:pt idx="355">
                  <c:v>7.8975725239601271E-4</c:v>
                </c:pt>
                <c:pt idx="356">
                  <c:v>7.9967654744832867E-4</c:v>
                </c:pt>
                <c:pt idx="357">
                  <c:v>8.0384183398401316E-4</c:v>
                </c:pt>
                <c:pt idx="358">
                  <c:v>8.0800712495441109E-4</c:v>
                </c:pt>
                <c:pt idx="359">
                  <c:v>8.1217242035691594E-4</c:v>
                </c:pt>
                <c:pt idx="360">
                  <c:v>8.1829404029553471E-4</c:v>
                </c:pt>
                <c:pt idx="361">
                  <c:v>8.2883364629495469E-4</c:v>
                </c:pt>
                <c:pt idx="362">
                  <c:v>8.3217164264218733E-4</c:v>
                </c:pt>
                <c:pt idx="363">
                  <c:v>8.3558382519299812E-4</c:v>
                </c:pt>
                <c:pt idx="364">
                  <c:v>8.3984169295447941E-4</c:v>
                </c:pt>
                <c:pt idx="365">
                  <c:v>8.44099565247447E-4</c:v>
                </c:pt>
                <c:pt idx="366">
                  <c:v>8.574382147470709E-4</c:v>
                </c:pt>
                <c:pt idx="367">
                  <c:v>8.6113109973418034E-4</c:v>
                </c:pt>
                <c:pt idx="368">
                  <c:v>8.6538899468369124E-4</c:v>
                </c:pt>
                <c:pt idx="369">
                  <c:v>8.6964689416557661E-4</c:v>
                </c:pt>
                <c:pt idx="370">
                  <c:v>8.739047981780601E-4</c:v>
                </c:pt>
                <c:pt idx="371">
                  <c:v>8.8691608611643101E-4</c:v>
                </c:pt>
                <c:pt idx="372">
                  <c:v>8.9093645954463341E-4</c:v>
                </c:pt>
                <c:pt idx="373">
                  <c:v>8.9519438621454839E-4</c:v>
                </c:pt>
                <c:pt idx="374">
                  <c:v>8.9945231741772602E-4</c:v>
                </c:pt>
                <c:pt idx="375">
                  <c:v>9.037102531506136E-4</c:v>
                </c:pt>
                <c:pt idx="376">
                  <c:v>9.1639417708946696E-4</c:v>
                </c:pt>
                <c:pt idx="377">
                  <c:v>9.2074204139791505E-4</c:v>
                </c:pt>
                <c:pt idx="378">
                  <c:v>9.2499999978912228E-4</c:v>
                </c:pt>
                <c:pt idx="379">
                  <c:v>9.3054821417126732E-4</c:v>
                </c:pt>
                <c:pt idx="380">
                  <c:v>9.3609643624681382E-4</c:v>
                </c:pt>
                <c:pt idx="381">
                  <c:v>9.5828940149100816E-4</c:v>
                </c:pt>
                <c:pt idx="382">
                  <c:v>9.6383766203622656E-4</c:v>
                </c:pt>
                <c:pt idx="383">
                  <c:v>9.6938593027573461E-4</c:v>
                </c:pt>
                <c:pt idx="384">
                  <c:v>9.7968945990316173E-4</c:v>
                </c:pt>
                <c:pt idx="385">
                  <c:v>9.7953191906652195E-4</c:v>
                </c:pt>
                <c:pt idx="386">
                  <c:v>9.803231989495842E-4</c:v>
                </c:pt>
                <c:pt idx="387">
                  <c:v>9.8587149004902841E-4</c:v>
                </c:pt>
                <c:pt idx="388">
                  <c:v>9.9141978884453863E-4</c:v>
                </c:pt>
                <c:pt idx="389">
                  <c:v>9.9696809533345032E-4</c:v>
                </c:pt>
                <c:pt idx="390">
                  <c:v>1.0179434218397529E-3</c:v>
                </c:pt>
                <c:pt idx="391">
                  <c:v>1.0191613982293291E-3</c:v>
                </c:pt>
                <c:pt idx="392">
                  <c:v>1.0247097431879126E-3</c:v>
                </c:pt>
                <c:pt idx="393">
                  <c:v>1.0302580958407859E-3</c:v>
                </c:pt>
                <c:pt idx="394">
                  <c:v>1.0358064561879488E-3</c:v>
                </c:pt>
                <c:pt idx="395">
                  <c:v>1.0601742080307769E-3</c:v>
                </c:pt>
                <c:pt idx="396">
                  <c:v>1.0618427387238144E-3</c:v>
                </c:pt>
                <c:pt idx="397">
                  <c:v>1.0635483733345552E-3</c:v>
                </c:pt>
                <c:pt idx="398">
                  <c:v>1.0690967798465678E-3</c:v>
                </c:pt>
                <c:pt idx="399">
                  <c:v>1.0746451940519819E-3</c:v>
                </c:pt>
                <c:pt idx="400">
                  <c:v>1.0947675459894468E-3</c:v>
                </c:pt>
                <c:pt idx="401">
                  <c:v>1.096838927818311E-3</c:v>
                </c:pt>
                <c:pt idx="402">
                  <c:v>1.1023873804951734E-3</c:v>
                </c:pt>
                <c:pt idx="403">
                  <c:v>1.1079358408663253E-3</c:v>
                </c:pt>
                <c:pt idx="404">
                  <c:v>1.113484308931767E-3</c:v>
                </c:pt>
                <c:pt idx="405">
                  <c:v>1.1238211483647041E-3</c:v>
                </c:pt>
                <c:pt idx="406">
                  <c:v>1.1262979277006234E-3</c:v>
                </c:pt>
                <c:pt idx="407">
                  <c:v>1.1412267646724317E-3</c:v>
                </c:pt>
                <c:pt idx="408">
                  <c:v>1.1438433466660137E-3</c:v>
                </c:pt>
                <c:pt idx="409">
                  <c:v>1.1494541896005504E-3</c:v>
                </c:pt>
                <c:pt idx="410">
                  <c:v>1.1715931616370549E-3</c:v>
                </c:pt>
                <c:pt idx="411">
                  <c:v>1.1745179654729654E-3</c:v>
                </c:pt>
                <c:pt idx="412">
                  <c:v>1.1775085209825723E-3</c:v>
                </c:pt>
                <c:pt idx="413">
                  <c:v>1.1831194106024612E-3</c:v>
                </c:pt>
                <c:pt idx="414">
                  <c:v>1.1887303080012959E-3</c:v>
                </c:pt>
                <c:pt idx="415">
                  <c:v>1.2100065287818003E-3</c:v>
                </c:pt>
                <c:pt idx="416">
                  <c:v>1.2133580498350227E-3</c:v>
                </c:pt>
                <c:pt idx="417">
                  <c:v>1.2167849117119944E-3</c:v>
                </c:pt>
                <c:pt idx="418">
                  <c:v>1.2223958557970795E-3</c:v>
                </c:pt>
                <c:pt idx="419">
                  <c:v>1.2280068076620089E-3</c:v>
                </c:pt>
                <c:pt idx="420">
                  <c:v>1.2484202688106867E-3</c:v>
                </c:pt>
                <c:pt idx="421">
                  <c:v>1.252198511222602E-3</c:v>
                </c:pt>
                <c:pt idx="422">
                  <c:v>1.2560616837040783E-3</c:v>
                </c:pt>
                <c:pt idx="423">
                  <c:v>1.2616726822552581E-3</c:v>
                </c:pt>
                <c:pt idx="424">
                  <c:v>1.2672836885871802E-3</c:v>
                </c:pt>
                <c:pt idx="425">
                  <c:v>1.2868343817289847E-3</c:v>
                </c:pt>
                <c:pt idx="426">
                  <c:v>1.2935771085454818E-3</c:v>
                </c:pt>
                <c:pt idx="427">
                  <c:v>1.2990052485742486E-3</c:v>
                </c:pt>
                <c:pt idx="428">
                  <c:v>1.3044333961317758E-3</c:v>
                </c:pt>
                <c:pt idx="429">
                  <c:v>1.3119452016678195E-3</c:v>
                </c:pt>
                <c:pt idx="430">
                  <c:v>1.3261460616329781E-3</c:v>
                </c:pt>
                <c:pt idx="431">
                  <c:v>1.3315742468264864E-3</c:v>
                </c:pt>
                <c:pt idx="432">
                  <c:v>1.3370024395478863E-3</c:v>
                </c:pt>
                <c:pt idx="433">
                  <c:v>1.3424306397971774E-3</c:v>
                </c:pt>
                <c:pt idx="434">
                  <c:v>1.34913433567161E-3</c:v>
                </c:pt>
                <c:pt idx="435">
                  <c:v>1.3641435160671733E-3</c:v>
                </c:pt>
                <c:pt idx="436">
                  <c:v>1.3695717539533147E-3</c:v>
                </c:pt>
                <c:pt idx="437">
                  <c:v>1.3749999993664785E-3</c:v>
                </c:pt>
                <c:pt idx="438">
                  <c:v>1.3860520888205356E-3</c:v>
                </c:pt>
                <c:pt idx="439">
                  <c:v>1.4083408024561849E-3</c:v>
                </c:pt>
                <c:pt idx="440">
                  <c:v>1.4302607586845425E-3</c:v>
                </c:pt>
                <c:pt idx="441">
                  <c:v>1.4413130041633579E-3</c:v>
                </c:pt>
                <c:pt idx="442">
                  <c:v>1.4469369281481287E-3</c:v>
                </c:pt>
                <c:pt idx="443">
                  <c:v>1.4525608602133924E-3</c:v>
                </c:pt>
                <c:pt idx="444">
                  <c:v>1.4681224454665567E-3</c:v>
                </c:pt>
                <c:pt idx="445">
                  <c:v>1.4750566692724237E-3</c:v>
                </c:pt>
                <c:pt idx="446">
                  <c:v>1.480680641736676E-3</c:v>
                </c:pt>
                <c:pt idx="447">
                  <c:v>1.4863046222822896E-3</c:v>
                </c:pt>
                <c:pt idx="448">
                  <c:v>1.4919286109066586E-3</c:v>
                </c:pt>
                <c:pt idx="449">
                  <c:v>1.4928525478689145E-3</c:v>
                </c:pt>
                <c:pt idx="450">
                  <c:v>1.5099099022927811E-3</c:v>
                </c:pt>
                <c:pt idx="451">
                  <c:v>1.51559570343873E-3</c:v>
                </c:pt>
                <c:pt idx="452">
                  <c:v>1.5212815127522113E-3</c:v>
                </c:pt>
                <c:pt idx="453">
                  <c:v>1.5269673302349823E-3</c:v>
                </c:pt>
                <c:pt idx="454">
                  <c:v>1.5326531558870426E-3</c:v>
                </c:pt>
                <c:pt idx="455">
                  <c:v>1.5497106818545675E-3</c:v>
                </c:pt>
                <c:pt idx="456">
                  <c:v>1.5553965401820288E-3</c:v>
                </c:pt>
                <c:pt idx="457">
                  <c:v>1.5610824066770224E-3</c:v>
                </c:pt>
                <c:pt idx="458">
                  <c:v>1.5667682813421838E-3</c:v>
                </c:pt>
                <c:pt idx="459">
                  <c:v>1.5951977771985486E-3</c:v>
                </c:pt>
                <c:pt idx="460">
                  <c:v>1.6008837008768112E-3</c:v>
                </c:pt>
                <c:pt idx="461">
                  <c:v>1.6065696327234851E-3</c:v>
                </c:pt>
                <c:pt idx="462">
                  <c:v>1.6122555727394483E-3</c:v>
                </c:pt>
                <c:pt idx="463">
                  <c:v>1.6293134418013176E-3</c:v>
                </c:pt>
                <c:pt idx="464">
                  <c:v>1.63499941449356E-3</c:v>
                </c:pt>
                <c:pt idx="465">
                  <c:v>1.6406853953542136E-3</c:v>
                </c:pt>
                <c:pt idx="466">
                  <c:v>1.6463713843841564E-3</c:v>
                </c:pt>
                <c:pt idx="467">
                  <c:v>1.660779351955897E-3</c:v>
                </c:pt>
                <c:pt idx="468">
                  <c:v>1.6775247684422522E-3</c:v>
                </c:pt>
                <c:pt idx="469">
                  <c:v>1.683149031792081E-3</c:v>
                </c:pt>
                <c:pt idx="470">
                  <c:v>1.6887733032224022E-3</c:v>
                </c:pt>
                <c:pt idx="471">
                  <c:v>1.6993118957822214E-3</c:v>
                </c:pt>
                <c:pt idx="472">
                  <c:v>1.7112704697468783E-3</c:v>
                </c:pt>
                <c:pt idx="473">
                  <c:v>1.7168947815787948E-3</c:v>
                </c:pt>
                <c:pt idx="474">
                  <c:v>1.7225191014912042E-3</c:v>
                </c:pt>
                <c:pt idx="475">
                  <c:v>1.7281434294841062E-3</c:v>
                </c:pt>
                <c:pt idx="476">
                  <c:v>1.737844827127499E-3</c:v>
                </c:pt>
                <c:pt idx="477">
                  <c:v>1.7506408222597739E-3</c:v>
                </c:pt>
                <c:pt idx="478">
                  <c:v>1.75626519065514E-3</c:v>
                </c:pt>
                <c:pt idx="479">
                  <c:v>1.7618895671318677E-3</c:v>
                </c:pt>
                <c:pt idx="480">
                  <c:v>1.7675139516873505E-3</c:v>
                </c:pt>
                <c:pt idx="481">
                  <c:v>1.7763781459942808E-3</c:v>
                </c:pt>
                <c:pt idx="482">
                  <c:v>1.7900115707176853E-3</c:v>
                </c:pt>
                <c:pt idx="483">
                  <c:v>1.7956359956765012E-3</c:v>
                </c:pt>
                <c:pt idx="484">
                  <c:v>1.8012604287166783E-3</c:v>
                </c:pt>
                <c:pt idx="485">
                  <c:v>1.8068848698364797E-3</c:v>
                </c:pt>
                <c:pt idx="486">
                  <c:v>1.8149118523876691E-3</c:v>
                </c:pt>
                <c:pt idx="487">
                  <c:v>1.8293827151232194E-3</c:v>
                </c:pt>
                <c:pt idx="488">
                  <c:v>1.8350071966472224E-3</c:v>
                </c:pt>
                <c:pt idx="489">
                  <c:v>1.8406316862508492E-3</c:v>
                </c:pt>
                <c:pt idx="490">
                  <c:v>1.846256183935838E-3</c:v>
                </c:pt>
                <c:pt idx="491">
                  <c:v>1.8534459463102153E-3</c:v>
                </c:pt>
                <c:pt idx="492">
                  <c:v>1.8687542554815893E-3</c:v>
                </c:pt>
                <c:pt idx="493">
                  <c:v>1.8743787935699106E-3</c:v>
                </c:pt>
                <c:pt idx="494">
                  <c:v>1.8800033397395938E-3</c:v>
                </c:pt>
                <c:pt idx="495">
                  <c:v>1.8856278939889009E-3</c:v>
                </c:pt>
                <c:pt idx="496">
                  <c:v>1.8919804277687223E-3</c:v>
                </c:pt>
                <c:pt idx="497">
                  <c:v>1.9081261917954014E-3</c:v>
                </c:pt>
                <c:pt idx="498">
                  <c:v>1.9137507864497789E-3</c:v>
                </c:pt>
                <c:pt idx="499">
                  <c:v>1.9193753891846494E-3</c:v>
                </c:pt>
                <c:pt idx="500">
                  <c:v>1.9250000000000126E-3</c:v>
                </c:pt>
                <c:pt idx="501">
                  <c:v>1.9250102917521992E-3</c:v>
                </c:pt>
                <c:pt idx="502">
                  <c:v>1.9250000000000126E-3</c:v>
                </c:pt>
                <c:pt idx="503">
                  <c:v>1.9250000000000126E-3</c:v>
                </c:pt>
                <c:pt idx="504">
                  <c:v>1.9249999999991438E-3</c:v>
                </c:pt>
                <c:pt idx="505">
                  <c:v>1.9315938004804208E-3</c:v>
                </c:pt>
                <c:pt idx="506">
                  <c:v>1.9508246603812777E-3</c:v>
                </c:pt>
                <c:pt idx="507">
                  <c:v>1.9579691134584349E-3</c:v>
                </c:pt>
                <c:pt idx="508">
                  <c:v>1.9645629694674685E-3</c:v>
                </c:pt>
                <c:pt idx="509">
                  <c:v>1.9711568365824005E-3</c:v>
                </c:pt>
                <c:pt idx="510">
                  <c:v>1.9777507148023626E-3</c:v>
                </c:pt>
                <c:pt idx="511">
                  <c:v>1.9783249620394152E-3</c:v>
                </c:pt>
                <c:pt idx="512">
                  <c:v>2.0041263387411993E-3</c:v>
                </c:pt>
                <c:pt idx="513">
                  <c:v>2.0107202724906556E-3</c:v>
                </c:pt>
                <c:pt idx="514">
                  <c:v>2.0173142173460106E-3</c:v>
                </c:pt>
                <c:pt idx="515">
                  <c:v>2.0239081733072644E-3</c:v>
                </c:pt>
                <c:pt idx="516">
                  <c:v>2.0411763201530425E-3</c:v>
                </c:pt>
                <c:pt idx="517">
                  <c:v>2.0502841082103984E-3</c:v>
                </c:pt>
                <c:pt idx="518">
                  <c:v>2.0568781197002777E-3</c:v>
                </c:pt>
                <c:pt idx="519">
                  <c:v>2.0634721422977931E-3</c:v>
                </c:pt>
                <c:pt idx="520">
                  <c:v>2.0700661760003386E-3</c:v>
                </c:pt>
                <c:pt idx="521">
                  <c:v>2.0863529489636812E-3</c:v>
                </c:pt>
                <c:pt idx="522">
                  <c:v>2.0964424218712463E-3</c:v>
                </c:pt>
                <c:pt idx="523">
                  <c:v>2.1030365111041546E-3</c:v>
                </c:pt>
                <c:pt idx="524">
                  <c:v>2.1096306114429617E-3</c:v>
                </c:pt>
                <c:pt idx="525">
                  <c:v>2.1162247228894053E-3</c:v>
                </c:pt>
                <c:pt idx="526">
                  <c:v>2.1315301103993277E-3</c:v>
                </c:pt>
                <c:pt idx="527">
                  <c:v>2.1426012797315618E-3</c:v>
                </c:pt>
                <c:pt idx="528">
                  <c:v>2.1491954467083682E-3</c:v>
                </c:pt>
                <c:pt idx="529">
                  <c:v>2.1557896247902048E-3</c:v>
                </c:pt>
                <c:pt idx="530">
                  <c:v>2.1623838139796783E-3</c:v>
                </c:pt>
                <c:pt idx="531">
                  <c:v>2.1767078044676352E-3</c:v>
                </c:pt>
                <c:pt idx="532">
                  <c:v>2.1887606817974276E-3</c:v>
                </c:pt>
                <c:pt idx="533">
                  <c:v>2.1953549265172636E-3</c:v>
                </c:pt>
                <c:pt idx="534">
                  <c:v>2.2019491823447365E-3</c:v>
                </c:pt>
                <c:pt idx="535">
                  <c:v>2.2085434492781077E-3</c:v>
                </c:pt>
                <c:pt idx="536">
                  <c:v>2.2218860311720061E-3</c:v>
                </c:pt>
                <c:pt idx="537">
                  <c:v>2.2349206280749259E-3</c:v>
                </c:pt>
                <c:pt idx="538">
                  <c:v>2.2415149505403977E-3</c:v>
                </c:pt>
                <c:pt idx="539">
                  <c:v>2.2481092841117687E-3</c:v>
                </c:pt>
                <c:pt idx="540">
                  <c:v>2.2547036287907762E-3</c:v>
                </c:pt>
                <c:pt idx="541">
                  <c:v>2.267064790520093E-3</c:v>
                </c:pt>
                <c:pt idx="542">
                  <c:v>2.281081118570138E-3</c:v>
                </c:pt>
                <c:pt idx="543">
                  <c:v>2.2876755187821152E-3</c:v>
                </c:pt>
                <c:pt idx="544">
                  <c:v>2.2942699300999908E-3</c:v>
                </c:pt>
                <c:pt idx="545">
                  <c:v>2.3008643525246342E-3</c:v>
                </c:pt>
                <c:pt idx="546">
                  <c:v>2.3122440825186995E-3</c:v>
                </c:pt>
                <c:pt idx="547">
                  <c:v>2.3272421532900159E-3</c:v>
                </c:pt>
                <c:pt idx="548">
                  <c:v>2.3338366312484981E-3</c:v>
                </c:pt>
                <c:pt idx="549">
                  <c:v>2.3404311203137473E-3</c:v>
                </c:pt>
                <c:pt idx="550">
                  <c:v>2.3470256204857647E-3</c:v>
                </c:pt>
                <c:pt idx="551">
                  <c:v>2.3574239071737784E-3</c:v>
                </c:pt>
                <c:pt idx="552">
                  <c:v>2.3734037322415101E-3</c:v>
                </c:pt>
                <c:pt idx="553">
                  <c:v>2.3799982879482346E-3</c:v>
                </c:pt>
                <c:pt idx="554">
                  <c:v>2.3865928547608579E-3</c:v>
                </c:pt>
                <c:pt idx="555">
                  <c:v>2.3916576631232279E-3</c:v>
                </c:pt>
                <c:pt idx="556">
                  <c:v>2.3983246732909025E-3</c:v>
                </c:pt>
                <c:pt idx="557">
                  <c:v>2.4183257711686023E-3</c:v>
                </c:pt>
                <c:pt idx="558">
                  <c:v>2.4249928262524353E-3</c:v>
                </c:pt>
                <c:pt idx="559">
                  <c:v>2.4316598925650883E-3</c:v>
                </c:pt>
                <c:pt idx="560">
                  <c:v>2.4383269701056831E-3</c:v>
                </c:pt>
                <c:pt idx="561">
                  <c:v>2.4449940588768546E-3</c:v>
                </c:pt>
                <c:pt idx="562">
                  <c:v>2.4649953925641684E-3</c:v>
                </c:pt>
                <c:pt idx="563">
                  <c:v>2.4716625262514989E-3</c:v>
                </c:pt>
                <c:pt idx="564">
                  <c:v>2.4783296711676493E-3</c:v>
                </c:pt>
                <c:pt idx="565">
                  <c:v>2.4849968273126196E-3</c:v>
                </c:pt>
                <c:pt idx="566">
                  <c:v>2.4916639946881668E-3</c:v>
                </c:pt>
                <c:pt idx="567">
                  <c:v>2.511665564186851E-3</c:v>
                </c:pt>
                <c:pt idx="568">
                  <c:v>2.5183327764794357E-3</c:v>
                </c:pt>
                <c:pt idx="569">
                  <c:v>2.5249999999999617E-3</c:v>
                </c:pt>
                <c:pt idx="570">
                  <c:v>2.5439284631098417E-3</c:v>
                </c:pt>
                <c:pt idx="571">
                  <c:v>2.5561897294461519E-3</c:v>
                </c:pt>
                <c:pt idx="572">
                  <c:v>2.6156698181860828E-3</c:v>
                </c:pt>
                <c:pt idx="573">
                  <c:v>2.6165731994012001E-3</c:v>
                </c:pt>
                <c:pt idx="574">
                  <c:v>2.6174966307986065E-3</c:v>
                </c:pt>
                <c:pt idx="575">
                  <c:v>2.6297581250045079E-3</c:v>
                </c:pt>
                <c:pt idx="576">
                  <c:v>2.6420196571888209E-3</c:v>
                </c:pt>
                <c:pt idx="577">
                  <c:v>2.6893435770423426E-3</c:v>
                </c:pt>
                <c:pt idx="578">
                  <c:v>2.7014721047983726E-3</c:v>
                </c:pt>
                <c:pt idx="579">
                  <c:v>2.7136006701208742E-3</c:v>
                </c:pt>
                <c:pt idx="580">
                  <c:v>2.7257292730107161E-3</c:v>
                </c:pt>
                <c:pt idx="581">
                  <c:v>2.7572333171900524E-3</c:v>
                </c:pt>
                <c:pt idx="582">
                  <c:v>2.7742440602391452E-3</c:v>
                </c:pt>
                <c:pt idx="583">
                  <c:v>2.7863728509639526E-3</c:v>
                </c:pt>
                <c:pt idx="584">
                  <c:v>2.7985016792569689E-3</c:v>
                </c:pt>
                <c:pt idx="585">
                  <c:v>2.810630545117326E-3</c:v>
                </c:pt>
                <c:pt idx="586">
                  <c:v>2.8403301197447136E-3</c:v>
                </c:pt>
                <c:pt idx="587">
                  <c:v>2.8591463842382414E-3</c:v>
                </c:pt>
                <c:pt idx="588">
                  <c:v>2.8712754379387763E-3</c:v>
                </c:pt>
                <c:pt idx="589">
                  <c:v>2.883404529206652E-3</c:v>
                </c:pt>
                <c:pt idx="590">
                  <c:v>2.8955336580444749E-3</c:v>
                </c:pt>
                <c:pt idx="591">
                  <c:v>2.9234287239943381E-3</c:v>
                </c:pt>
                <c:pt idx="592">
                  <c:v>2.9440505490804674E-3</c:v>
                </c:pt>
                <c:pt idx="593">
                  <c:v>2.956179865761075E-3</c:v>
                </c:pt>
                <c:pt idx="594">
                  <c:v>2.9683092200116297E-3</c:v>
                </c:pt>
                <c:pt idx="595">
                  <c:v>2.9804386118312629E-3</c:v>
                </c:pt>
                <c:pt idx="596">
                  <c:v>3.0065291299780435E-3</c:v>
                </c:pt>
                <c:pt idx="597">
                  <c:v>3.0289565548049227E-3</c:v>
                </c:pt>
                <c:pt idx="598">
                  <c:v>3.0410861344725539E-3</c:v>
                </c:pt>
                <c:pt idx="599">
                  <c:v>3.0532157517110009E-3</c:v>
                </c:pt>
                <c:pt idx="600">
                  <c:v>3.0653454065176573E-3</c:v>
                </c:pt>
                <c:pt idx="601">
                  <c:v>3.0896313377357983E-3</c:v>
                </c:pt>
                <c:pt idx="602">
                  <c:v>3.1138644014515751E-3</c:v>
                </c:pt>
                <c:pt idx="603">
                  <c:v>3.125994244112312E-3</c:v>
                </c:pt>
                <c:pt idx="604">
                  <c:v>3.1381241243421268E-3</c:v>
                </c:pt>
                <c:pt idx="605">
                  <c:v>3.1502540421436266E-3</c:v>
                </c:pt>
                <c:pt idx="606">
                  <c:v>3.1727353473075702E-3</c:v>
                </c:pt>
                <c:pt idx="607">
                  <c:v>3.198774089061262E-3</c:v>
                </c:pt>
                <c:pt idx="608">
                  <c:v>3.2109041947194486E-3</c:v>
                </c:pt>
                <c:pt idx="609">
                  <c:v>3.223034337948451E-3</c:v>
                </c:pt>
                <c:pt idx="610">
                  <c:v>3.2351645187500074E-3</c:v>
                </c:pt>
                <c:pt idx="611">
                  <c:v>3.2558411587299252E-3</c:v>
                </c:pt>
                <c:pt idx="612">
                  <c:v>3.2836856176739508E-3</c:v>
                </c:pt>
                <c:pt idx="613">
                  <c:v>3.2958159863348004E-3</c:v>
                </c:pt>
                <c:pt idx="614">
                  <c:v>3.3079463925690731E-3</c:v>
                </c:pt>
                <c:pt idx="615">
                  <c:v>3.3200768363750304E-3</c:v>
                </c:pt>
                <c:pt idx="616">
                  <c:v>3.3389487720436829E-3</c:v>
                </c:pt>
                <c:pt idx="617">
                  <c:v>3.3685989873287413E-3</c:v>
                </c:pt>
                <c:pt idx="618">
                  <c:v>3.3807296189983359E-3</c:v>
                </c:pt>
                <c:pt idx="619">
                  <c:v>3.3900449425318347E-3</c:v>
                </c:pt>
                <c:pt idx="620">
                  <c:v>3.3995674711162494E-3</c:v>
                </c:pt>
                <c:pt idx="621">
                  <c:v>3.4119675364374658E-3</c:v>
                </c:pt>
                <c:pt idx="622">
                  <c:v>3.4513647578126774E-3</c:v>
                </c:pt>
                <c:pt idx="623">
                  <c:v>3.4615681818017663E-3</c:v>
                </c:pt>
                <c:pt idx="624">
                  <c:v>3.4739684391640324E-3</c:v>
                </c:pt>
                <c:pt idx="625">
                  <c:v>3.486368734933798E-3</c:v>
                </c:pt>
                <c:pt idx="626">
                  <c:v>3.4987690691119511E-3</c:v>
                </c:pt>
                <c:pt idx="627">
                  <c:v>3.5372140946415527E-3</c:v>
                </c:pt>
                <c:pt idx="628">
                  <c:v>3.5483707899128802E-3</c:v>
                </c:pt>
                <c:pt idx="629">
                  <c:v>3.5607713161347476E-3</c:v>
                </c:pt>
                <c:pt idx="630">
                  <c:v>3.5731718807667789E-3</c:v>
                </c:pt>
                <c:pt idx="631">
                  <c:v>3.5855724838071978E-3</c:v>
                </c:pt>
                <c:pt idx="632">
                  <c:v>3.6230652928447796E-3</c:v>
                </c:pt>
                <c:pt idx="633">
                  <c:v>3.6351752800669601E-3</c:v>
                </c:pt>
                <c:pt idx="634">
                  <c:v>3.6475760751555342E-3</c:v>
                </c:pt>
                <c:pt idx="635">
                  <c:v>3.6475760751555342E-3</c:v>
                </c:pt>
                <c:pt idx="636">
                  <c:v>3.6475760751555342E-3</c:v>
                </c:pt>
                <c:pt idx="637">
                  <c:v>3.6475760751564223E-3</c:v>
                </c:pt>
                <c:pt idx="638">
                  <c:v>3.6475760751564223E-3</c:v>
                </c:pt>
                <c:pt idx="639">
                  <c:v>3.6475760751555342E-3</c:v>
                </c:pt>
                <c:pt idx="640">
                  <c:v>3.647594548508794E-3</c:v>
                </c:pt>
                <c:pt idx="641">
                  <c:v>3.6475760751564223E-3</c:v>
                </c:pt>
                <c:pt idx="642">
                  <c:v>3.6475760751564223E-3</c:v>
                </c:pt>
                <c:pt idx="643">
                  <c:v>3.6475760751555342E-3</c:v>
                </c:pt>
                <c:pt idx="644">
                  <c:v>3.647594548508794E-3</c:v>
                </c:pt>
                <c:pt idx="645">
                  <c:v>3.6475760751564223E-3</c:v>
                </c:pt>
                <c:pt idx="646">
                  <c:v>3.6475760751555342E-3</c:v>
                </c:pt>
                <c:pt idx="647">
                  <c:v>3.6475760751564223E-3</c:v>
                </c:pt>
                <c:pt idx="648">
                  <c:v>3.6475760751555342E-3</c:v>
                </c:pt>
                <c:pt idx="649">
                  <c:v>3.6475945485079158E-3</c:v>
                </c:pt>
                <c:pt idx="650">
                  <c:v>3.6475760751555342E-3</c:v>
                </c:pt>
                <c:pt idx="651">
                  <c:v>3.6475760751555342E-3</c:v>
                </c:pt>
                <c:pt idx="652">
                  <c:v>3.6475760751564223E-3</c:v>
                </c:pt>
                <c:pt idx="653">
                  <c:v>3.6475760751564223E-3</c:v>
                </c:pt>
                <c:pt idx="654">
                  <c:v>3.6475945485079158E-3</c:v>
                </c:pt>
                <c:pt idx="655">
                  <c:v>3.6475760751555342E-3</c:v>
                </c:pt>
                <c:pt idx="656">
                  <c:v>3.6475760751555342E-3</c:v>
                </c:pt>
                <c:pt idx="657">
                  <c:v>3.6475760751564223E-3</c:v>
                </c:pt>
                <c:pt idx="658">
                  <c:v>3.6475760751555342E-3</c:v>
                </c:pt>
                <c:pt idx="659">
                  <c:v>3.647594548508794E-3</c:v>
                </c:pt>
                <c:pt idx="660">
                  <c:v>3.6475760751555342E-3</c:v>
                </c:pt>
                <c:pt idx="661">
                  <c:v>3.6475576019277824E-3</c:v>
                </c:pt>
                <c:pt idx="662">
                  <c:v>3.6475760751555342E-3</c:v>
                </c:pt>
                <c:pt idx="663">
                  <c:v>3.6475576019286806E-3</c:v>
                </c:pt>
                <c:pt idx="664">
                  <c:v>3.647594548508794E-3</c:v>
                </c:pt>
                <c:pt idx="665">
                  <c:v>3.6475760751564223E-3</c:v>
                </c:pt>
                <c:pt idx="666">
                  <c:v>3.6475576019277824E-3</c:v>
                </c:pt>
                <c:pt idx="667">
                  <c:v>3.6475576019286806E-3</c:v>
                </c:pt>
                <c:pt idx="668">
                  <c:v>3.6475576019286806E-3</c:v>
                </c:pt>
                <c:pt idx="669">
                  <c:v>3.647594548508794E-3</c:v>
                </c:pt>
                <c:pt idx="670">
                  <c:v>3.6475760751564223E-3</c:v>
                </c:pt>
                <c:pt idx="671">
                  <c:v>3.6475576019286806E-3</c:v>
                </c:pt>
                <c:pt idx="672">
                  <c:v>3.6475576019277824E-3</c:v>
                </c:pt>
                <c:pt idx="673">
                  <c:v>3.6475576019277824E-3</c:v>
                </c:pt>
                <c:pt idx="674">
                  <c:v>3.647594548508794E-3</c:v>
                </c:pt>
                <c:pt idx="675">
                  <c:v>3.6475760751564223E-3</c:v>
                </c:pt>
                <c:pt idx="676">
                  <c:v>3.6475576019286806E-3</c:v>
                </c:pt>
                <c:pt idx="677">
                  <c:v>3.6475576019286806E-3</c:v>
                </c:pt>
                <c:pt idx="678">
                  <c:v>3.6475576019286806E-3</c:v>
                </c:pt>
                <c:pt idx="679">
                  <c:v>3.647594548508794E-3</c:v>
                </c:pt>
                <c:pt idx="680">
                  <c:v>3.6475760751555342E-3</c:v>
                </c:pt>
                <c:pt idx="681">
                  <c:v>3.6476130219860762E-3</c:v>
                </c:pt>
                <c:pt idx="682">
                  <c:v>3.6476130219852076E-3</c:v>
                </c:pt>
                <c:pt idx="683">
                  <c:v>3.6476499693138815E-3</c:v>
                </c:pt>
                <c:pt idx="684">
                  <c:v>3.6476130219860762E-3</c:v>
                </c:pt>
                <c:pt idx="685">
                  <c:v>3.6476130219860762E-3</c:v>
                </c:pt>
                <c:pt idx="686">
                  <c:v>3.6476130219860762E-3</c:v>
                </c:pt>
                <c:pt idx="687">
                  <c:v>3.6476130219852076E-3</c:v>
                </c:pt>
                <c:pt idx="688">
                  <c:v>3.647649969314732E-3</c:v>
                </c:pt>
                <c:pt idx="689">
                  <c:v>3.6476130219852076E-3</c:v>
                </c:pt>
                <c:pt idx="690">
                  <c:v>3.6476130219860762E-3</c:v>
                </c:pt>
                <c:pt idx="691">
                  <c:v>3.6476130219860762E-3</c:v>
                </c:pt>
                <c:pt idx="692">
                  <c:v>3.6476130219852076E-3</c:v>
                </c:pt>
                <c:pt idx="693">
                  <c:v>3.6476499693138815E-3</c:v>
                </c:pt>
                <c:pt idx="694">
                  <c:v>3.6476130219860762E-3</c:v>
                </c:pt>
                <c:pt idx="695">
                  <c:v>3.6476130219860762E-3</c:v>
                </c:pt>
                <c:pt idx="696">
                  <c:v>3.6476130219860762E-3</c:v>
                </c:pt>
                <c:pt idx="697">
                  <c:v>3.6476130219860762E-3</c:v>
                </c:pt>
                <c:pt idx="698">
                  <c:v>3.647649969314732E-3</c:v>
                </c:pt>
                <c:pt idx="699">
                  <c:v>3.6476130219852076E-3</c:v>
                </c:pt>
                <c:pt idx="700">
                  <c:v>3.6476130219860762E-3</c:v>
                </c:pt>
                <c:pt idx="701">
                  <c:v>3.6476130219860762E-3</c:v>
                </c:pt>
                <c:pt idx="702">
                  <c:v>3.6476130219860762E-3</c:v>
                </c:pt>
                <c:pt idx="703">
                  <c:v>3.6780295562193273E-3</c:v>
                </c:pt>
                <c:pt idx="704">
                  <c:v>3.7084647978605375E-3</c:v>
                </c:pt>
                <c:pt idx="705">
                  <c:v>3.7389002734333036E-3</c:v>
                </c:pt>
                <c:pt idx="706">
                  <c:v>3.7693359829385031E-3</c:v>
                </c:pt>
                <c:pt idx="707">
                  <c:v>3.8606445150733007E-3</c:v>
                </c:pt>
                <c:pt idx="708">
                  <c:v>3.8910811603310746E-3</c:v>
                </c:pt>
                <c:pt idx="709">
                  <c:v>3.9215180395300664E-3</c:v>
                </c:pt>
                <c:pt idx="710">
                  <c:v>3.9519551526737903E-3</c:v>
                </c:pt>
                <c:pt idx="711">
                  <c:v>3.9823924997631245E-3</c:v>
                </c:pt>
                <c:pt idx="712">
                  <c:v>4.0737059447258682E-3</c:v>
                </c:pt>
                <c:pt idx="713">
                  <c:v>4.104144227617847E-3</c:v>
                </c:pt>
                <c:pt idx="714">
                  <c:v>4.1345827444642189E-3</c:v>
                </c:pt>
                <c:pt idx="715">
                  <c:v>4.1650214952658644E-3</c:v>
                </c:pt>
                <c:pt idx="716">
                  <c:v>4.1954604800280527E-3</c:v>
                </c:pt>
                <c:pt idx="717">
                  <c:v>4.2867788380822692E-3</c:v>
                </c:pt>
                <c:pt idx="718">
                  <c:v>4.3172187586962927E-3</c:v>
                </c:pt>
                <c:pt idx="719">
                  <c:v>4.34765891327613E-3</c:v>
                </c:pt>
                <c:pt idx="720">
                  <c:v>4.3780993018270519E-3</c:v>
                </c:pt>
                <c:pt idx="721">
                  <c:v>4.40853992434818E-3</c:v>
                </c:pt>
                <c:pt idx="722">
                  <c:v>4.5207373940670953E-3</c:v>
                </c:pt>
                <c:pt idx="723">
                  <c:v>4.5809600421224377E-3</c:v>
                </c:pt>
                <c:pt idx="724">
                  <c:v>4.6110717133128415E-3</c:v>
                </c:pt>
                <c:pt idx="725">
                  <c:v>4.6790447814551023E-3</c:v>
                </c:pt>
                <c:pt idx="726">
                  <c:v>4.7315207125396015E-3</c:v>
                </c:pt>
                <c:pt idx="727">
                  <c:v>4.7616335409712655E-3</c:v>
                </c:pt>
                <c:pt idx="728">
                  <c:v>4.7917466008560467E-3</c:v>
                </c:pt>
                <c:pt idx="729">
                  <c:v>4.8218598921956832E-3</c:v>
                </c:pt>
                <c:pt idx="730">
                  <c:v>4.8853570414034916E-3</c:v>
                </c:pt>
                <c:pt idx="731">
                  <c:v>4.9423153721427507E-3</c:v>
                </c:pt>
                <c:pt idx="732">
                  <c:v>4.9724298207862059E-3</c:v>
                </c:pt>
                <c:pt idx="733">
                  <c:v>5.002544500894073E-3</c:v>
                </c:pt>
                <c:pt idx="734">
                  <c:v>5.0326594124706974E-3</c:v>
                </c:pt>
                <c:pt idx="735">
                  <c:v>5.0916804019183045E-3</c:v>
                </c:pt>
                <c:pt idx="736">
                  <c:v>5.1531213734873592E-3</c:v>
                </c:pt>
                <c:pt idx="737">
                  <c:v>5.1832374424286235E-3</c:v>
                </c:pt>
                <c:pt idx="738">
                  <c:v>5.2133537428482018E-3</c:v>
                </c:pt>
                <c:pt idx="739">
                  <c:v>5.2434702747478322E-3</c:v>
                </c:pt>
                <c:pt idx="740">
                  <c:v>5.2980148635965105E-3</c:v>
                </c:pt>
                <c:pt idx="741">
                  <c:v>5.3639387171825047E-3</c:v>
                </c:pt>
                <c:pt idx="742">
                  <c:v>5.3940564065093335E-3</c:v>
                </c:pt>
                <c:pt idx="743">
                  <c:v>5.424174327326641E-3</c:v>
                </c:pt>
              </c:numCache>
            </c:numRef>
          </c:yVal>
          <c:smooth val="0"/>
        </c:ser>
        <c:ser>
          <c:idx val="1"/>
          <c:order val="1"/>
          <c:tx>
            <c:v>Consensus</c:v>
          </c:tx>
          <c:spPr>
            <a:ln w="28575">
              <a:noFill/>
            </a:ln>
          </c:spPr>
          <c:marker>
            <c:symbol val="square"/>
            <c:size val="4"/>
          </c:marker>
          <c:xVal>
            <c:numRef>
              <c:f>'Check Eur3M'!$C$5:$C$38</c:f>
              <c:numCache>
                <c:formatCode>ddd\,\ dd\-mmm\-yyyy</c:formatCode>
                <c:ptCount val="34"/>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pt idx="31">
                  <c:v>43152</c:v>
                </c:pt>
                <c:pt idx="32">
                  <c:v>43180</c:v>
                </c:pt>
                <c:pt idx="33">
                  <c:v>43208</c:v>
                </c:pt>
              </c:numCache>
            </c:numRef>
          </c:xVal>
          <c:yVal>
            <c:numRef>
              <c:f>'Check Eur3M'!$E$5:$E$38</c:f>
              <c:numCache>
                <c:formatCode>0.0000%</c:formatCode>
                <c:ptCount val="34"/>
                <c:pt idx="0">
                  <c:v>-4.4327230883796068E-5</c:v>
                </c:pt>
                <c:pt idx="1">
                  <c:v>7.5192977190108705E-5</c:v>
                </c:pt>
                <c:pt idx="2">
                  <c:v>1.537924715083287E-4</c:v>
                </c:pt>
                <c:pt idx="3">
                  <c:v>1.8914777892539253E-4</c:v>
                </c:pt>
                <c:pt idx="4">
                  <c:v>1.9847074419629534E-4</c:v>
                </c:pt>
                <c:pt idx="5">
                  <c:v>2.0398501948103292E-4</c:v>
                </c:pt>
                <c:pt idx="6">
                  <c:v>2.083191006408313E-4</c:v>
                </c:pt>
                <c:pt idx="7">
                  <c:v>2.2284633583756719E-4</c:v>
                </c:pt>
                <c:pt idx="8">
                  <c:v>2.3395788920236728E-4</c:v>
                </c:pt>
                <c:pt idx="9">
                  <c:v>2.5554259247367108E-4</c:v>
                </c:pt>
                <c:pt idx="10">
                  <c:v>2.7642467067737523E-4</c:v>
                </c:pt>
                <c:pt idx="11">
                  <c:v>3.0784341315256107E-4</c:v>
                </c:pt>
                <c:pt idx="12">
                  <c:v>3.7304007637345221E-4</c:v>
                </c:pt>
                <c:pt idx="13">
                  <c:v>4.40130337574365E-4</c:v>
                </c:pt>
                <c:pt idx="14">
                  <c:v>5.2330686703730043E-4</c:v>
                </c:pt>
                <c:pt idx="15">
                  <c:v>6.3495041158231056E-4</c:v>
                </c:pt>
                <c:pt idx="16">
                  <c:v>7.5228810093421394E-4</c:v>
                </c:pt>
                <c:pt idx="17">
                  <c:v>9.0005608130770188E-4</c:v>
                </c:pt>
                <c:pt idx="18">
                  <c:v>1.0365517417772973E-3</c:v>
                </c:pt>
                <c:pt idx="19">
                  <c:v>1.1894901055241438E-3</c:v>
                </c:pt>
                <c:pt idx="20">
                  <c:v>1.3545050163947662E-3</c:v>
                </c:pt>
                <c:pt idx="21">
                  <c:v>1.5499654166006988E-3</c:v>
                </c:pt>
                <c:pt idx="22">
                  <c:v>1.7124497004358953E-3</c:v>
                </c:pt>
                <c:pt idx="23">
                  <c:v>1.910340218072058E-3</c:v>
                </c:pt>
                <c:pt idx="24">
                  <c:v>2.0856599859773576E-3</c:v>
                </c:pt>
                <c:pt idx="25">
                  <c:v>2.27073192168562E-3</c:v>
                </c:pt>
                <c:pt idx="26">
                  <c:v>2.5115886778102258E-3</c:v>
                </c:pt>
                <c:pt idx="27">
                  <c:v>2.7317410028374718E-3</c:v>
                </c:pt>
                <c:pt idx="28">
                  <c:v>2.941164469315233E-3</c:v>
                </c:pt>
                <c:pt idx="29">
                  <c:v>3.2076094306482416E-3</c:v>
                </c:pt>
                <c:pt idx="30">
                  <c:v>3.4392742071022975E-3</c:v>
                </c:pt>
                <c:pt idx="31">
                  <c:v>3.7577581628247887E-3</c:v>
                </c:pt>
                <c:pt idx="32">
                  <c:v>4.0430911016679531E-3</c:v>
                </c:pt>
                <c:pt idx="33">
                  <c:v>4.3087396708311344E-3</c:v>
                </c:pt>
              </c:numCache>
            </c:numRef>
          </c:yVal>
          <c:smooth val="0"/>
        </c:ser>
        <c:dLbls>
          <c:showLegendKey val="0"/>
          <c:showVal val="0"/>
          <c:showCatName val="0"/>
          <c:showSerName val="0"/>
          <c:showPercent val="0"/>
          <c:showBubbleSize val="0"/>
        </c:dLbls>
        <c:axId val="148942208"/>
        <c:axId val="144561280"/>
      </c:scatterChart>
      <c:valAx>
        <c:axId val="148942208"/>
        <c:scaling>
          <c:orientation val="minMax"/>
          <c:max val="43234"/>
          <c:min val="42124"/>
        </c:scaling>
        <c:delete val="0"/>
        <c:axPos val="b"/>
        <c:numFmt formatCode="mmm\-yyyy" sourceLinked="0"/>
        <c:majorTickMark val="out"/>
        <c:minorTickMark val="none"/>
        <c:tickLblPos val="low"/>
        <c:txPr>
          <a:bodyPr rot="-2700000"/>
          <a:lstStyle/>
          <a:p>
            <a:pPr>
              <a:defRPr/>
            </a:pPr>
            <a:endParaRPr lang="en-US"/>
          </a:p>
        </c:txPr>
        <c:crossAx val="144561280"/>
        <c:crosses val="autoZero"/>
        <c:crossBetween val="midCat"/>
        <c:majorUnit val="80"/>
      </c:valAx>
      <c:valAx>
        <c:axId val="144561280"/>
        <c:scaling>
          <c:orientation val="minMax"/>
          <c:max val="3.0000000000000009E-3"/>
        </c:scaling>
        <c:delete val="0"/>
        <c:axPos val="l"/>
        <c:majorGridlines/>
        <c:numFmt formatCode="0.00%" sourceLinked="0"/>
        <c:majorTickMark val="out"/>
        <c:minorTickMark val="none"/>
        <c:tickLblPos val="nextTo"/>
        <c:crossAx val="148942208"/>
        <c:crosses val="autoZero"/>
        <c:crossBetween val="midCat"/>
      </c:valAx>
    </c:plotArea>
    <c:legend>
      <c:legendPos val="r"/>
      <c:layout>
        <c:manualLayout>
          <c:xMode val="edge"/>
          <c:yMode val="edge"/>
          <c:x val="0.86639681446663286"/>
          <c:y val="0.42629817109994173"/>
          <c:w val="0.10149503175220968"/>
          <c:h val="0.1207036195896288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Spreads</a:t>
            </a:r>
          </a:p>
        </c:rich>
      </c:tx>
      <c:layout/>
      <c:overlay val="1"/>
    </c:title>
    <c:autoTitleDeleted val="0"/>
    <c:plotArea>
      <c:layout>
        <c:manualLayout>
          <c:layoutTarget val="inner"/>
          <c:xMode val="edge"/>
          <c:yMode val="edge"/>
          <c:x val="7.2633164844344372E-2"/>
          <c:y val="2.3414940098575865E-2"/>
          <c:w val="0.91327929195320667"/>
          <c:h val="0.86635263348265212"/>
        </c:manualLayout>
      </c:layout>
      <c:scatterChart>
        <c:scatterStyle val="lineMarker"/>
        <c:varyColors val="0"/>
        <c:ser>
          <c:idx val="0"/>
          <c:order val="0"/>
          <c:tx>
            <c:v>Cons vs. QL</c:v>
          </c:tx>
          <c:spPr>
            <a:ln w="12700">
              <a:solidFill>
                <a:schemeClr val="accent5">
                  <a:lumMod val="75000"/>
                </a:schemeClr>
              </a:solidFill>
            </a:ln>
          </c:spPr>
          <c:marker>
            <c:symbol val="circle"/>
            <c:size val="3"/>
          </c:marker>
          <c:xVal>
            <c:numRef>
              <c:f>'Check Eur6M'!$C$5:$C$35</c:f>
              <c:numCache>
                <c:formatCode>ddd\,\ dd\-mmm\-yyyy</c:formatCode>
                <c:ptCount val="31"/>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numCache>
            </c:numRef>
          </c:xVal>
          <c:yVal>
            <c:numRef>
              <c:f>'Check Eur6M'!$I$5:$I$35</c:f>
              <c:numCache>
                <c:formatCode>0.0000</c:formatCode>
                <c:ptCount val="31"/>
                <c:pt idx="0">
                  <c:v>0.27737815736567822</c:v>
                </c:pt>
                <c:pt idx="1">
                  <c:v>-1.3808405522253066E-3</c:v>
                </c:pt>
                <c:pt idx="2">
                  <c:v>-2.7393029875875767E-2</c:v>
                </c:pt>
                <c:pt idx="3">
                  <c:v>8.0380029792799429E-2</c:v>
                </c:pt>
                <c:pt idx="4">
                  <c:v>2.9003481347233226E-2</c:v>
                </c:pt>
                <c:pt idx="5">
                  <c:v>5.2396453570227944E-4</c:v>
                </c:pt>
                <c:pt idx="6">
                  <c:v>6.8426890123549425E-2</c:v>
                </c:pt>
                <c:pt idx="7">
                  <c:v>-3.0837270457090889E-2</c:v>
                </c:pt>
                <c:pt idx="8">
                  <c:v>-0.146283449353698</c:v>
                </c:pt>
                <c:pt idx="9">
                  <c:v>-0.13365970945201619</c:v>
                </c:pt>
                <c:pt idx="10">
                  <c:v>-0.2406667141302164</c:v>
                </c:pt>
                <c:pt idx="11">
                  <c:v>-0.30512455759167501</c:v>
                </c:pt>
                <c:pt idx="12">
                  <c:v>-0.12097936596258642</c:v>
                </c:pt>
                <c:pt idx="13">
                  <c:v>-0.16359560619408831</c:v>
                </c:pt>
                <c:pt idx="14">
                  <c:v>-0.16119320454597305</c:v>
                </c:pt>
                <c:pt idx="15">
                  <c:v>-0.10958230837698714</c:v>
                </c:pt>
                <c:pt idx="16">
                  <c:v>-2.3993516820419291E-2</c:v>
                </c:pt>
                <c:pt idx="17">
                  <c:v>6.04713622231242E-2</c:v>
                </c:pt>
                <c:pt idx="18">
                  <c:v>2.3105217888466645E-2</c:v>
                </c:pt>
                <c:pt idx="19">
                  <c:v>6.7112224728851227E-3</c:v>
                </c:pt>
                <c:pt idx="20">
                  <c:v>1.3255071012272662E-2</c:v>
                </c:pt>
                <c:pt idx="21">
                  <c:v>-6.6581888431066147E-2</c:v>
                </c:pt>
                <c:pt idx="22">
                  <c:v>29.7922585871985</c:v>
                </c:pt>
                <c:pt idx="23">
                  <c:v>32.240194280945751</c:v>
                </c:pt>
                <c:pt idx="24">
                  <c:v>34.180484105979062</c:v>
                </c:pt>
                <c:pt idx="25">
                  <c:v>36.179798479566962</c:v>
                </c:pt>
                <c:pt idx="26">
                  <c:v>38.695358570831289</c:v>
                </c:pt>
                <c:pt idx="27">
                  <c:v>40.954375440397826</c:v>
                </c:pt>
                <c:pt idx="28">
                  <c:v>43.227080976635904</c:v>
                </c:pt>
                <c:pt idx="29">
                  <c:v>46.307037668110517</c:v>
                </c:pt>
                <c:pt idx="30">
                  <c:v>48.798000159385076</c:v>
                </c:pt>
              </c:numCache>
            </c:numRef>
          </c:yVal>
          <c:smooth val="0"/>
        </c:ser>
        <c:ser>
          <c:idx val="1"/>
          <c:order val="1"/>
          <c:tx>
            <c:v>Cons vs. Client</c:v>
          </c:tx>
          <c:spPr>
            <a:ln w="12700">
              <a:solidFill>
                <a:schemeClr val="accent3">
                  <a:lumMod val="75000"/>
                </a:schemeClr>
              </a:solidFill>
            </a:ln>
          </c:spPr>
          <c:marker>
            <c:symbol val="circle"/>
            <c:size val="3"/>
            <c:spPr>
              <a:solidFill>
                <a:schemeClr val="accent3">
                  <a:lumMod val="75000"/>
                </a:schemeClr>
              </a:solidFill>
              <a:ln>
                <a:solidFill>
                  <a:schemeClr val="accent3">
                    <a:lumMod val="75000"/>
                  </a:schemeClr>
                </a:solidFill>
              </a:ln>
            </c:spPr>
          </c:marker>
          <c:xVal>
            <c:numRef>
              <c:f>'Check Eur6M'!$C$5:$C$35</c:f>
              <c:numCache>
                <c:formatCode>ddd\,\ dd\-mmm\-yyyy</c:formatCode>
                <c:ptCount val="31"/>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numCache>
            </c:numRef>
          </c:xVal>
          <c:yVal>
            <c:numRef>
              <c:f>'Check Eur6M'!$J$5:$J$35</c:f>
              <c:numCache>
                <c:formatCode>0.0000</c:formatCode>
                <c:ptCount val="31"/>
                <c:pt idx="0">
                  <c:v>-0.55435919007749834</c:v>
                </c:pt>
                <c:pt idx="1">
                  <c:v>8.2036235403184748E-2</c:v>
                </c:pt>
                <c:pt idx="2">
                  <c:v>-6.2990794466877012E-2</c:v>
                </c:pt>
                <c:pt idx="3">
                  <c:v>8.0541150251850838E-2</c:v>
                </c:pt>
                <c:pt idx="4">
                  <c:v>8.2672681666304565E-2</c:v>
                </c:pt>
                <c:pt idx="5">
                  <c:v>1.729599069486519E-2</c:v>
                </c:pt>
                <c:pt idx="6">
                  <c:v>6.3973877593406947E-2</c:v>
                </c:pt>
                <c:pt idx="7">
                  <c:v>-8.3090097715795598E-3</c:v>
                </c:pt>
                <c:pt idx="8">
                  <c:v>-0.13953408454317603</c:v>
                </c:pt>
                <c:pt idx="9">
                  <c:v>-0.13781345311797855</c:v>
                </c:pt>
                <c:pt idx="10">
                  <c:v>-0.22994930752020518</c:v>
                </c:pt>
                <c:pt idx="11">
                  <c:v>-0.34029640390140531</c:v>
                </c:pt>
                <c:pt idx="12">
                  <c:v>-0.11770405775532455</c:v>
                </c:pt>
                <c:pt idx="13">
                  <c:v>-0.20240433870430613</c:v>
                </c:pt>
                <c:pt idx="14">
                  <c:v>-0.17034553139374989</c:v>
                </c:pt>
                <c:pt idx="15">
                  <c:v>-9.4322853934100503E-2</c:v>
                </c:pt>
                <c:pt idx="16">
                  <c:v>-7.5756363788264877E-2</c:v>
                </c:pt>
                <c:pt idx="17">
                  <c:v>0.38096120724181137</c:v>
                </c:pt>
                <c:pt idx="18">
                  <c:v>0.30019688245430753</c:v>
                </c:pt>
                <c:pt idx="19">
                  <c:v>0.54124624240613206</c:v>
                </c:pt>
                <c:pt idx="20">
                  <c:v>1.2600782209070545</c:v>
                </c:pt>
                <c:pt idx="21">
                  <c:v>1.374255891265822</c:v>
                </c:pt>
                <c:pt idx="22">
                  <c:v>31.2535963675391</c:v>
                </c:pt>
                <c:pt idx="23">
                  <c:v>33.294272227612872</c:v>
                </c:pt>
                <c:pt idx="24">
                  <c:v>34.658911518096723</c:v>
                </c:pt>
                <c:pt idx="25">
                  <c:v>36.169849599586243</c:v>
                </c:pt>
                <c:pt idx="26">
                  <c:v>38.208665221209586</c:v>
                </c:pt>
                <c:pt idx="27">
                  <c:v>40.164519584275283</c:v>
                </c:pt>
                <c:pt idx="28">
                  <c:v>42.225623233238167</c:v>
                </c:pt>
                <c:pt idx="29">
                  <c:v>45.158440058756923</c:v>
                </c:pt>
                <c:pt idx="30">
                  <c:v>47.626811366162414</c:v>
                </c:pt>
              </c:numCache>
            </c:numRef>
          </c:yVal>
          <c:smooth val="0"/>
        </c:ser>
        <c:ser>
          <c:idx val="2"/>
          <c:order val="2"/>
          <c:spPr>
            <a:ln>
              <a:noFill/>
            </a:ln>
          </c:spPr>
          <c:marker>
            <c:symbol val="none"/>
          </c:marker>
          <c:errBars>
            <c:errDir val="y"/>
            <c:errBarType val="both"/>
            <c:errValType val="cust"/>
            <c:noEndCap val="0"/>
            <c:plus>
              <c:numRef>
                <c:f>'Check Eur6M'!$L$5:$L$35</c:f>
                <c:numCache>
                  <c:formatCode>General</c:formatCode>
                  <c:ptCount val="31"/>
                  <c:pt idx="0">
                    <c:v>0.45084500740803785</c:v>
                  </c:pt>
                  <c:pt idx="1">
                    <c:v>0.33605562840826592</c:v>
                  </c:pt>
                  <c:pt idx="2">
                    <c:v>0.31690440583486934</c:v>
                  </c:pt>
                  <c:pt idx="3">
                    <c:v>0.22689870645438762</c:v>
                  </c:pt>
                  <c:pt idx="4">
                    <c:v>0.18422941300392426</c:v>
                  </c:pt>
                  <c:pt idx="5">
                    <c:v>0.16300227344373125</c:v>
                  </c:pt>
                  <c:pt idx="6">
                    <c:v>0.18950218762363186</c:v>
                  </c:pt>
                  <c:pt idx="7">
                    <c:v>0.16180468852104923</c:v>
                  </c:pt>
                  <c:pt idx="8">
                    <c:v>0.19636987548912407</c:v>
                  </c:pt>
                  <c:pt idx="9">
                    <c:v>0.18808331206095621</c:v>
                  </c:pt>
                  <c:pt idx="10">
                    <c:v>0.19950791118539418</c:v>
                  </c:pt>
                  <c:pt idx="11">
                    <c:v>0.24869378893441746</c:v>
                  </c:pt>
                  <c:pt idx="12">
                    <c:v>0.29186458317100011</c:v>
                  </c:pt>
                  <c:pt idx="13">
                    <c:v>0.24482574160690415</c:v>
                  </c:pt>
                  <c:pt idx="14">
                    <c:v>0.17590806531276779</c:v>
                  </c:pt>
                  <c:pt idx="15">
                    <c:v>0.21813373047053666</c:v>
                  </c:pt>
                  <c:pt idx="16">
                    <c:v>0.23025499348590497</c:v>
                  </c:pt>
                  <c:pt idx="17">
                    <c:v>0.22990389183621546</c:v>
                  </c:pt>
                  <c:pt idx="18">
                    <c:v>0.22083435489110192</c:v>
                  </c:pt>
                  <c:pt idx="19">
                    <c:v>0.20521559905035056</c:v>
                  </c:pt>
                  <c:pt idx="20">
                    <c:v>0.18772076883433542</c:v>
                  </c:pt>
                  <c:pt idx="21">
                    <c:v>0.21925247093136013</c:v>
                  </c:pt>
                  <c:pt idx="22">
                    <c:v>0</c:v>
                  </c:pt>
                  <c:pt idx="23">
                    <c:v>0</c:v>
                  </c:pt>
                  <c:pt idx="24">
                    <c:v>0</c:v>
                  </c:pt>
                  <c:pt idx="25">
                    <c:v>0</c:v>
                  </c:pt>
                  <c:pt idx="26">
                    <c:v>0</c:v>
                  </c:pt>
                  <c:pt idx="27">
                    <c:v>0</c:v>
                  </c:pt>
                  <c:pt idx="28">
                    <c:v>0</c:v>
                  </c:pt>
                  <c:pt idx="29">
                    <c:v>0</c:v>
                  </c:pt>
                  <c:pt idx="30">
                    <c:v>0</c:v>
                  </c:pt>
                </c:numCache>
              </c:numRef>
            </c:plus>
            <c:minus>
              <c:numRef>
                <c:f>'Check Eur6M'!$L$5:$L$35</c:f>
                <c:numCache>
                  <c:formatCode>General</c:formatCode>
                  <c:ptCount val="31"/>
                  <c:pt idx="0">
                    <c:v>0.45084500740803785</c:v>
                  </c:pt>
                  <c:pt idx="1">
                    <c:v>0.33605562840826592</c:v>
                  </c:pt>
                  <c:pt idx="2">
                    <c:v>0.31690440583486934</c:v>
                  </c:pt>
                  <c:pt idx="3">
                    <c:v>0.22689870645438762</c:v>
                  </c:pt>
                  <c:pt idx="4">
                    <c:v>0.18422941300392426</c:v>
                  </c:pt>
                  <c:pt idx="5">
                    <c:v>0.16300227344373125</c:v>
                  </c:pt>
                  <c:pt idx="6">
                    <c:v>0.18950218762363186</c:v>
                  </c:pt>
                  <c:pt idx="7">
                    <c:v>0.16180468852104923</c:v>
                  </c:pt>
                  <c:pt idx="8">
                    <c:v>0.19636987548912407</c:v>
                  </c:pt>
                  <c:pt idx="9">
                    <c:v>0.18808331206095621</c:v>
                  </c:pt>
                  <c:pt idx="10">
                    <c:v>0.19950791118539418</c:v>
                  </c:pt>
                  <c:pt idx="11">
                    <c:v>0.24869378893441746</c:v>
                  </c:pt>
                  <c:pt idx="12">
                    <c:v>0.29186458317100011</c:v>
                  </c:pt>
                  <c:pt idx="13">
                    <c:v>0.24482574160690415</c:v>
                  </c:pt>
                  <c:pt idx="14">
                    <c:v>0.17590806531276779</c:v>
                  </c:pt>
                  <c:pt idx="15">
                    <c:v>0.21813373047053666</c:v>
                  </c:pt>
                  <c:pt idx="16">
                    <c:v>0.23025499348590497</c:v>
                  </c:pt>
                  <c:pt idx="17">
                    <c:v>0.22990389183621546</c:v>
                  </c:pt>
                  <c:pt idx="18">
                    <c:v>0.22083435489110192</c:v>
                  </c:pt>
                  <c:pt idx="19">
                    <c:v>0.20521559905035056</c:v>
                  </c:pt>
                  <c:pt idx="20">
                    <c:v>0.18772076883433542</c:v>
                  </c:pt>
                  <c:pt idx="21">
                    <c:v>0.21925247093136013</c:v>
                  </c:pt>
                  <c:pt idx="22">
                    <c:v>0</c:v>
                  </c:pt>
                  <c:pt idx="23">
                    <c:v>0</c:v>
                  </c:pt>
                  <c:pt idx="24">
                    <c:v>0</c:v>
                  </c:pt>
                  <c:pt idx="25">
                    <c:v>0</c:v>
                  </c:pt>
                  <c:pt idx="26">
                    <c:v>0</c:v>
                  </c:pt>
                  <c:pt idx="27">
                    <c:v>0</c:v>
                  </c:pt>
                  <c:pt idx="28">
                    <c:v>0</c:v>
                  </c:pt>
                  <c:pt idx="29">
                    <c:v>0</c:v>
                  </c:pt>
                  <c:pt idx="30">
                    <c:v>0</c:v>
                  </c:pt>
                </c:numCache>
              </c:numRef>
            </c:minus>
          </c:errBars>
          <c:errBars>
            <c:errDir val="x"/>
            <c:errBarType val="both"/>
            <c:errValType val="fixedVal"/>
            <c:noEndCap val="0"/>
            <c:val val="1"/>
          </c:errBars>
          <c:xVal>
            <c:numRef>
              <c:f>'Check Eur6M'!$C$5:$C$35</c:f>
              <c:numCache>
                <c:formatCode>ddd\,\ dd\-mmm\-yyyy</c:formatCode>
                <c:ptCount val="31"/>
                <c:pt idx="0">
                  <c:v>42200</c:v>
                </c:pt>
                <c:pt idx="1">
                  <c:v>42235</c:v>
                </c:pt>
                <c:pt idx="2">
                  <c:v>42263</c:v>
                </c:pt>
                <c:pt idx="3">
                  <c:v>42298</c:v>
                </c:pt>
                <c:pt idx="4">
                  <c:v>42326</c:v>
                </c:pt>
                <c:pt idx="5">
                  <c:v>42354</c:v>
                </c:pt>
                <c:pt idx="6">
                  <c:v>42389</c:v>
                </c:pt>
                <c:pt idx="7">
                  <c:v>42417</c:v>
                </c:pt>
                <c:pt idx="8">
                  <c:v>42445</c:v>
                </c:pt>
                <c:pt idx="9">
                  <c:v>42480</c:v>
                </c:pt>
                <c:pt idx="10">
                  <c:v>42508</c:v>
                </c:pt>
                <c:pt idx="11">
                  <c:v>42536</c:v>
                </c:pt>
                <c:pt idx="12">
                  <c:v>42571</c:v>
                </c:pt>
                <c:pt idx="13">
                  <c:v>42599</c:v>
                </c:pt>
                <c:pt idx="14">
                  <c:v>42634</c:v>
                </c:pt>
                <c:pt idx="15">
                  <c:v>42662</c:v>
                </c:pt>
                <c:pt idx="16">
                  <c:v>42690</c:v>
                </c:pt>
                <c:pt idx="17">
                  <c:v>42725</c:v>
                </c:pt>
                <c:pt idx="18">
                  <c:v>42753</c:v>
                </c:pt>
                <c:pt idx="19">
                  <c:v>42781</c:v>
                </c:pt>
                <c:pt idx="20">
                  <c:v>42809</c:v>
                </c:pt>
                <c:pt idx="21">
                  <c:v>42844</c:v>
                </c:pt>
                <c:pt idx="22">
                  <c:v>42872</c:v>
                </c:pt>
                <c:pt idx="23">
                  <c:v>42907</c:v>
                </c:pt>
                <c:pt idx="24">
                  <c:v>42935</c:v>
                </c:pt>
                <c:pt idx="25">
                  <c:v>42963</c:v>
                </c:pt>
                <c:pt idx="26">
                  <c:v>42998</c:v>
                </c:pt>
                <c:pt idx="27">
                  <c:v>43026</c:v>
                </c:pt>
                <c:pt idx="28">
                  <c:v>43054</c:v>
                </c:pt>
                <c:pt idx="29">
                  <c:v>43089</c:v>
                </c:pt>
                <c:pt idx="30">
                  <c:v>43117</c:v>
                </c:pt>
              </c:numCache>
            </c:numRef>
          </c:xVal>
          <c:yVal>
            <c:numRef>
              <c:f>'Check Eur6M'!$M$5:$M$35</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0"/>
        </c:ser>
        <c:ser>
          <c:idx val="4"/>
          <c:order val="3"/>
          <c:tx>
            <c:v>FUT QL</c:v>
          </c:tx>
          <c:spPr>
            <a:ln>
              <a:noFill/>
            </a:ln>
          </c:spPr>
          <c:marker>
            <c:symbol val="square"/>
            <c:size val="5"/>
            <c:spPr>
              <a:solidFill>
                <a:schemeClr val="accent1"/>
              </a:solidFill>
              <a:ln>
                <a:noFill/>
              </a:ln>
            </c:spPr>
          </c:marker>
          <c:xVal>
            <c:numRef>
              <c:f>('Check Eur6M'!$C$7,'Check Eur6M'!$C$10,'Check Eur6M'!$C$13,'Check Eur6M'!$C$16,'Check Eur6M'!$C$19,'Check Eur6M'!$C$22,'Check Eur6M'!$C$25,'Check Eur6M'!$C$28,'Check Eur6M'!$C$31,'Check Eur6M'!$C$34)</c:f>
              <c:numCache>
                <c:formatCode>ddd\,\ dd\-mmm\-yyyy</c:formatCode>
                <c:ptCount val="10"/>
                <c:pt idx="0">
                  <c:v>42263</c:v>
                </c:pt>
                <c:pt idx="1">
                  <c:v>42354</c:v>
                </c:pt>
                <c:pt idx="2">
                  <c:v>42445</c:v>
                </c:pt>
                <c:pt idx="3">
                  <c:v>42536</c:v>
                </c:pt>
                <c:pt idx="4">
                  <c:v>42634</c:v>
                </c:pt>
                <c:pt idx="5">
                  <c:v>42725</c:v>
                </c:pt>
                <c:pt idx="6">
                  <c:v>42809</c:v>
                </c:pt>
                <c:pt idx="7">
                  <c:v>42907</c:v>
                </c:pt>
                <c:pt idx="8">
                  <c:v>42998</c:v>
                </c:pt>
                <c:pt idx="9">
                  <c:v>43089</c:v>
                </c:pt>
              </c:numCache>
            </c:numRef>
          </c:xVal>
          <c:yVal>
            <c:numRef>
              <c:f>('Check Eur6M'!$I$7,'Check Eur6M'!$I$10,'Check Eur6M'!$I$13,'Check Eur6M'!$I$16,'Check Eur6M'!$I$19,'Check Eur6M'!$I$22,'Check Eur6M'!$I$25,'Check Eur6M'!$I$28,'Check Eur6M'!$I$31,'Check Eur6M'!$I$34)</c:f>
              <c:numCache>
                <c:formatCode>0.0000</c:formatCode>
                <c:ptCount val="10"/>
                <c:pt idx="0">
                  <c:v>-2.7393029875875767E-2</c:v>
                </c:pt>
                <c:pt idx="1">
                  <c:v>5.2396453570227944E-4</c:v>
                </c:pt>
                <c:pt idx="2">
                  <c:v>-0.146283449353698</c:v>
                </c:pt>
                <c:pt idx="3">
                  <c:v>-0.30512455759167501</c:v>
                </c:pt>
                <c:pt idx="4">
                  <c:v>-0.16119320454597305</c:v>
                </c:pt>
                <c:pt idx="5">
                  <c:v>6.04713622231242E-2</c:v>
                </c:pt>
                <c:pt idx="6">
                  <c:v>1.3255071012272662E-2</c:v>
                </c:pt>
                <c:pt idx="7">
                  <c:v>32.240194280945751</c:v>
                </c:pt>
                <c:pt idx="8">
                  <c:v>38.695358570831289</c:v>
                </c:pt>
                <c:pt idx="9">
                  <c:v>46.307037668110517</c:v>
                </c:pt>
              </c:numCache>
            </c:numRef>
          </c:yVal>
          <c:smooth val="0"/>
        </c:ser>
        <c:ser>
          <c:idx val="3"/>
          <c:order val="4"/>
          <c:tx>
            <c:v>FUT Client</c:v>
          </c:tx>
          <c:spPr>
            <a:ln>
              <a:noFill/>
            </a:ln>
          </c:spPr>
          <c:marker>
            <c:symbol val="square"/>
            <c:size val="5"/>
            <c:spPr>
              <a:solidFill>
                <a:schemeClr val="accent3"/>
              </a:solidFill>
              <a:ln>
                <a:noFill/>
              </a:ln>
            </c:spPr>
          </c:marker>
          <c:xVal>
            <c:numRef>
              <c:f>('Check Eur6M'!$C$7,'Check Eur6M'!$C$10,'Check Eur6M'!$C$13,'Check Eur6M'!$C$16,'Check Eur6M'!$C$19,'Check Eur6M'!$C$22,'Check Eur6M'!$C$25,'Check Eur6M'!$C$28,'Check Eur6M'!$C$31,'Check Eur6M'!$C$34)</c:f>
              <c:numCache>
                <c:formatCode>ddd\,\ dd\-mmm\-yyyy</c:formatCode>
                <c:ptCount val="10"/>
                <c:pt idx="0">
                  <c:v>42263</c:v>
                </c:pt>
                <c:pt idx="1">
                  <c:v>42354</c:v>
                </c:pt>
                <c:pt idx="2">
                  <c:v>42445</c:v>
                </c:pt>
                <c:pt idx="3">
                  <c:v>42536</c:v>
                </c:pt>
                <c:pt idx="4">
                  <c:v>42634</c:v>
                </c:pt>
                <c:pt idx="5">
                  <c:v>42725</c:v>
                </c:pt>
                <c:pt idx="6">
                  <c:v>42809</c:v>
                </c:pt>
                <c:pt idx="7">
                  <c:v>42907</c:v>
                </c:pt>
                <c:pt idx="8">
                  <c:v>42998</c:v>
                </c:pt>
                <c:pt idx="9">
                  <c:v>43089</c:v>
                </c:pt>
              </c:numCache>
            </c:numRef>
          </c:xVal>
          <c:yVal>
            <c:numRef>
              <c:f>('Check Eur6M'!$J$7,'Check Eur6M'!$J$10,'Check Eur6M'!$J$13,'Check Eur6M'!$J$16,'Check Eur6M'!$J$19,'Check Eur6M'!$J$22,'Check Eur6M'!$J$25,'Check Eur6M'!$J$28,'Check Eur6M'!$J$31,'Check Eur6M'!$J$34)</c:f>
              <c:numCache>
                <c:formatCode>0.0000</c:formatCode>
                <c:ptCount val="10"/>
                <c:pt idx="0">
                  <c:v>-6.2990794466877012E-2</c:v>
                </c:pt>
                <c:pt idx="1">
                  <c:v>1.729599069486519E-2</c:v>
                </c:pt>
                <c:pt idx="2">
                  <c:v>-0.13953408454317603</c:v>
                </c:pt>
                <c:pt idx="3">
                  <c:v>-0.34029640390140531</c:v>
                </c:pt>
                <c:pt idx="4">
                  <c:v>-0.17034553139374989</c:v>
                </c:pt>
                <c:pt idx="5">
                  <c:v>0.38096120724181137</c:v>
                </c:pt>
                <c:pt idx="6">
                  <c:v>1.2600782209070545</c:v>
                </c:pt>
                <c:pt idx="7">
                  <c:v>33.294272227612872</c:v>
                </c:pt>
                <c:pt idx="8">
                  <c:v>38.208665221209586</c:v>
                </c:pt>
                <c:pt idx="9">
                  <c:v>45.158440058756923</c:v>
                </c:pt>
              </c:numCache>
            </c:numRef>
          </c:yVal>
          <c:smooth val="0"/>
        </c:ser>
        <c:dLbls>
          <c:showLegendKey val="0"/>
          <c:showVal val="0"/>
          <c:showCatName val="0"/>
          <c:showSerName val="0"/>
          <c:showPercent val="0"/>
          <c:showBubbleSize val="0"/>
        </c:dLbls>
        <c:axId val="149324928"/>
        <c:axId val="149326848"/>
      </c:scatterChart>
      <c:valAx>
        <c:axId val="149324928"/>
        <c:scaling>
          <c:orientation val="minMax"/>
          <c:max val="43132"/>
          <c:min val="42142"/>
        </c:scaling>
        <c:delete val="0"/>
        <c:axPos val="b"/>
        <c:numFmt formatCode="mmm\-yyyy" sourceLinked="0"/>
        <c:majorTickMark val="out"/>
        <c:minorTickMark val="out"/>
        <c:tickLblPos val="low"/>
        <c:txPr>
          <a:bodyPr rot="-2700000"/>
          <a:lstStyle/>
          <a:p>
            <a:pPr>
              <a:defRPr/>
            </a:pPr>
            <a:endParaRPr lang="en-US"/>
          </a:p>
        </c:txPr>
        <c:crossAx val="149326848"/>
        <c:crosses val="autoZero"/>
        <c:crossBetween val="midCat"/>
        <c:majorUnit val="80"/>
      </c:valAx>
      <c:valAx>
        <c:axId val="149326848"/>
        <c:scaling>
          <c:orientation val="minMax"/>
          <c:max val="0.8"/>
          <c:min val="-0.8"/>
        </c:scaling>
        <c:delete val="0"/>
        <c:axPos val="l"/>
        <c:majorGridlines/>
        <c:numFmt formatCode="0.00" sourceLinked="0"/>
        <c:majorTickMark val="out"/>
        <c:minorTickMark val="none"/>
        <c:tickLblPos val="nextTo"/>
        <c:crossAx val="149324928"/>
        <c:crosses val="autoZero"/>
        <c:crossBetween val="midCat"/>
      </c:valAx>
    </c:plotArea>
    <c:legend>
      <c:legendPos val="r"/>
      <c:legendEntry>
        <c:idx val="2"/>
        <c:delete val="1"/>
      </c:legendEntry>
      <c:layout>
        <c:manualLayout>
          <c:xMode val="edge"/>
          <c:yMode val="edge"/>
          <c:x val="7.6993954248365998E-2"/>
          <c:y val="3.2823842592592571E-2"/>
          <c:w val="0.15015279718709817"/>
          <c:h val="0.17069416765382203"/>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 Fwd</a:t>
            </a:r>
          </a:p>
        </c:rich>
      </c:tx>
      <c:layout/>
      <c:overlay val="1"/>
    </c:title>
    <c:autoTitleDeleted val="0"/>
    <c:plotArea>
      <c:layout>
        <c:manualLayout>
          <c:layoutTarget val="inner"/>
          <c:xMode val="edge"/>
          <c:yMode val="edge"/>
          <c:x val="6.8712912787042307E-2"/>
          <c:y val="2.7229270290512465E-2"/>
          <c:w val="0.90656340961182136"/>
          <c:h val="0.83594816365102032"/>
        </c:manualLayout>
      </c:layout>
      <c:scatterChart>
        <c:scatterStyle val="lineMarker"/>
        <c:varyColors val="0"/>
        <c:ser>
          <c:idx val="0"/>
          <c:order val="0"/>
          <c:tx>
            <c:v>6M Fwd</c:v>
          </c:tx>
          <c:spPr>
            <a:ln w="28575">
              <a:noFill/>
            </a:ln>
          </c:spPr>
          <c:marker>
            <c:symbol val="circle"/>
            <c:size val="2"/>
          </c:marker>
          <c:xVal>
            <c:numRef>
              <c:f>'Check Eur6M'!$AG$4:$AG$716</c:f>
              <c:numCache>
                <c:formatCode>d\-mmm\-yy</c:formatCode>
                <c:ptCount val="713"/>
                <c:pt idx="0">
                  <c:v>42187</c:v>
                </c:pt>
                <c:pt idx="1">
                  <c:v>42188</c:v>
                </c:pt>
                <c:pt idx="2">
                  <c:v>42191</c:v>
                </c:pt>
                <c:pt idx="3">
                  <c:v>42192</c:v>
                </c:pt>
                <c:pt idx="4">
                  <c:v>42193</c:v>
                </c:pt>
                <c:pt idx="5">
                  <c:v>42194</c:v>
                </c:pt>
                <c:pt idx="6">
                  <c:v>42195</c:v>
                </c:pt>
                <c:pt idx="7">
                  <c:v>42198</c:v>
                </c:pt>
                <c:pt idx="8">
                  <c:v>42199</c:v>
                </c:pt>
                <c:pt idx="9">
                  <c:v>42200</c:v>
                </c:pt>
                <c:pt idx="10">
                  <c:v>42201</c:v>
                </c:pt>
                <c:pt idx="11">
                  <c:v>42202</c:v>
                </c:pt>
                <c:pt idx="12">
                  <c:v>42205</c:v>
                </c:pt>
                <c:pt idx="13">
                  <c:v>42206</c:v>
                </c:pt>
                <c:pt idx="14">
                  <c:v>42207</c:v>
                </c:pt>
                <c:pt idx="15">
                  <c:v>42208</c:v>
                </c:pt>
                <c:pt idx="16">
                  <c:v>42209</c:v>
                </c:pt>
                <c:pt idx="17">
                  <c:v>42212</c:v>
                </c:pt>
                <c:pt idx="18">
                  <c:v>42213</c:v>
                </c:pt>
                <c:pt idx="19">
                  <c:v>42214</c:v>
                </c:pt>
                <c:pt idx="20">
                  <c:v>42215</c:v>
                </c:pt>
                <c:pt idx="21">
                  <c:v>42216</c:v>
                </c:pt>
                <c:pt idx="22">
                  <c:v>42219</c:v>
                </c:pt>
                <c:pt idx="23">
                  <c:v>42220</c:v>
                </c:pt>
                <c:pt idx="24">
                  <c:v>42221</c:v>
                </c:pt>
                <c:pt idx="25">
                  <c:v>42222</c:v>
                </c:pt>
                <c:pt idx="26">
                  <c:v>42223</c:v>
                </c:pt>
                <c:pt idx="27">
                  <c:v>42226</c:v>
                </c:pt>
                <c:pt idx="28">
                  <c:v>42227</c:v>
                </c:pt>
                <c:pt idx="29">
                  <c:v>42228</c:v>
                </c:pt>
                <c:pt idx="30">
                  <c:v>42229</c:v>
                </c:pt>
                <c:pt idx="31">
                  <c:v>42230</c:v>
                </c:pt>
                <c:pt idx="32">
                  <c:v>42233</c:v>
                </c:pt>
                <c:pt idx="33">
                  <c:v>42234</c:v>
                </c:pt>
                <c:pt idx="34">
                  <c:v>42235</c:v>
                </c:pt>
                <c:pt idx="35">
                  <c:v>42236</c:v>
                </c:pt>
                <c:pt idx="36">
                  <c:v>42237</c:v>
                </c:pt>
                <c:pt idx="37">
                  <c:v>42240</c:v>
                </c:pt>
                <c:pt idx="38">
                  <c:v>42241</c:v>
                </c:pt>
                <c:pt idx="39">
                  <c:v>42242</c:v>
                </c:pt>
                <c:pt idx="40">
                  <c:v>42243</c:v>
                </c:pt>
                <c:pt idx="41">
                  <c:v>42244</c:v>
                </c:pt>
                <c:pt idx="42">
                  <c:v>42247</c:v>
                </c:pt>
                <c:pt idx="43">
                  <c:v>42248</c:v>
                </c:pt>
                <c:pt idx="44">
                  <c:v>42249</c:v>
                </c:pt>
                <c:pt idx="45">
                  <c:v>42250</c:v>
                </c:pt>
                <c:pt idx="46">
                  <c:v>42251</c:v>
                </c:pt>
                <c:pt idx="47">
                  <c:v>42254</c:v>
                </c:pt>
                <c:pt idx="48">
                  <c:v>42255</c:v>
                </c:pt>
                <c:pt idx="49">
                  <c:v>42256</c:v>
                </c:pt>
                <c:pt idx="50">
                  <c:v>42257</c:v>
                </c:pt>
                <c:pt idx="51">
                  <c:v>42258</c:v>
                </c:pt>
                <c:pt idx="52">
                  <c:v>42261</c:v>
                </c:pt>
                <c:pt idx="53">
                  <c:v>42262</c:v>
                </c:pt>
                <c:pt idx="54">
                  <c:v>42263</c:v>
                </c:pt>
                <c:pt idx="55">
                  <c:v>42264</c:v>
                </c:pt>
                <c:pt idx="56">
                  <c:v>42265</c:v>
                </c:pt>
                <c:pt idx="57">
                  <c:v>42268</c:v>
                </c:pt>
                <c:pt idx="58">
                  <c:v>42269</c:v>
                </c:pt>
                <c:pt idx="59">
                  <c:v>42270</c:v>
                </c:pt>
                <c:pt idx="60">
                  <c:v>42271</c:v>
                </c:pt>
                <c:pt idx="61">
                  <c:v>42272</c:v>
                </c:pt>
                <c:pt idx="62">
                  <c:v>42275</c:v>
                </c:pt>
                <c:pt idx="63">
                  <c:v>42276</c:v>
                </c:pt>
                <c:pt idx="64">
                  <c:v>42277</c:v>
                </c:pt>
                <c:pt idx="65">
                  <c:v>42278</c:v>
                </c:pt>
                <c:pt idx="66">
                  <c:v>42279</c:v>
                </c:pt>
                <c:pt idx="67">
                  <c:v>42282</c:v>
                </c:pt>
                <c:pt idx="68">
                  <c:v>42283</c:v>
                </c:pt>
                <c:pt idx="69">
                  <c:v>42284</c:v>
                </c:pt>
                <c:pt idx="70">
                  <c:v>42285</c:v>
                </c:pt>
                <c:pt idx="71">
                  <c:v>42286</c:v>
                </c:pt>
                <c:pt idx="72">
                  <c:v>42289</c:v>
                </c:pt>
                <c:pt idx="73">
                  <c:v>42290</c:v>
                </c:pt>
                <c:pt idx="74">
                  <c:v>42291</c:v>
                </c:pt>
                <c:pt idx="75">
                  <c:v>42292</c:v>
                </c:pt>
                <c:pt idx="76">
                  <c:v>42293</c:v>
                </c:pt>
                <c:pt idx="77">
                  <c:v>42296</c:v>
                </c:pt>
                <c:pt idx="78">
                  <c:v>42297</c:v>
                </c:pt>
                <c:pt idx="79">
                  <c:v>42298</c:v>
                </c:pt>
                <c:pt idx="80">
                  <c:v>42299</c:v>
                </c:pt>
                <c:pt idx="81">
                  <c:v>42300</c:v>
                </c:pt>
                <c:pt idx="82">
                  <c:v>42303</c:v>
                </c:pt>
                <c:pt idx="83">
                  <c:v>42304</c:v>
                </c:pt>
                <c:pt idx="84">
                  <c:v>42305</c:v>
                </c:pt>
                <c:pt idx="85">
                  <c:v>42306</c:v>
                </c:pt>
                <c:pt idx="86">
                  <c:v>42307</c:v>
                </c:pt>
                <c:pt idx="87">
                  <c:v>42310</c:v>
                </c:pt>
                <c:pt idx="88">
                  <c:v>42311</c:v>
                </c:pt>
                <c:pt idx="89">
                  <c:v>42312</c:v>
                </c:pt>
                <c:pt idx="90">
                  <c:v>42313</c:v>
                </c:pt>
                <c:pt idx="91">
                  <c:v>42314</c:v>
                </c:pt>
                <c:pt idx="92">
                  <c:v>42317</c:v>
                </c:pt>
                <c:pt idx="93">
                  <c:v>42318</c:v>
                </c:pt>
                <c:pt idx="94">
                  <c:v>42319</c:v>
                </c:pt>
                <c:pt idx="95">
                  <c:v>42320</c:v>
                </c:pt>
                <c:pt idx="96">
                  <c:v>42321</c:v>
                </c:pt>
                <c:pt idx="97">
                  <c:v>42324</c:v>
                </c:pt>
                <c:pt idx="98">
                  <c:v>42325</c:v>
                </c:pt>
                <c:pt idx="99">
                  <c:v>42326</c:v>
                </c:pt>
                <c:pt idx="100">
                  <c:v>42327</c:v>
                </c:pt>
                <c:pt idx="101">
                  <c:v>42328</c:v>
                </c:pt>
                <c:pt idx="102">
                  <c:v>42331</c:v>
                </c:pt>
                <c:pt idx="103">
                  <c:v>42332</c:v>
                </c:pt>
                <c:pt idx="104">
                  <c:v>42333</c:v>
                </c:pt>
                <c:pt idx="105">
                  <c:v>42334</c:v>
                </c:pt>
                <c:pt idx="106">
                  <c:v>42335</c:v>
                </c:pt>
                <c:pt idx="107">
                  <c:v>42338</c:v>
                </c:pt>
                <c:pt idx="108">
                  <c:v>42339</c:v>
                </c:pt>
                <c:pt idx="109">
                  <c:v>42340</c:v>
                </c:pt>
                <c:pt idx="110">
                  <c:v>42341</c:v>
                </c:pt>
                <c:pt idx="111">
                  <c:v>42342</c:v>
                </c:pt>
                <c:pt idx="112">
                  <c:v>42345</c:v>
                </c:pt>
                <c:pt idx="113">
                  <c:v>42346</c:v>
                </c:pt>
                <c:pt idx="114">
                  <c:v>42347</c:v>
                </c:pt>
                <c:pt idx="115">
                  <c:v>42348</c:v>
                </c:pt>
                <c:pt idx="116">
                  <c:v>42349</c:v>
                </c:pt>
                <c:pt idx="117">
                  <c:v>42352</c:v>
                </c:pt>
                <c:pt idx="118">
                  <c:v>42353</c:v>
                </c:pt>
                <c:pt idx="119">
                  <c:v>42354</c:v>
                </c:pt>
                <c:pt idx="120">
                  <c:v>42355</c:v>
                </c:pt>
                <c:pt idx="121">
                  <c:v>42356</c:v>
                </c:pt>
                <c:pt idx="122">
                  <c:v>42359</c:v>
                </c:pt>
                <c:pt idx="123">
                  <c:v>42360</c:v>
                </c:pt>
                <c:pt idx="124">
                  <c:v>42361</c:v>
                </c:pt>
                <c:pt idx="125">
                  <c:v>42362</c:v>
                </c:pt>
                <c:pt idx="126">
                  <c:v>42366</c:v>
                </c:pt>
                <c:pt idx="127">
                  <c:v>42367</c:v>
                </c:pt>
                <c:pt idx="128">
                  <c:v>42368</c:v>
                </c:pt>
                <c:pt idx="129">
                  <c:v>42369</c:v>
                </c:pt>
                <c:pt idx="130">
                  <c:v>42373</c:v>
                </c:pt>
                <c:pt idx="131">
                  <c:v>42374</c:v>
                </c:pt>
                <c:pt idx="132">
                  <c:v>42375</c:v>
                </c:pt>
                <c:pt idx="133">
                  <c:v>42376</c:v>
                </c:pt>
                <c:pt idx="134">
                  <c:v>42377</c:v>
                </c:pt>
                <c:pt idx="135">
                  <c:v>42380</c:v>
                </c:pt>
                <c:pt idx="136">
                  <c:v>42381</c:v>
                </c:pt>
                <c:pt idx="137">
                  <c:v>42382</c:v>
                </c:pt>
                <c:pt idx="138">
                  <c:v>42383</c:v>
                </c:pt>
                <c:pt idx="139">
                  <c:v>42384</c:v>
                </c:pt>
                <c:pt idx="140">
                  <c:v>42387</c:v>
                </c:pt>
                <c:pt idx="141">
                  <c:v>42388</c:v>
                </c:pt>
                <c:pt idx="142">
                  <c:v>42389</c:v>
                </c:pt>
                <c:pt idx="143">
                  <c:v>42390</c:v>
                </c:pt>
                <c:pt idx="144">
                  <c:v>42391</c:v>
                </c:pt>
                <c:pt idx="145">
                  <c:v>42394</c:v>
                </c:pt>
                <c:pt idx="146">
                  <c:v>42395</c:v>
                </c:pt>
                <c:pt idx="147">
                  <c:v>42396</c:v>
                </c:pt>
                <c:pt idx="148">
                  <c:v>42397</c:v>
                </c:pt>
                <c:pt idx="149">
                  <c:v>42398</c:v>
                </c:pt>
                <c:pt idx="150">
                  <c:v>42401</c:v>
                </c:pt>
                <c:pt idx="151">
                  <c:v>42402</c:v>
                </c:pt>
                <c:pt idx="152">
                  <c:v>42403</c:v>
                </c:pt>
                <c:pt idx="153">
                  <c:v>42404</c:v>
                </c:pt>
                <c:pt idx="154">
                  <c:v>42405</c:v>
                </c:pt>
                <c:pt idx="155">
                  <c:v>42408</c:v>
                </c:pt>
                <c:pt idx="156">
                  <c:v>42409</c:v>
                </c:pt>
                <c:pt idx="157">
                  <c:v>42410</c:v>
                </c:pt>
                <c:pt idx="158">
                  <c:v>42411</c:v>
                </c:pt>
                <c:pt idx="159">
                  <c:v>42412</c:v>
                </c:pt>
                <c:pt idx="160">
                  <c:v>42415</c:v>
                </c:pt>
                <c:pt idx="161">
                  <c:v>42416</c:v>
                </c:pt>
                <c:pt idx="162">
                  <c:v>42417</c:v>
                </c:pt>
                <c:pt idx="163">
                  <c:v>42418</c:v>
                </c:pt>
                <c:pt idx="164">
                  <c:v>42419</c:v>
                </c:pt>
                <c:pt idx="165">
                  <c:v>42422</c:v>
                </c:pt>
                <c:pt idx="166">
                  <c:v>42423</c:v>
                </c:pt>
                <c:pt idx="167">
                  <c:v>42424</c:v>
                </c:pt>
                <c:pt idx="168">
                  <c:v>42425</c:v>
                </c:pt>
                <c:pt idx="169">
                  <c:v>42426</c:v>
                </c:pt>
                <c:pt idx="170">
                  <c:v>42429</c:v>
                </c:pt>
                <c:pt idx="171">
                  <c:v>42430</c:v>
                </c:pt>
                <c:pt idx="172">
                  <c:v>42431</c:v>
                </c:pt>
                <c:pt idx="173">
                  <c:v>42432</c:v>
                </c:pt>
                <c:pt idx="174">
                  <c:v>42433</c:v>
                </c:pt>
                <c:pt idx="175">
                  <c:v>42436</c:v>
                </c:pt>
                <c:pt idx="176">
                  <c:v>42437</c:v>
                </c:pt>
                <c:pt idx="177">
                  <c:v>42438</c:v>
                </c:pt>
                <c:pt idx="178">
                  <c:v>42439</c:v>
                </c:pt>
                <c:pt idx="179">
                  <c:v>42440</c:v>
                </c:pt>
                <c:pt idx="180">
                  <c:v>42443</c:v>
                </c:pt>
                <c:pt idx="181">
                  <c:v>42444</c:v>
                </c:pt>
                <c:pt idx="182">
                  <c:v>42445</c:v>
                </c:pt>
                <c:pt idx="183">
                  <c:v>42446</c:v>
                </c:pt>
                <c:pt idx="184">
                  <c:v>42447</c:v>
                </c:pt>
                <c:pt idx="185">
                  <c:v>42450</c:v>
                </c:pt>
                <c:pt idx="186">
                  <c:v>42451</c:v>
                </c:pt>
                <c:pt idx="187">
                  <c:v>42452</c:v>
                </c:pt>
                <c:pt idx="188">
                  <c:v>42453</c:v>
                </c:pt>
                <c:pt idx="189">
                  <c:v>42458</c:v>
                </c:pt>
                <c:pt idx="190">
                  <c:v>42459</c:v>
                </c:pt>
                <c:pt idx="191">
                  <c:v>42460</c:v>
                </c:pt>
                <c:pt idx="192">
                  <c:v>42461</c:v>
                </c:pt>
                <c:pt idx="193">
                  <c:v>42464</c:v>
                </c:pt>
                <c:pt idx="194">
                  <c:v>42465</c:v>
                </c:pt>
                <c:pt idx="195">
                  <c:v>42466</c:v>
                </c:pt>
                <c:pt idx="196">
                  <c:v>42467</c:v>
                </c:pt>
                <c:pt idx="197">
                  <c:v>42468</c:v>
                </c:pt>
                <c:pt idx="198">
                  <c:v>42471</c:v>
                </c:pt>
                <c:pt idx="199">
                  <c:v>42472</c:v>
                </c:pt>
                <c:pt idx="200">
                  <c:v>42473</c:v>
                </c:pt>
                <c:pt idx="201">
                  <c:v>42474</c:v>
                </c:pt>
                <c:pt idx="202">
                  <c:v>42475</c:v>
                </c:pt>
                <c:pt idx="203">
                  <c:v>42478</c:v>
                </c:pt>
                <c:pt idx="204">
                  <c:v>42479</c:v>
                </c:pt>
                <c:pt idx="205">
                  <c:v>42480</c:v>
                </c:pt>
                <c:pt idx="206">
                  <c:v>42481</c:v>
                </c:pt>
                <c:pt idx="207">
                  <c:v>42482</c:v>
                </c:pt>
                <c:pt idx="208">
                  <c:v>42485</c:v>
                </c:pt>
                <c:pt idx="209">
                  <c:v>42486</c:v>
                </c:pt>
                <c:pt idx="210">
                  <c:v>42487</c:v>
                </c:pt>
                <c:pt idx="211">
                  <c:v>42488</c:v>
                </c:pt>
                <c:pt idx="212">
                  <c:v>42489</c:v>
                </c:pt>
                <c:pt idx="213">
                  <c:v>42492</c:v>
                </c:pt>
                <c:pt idx="214">
                  <c:v>42493</c:v>
                </c:pt>
                <c:pt idx="215">
                  <c:v>42494</c:v>
                </c:pt>
                <c:pt idx="216">
                  <c:v>42495</c:v>
                </c:pt>
                <c:pt idx="217">
                  <c:v>42496</c:v>
                </c:pt>
                <c:pt idx="218">
                  <c:v>42499</c:v>
                </c:pt>
                <c:pt idx="219">
                  <c:v>42500</c:v>
                </c:pt>
                <c:pt idx="220">
                  <c:v>42501</c:v>
                </c:pt>
                <c:pt idx="221">
                  <c:v>42502</c:v>
                </c:pt>
                <c:pt idx="222">
                  <c:v>42503</c:v>
                </c:pt>
                <c:pt idx="223">
                  <c:v>42506</c:v>
                </c:pt>
                <c:pt idx="224">
                  <c:v>42507</c:v>
                </c:pt>
                <c:pt idx="225">
                  <c:v>42508</c:v>
                </c:pt>
                <c:pt idx="226">
                  <c:v>42509</c:v>
                </c:pt>
                <c:pt idx="227">
                  <c:v>42510</c:v>
                </c:pt>
                <c:pt idx="228">
                  <c:v>42513</c:v>
                </c:pt>
                <c:pt idx="229">
                  <c:v>42514</c:v>
                </c:pt>
                <c:pt idx="230">
                  <c:v>42515</c:v>
                </c:pt>
                <c:pt idx="231">
                  <c:v>42516</c:v>
                </c:pt>
                <c:pt idx="232">
                  <c:v>42517</c:v>
                </c:pt>
                <c:pt idx="233">
                  <c:v>42520</c:v>
                </c:pt>
                <c:pt idx="234">
                  <c:v>42521</c:v>
                </c:pt>
                <c:pt idx="235">
                  <c:v>42522</c:v>
                </c:pt>
                <c:pt idx="236">
                  <c:v>42523</c:v>
                </c:pt>
                <c:pt idx="237">
                  <c:v>42524</c:v>
                </c:pt>
                <c:pt idx="238">
                  <c:v>42527</c:v>
                </c:pt>
                <c:pt idx="239">
                  <c:v>42528</c:v>
                </c:pt>
                <c:pt idx="240">
                  <c:v>42529</c:v>
                </c:pt>
                <c:pt idx="241">
                  <c:v>42530</c:v>
                </c:pt>
                <c:pt idx="242">
                  <c:v>42531</c:v>
                </c:pt>
                <c:pt idx="243">
                  <c:v>42534</c:v>
                </c:pt>
                <c:pt idx="244">
                  <c:v>42535</c:v>
                </c:pt>
                <c:pt idx="245">
                  <c:v>42536</c:v>
                </c:pt>
                <c:pt idx="246">
                  <c:v>42537</c:v>
                </c:pt>
                <c:pt idx="247">
                  <c:v>42538</c:v>
                </c:pt>
                <c:pt idx="248">
                  <c:v>42541</c:v>
                </c:pt>
                <c:pt idx="249">
                  <c:v>42542</c:v>
                </c:pt>
                <c:pt idx="250">
                  <c:v>42543</c:v>
                </c:pt>
                <c:pt idx="251">
                  <c:v>42544</c:v>
                </c:pt>
                <c:pt idx="252">
                  <c:v>42545</c:v>
                </c:pt>
                <c:pt idx="253">
                  <c:v>42548</c:v>
                </c:pt>
                <c:pt idx="254">
                  <c:v>42549</c:v>
                </c:pt>
                <c:pt idx="255">
                  <c:v>42550</c:v>
                </c:pt>
                <c:pt idx="256">
                  <c:v>42551</c:v>
                </c:pt>
                <c:pt idx="257">
                  <c:v>42552</c:v>
                </c:pt>
                <c:pt idx="258">
                  <c:v>42555</c:v>
                </c:pt>
                <c:pt idx="259">
                  <c:v>42556</c:v>
                </c:pt>
                <c:pt idx="260">
                  <c:v>42557</c:v>
                </c:pt>
                <c:pt idx="261">
                  <c:v>42558</c:v>
                </c:pt>
                <c:pt idx="262">
                  <c:v>42559</c:v>
                </c:pt>
                <c:pt idx="263">
                  <c:v>42562</c:v>
                </c:pt>
                <c:pt idx="264">
                  <c:v>42563</c:v>
                </c:pt>
                <c:pt idx="265">
                  <c:v>42564</c:v>
                </c:pt>
                <c:pt idx="266">
                  <c:v>42565</c:v>
                </c:pt>
                <c:pt idx="267">
                  <c:v>42566</c:v>
                </c:pt>
                <c:pt idx="268">
                  <c:v>42569</c:v>
                </c:pt>
                <c:pt idx="269">
                  <c:v>42570</c:v>
                </c:pt>
                <c:pt idx="270">
                  <c:v>42571</c:v>
                </c:pt>
                <c:pt idx="271">
                  <c:v>42572</c:v>
                </c:pt>
                <c:pt idx="272">
                  <c:v>42573</c:v>
                </c:pt>
                <c:pt idx="273">
                  <c:v>42576</c:v>
                </c:pt>
                <c:pt idx="274">
                  <c:v>42577</c:v>
                </c:pt>
                <c:pt idx="275">
                  <c:v>42578</c:v>
                </c:pt>
                <c:pt idx="276">
                  <c:v>42579</c:v>
                </c:pt>
                <c:pt idx="277">
                  <c:v>42580</c:v>
                </c:pt>
                <c:pt idx="278">
                  <c:v>42583</c:v>
                </c:pt>
                <c:pt idx="279">
                  <c:v>42584</c:v>
                </c:pt>
                <c:pt idx="280">
                  <c:v>42585</c:v>
                </c:pt>
                <c:pt idx="281">
                  <c:v>42586</c:v>
                </c:pt>
                <c:pt idx="282">
                  <c:v>42587</c:v>
                </c:pt>
                <c:pt idx="283">
                  <c:v>42590</c:v>
                </c:pt>
                <c:pt idx="284">
                  <c:v>42591</c:v>
                </c:pt>
                <c:pt idx="285">
                  <c:v>42592</c:v>
                </c:pt>
                <c:pt idx="286">
                  <c:v>42593</c:v>
                </c:pt>
                <c:pt idx="287">
                  <c:v>42594</c:v>
                </c:pt>
                <c:pt idx="288">
                  <c:v>42597</c:v>
                </c:pt>
                <c:pt idx="289">
                  <c:v>42598</c:v>
                </c:pt>
                <c:pt idx="290">
                  <c:v>42599</c:v>
                </c:pt>
                <c:pt idx="291">
                  <c:v>42600</c:v>
                </c:pt>
                <c:pt idx="292">
                  <c:v>42601</c:v>
                </c:pt>
                <c:pt idx="293">
                  <c:v>42604</c:v>
                </c:pt>
                <c:pt idx="294">
                  <c:v>42605</c:v>
                </c:pt>
                <c:pt idx="295">
                  <c:v>42606</c:v>
                </c:pt>
                <c:pt idx="296">
                  <c:v>42607</c:v>
                </c:pt>
                <c:pt idx="297">
                  <c:v>42608</c:v>
                </c:pt>
                <c:pt idx="298">
                  <c:v>42611</c:v>
                </c:pt>
                <c:pt idx="299">
                  <c:v>42612</c:v>
                </c:pt>
                <c:pt idx="300">
                  <c:v>42613</c:v>
                </c:pt>
                <c:pt idx="301">
                  <c:v>42614</c:v>
                </c:pt>
                <c:pt idx="302">
                  <c:v>42615</c:v>
                </c:pt>
                <c:pt idx="303">
                  <c:v>42618</c:v>
                </c:pt>
                <c:pt idx="304">
                  <c:v>42619</c:v>
                </c:pt>
                <c:pt idx="305">
                  <c:v>42620</c:v>
                </c:pt>
                <c:pt idx="306">
                  <c:v>42621</c:v>
                </c:pt>
                <c:pt idx="307">
                  <c:v>42622</c:v>
                </c:pt>
                <c:pt idx="308">
                  <c:v>42625</c:v>
                </c:pt>
                <c:pt idx="309">
                  <c:v>42626</c:v>
                </c:pt>
                <c:pt idx="310">
                  <c:v>42627</c:v>
                </c:pt>
                <c:pt idx="311">
                  <c:v>42628</c:v>
                </c:pt>
                <c:pt idx="312">
                  <c:v>42629</c:v>
                </c:pt>
                <c:pt idx="313">
                  <c:v>42632</c:v>
                </c:pt>
                <c:pt idx="314">
                  <c:v>42633</c:v>
                </c:pt>
                <c:pt idx="315">
                  <c:v>42634</c:v>
                </c:pt>
                <c:pt idx="316">
                  <c:v>42635</c:v>
                </c:pt>
                <c:pt idx="317">
                  <c:v>42636</c:v>
                </c:pt>
                <c:pt idx="318">
                  <c:v>42639</c:v>
                </c:pt>
                <c:pt idx="319">
                  <c:v>42640</c:v>
                </c:pt>
                <c:pt idx="320">
                  <c:v>42641</c:v>
                </c:pt>
                <c:pt idx="321">
                  <c:v>42642</c:v>
                </c:pt>
                <c:pt idx="322">
                  <c:v>42643</c:v>
                </c:pt>
                <c:pt idx="323">
                  <c:v>42646</c:v>
                </c:pt>
                <c:pt idx="324">
                  <c:v>42647</c:v>
                </c:pt>
                <c:pt idx="325">
                  <c:v>42648</c:v>
                </c:pt>
                <c:pt idx="326">
                  <c:v>42649</c:v>
                </c:pt>
                <c:pt idx="327">
                  <c:v>42650</c:v>
                </c:pt>
                <c:pt idx="328">
                  <c:v>42653</c:v>
                </c:pt>
                <c:pt idx="329">
                  <c:v>42654</c:v>
                </c:pt>
                <c:pt idx="330">
                  <c:v>42655</c:v>
                </c:pt>
                <c:pt idx="331">
                  <c:v>42656</c:v>
                </c:pt>
                <c:pt idx="332">
                  <c:v>42657</c:v>
                </c:pt>
                <c:pt idx="333">
                  <c:v>42660</c:v>
                </c:pt>
                <c:pt idx="334">
                  <c:v>42661</c:v>
                </c:pt>
                <c:pt idx="335">
                  <c:v>42662</c:v>
                </c:pt>
                <c:pt idx="336">
                  <c:v>42663</c:v>
                </c:pt>
                <c:pt idx="337">
                  <c:v>42664</c:v>
                </c:pt>
                <c:pt idx="338">
                  <c:v>42667</c:v>
                </c:pt>
                <c:pt idx="339">
                  <c:v>42668</c:v>
                </c:pt>
                <c:pt idx="340">
                  <c:v>42669</c:v>
                </c:pt>
                <c:pt idx="341">
                  <c:v>42670</c:v>
                </c:pt>
                <c:pt idx="342">
                  <c:v>42671</c:v>
                </c:pt>
                <c:pt idx="343">
                  <c:v>42674</c:v>
                </c:pt>
                <c:pt idx="344">
                  <c:v>42675</c:v>
                </c:pt>
                <c:pt idx="345">
                  <c:v>42676</c:v>
                </c:pt>
                <c:pt idx="346">
                  <c:v>42677</c:v>
                </c:pt>
                <c:pt idx="347">
                  <c:v>42678</c:v>
                </c:pt>
                <c:pt idx="348">
                  <c:v>42681</c:v>
                </c:pt>
                <c:pt idx="349">
                  <c:v>42682</c:v>
                </c:pt>
                <c:pt idx="350">
                  <c:v>42683</c:v>
                </c:pt>
                <c:pt idx="351">
                  <c:v>42684</c:v>
                </c:pt>
                <c:pt idx="352">
                  <c:v>42685</c:v>
                </c:pt>
                <c:pt idx="353">
                  <c:v>42688</c:v>
                </c:pt>
                <c:pt idx="354">
                  <c:v>42689</c:v>
                </c:pt>
                <c:pt idx="355">
                  <c:v>42690</c:v>
                </c:pt>
                <c:pt idx="356">
                  <c:v>42691</c:v>
                </c:pt>
                <c:pt idx="357">
                  <c:v>42692</c:v>
                </c:pt>
                <c:pt idx="358">
                  <c:v>42695</c:v>
                </c:pt>
                <c:pt idx="359">
                  <c:v>42696</c:v>
                </c:pt>
                <c:pt idx="360">
                  <c:v>42697</c:v>
                </c:pt>
                <c:pt idx="361">
                  <c:v>42698</c:v>
                </c:pt>
                <c:pt idx="362">
                  <c:v>42699</c:v>
                </c:pt>
                <c:pt idx="363">
                  <c:v>42702</c:v>
                </c:pt>
                <c:pt idx="364">
                  <c:v>42703</c:v>
                </c:pt>
                <c:pt idx="365">
                  <c:v>42704</c:v>
                </c:pt>
                <c:pt idx="366">
                  <c:v>42705</c:v>
                </c:pt>
                <c:pt idx="367">
                  <c:v>42706</c:v>
                </c:pt>
                <c:pt idx="368">
                  <c:v>42709</c:v>
                </c:pt>
                <c:pt idx="369">
                  <c:v>42710</c:v>
                </c:pt>
                <c:pt idx="370">
                  <c:v>42711</c:v>
                </c:pt>
                <c:pt idx="371">
                  <c:v>42712</c:v>
                </c:pt>
                <c:pt idx="372">
                  <c:v>42713</c:v>
                </c:pt>
                <c:pt idx="373">
                  <c:v>42716</c:v>
                </c:pt>
                <c:pt idx="374">
                  <c:v>42717</c:v>
                </c:pt>
                <c:pt idx="375">
                  <c:v>42718</c:v>
                </c:pt>
                <c:pt idx="376">
                  <c:v>42719</c:v>
                </c:pt>
                <c:pt idx="377">
                  <c:v>42720</c:v>
                </c:pt>
                <c:pt idx="378">
                  <c:v>42723</c:v>
                </c:pt>
                <c:pt idx="379">
                  <c:v>42724</c:v>
                </c:pt>
                <c:pt idx="380">
                  <c:v>42725</c:v>
                </c:pt>
                <c:pt idx="381">
                  <c:v>42726</c:v>
                </c:pt>
                <c:pt idx="382">
                  <c:v>42727</c:v>
                </c:pt>
                <c:pt idx="383">
                  <c:v>42731</c:v>
                </c:pt>
                <c:pt idx="384">
                  <c:v>42732</c:v>
                </c:pt>
                <c:pt idx="385">
                  <c:v>42733</c:v>
                </c:pt>
                <c:pt idx="386">
                  <c:v>42734</c:v>
                </c:pt>
                <c:pt idx="387">
                  <c:v>42737</c:v>
                </c:pt>
                <c:pt idx="388">
                  <c:v>42738</c:v>
                </c:pt>
                <c:pt idx="389">
                  <c:v>42739</c:v>
                </c:pt>
                <c:pt idx="390">
                  <c:v>42740</c:v>
                </c:pt>
                <c:pt idx="391">
                  <c:v>42741</c:v>
                </c:pt>
                <c:pt idx="392">
                  <c:v>42744</c:v>
                </c:pt>
                <c:pt idx="393">
                  <c:v>42745</c:v>
                </c:pt>
                <c:pt idx="394">
                  <c:v>42746</c:v>
                </c:pt>
                <c:pt idx="395">
                  <c:v>42747</c:v>
                </c:pt>
                <c:pt idx="396">
                  <c:v>42748</c:v>
                </c:pt>
                <c:pt idx="397">
                  <c:v>42751</c:v>
                </c:pt>
                <c:pt idx="398">
                  <c:v>42752</c:v>
                </c:pt>
                <c:pt idx="399">
                  <c:v>42753</c:v>
                </c:pt>
                <c:pt idx="400">
                  <c:v>42754</c:v>
                </c:pt>
                <c:pt idx="401">
                  <c:v>42755</c:v>
                </c:pt>
                <c:pt idx="402">
                  <c:v>42758</c:v>
                </c:pt>
                <c:pt idx="403">
                  <c:v>42759</c:v>
                </c:pt>
                <c:pt idx="404">
                  <c:v>42760</c:v>
                </c:pt>
                <c:pt idx="405">
                  <c:v>42761</c:v>
                </c:pt>
                <c:pt idx="406">
                  <c:v>42762</c:v>
                </c:pt>
                <c:pt idx="407">
                  <c:v>42765</c:v>
                </c:pt>
                <c:pt idx="408">
                  <c:v>42766</c:v>
                </c:pt>
                <c:pt idx="409">
                  <c:v>42767</c:v>
                </c:pt>
                <c:pt idx="410">
                  <c:v>42768</c:v>
                </c:pt>
                <c:pt idx="411">
                  <c:v>42769</c:v>
                </c:pt>
                <c:pt idx="412">
                  <c:v>42772</c:v>
                </c:pt>
                <c:pt idx="413">
                  <c:v>42773</c:v>
                </c:pt>
                <c:pt idx="414">
                  <c:v>42774</c:v>
                </c:pt>
                <c:pt idx="415">
                  <c:v>42775</c:v>
                </c:pt>
                <c:pt idx="416">
                  <c:v>42776</c:v>
                </c:pt>
                <c:pt idx="417">
                  <c:v>42779</c:v>
                </c:pt>
                <c:pt idx="418">
                  <c:v>42780</c:v>
                </c:pt>
                <c:pt idx="419">
                  <c:v>42781</c:v>
                </c:pt>
                <c:pt idx="420">
                  <c:v>42782</c:v>
                </c:pt>
                <c:pt idx="421">
                  <c:v>42783</c:v>
                </c:pt>
                <c:pt idx="422">
                  <c:v>42786</c:v>
                </c:pt>
                <c:pt idx="423">
                  <c:v>42787</c:v>
                </c:pt>
                <c:pt idx="424">
                  <c:v>42788</c:v>
                </c:pt>
                <c:pt idx="425">
                  <c:v>42789</c:v>
                </c:pt>
                <c:pt idx="426">
                  <c:v>42790</c:v>
                </c:pt>
                <c:pt idx="427">
                  <c:v>42793</c:v>
                </c:pt>
                <c:pt idx="428">
                  <c:v>42794</c:v>
                </c:pt>
                <c:pt idx="429">
                  <c:v>42795</c:v>
                </c:pt>
                <c:pt idx="430">
                  <c:v>42796</c:v>
                </c:pt>
                <c:pt idx="431">
                  <c:v>42797</c:v>
                </c:pt>
                <c:pt idx="432">
                  <c:v>42800</c:v>
                </c:pt>
                <c:pt idx="433">
                  <c:v>42801</c:v>
                </c:pt>
                <c:pt idx="434">
                  <c:v>42802</c:v>
                </c:pt>
                <c:pt idx="435">
                  <c:v>42803</c:v>
                </c:pt>
                <c:pt idx="436">
                  <c:v>42804</c:v>
                </c:pt>
                <c:pt idx="437">
                  <c:v>42807</c:v>
                </c:pt>
                <c:pt idx="438">
                  <c:v>42808</c:v>
                </c:pt>
                <c:pt idx="439">
                  <c:v>42809</c:v>
                </c:pt>
                <c:pt idx="440">
                  <c:v>42810</c:v>
                </c:pt>
                <c:pt idx="441">
                  <c:v>42811</c:v>
                </c:pt>
                <c:pt idx="442">
                  <c:v>42814</c:v>
                </c:pt>
                <c:pt idx="443">
                  <c:v>42815</c:v>
                </c:pt>
                <c:pt idx="444">
                  <c:v>42816</c:v>
                </c:pt>
                <c:pt idx="445">
                  <c:v>42817</c:v>
                </c:pt>
                <c:pt idx="446">
                  <c:v>42818</c:v>
                </c:pt>
                <c:pt idx="447">
                  <c:v>42821</c:v>
                </c:pt>
                <c:pt idx="448">
                  <c:v>42822</c:v>
                </c:pt>
                <c:pt idx="449">
                  <c:v>42823</c:v>
                </c:pt>
                <c:pt idx="450">
                  <c:v>42824</c:v>
                </c:pt>
                <c:pt idx="451">
                  <c:v>42825</c:v>
                </c:pt>
                <c:pt idx="452">
                  <c:v>42828</c:v>
                </c:pt>
                <c:pt idx="453">
                  <c:v>42829</c:v>
                </c:pt>
                <c:pt idx="454">
                  <c:v>42830</c:v>
                </c:pt>
                <c:pt idx="455">
                  <c:v>42831</c:v>
                </c:pt>
                <c:pt idx="456">
                  <c:v>42832</c:v>
                </c:pt>
                <c:pt idx="457">
                  <c:v>42835</c:v>
                </c:pt>
                <c:pt idx="458">
                  <c:v>42836</c:v>
                </c:pt>
                <c:pt idx="459">
                  <c:v>42837</c:v>
                </c:pt>
                <c:pt idx="460">
                  <c:v>42838</c:v>
                </c:pt>
                <c:pt idx="461">
                  <c:v>42843</c:v>
                </c:pt>
                <c:pt idx="462">
                  <c:v>42844</c:v>
                </c:pt>
                <c:pt idx="463">
                  <c:v>42845</c:v>
                </c:pt>
                <c:pt idx="464">
                  <c:v>42846</c:v>
                </c:pt>
                <c:pt idx="465">
                  <c:v>42849</c:v>
                </c:pt>
                <c:pt idx="466">
                  <c:v>42850</c:v>
                </c:pt>
                <c:pt idx="467">
                  <c:v>42851</c:v>
                </c:pt>
                <c:pt idx="468">
                  <c:v>42852</c:v>
                </c:pt>
                <c:pt idx="469">
                  <c:v>42853</c:v>
                </c:pt>
                <c:pt idx="470">
                  <c:v>42857</c:v>
                </c:pt>
                <c:pt idx="471">
                  <c:v>42858</c:v>
                </c:pt>
                <c:pt idx="472">
                  <c:v>42859</c:v>
                </c:pt>
                <c:pt idx="473">
                  <c:v>42860</c:v>
                </c:pt>
                <c:pt idx="474">
                  <c:v>42863</c:v>
                </c:pt>
                <c:pt idx="475">
                  <c:v>42864</c:v>
                </c:pt>
                <c:pt idx="476">
                  <c:v>42865</c:v>
                </c:pt>
                <c:pt idx="477">
                  <c:v>42866</c:v>
                </c:pt>
                <c:pt idx="478">
                  <c:v>42867</c:v>
                </c:pt>
                <c:pt idx="479">
                  <c:v>42870</c:v>
                </c:pt>
                <c:pt idx="480">
                  <c:v>42871</c:v>
                </c:pt>
                <c:pt idx="481">
                  <c:v>42872</c:v>
                </c:pt>
                <c:pt idx="482">
                  <c:v>42873</c:v>
                </c:pt>
                <c:pt idx="483">
                  <c:v>42874</c:v>
                </c:pt>
                <c:pt idx="484">
                  <c:v>42877</c:v>
                </c:pt>
                <c:pt idx="485">
                  <c:v>42878</c:v>
                </c:pt>
                <c:pt idx="486">
                  <c:v>42879</c:v>
                </c:pt>
                <c:pt idx="487">
                  <c:v>42880</c:v>
                </c:pt>
                <c:pt idx="488">
                  <c:v>42881</c:v>
                </c:pt>
                <c:pt idx="489">
                  <c:v>42884</c:v>
                </c:pt>
                <c:pt idx="490">
                  <c:v>42885</c:v>
                </c:pt>
                <c:pt idx="491">
                  <c:v>42886</c:v>
                </c:pt>
                <c:pt idx="492">
                  <c:v>42887</c:v>
                </c:pt>
                <c:pt idx="493">
                  <c:v>42888</c:v>
                </c:pt>
                <c:pt idx="494">
                  <c:v>42891</c:v>
                </c:pt>
                <c:pt idx="495">
                  <c:v>42892</c:v>
                </c:pt>
                <c:pt idx="496">
                  <c:v>42893</c:v>
                </c:pt>
                <c:pt idx="497">
                  <c:v>42894</c:v>
                </c:pt>
                <c:pt idx="498">
                  <c:v>42895</c:v>
                </c:pt>
                <c:pt idx="499">
                  <c:v>42898</c:v>
                </c:pt>
                <c:pt idx="500">
                  <c:v>42899</c:v>
                </c:pt>
                <c:pt idx="501">
                  <c:v>42900</c:v>
                </c:pt>
                <c:pt idx="502">
                  <c:v>42901</c:v>
                </c:pt>
                <c:pt idx="503">
                  <c:v>42902</c:v>
                </c:pt>
                <c:pt idx="504">
                  <c:v>42905</c:v>
                </c:pt>
                <c:pt idx="505">
                  <c:v>42906</c:v>
                </c:pt>
                <c:pt idx="506">
                  <c:v>42907</c:v>
                </c:pt>
                <c:pt idx="507">
                  <c:v>42908</c:v>
                </c:pt>
                <c:pt idx="508">
                  <c:v>42909</c:v>
                </c:pt>
                <c:pt idx="509">
                  <c:v>42912</c:v>
                </c:pt>
                <c:pt idx="510">
                  <c:v>42913</c:v>
                </c:pt>
                <c:pt idx="511">
                  <c:v>42914</c:v>
                </c:pt>
                <c:pt idx="512">
                  <c:v>42915</c:v>
                </c:pt>
                <c:pt idx="513">
                  <c:v>42916</c:v>
                </c:pt>
                <c:pt idx="514">
                  <c:v>42919</c:v>
                </c:pt>
                <c:pt idx="515">
                  <c:v>42920</c:v>
                </c:pt>
                <c:pt idx="516">
                  <c:v>42921</c:v>
                </c:pt>
                <c:pt idx="517">
                  <c:v>42922</c:v>
                </c:pt>
                <c:pt idx="518">
                  <c:v>42923</c:v>
                </c:pt>
                <c:pt idx="519">
                  <c:v>42926</c:v>
                </c:pt>
                <c:pt idx="520">
                  <c:v>42927</c:v>
                </c:pt>
                <c:pt idx="521">
                  <c:v>42928</c:v>
                </c:pt>
                <c:pt idx="522">
                  <c:v>42929</c:v>
                </c:pt>
                <c:pt idx="523">
                  <c:v>42930</c:v>
                </c:pt>
                <c:pt idx="524">
                  <c:v>42933</c:v>
                </c:pt>
                <c:pt idx="525">
                  <c:v>42934</c:v>
                </c:pt>
                <c:pt idx="526">
                  <c:v>42935</c:v>
                </c:pt>
                <c:pt idx="527">
                  <c:v>42936</c:v>
                </c:pt>
                <c:pt idx="528">
                  <c:v>42937</c:v>
                </c:pt>
                <c:pt idx="529">
                  <c:v>42940</c:v>
                </c:pt>
                <c:pt idx="530">
                  <c:v>42941</c:v>
                </c:pt>
                <c:pt idx="531">
                  <c:v>42942</c:v>
                </c:pt>
                <c:pt idx="532">
                  <c:v>42943</c:v>
                </c:pt>
                <c:pt idx="533">
                  <c:v>42944</c:v>
                </c:pt>
                <c:pt idx="534">
                  <c:v>42947</c:v>
                </c:pt>
                <c:pt idx="535">
                  <c:v>42948</c:v>
                </c:pt>
                <c:pt idx="536">
                  <c:v>42949</c:v>
                </c:pt>
                <c:pt idx="537">
                  <c:v>42950</c:v>
                </c:pt>
                <c:pt idx="538">
                  <c:v>42951</c:v>
                </c:pt>
                <c:pt idx="539">
                  <c:v>42954</c:v>
                </c:pt>
                <c:pt idx="540">
                  <c:v>42955</c:v>
                </c:pt>
                <c:pt idx="541">
                  <c:v>42956</c:v>
                </c:pt>
                <c:pt idx="542">
                  <c:v>42957</c:v>
                </c:pt>
                <c:pt idx="543">
                  <c:v>42958</c:v>
                </c:pt>
                <c:pt idx="544">
                  <c:v>42961</c:v>
                </c:pt>
                <c:pt idx="545">
                  <c:v>42962</c:v>
                </c:pt>
                <c:pt idx="546">
                  <c:v>42963</c:v>
                </c:pt>
                <c:pt idx="547">
                  <c:v>42964</c:v>
                </c:pt>
                <c:pt idx="548">
                  <c:v>42965</c:v>
                </c:pt>
                <c:pt idx="549">
                  <c:v>42968</c:v>
                </c:pt>
                <c:pt idx="550">
                  <c:v>42969</c:v>
                </c:pt>
                <c:pt idx="551">
                  <c:v>42970</c:v>
                </c:pt>
                <c:pt idx="552">
                  <c:v>42971</c:v>
                </c:pt>
                <c:pt idx="553">
                  <c:v>42972</c:v>
                </c:pt>
                <c:pt idx="554">
                  <c:v>42975</c:v>
                </c:pt>
                <c:pt idx="555">
                  <c:v>42976</c:v>
                </c:pt>
                <c:pt idx="556">
                  <c:v>42977</c:v>
                </c:pt>
                <c:pt idx="557">
                  <c:v>42978</c:v>
                </c:pt>
                <c:pt idx="558">
                  <c:v>42979</c:v>
                </c:pt>
                <c:pt idx="559">
                  <c:v>42982</c:v>
                </c:pt>
                <c:pt idx="560">
                  <c:v>42983</c:v>
                </c:pt>
                <c:pt idx="561">
                  <c:v>42984</c:v>
                </c:pt>
                <c:pt idx="562">
                  <c:v>42985</c:v>
                </c:pt>
                <c:pt idx="563">
                  <c:v>42986</c:v>
                </c:pt>
                <c:pt idx="564">
                  <c:v>42989</c:v>
                </c:pt>
                <c:pt idx="565">
                  <c:v>42990</c:v>
                </c:pt>
                <c:pt idx="566">
                  <c:v>42991</c:v>
                </c:pt>
                <c:pt idx="567">
                  <c:v>42992</c:v>
                </c:pt>
                <c:pt idx="568">
                  <c:v>42993</c:v>
                </c:pt>
                <c:pt idx="569">
                  <c:v>42996</c:v>
                </c:pt>
                <c:pt idx="570">
                  <c:v>42997</c:v>
                </c:pt>
                <c:pt idx="571">
                  <c:v>42998</c:v>
                </c:pt>
                <c:pt idx="572">
                  <c:v>42999</c:v>
                </c:pt>
                <c:pt idx="573">
                  <c:v>43000</c:v>
                </c:pt>
                <c:pt idx="574">
                  <c:v>43003</c:v>
                </c:pt>
                <c:pt idx="575">
                  <c:v>43004</c:v>
                </c:pt>
                <c:pt idx="576">
                  <c:v>43005</c:v>
                </c:pt>
                <c:pt idx="577">
                  <c:v>43006</c:v>
                </c:pt>
                <c:pt idx="578">
                  <c:v>43007</c:v>
                </c:pt>
                <c:pt idx="579">
                  <c:v>43010</c:v>
                </c:pt>
                <c:pt idx="580">
                  <c:v>43011</c:v>
                </c:pt>
                <c:pt idx="581">
                  <c:v>43012</c:v>
                </c:pt>
                <c:pt idx="582">
                  <c:v>43013</c:v>
                </c:pt>
                <c:pt idx="583">
                  <c:v>43014</c:v>
                </c:pt>
                <c:pt idx="584">
                  <c:v>43017</c:v>
                </c:pt>
                <c:pt idx="585">
                  <c:v>43018</c:v>
                </c:pt>
                <c:pt idx="586">
                  <c:v>43019</c:v>
                </c:pt>
                <c:pt idx="587">
                  <c:v>43020</c:v>
                </c:pt>
                <c:pt idx="588">
                  <c:v>43021</c:v>
                </c:pt>
                <c:pt idx="589">
                  <c:v>43024</c:v>
                </c:pt>
                <c:pt idx="590">
                  <c:v>43025</c:v>
                </c:pt>
                <c:pt idx="591">
                  <c:v>43026</c:v>
                </c:pt>
                <c:pt idx="592">
                  <c:v>43027</c:v>
                </c:pt>
                <c:pt idx="593">
                  <c:v>43028</c:v>
                </c:pt>
                <c:pt idx="594">
                  <c:v>43031</c:v>
                </c:pt>
                <c:pt idx="595">
                  <c:v>43032</c:v>
                </c:pt>
                <c:pt idx="596">
                  <c:v>43033</c:v>
                </c:pt>
                <c:pt idx="597">
                  <c:v>43034</c:v>
                </c:pt>
                <c:pt idx="598">
                  <c:v>43035</c:v>
                </c:pt>
                <c:pt idx="599">
                  <c:v>43038</c:v>
                </c:pt>
                <c:pt idx="600">
                  <c:v>43039</c:v>
                </c:pt>
                <c:pt idx="601">
                  <c:v>43040</c:v>
                </c:pt>
                <c:pt idx="602">
                  <c:v>43041</c:v>
                </c:pt>
                <c:pt idx="603">
                  <c:v>43042</c:v>
                </c:pt>
                <c:pt idx="604">
                  <c:v>43045</c:v>
                </c:pt>
                <c:pt idx="605">
                  <c:v>43046</c:v>
                </c:pt>
                <c:pt idx="606">
                  <c:v>43047</c:v>
                </c:pt>
                <c:pt idx="607">
                  <c:v>43048</c:v>
                </c:pt>
                <c:pt idx="608">
                  <c:v>43049</c:v>
                </c:pt>
                <c:pt idx="609">
                  <c:v>43052</c:v>
                </c:pt>
                <c:pt idx="610">
                  <c:v>43053</c:v>
                </c:pt>
                <c:pt idx="611">
                  <c:v>43054</c:v>
                </c:pt>
                <c:pt idx="612">
                  <c:v>43055</c:v>
                </c:pt>
                <c:pt idx="613">
                  <c:v>43056</c:v>
                </c:pt>
                <c:pt idx="614">
                  <c:v>43059</c:v>
                </c:pt>
                <c:pt idx="615">
                  <c:v>43060</c:v>
                </c:pt>
                <c:pt idx="616">
                  <c:v>43061</c:v>
                </c:pt>
                <c:pt idx="617">
                  <c:v>43062</c:v>
                </c:pt>
                <c:pt idx="618">
                  <c:v>43063</c:v>
                </c:pt>
                <c:pt idx="619">
                  <c:v>43066</c:v>
                </c:pt>
                <c:pt idx="620">
                  <c:v>43067</c:v>
                </c:pt>
                <c:pt idx="621">
                  <c:v>43068</c:v>
                </c:pt>
                <c:pt idx="622">
                  <c:v>43069</c:v>
                </c:pt>
                <c:pt idx="623">
                  <c:v>43070</c:v>
                </c:pt>
                <c:pt idx="624">
                  <c:v>43073</c:v>
                </c:pt>
                <c:pt idx="625">
                  <c:v>43074</c:v>
                </c:pt>
                <c:pt idx="626">
                  <c:v>43075</c:v>
                </c:pt>
                <c:pt idx="627">
                  <c:v>43076</c:v>
                </c:pt>
                <c:pt idx="628">
                  <c:v>43077</c:v>
                </c:pt>
                <c:pt idx="629">
                  <c:v>43080</c:v>
                </c:pt>
                <c:pt idx="630">
                  <c:v>43081</c:v>
                </c:pt>
                <c:pt idx="631">
                  <c:v>43082</c:v>
                </c:pt>
                <c:pt idx="632">
                  <c:v>43083</c:v>
                </c:pt>
                <c:pt idx="633">
                  <c:v>43084</c:v>
                </c:pt>
                <c:pt idx="634">
                  <c:v>43087</c:v>
                </c:pt>
                <c:pt idx="635">
                  <c:v>43088</c:v>
                </c:pt>
                <c:pt idx="636">
                  <c:v>43089</c:v>
                </c:pt>
                <c:pt idx="637">
                  <c:v>43090</c:v>
                </c:pt>
                <c:pt idx="638">
                  <c:v>43091</c:v>
                </c:pt>
                <c:pt idx="639">
                  <c:v>43096</c:v>
                </c:pt>
                <c:pt idx="640">
                  <c:v>43097</c:v>
                </c:pt>
                <c:pt idx="641">
                  <c:v>43098</c:v>
                </c:pt>
                <c:pt idx="642">
                  <c:v>43102</c:v>
                </c:pt>
                <c:pt idx="643">
                  <c:v>43103</c:v>
                </c:pt>
                <c:pt idx="644">
                  <c:v>43104</c:v>
                </c:pt>
                <c:pt idx="645">
                  <c:v>43105</c:v>
                </c:pt>
                <c:pt idx="646">
                  <c:v>43108</c:v>
                </c:pt>
                <c:pt idx="647">
                  <c:v>43109</c:v>
                </c:pt>
                <c:pt idx="648">
                  <c:v>43110</c:v>
                </c:pt>
                <c:pt idx="649">
                  <c:v>43111</c:v>
                </c:pt>
                <c:pt idx="650">
                  <c:v>43112</c:v>
                </c:pt>
                <c:pt idx="651">
                  <c:v>43115</c:v>
                </c:pt>
                <c:pt idx="652">
                  <c:v>43116</c:v>
                </c:pt>
                <c:pt idx="653">
                  <c:v>43117</c:v>
                </c:pt>
                <c:pt idx="654">
                  <c:v>43118</c:v>
                </c:pt>
                <c:pt idx="655">
                  <c:v>43119</c:v>
                </c:pt>
                <c:pt idx="656">
                  <c:v>43122</c:v>
                </c:pt>
                <c:pt idx="657">
                  <c:v>43123</c:v>
                </c:pt>
                <c:pt idx="658">
                  <c:v>43124</c:v>
                </c:pt>
                <c:pt idx="659">
                  <c:v>43125</c:v>
                </c:pt>
                <c:pt idx="660">
                  <c:v>43126</c:v>
                </c:pt>
                <c:pt idx="661">
                  <c:v>43129</c:v>
                </c:pt>
                <c:pt idx="662">
                  <c:v>43130</c:v>
                </c:pt>
                <c:pt idx="663">
                  <c:v>43131</c:v>
                </c:pt>
                <c:pt idx="664">
                  <c:v>43132</c:v>
                </c:pt>
                <c:pt idx="665">
                  <c:v>43133</c:v>
                </c:pt>
                <c:pt idx="666">
                  <c:v>43136</c:v>
                </c:pt>
                <c:pt idx="667">
                  <c:v>43137</c:v>
                </c:pt>
                <c:pt idx="668">
                  <c:v>43138</c:v>
                </c:pt>
                <c:pt idx="669">
                  <c:v>43139</c:v>
                </c:pt>
                <c:pt idx="670">
                  <c:v>43140</c:v>
                </c:pt>
                <c:pt idx="671">
                  <c:v>43143</c:v>
                </c:pt>
                <c:pt idx="672">
                  <c:v>43144</c:v>
                </c:pt>
                <c:pt idx="673">
                  <c:v>43145</c:v>
                </c:pt>
                <c:pt idx="674">
                  <c:v>43146</c:v>
                </c:pt>
                <c:pt idx="675">
                  <c:v>43147</c:v>
                </c:pt>
                <c:pt idx="676">
                  <c:v>43150</c:v>
                </c:pt>
                <c:pt idx="677">
                  <c:v>43151</c:v>
                </c:pt>
                <c:pt idx="678">
                  <c:v>43152</c:v>
                </c:pt>
                <c:pt idx="679">
                  <c:v>43153</c:v>
                </c:pt>
                <c:pt idx="680">
                  <c:v>43154</c:v>
                </c:pt>
                <c:pt idx="681">
                  <c:v>43157</c:v>
                </c:pt>
                <c:pt idx="682">
                  <c:v>43158</c:v>
                </c:pt>
                <c:pt idx="683">
                  <c:v>43159</c:v>
                </c:pt>
                <c:pt idx="684">
                  <c:v>43160</c:v>
                </c:pt>
                <c:pt idx="685">
                  <c:v>43161</c:v>
                </c:pt>
                <c:pt idx="686">
                  <c:v>43164</c:v>
                </c:pt>
                <c:pt idx="687">
                  <c:v>43165</c:v>
                </c:pt>
                <c:pt idx="688">
                  <c:v>43166</c:v>
                </c:pt>
                <c:pt idx="689">
                  <c:v>43167</c:v>
                </c:pt>
                <c:pt idx="690">
                  <c:v>43168</c:v>
                </c:pt>
                <c:pt idx="691">
                  <c:v>43171</c:v>
                </c:pt>
                <c:pt idx="692">
                  <c:v>43172</c:v>
                </c:pt>
                <c:pt idx="693">
                  <c:v>43173</c:v>
                </c:pt>
                <c:pt idx="694">
                  <c:v>43174</c:v>
                </c:pt>
                <c:pt idx="695">
                  <c:v>43175</c:v>
                </c:pt>
                <c:pt idx="696">
                  <c:v>43178</c:v>
                </c:pt>
                <c:pt idx="697">
                  <c:v>43179</c:v>
                </c:pt>
                <c:pt idx="698">
                  <c:v>43180</c:v>
                </c:pt>
                <c:pt idx="699">
                  <c:v>43181</c:v>
                </c:pt>
                <c:pt idx="700">
                  <c:v>43182</c:v>
                </c:pt>
                <c:pt idx="701">
                  <c:v>43185</c:v>
                </c:pt>
                <c:pt idx="702">
                  <c:v>43186</c:v>
                </c:pt>
                <c:pt idx="703">
                  <c:v>43187</c:v>
                </c:pt>
                <c:pt idx="704">
                  <c:v>43188</c:v>
                </c:pt>
                <c:pt idx="705">
                  <c:v>43193</c:v>
                </c:pt>
                <c:pt idx="706">
                  <c:v>43194</c:v>
                </c:pt>
                <c:pt idx="707">
                  <c:v>43195</c:v>
                </c:pt>
                <c:pt idx="708">
                  <c:v>43196</c:v>
                </c:pt>
                <c:pt idx="709">
                  <c:v>43199</c:v>
                </c:pt>
                <c:pt idx="710">
                  <c:v>43200</c:v>
                </c:pt>
                <c:pt idx="711">
                  <c:v>43201</c:v>
                </c:pt>
                <c:pt idx="712">
                  <c:v>43202</c:v>
                </c:pt>
              </c:numCache>
            </c:numRef>
          </c:xVal>
          <c:yVal>
            <c:numRef>
              <c:f>'Check Eur6M'!$AH$4:$AH$716</c:f>
              <c:numCache>
                <c:formatCode>0.0000%</c:formatCode>
                <c:ptCount val="713"/>
                <c:pt idx="0">
                  <c:v>5.9527555923489649E-4</c:v>
                </c:pt>
                <c:pt idx="1">
                  <c:v>5.9768375788234976E-4</c:v>
                </c:pt>
                <c:pt idx="2">
                  <c:v>6.0010732484989775E-4</c:v>
                </c:pt>
                <c:pt idx="3">
                  <c:v>6.0484949011362749E-4</c:v>
                </c:pt>
                <c:pt idx="4">
                  <c:v>6.0615890405792843E-4</c:v>
                </c:pt>
                <c:pt idx="5">
                  <c:v>6.1247155632594761E-4</c:v>
                </c:pt>
                <c:pt idx="6">
                  <c:v>6.1499685635503574E-4</c:v>
                </c:pt>
                <c:pt idx="7">
                  <c:v>6.1754069911017413E-4</c:v>
                </c:pt>
                <c:pt idx="8">
                  <c:v>6.226261696235506E-4</c:v>
                </c:pt>
                <c:pt idx="9">
                  <c:v>6.2395715543960798E-4</c:v>
                </c:pt>
                <c:pt idx="10">
                  <c:v>6.3055392630860464E-4</c:v>
                </c:pt>
                <c:pt idx="11">
                  <c:v>6.3321854897981154E-4</c:v>
                </c:pt>
                <c:pt idx="12">
                  <c:v>6.3590488892508454E-4</c:v>
                </c:pt>
                <c:pt idx="13">
                  <c:v>6.4148391893403454E-4</c:v>
                </c:pt>
                <c:pt idx="14">
                  <c:v>6.4279490796418043E-4</c:v>
                </c:pt>
                <c:pt idx="15">
                  <c:v>6.4967822104860357E-4</c:v>
                </c:pt>
                <c:pt idx="16">
                  <c:v>6.5250438865723751E-4</c:v>
                </c:pt>
                <c:pt idx="17">
                  <c:v>6.5535544824434988E-4</c:v>
                </c:pt>
                <c:pt idx="18">
                  <c:v>6.5661277392363286E-4</c:v>
                </c:pt>
                <c:pt idx="19">
                  <c:v>6.5785638122917893E-4</c:v>
                </c:pt>
                <c:pt idx="20">
                  <c:v>6.6999999999995817E-4</c:v>
                </c:pt>
                <c:pt idx="21">
                  <c:v>6.7300953638223552E-4</c:v>
                </c:pt>
                <c:pt idx="22">
                  <c:v>6.7604474194129713E-4</c:v>
                </c:pt>
                <c:pt idx="23">
                  <c:v>6.8297717086044979E-4</c:v>
                </c:pt>
                <c:pt idx="24">
                  <c:v>6.8413833841197795E-4</c:v>
                </c:pt>
                <c:pt idx="25">
                  <c:v>6.9153776258726925E-4</c:v>
                </c:pt>
                <c:pt idx="26">
                  <c:v>6.9468615616268177E-4</c:v>
                </c:pt>
                <c:pt idx="27">
                  <c:v>6.9784660979018169E-4</c:v>
                </c:pt>
                <c:pt idx="28">
                  <c:v>7.0516463011439966E-4</c:v>
                </c:pt>
                <c:pt idx="29">
                  <c:v>7.0627687151471146E-4</c:v>
                </c:pt>
                <c:pt idx="30">
                  <c:v>7.1376173096590015E-4</c:v>
                </c:pt>
                <c:pt idx="31">
                  <c:v>7.1695371608473111E-4</c:v>
                </c:pt>
                <c:pt idx="32">
                  <c:v>7.2014415153099785E-4</c:v>
                </c:pt>
                <c:pt idx="33">
                  <c:v>7.2746441033593031E-4</c:v>
                </c:pt>
                <c:pt idx="34">
                  <c:v>7.2857623717855196E-4</c:v>
                </c:pt>
                <c:pt idx="35">
                  <c:v>7.3600503284063936E-4</c:v>
                </c:pt>
                <c:pt idx="36">
                  <c:v>7.391453395761585E-4</c:v>
                </c:pt>
                <c:pt idx="37">
                  <c:v>7.4227048629756402E-4</c:v>
                </c:pt>
                <c:pt idx="38">
                  <c:v>7.4921678345888612E-4</c:v>
                </c:pt>
                <c:pt idx="39">
                  <c:v>7.5037314384949333E-4</c:v>
                </c:pt>
                <c:pt idx="40">
                  <c:v>7.5388270675816728E-4</c:v>
                </c:pt>
                <c:pt idx="41">
                  <c:v>7.5695293724427728E-4</c:v>
                </c:pt>
                <c:pt idx="42">
                  <c:v>7.5999999999979632E-4</c:v>
                </c:pt>
                <c:pt idx="43">
                  <c:v>7.6302220094951433E-4</c:v>
                </c:pt>
                <c:pt idx="44">
                  <c:v>7.660189328793722E-4</c:v>
                </c:pt>
                <c:pt idx="45">
                  <c:v>7.7485295958380979E-4</c:v>
                </c:pt>
                <c:pt idx="46">
                  <c:v>7.777444604607852E-4</c:v>
                </c:pt>
                <c:pt idx="47">
                  <c:v>7.8060881482503049E-4</c:v>
                </c:pt>
                <c:pt idx="48">
                  <c:v>7.834456871752488E-4</c:v>
                </c:pt>
                <c:pt idx="49">
                  <c:v>7.8625474200926448E-4</c:v>
                </c:pt>
                <c:pt idx="50">
                  <c:v>7.9451164638136079E-4</c:v>
                </c:pt>
                <c:pt idx="51">
                  <c:v>7.9720607611475638E-4</c:v>
                </c:pt>
                <c:pt idx="52">
                  <c:v>7.9987101081053103E-4</c:v>
                </c:pt>
                <c:pt idx="53">
                  <c:v>8.0250611496343453E-4</c:v>
                </c:pt>
                <c:pt idx="54">
                  <c:v>8.0511105306646025E-4</c:v>
                </c:pt>
                <c:pt idx="55">
                  <c:v>8.1274151600927705E-4</c:v>
                </c:pt>
                <c:pt idx="56">
                  <c:v>8.1522243484316277E-4</c:v>
                </c:pt>
                <c:pt idx="57">
                  <c:v>8.1767151009081915E-4</c:v>
                </c:pt>
                <c:pt idx="58">
                  <c:v>8.2008840624480002E-4</c:v>
                </c:pt>
                <c:pt idx="59">
                  <c:v>8.258404756217128E-4</c:v>
                </c:pt>
                <c:pt idx="60">
                  <c:v>8.3020609238320222E-4</c:v>
                </c:pt>
                <c:pt idx="61">
                  <c:v>8.316784578169009E-4</c:v>
                </c:pt>
                <c:pt idx="62">
                  <c:v>8.345968158248602E-4</c:v>
                </c:pt>
                <c:pt idx="63">
                  <c:v>8.367406744328764E-4</c:v>
                </c:pt>
                <c:pt idx="64">
                  <c:v>8.4000000000031803E-4</c:v>
                </c:pt>
                <c:pt idx="65">
                  <c:v>8.4496382164565419E-4</c:v>
                </c:pt>
                <c:pt idx="66">
                  <c:v>8.4693037393060401E-4</c:v>
                </c:pt>
                <c:pt idx="67">
                  <c:v>8.4886242669712059E-4</c:v>
                </c:pt>
                <c:pt idx="68">
                  <c:v>8.5076093522128073E-4</c:v>
                </c:pt>
                <c:pt idx="69">
                  <c:v>8.5330959122751173E-4</c:v>
                </c:pt>
                <c:pt idx="70">
                  <c:v>8.5803863260939931E-4</c:v>
                </c:pt>
                <c:pt idx="71">
                  <c:v>8.59783749251194E-4</c:v>
                </c:pt>
                <c:pt idx="72">
                  <c:v>8.615010534171691E-4</c:v>
                </c:pt>
                <c:pt idx="73">
                  <c:v>8.6319150041703563E-4</c:v>
                </c:pt>
                <c:pt idx="74">
                  <c:v>8.6523088374109455E-4</c:v>
                </c:pt>
                <c:pt idx="75">
                  <c:v>8.6970382313877707E-4</c:v>
                </c:pt>
                <c:pt idx="76">
                  <c:v>8.7127431412849124E-4</c:v>
                </c:pt>
                <c:pt idx="77">
                  <c:v>8.7282367990689836E-4</c:v>
                </c:pt>
                <c:pt idx="78">
                  <c:v>8.7435287581428623E-4</c:v>
                </c:pt>
                <c:pt idx="79">
                  <c:v>8.7608800969699268E-4</c:v>
                </c:pt>
                <c:pt idx="80">
                  <c:v>8.8028706763942921E-4</c:v>
                </c:pt>
                <c:pt idx="81">
                  <c:v>8.8172974440261836E-4</c:v>
                </c:pt>
                <c:pt idx="82">
                  <c:v>8.8315798340290975E-4</c:v>
                </c:pt>
                <c:pt idx="83">
                  <c:v>8.8457274000330519E-4</c:v>
                </c:pt>
                <c:pt idx="84">
                  <c:v>8.8587685698554878E-4</c:v>
                </c:pt>
                <c:pt idx="85">
                  <c:v>8.8999999999981347E-4</c:v>
                </c:pt>
                <c:pt idx="86">
                  <c:v>8.9135255598394973E-4</c:v>
                </c:pt>
                <c:pt idx="87">
                  <c:v>8.9269563899315406E-4</c:v>
                </c:pt>
                <c:pt idx="88">
                  <c:v>8.9403003346807074E-4</c:v>
                </c:pt>
                <c:pt idx="89">
                  <c:v>8.9535652385285772E-4</c:v>
                </c:pt>
                <c:pt idx="90">
                  <c:v>8.9929641493700842E-4</c:v>
                </c:pt>
                <c:pt idx="91">
                  <c:v>9.0059913344238548E-4</c:v>
                </c:pt>
                <c:pt idx="92">
                  <c:v>9.0189787010872815E-4</c:v>
                </c:pt>
                <c:pt idx="93">
                  <c:v>9.031934093924924E-4</c:v>
                </c:pt>
                <c:pt idx="94">
                  <c:v>9.0448653575233001E-4</c:v>
                </c:pt>
                <c:pt idx="95">
                  <c:v>9.0835928190642515E-4</c:v>
                </c:pt>
                <c:pt idx="96">
                  <c:v>9.0965060119836086E-4</c:v>
                </c:pt>
                <c:pt idx="97">
                  <c:v>9.1094342989037405E-4</c:v>
                </c:pt>
                <c:pt idx="98">
                  <c:v>9.1223855245385361E-4</c:v>
                </c:pt>
                <c:pt idx="99">
                  <c:v>9.1353675336150616E-4</c:v>
                </c:pt>
                <c:pt idx="100">
                  <c:v>9.1745767090906886E-4</c:v>
                </c:pt>
                <c:pt idx="101">
                  <c:v>9.1877602996440005E-4</c:v>
                </c:pt>
                <c:pt idx="102">
                  <c:v>9.2010138976037761E-4</c:v>
                </c:pt>
                <c:pt idx="103">
                  <c:v>9.2143453478244549E-4</c:v>
                </c:pt>
                <c:pt idx="104">
                  <c:v>9.2277624951868234E-4</c:v>
                </c:pt>
                <c:pt idx="105">
                  <c:v>9.2720372849913659E-4</c:v>
                </c:pt>
                <c:pt idx="106">
                  <c:v>9.285956410489464E-4</c:v>
                </c:pt>
                <c:pt idx="107">
                  <c:v>9.2999999999982441E-4</c:v>
                </c:pt>
                <c:pt idx="108">
                  <c:v>9.3141736579046078E-4</c:v>
                </c:pt>
                <c:pt idx="109">
                  <c:v>9.3363077259364744E-4</c:v>
                </c:pt>
                <c:pt idx="110">
                  <c:v>9.372083260818664E-4</c:v>
                </c:pt>
                <c:pt idx="111">
                  <c:v>9.3868374816145938E-4</c:v>
                </c:pt>
                <c:pt idx="112">
                  <c:v>9.4016916612932235E-4</c:v>
                </c:pt>
                <c:pt idx="113">
                  <c:v>9.4166404152525008E-4</c:v>
                </c:pt>
                <c:pt idx="114">
                  <c:v>9.4404537809078244E-4</c:v>
                </c:pt>
                <c:pt idx="115">
                  <c:v>9.4772734813439402E-4</c:v>
                </c:pt>
                <c:pt idx="116">
                  <c:v>9.49261433716458E-4</c:v>
                </c:pt>
                <c:pt idx="117">
                  <c:v>9.5080174593434102E-4</c:v>
                </c:pt>
                <c:pt idx="118">
                  <c:v>9.5234774631691732E-4</c:v>
                </c:pt>
                <c:pt idx="119">
                  <c:v>9.5485391139115956E-4</c:v>
                </c:pt>
                <c:pt idx="120">
                  <c:v>9.5857786002010034E-4</c:v>
                </c:pt>
                <c:pt idx="121">
                  <c:v>9.6014422410465813E-4</c:v>
                </c:pt>
                <c:pt idx="122">
                  <c:v>9.617130454939581E-4</c:v>
                </c:pt>
                <c:pt idx="123">
                  <c:v>9.6328378570508086E-4</c:v>
                </c:pt>
                <c:pt idx="124">
                  <c:v>9.6957516505131449E-4</c:v>
                </c:pt>
                <c:pt idx="125">
                  <c:v>9.7114742207053716E-4</c:v>
                </c:pt>
                <c:pt idx="126">
                  <c:v>9.7271836697912105E-4</c:v>
                </c:pt>
                <c:pt idx="127">
                  <c:v>9.7376610537936511E-4</c:v>
                </c:pt>
                <c:pt idx="128">
                  <c:v>9.8000000000009559E-4</c:v>
                </c:pt>
                <c:pt idx="129">
                  <c:v>9.815486882173239E-4</c:v>
                </c:pt>
                <c:pt idx="130">
                  <c:v>9.8309216999443788E-4</c:v>
                </c:pt>
                <c:pt idx="131">
                  <c:v>9.8462967956991737E-4</c:v>
                </c:pt>
                <c:pt idx="132">
                  <c:v>9.8616045117960738E-4</c:v>
                </c:pt>
                <c:pt idx="133">
                  <c:v>9.9070468054207974E-4</c:v>
                </c:pt>
                <c:pt idx="134">
                  <c:v>9.9220084260533224E-4</c:v>
                </c:pt>
                <c:pt idx="135">
                  <c:v>9.9368643784995565E-4</c:v>
                </c:pt>
                <c:pt idx="136">
                  <c:v>9.9516070049817957E-4</c:v>
                </c:pt>
                <c:pt idx="137">
                  <c:v>9.9662286477135409E-4</c:v>
                </c:pt>
                <c:pt idx="138">
                  <c:v>1.000929109515441E-3</c:v>
                </c:pt>
                <c:pt idx="139">
                  <c:v>1.0023352224544921E-3</c:v>
                </c:pt>
                <c:pt idx="140">
                  <c:v>1.0037254080923071E-3</c:v>
                </c:pt>
                <c:pt idx="141">
                  <c:v>1.0050989006370604E-3</c:v>
                </c:pt>
                <c:pt idx="142">
                  <c:v>1.0064549342978049E-3</c:v>
                </c:pt>
                <c:pt idx="143">
                  <c:v>1.0104106240208363E-3</c:v>
                </c:pt>
                <c:pt idx="144">
                  <c:v>1.0116891641846865E-3</c:v>
                </c:pt>
                <c:pt idx="145">
                  <c:v>1.0129464164777302E-3</c:v>
                </c:pt>
                <c:pt idx="146">
                  <c:v>1.0141816150993571E-3</c:v>
                </c:pt>
                <c:pt idx="147">
                  <c:v>1.0153939942458834E-3</c:v>
                </c:pt>
                <c:pt idx="148">
                  <c:v>1.0188865567971374E-3</c:v>
                </c:pt>
                <c:pt idx="149">
                  <c:v>1.0199999999998305E-3</c:v>
                </c:pt>
                <c:pt idx="150">
                  <c:v>1.0210865354605551E-3</c:v>
                </c:pt>
                <c:pt idx="151">
                  <c:v>1.0221448348546082E-3</c:v>
                </c:pt>
                <c:pt idx="152">
                  <c:v>1.023176245352716E-3</c:v>
                </c:pt>
                <c:pt idx="153">
                  <c:v>1.0261299520820289E-3</c:v>
                </c:pt>
                <c:pt idx="154">
                  <c:v>1.0270746156333681E-3</c:v>
                </c:pt>
                <c:pt idx="155">
                  <c:v>1.0280027946325226E-3</c:v>
                </c:pt>
                <c:pt idx="156">
                  <c:v>1.0289165699622111E-3</c:v>
                </c:pt>
                <c:pt idx="157">
                  <c:v>1.0298180225082271E-3</c:v>
                </c:pt>
                <c:pt idx="158">
                  <c:v>1.0324692523772778E-3</c:v>
                </c:pt>
                <c:pt idx="159">
                  <c:v>1.0333422227383315E-3</c:v>
                </c:pt>
                <c:pt idx="160">
                  <c:v>1.0342132748101215E-3</c:v>
                </c:pt>
                <c:pt idx="161">
                  <c:v>1.0350844895004017E-3</c:v>
                </c:pt>
                <c:pt idx="162">
                  <c:v>1.0359579477243923E-3</c:v>
                </c:pt>
                <c:pt idx="163">
                  <c:v>1.0386125927828928E-3</c:v>
                </c:pt>
                <c:pt idx="164">
                  <c:v>1.0395158343466339E-3</c:v>
                </c:pt>
                <c:pt idx="165">
                  <c:v>1.0404317240667435E-3</c:v>
                </c:pt>
                <c:pt idx="166">
                  <c:v>1.041362342879963E-3</c:v>
                </c:pt>
                <c:pt idx="167">
                  <c:v>1.0423097717261087E-3</c:v>
                </c:pt>
                <c:pt idx="168">
                  <c:v>1.0479016256960466E-3</c:v>
                </c:pt>
                <c:pt idx="169">
                  <c:v>1.0489382227381631E-3</c:v>
                </c:pt>
                <c:pt idx="170">
                  <c:v>1.0500000000003623E-3</c:v>
                </c:pt>
                <c:pt idx="171">
                  <c:v>1.0536737931116627E-3</c:v>
                </c:pt>
                <c:pt idx="172">
                  <c:v>1.0535003052973596E-3</c:v>
                </c:pt>
                <c:pt idx="173">
                  <c:v>1.0557187953159244E-3</c:v>
                </c:pt>
                <c:pt idx="174">
                  <c:v>1.0569458782020956E-3</c:v>
                </c:pt>
                <c:pt idx="175">
                  <c:v>1.0582010768119291E-3</c:v>
                </c:pt>
                <c:pt idx="176">
                  <c:v>1.062037931358617E-3</c:v>
                </c:pt>
                <c:pt idx="177">
                  <c:v>1.0620750743487062E-3</c:v>
                </c:pt>
                <c:pt idx="178">
                  <c:v>1.0649039226072888E-3</c:v>
                </c:pt>
                <c:pt idx="179">
                  <c:v>1.066330885719309E-3</c:v>
                </c:pt>
                <c:pt idx="180">
                  <c:v>1.0677869879572239E-3</c:v>
                </c:pt>
                <c:pt idx="181">
                  <c:v>1.0717829110201155E-3</c:v>
                </c:pt>
                <c:pt idx="182">
                  <c:v>1.0720433580006293E-3</c:v>
                </c:pt>
                <c:pt idx="183">
                  <c:v>1.0755097033522255E-3</c:v>
                </c:pt>
                <c:pt idx="184">
                  <c:v>1.0771437107603011E-3</c:v>
                </c:pt>
                <c:pt idx="185">
                  <c:v>1.0788078807825224E-3</c:v>
                </c:pt>
                <c:pt idx="186">
                  <c:v>1.0829583413483486E-3</c:v>
                </c:pt>
                <c:pt idx="187">
                  <c:v>1.0894345042602161E-3</c:v>
                </c:pt>
                <c:pt idx="188">
                  <c:v>1.091313906846817E-3</c:v>
                </c:pt>
                <c:pt idx="189">
                  <c:v>1.0920182823241302E-3</c:v>
                </c:pt>
                <c:pt idx="190">
                  <c:v>1.0963599842824772E-3</c:v>
                </c:pt>
                <c:pt idx="191">
                  <c:v>1.099999999999999E-3</c:v>
                </c:pt>
                <c:pt idx="192">
                  <c:v>1.1020750474313677E-3</c:v>
                </c:pt>
                <c:pt idx="193">
                  <c:v>1.1041793655111553E-3</c:v>
                </c:pt>
                <c:pt idx="194">
                  <c:v>1.1063100255861945E-3</c:v>
                </c:pt>
                <c:pt idx="195">
                  <c:v>1.110738750425192E-3</c:v>
                </c:pt>
                <c:pt idx="196">
                  <c:v>1.115037512351388E-3</c:v>
                </c:pt>
                <c:pt idx="197">
                  <c:v>1.1172559521814768E-3</c:v>
                </c:pt>
                <c:pt idx="198">
                  <c:v>1.119483161830098E-3</c:v>
                </c:pt>
                <c:pt idx="199">
                  <c:v>1.1217162125584702E-3</c:v>
                </c:pt>
                <c:pt idx="200">
                  <c:v>1.125964143703008E-3</c:v>
                </c:pt>
                <c:pt idx="201">
                  <c:v>1.1306482509836457E-3</c:v>
                </c:pt>
                <c:pt idx="202">
                  <c:v>1.1328665755332716E-3</c:v>
                </c:pt>
                <c:pt idx="203">
                  <c:v>1.135073168439481E-3</c:v>
                </c:pt>
                <c:pt idx="204">
                  <c:v>1.1372651008695789E-3</c:v>
                </c:pt>
                <c:pt idx="205">
                  <c:v>1.141049840314913E-3</c:v>
                </c:pt>
                <c:pt idx="206">
                  <c:v>1.14582764872765E-3</c:v>
                </c:pt>
                <c:pt idx="207">
                  <c:v>1.1479023458447056E-3</c:v>
                </c:pt>
                <c:pt idx="208">
                  <c:v>1.149944809230012E-3</c:v>
                </c:pt>
                <c:pt idx="209">
                  <c:v>1.1519521099674431E-3</c:v>
                </c:pt>
                <c:pt idx="210">
                  <c:v>1.1550021055352648E-3</c:v>
                </c:pt>
                <c:pt idx="211">
                  <c:v>1.1599999999999534E-3</c:v>
                </c:pt>
                <c:pt idx="212">
                  <c:v>1.1617429627949157E-3</c:v>
                </c:pt>
                <c:pt idx="213">
                  <c:v>1.1634391268263182E-3</c:v>
                </c:pt>
                <c:pt idx="214">
                  <c:v>1.1656289848228961E-3</c:v>
                </c:pt>
                <c:pt idx="215">
                  <c:v>1.1669589827122797E-3</c:v>
                </c:pt>
                <c:pt idx="216">
                  <c:v>1.1713636772860681E-3</c:v>
                </c:pt>
                <c:pt idx="217">
                  <c:v>1.1728664760115293E-3</c:v>
                </c:pt>
                <c:pt idx="218">
                  <c:v>1.1743516185400511E-3</c:v>
                </c:pt>
                <c:pt idx="219">
                  <c:v>1.1761796194550886E-3</c:v>
                </c:pt>
                <c:pt idx="220">
                  <c:v>1.17746177965232E-3</c:v>
                </c:pt>
                <c:pt idx="221">
                  <c:v>1.1816582035049385E-3</c:v>
                </c:pt>
                <c:pt idx="222">
                  <c:v>1.1831248381934173E-3</c:v>
                </c:pt>
                <c:pt idx="223">
                  <c:v>1.1846029599158288E-3</c:v>
                </c:pt>
                <c:pt idx="224">
                  <c:v>1.1866838021452034E-3</c:v>
                </c:pt>
                <c:pt idx="225">
                  <c:v>1.1879167856872891E-3</c:v>
                </c:pt>
                <c:pt idx="226">
                  <c:v>1.1923115924094637E-3</c:v>
                </c:pt>
                <c:pt idx="227">
                  <c:v>1.1939460675525204E-3</c:v>
                </c:pt>
                <c:pt idx="228">
                  <c:v>1.195621173601174E-3</c:v>
                </c:pt>
                <c:pt idx="229">
                  <c:v>1.1985542214967568E-3</c:v>
                </c:pt>
                <c:pt idx="230">
                  <c:v>1.1997443217077082E-3</c:v>
                </c:pt>
                <c:pt idx="231">
                  <c:v>1.2047518895549288E-3</c:v>
                </c:pt>
                <c:pt idx="232">
                  <c:v>1.2059265685941338E-3</c:v>
                </c:pt>
                <c:pt idx="233">
                  <c:v>1.2079282171730422E-3</c:v>
                </c:pt>
                <c:pt idx="234">
                  <c:v>1.2100000000000862E-3</c:v>
                </c:pt>
                <c:pt idx="235">
                  <c:v>1.2143389513521994E-3</c:v>
                </c:pt>
                <c:pt idx="236">
                  <c:v>1.2190119246073027E-3</c:v>
                </c:pt>
                <c:pt idx="237">
                  <c:v>1.2214397231828133E-3</c:v>
                </c:pt>
                <c:pt idx="238">
                  <c:v>1.2239345196431595E-3</c:v>
                </c:pt>
                <c:pt idx="239">
                  <c:v>1.2264948494440085E-3</c:v>
                </c:pt>
                <c:pt idx="240">
                  <c:v>1.2322548115564515E-3</c:v>
                </c:pt>
                <c:pt idx="241">
                  <c:v>1.2373622111570405E-3</c:v>
                </c:pt>
                <c:pt idx="242">
                  <c:v>1.2402282394683294E-3</c:v>
                </c:pt>
                <c:pt idx="243">
                  <c:v>1.2431510138257319E-3</c:v>
                </c:pt>
                <c:pt idx="244">
                  <c:v>1.2461290696700632E-3</c:v>
                </c:pt>
                <c:pt idx="245">
                  <c:v>1.2530508790251759E-3</c:v>
                </c:pt>
                <c:pt idx="246">
                  <c:v>1.2585648165678801E-3</c:v>
                </c:pt>
                <c:pt idx="247">
                  <c:v>1.2617973112926683E-3</c:v>
                </c:pt>
                <c:pt idx="248">
                  <c:v>1.2650763000457558E-3</c:v>
                </c:pt>
                <c:pt idx="249">
                  <c:v>1.2684003182317034E-3</c:v>
                </c:pt>
                <c:pt idx="250">
                  <c:v>1.2785027159945364E-3</c:v>
                </c:pt>
                <c:pt idx="251">
                  <c:v>1.282117393118805E-3</c:v>
                </c:pt>
                <c:pt idx="252">
                  <c:v>1.2856445892679498E-3</c:v>
                </c:pt>
                <c:pt idx="253">
                  <c:v>1.289208027117009E-3</c:v>
                </c:pt>
                <c:pt idx="254">
                  <c:v>1.2928062420159417E-3</c:v>
                </c:pt>
                <c:pt idx="255">
                  <c:v>1.3012959507470228E-3</c:v>
                </c:pt>
                <c:pt idx="256">
                  <c:v>1.3100000000000672E-3</c:v>
                </c:pt>
                <c:pt idx="257">
                  <c:v>1.3137668892631885E-3</c:v>
                </c:pt>
                <c:pt idx="258">
                  <c:v>1.3175571155182142E-3</c:v>
                </c:pt>
                <c:pt idx="259">
                  <c:v>1.3264357541903538E-3</c:v>
                </c:pt>
                <c:pt idx="260">
                  <c:v>1.3277398838983409E-3</c:v>
                </c:pt>
                <c:pt idx="261">
                  <c:v>1.3367748319842202E-3</c:v>
                </c:pt>
                <c:pt idx="262">
                  <c:v>1.3406549981260882E-3</c:v>
                </c:pt>
                <c:pt idx="263">
                  <c:v>1.3445418070673102E-3</c:v>
                </c:pt>
                <c:pt idx="264">
                  <c:v>1.3535476348182048E-3</c:v>
                </c:pt>
                <c:pt idx="265">
                  <c:v>1.3548851213875045E-3</c:v>
                </c:pt>
                <c:pt idx="266">
                  <c:v>1.3639920195487997E-3</c:v>
                </c:pt>
                <c:pt idx="267">
                  <c:v>1.3678686004898358E-3</c:v>
                </c:pt>
                <c:pt idx="268">
                  <c:v>1.3717351291210179E-3</c:v>
                </c:pt>
                <c:pt idx="269">
                  <c:v>1.3805839591356003E-3</c:v>
                </c:pt>
                <c:pt idx="270">
                  <c:v>1.3819217781465315E-3</c:v>
                </c:pt>
                <c:pt idx="271">
                  <c:v>1.390833508797009E-3</c:v>
                </c:pt>
                <c:pt idx="272">
                  <c:v>1.3945896360140933E-3</c:v>
                </c:pt>
                <c:pt idx="273">
                  <c:v>1.3983190149006706E-3</c:v>
                </c:pt>
                <c:pt idx="274">
                  <c:v>1.4067354352183122E-3</c:v>
                </c:pt>
                <c:pt idx="275">
                  <c:v>1.4103519368313306E-3</c:v>
                </c:pt>
                <c:pt idx="276">
                  <c:v>1.4164812012177391E-3</c:v>
                </c:pt>
                <c:pt idx="277">
                  <c:v>1.4200000000000928E-3</c:v>
                </c:pt>
                <c:pt idx="278">
                  <c:v>1.4234764496547636E-3</c:v>
                </c:pt>
                <c:pt idx="279">
                  <c:v>1.4312479140405324E-3</c:v>
                </c:pt>
                <c:pt idx="280">
                  <c:v>1.4324749766357143E-3</c:v>
                </c:pt>
                <c:pt idx="281">
                  <c:v>1.4403537072983702E-3</c:v>
                </c:pt>
                <c:pt idx="282">
                  <c:v>1.4436574985502487E-3</c:v>
                </c:pt>
                <c:pt idx="283">
                  <c:v>1.4469471824642205E-3</c:v>
                </c:pt>
                <c:pt idx="284">
                  <c:v>1.4544369230541686E-3</c:v>
                </c:pt>
                <c:pt idx="285">
                  <c:v>1.4556099628215211E-3</c:v>
                </c:pt>
                <c:pt idx="286">
                  <c:v>1.4633306863004218E-3</c:v>
                </c:pt>
                <c:pt idx="287">
                  <c:v>1.4666237431802133E-3</c:v>
                </c:pt>
                <c:pt idx="288">
                  <c:v>1.4699320319818158E-3</c:v>
                </c:pt>
                <c:pt idx="289">
                  <c:v>1.4776704650304986E-3</c:v>
                </c:pt>
                <c:pt idx="290">
                  <c:v>1.4788321024105252E-3</c:v>
                </c:pt>
                <c:pt idx="291">
                  <c:v>1.486848656106367E-3</c:v>
                </c:pt>
                <c:pt idx="292">
                  <c:v>1.4903363576287362E-3</c:v>
                </c:pt>
                <c:pt idx="293">
                  <c:v>1.493868631752802E-3</c:v>
                </c:pt>
                <c:pt idx="294">
                  <c:v>1.5023707516555766E-3</c:v>
                </c:pt>
                <c:pt idx="295">
                  <c:v>1.5035712911452936E-3</c:v>
                </c:pt>
                <c:pt idx="296">
                  <c:v>1.5097467895926905E-3</c:v>
                </c:pt>
                <c:pt idx="297">
                  <c:v>1.51097214621769E-3</c:v>
                </c:pt>
                <c:pt idx="298">
                  <c:v>1.5122043389192434E-3</c:v>
                </c:pt>
                <c:pt idx="299">
                  <c:v>1.5160654043870326E-3</c:v>
                </c:pt>
                <c:pt idx="300">
                  <c:v>1.5199999999998886E-3</c:v>
                </c:pt>
                <c:pt idx="301">
                  <c:v>1.5351459868454017E-3</c:v>
                </c:pt>
                <c:pt idx="302">
                  <c:v>1.5364841427711086E-3</c:v>
                </c:pt>
                <c:pt idx="303">
                  <c:v>1.5407790460470071E-3</c:v>
                </c:pt>
                <c:pt idx="304">
                  <c:v>1.5451380000054533E-3</c:v>
                </c:pt>
                <c:pt idx="305">
                  <c:v>1.5495582564416896E-3</c:v>
                </c:pt>
                <c:pt idx="306">
                  <c:v>1.5663175722202916E-3</c:v>
                </c:pt>
                <c:pt idx="307">
                  <c:v>1.5677973421950051E-3</c:v>
                </c:pt>
                <c:pt idx="308">
                  <c:v>1.5724828872642916E-3</c:v>
                </c:pt>
                <c:pt idx="309">
                  <c:v>1.5772132451628265E-3</c:v>
                </c:pt>
                <c:pt idx="310">
                  <c:v>1.5819856675387876E-3</c:v>
                </c:pt>
                <c:pt idx="311">
                  <c:v>1.5998087969772954E-3</c:v>
                </c:pt>
                <c:pt idx="312">
                  <c:v>1.601441033961212E-3</c:v>
                </c:pt>
                <c:pt idx="313">
                  <c:v>1.6063825526140434E-3</c:v>
                </c:pt>
                <c:pt idx="314">
                  <c:v>1.6113496451237192E-3</c:v>
                </c:pt>
                <c:pt idx="315">
                  <c:v>1.6163395629639709E-3</c:v>
                </c:pt>
                <c:pt idx="316">
                  <c:v>1.6346821356789103E-3</c:v>
                </c:pt>
                <c:pt idx="317">
                  <c:v>1.6364725161501093E-3</c:v>
                </c:pt>
                <c:pt idx="318">
                  <c:v>1.6415353317957224E-3</c:v>
                </c:pt>
                <c:pt idx="319">
                  <c:v>1.6466044810410571E-3</c:v>
                </c:pt>
                <c:pt idx="320">
                  <c:v>1.6548694808401403E-3</c:v>
                </c:pt>
                <c:pt idx="321">
                  <c:v>1.6700000014646789E-3</c:v>
                </c:pt>
                <c:pt idx="322">
                  <c:v>1.6750274684388352E-3</c:v>
                </c:pt>
                <c:pt idx="323">
                  <c:v>1.6800450393826231E-3</c:v>
                </c:pt>
                <c:pt idx="324">
                  <c:v>1.6850538690699008E-3</c:v>
                </c:pt>
                <c:pt idx="325">
                  <c:v>1.6900553590687613E-3</c:v>
                </c:pt>
                <c:pt idx="326">
                  <c:v>1.7050298068371223E-3</c:v>
                </c:pt>
                <c:pt idx="327">
                  <c:v>1.7100159540544321E-3</c:v>
                </c:pt>
                <c:pt idx="328">
                  <c:v>1.7150017696389984E-3</c:v>
                </c:pt>
                <c:pt idx="329">
                  <c:v>1.7199886552458773E-3</c:v>
                </c:pt>
                <c:pt idx="330">
                  <c:v>1.7356409161413621E-3</c:v>
                </c:pt>
                <c:pt idx="331">
                  <c:v>1.742594453159762E-3</c:v>
                </c:pt>
                <c:pt idx="332">
                  <c:v>1.7449881924668854E-3</c:v>
                </c:pt>
                <c:pt idx="333">
                  <c:v>1.7500109337210067E-3</c:v>
                </c:pt>
                <c:pt idx="334">
                  <c:v>1.7550445569684567E-3</c:v>
                </c:pt>
                <c:pt idx="335">
                  <c:v>1.7600904639771674E-3</c:v>
                </c:pt>
                <c:pt idx="336">
                  <c:v>1.7753159054636457E-3</c:v>
                </c:pt>
                <c:pt idx="337">
                  <c:v>1.7804249654839678E-3</c:v>
                </c:pt>
                <c:pt idx="338">
                  <c:v>1.7855533183221827E-3</c:v>
                </c:pt>
                <c:pt idx="339">
                  <c:v>1.7907023658353821E-3</c:v>
                </c:pt>
                <c:pt idx="340">
                  <c:v>1.7958735098938345E-3</c:v>
                </c:pt>
                <c:pt idx="341">
                  <c:v>1.8049028377583082E-3</c:v>
                </c:pt>
                <c:pt idx="342">
                  <c:v>1.816807089552117E-3</c:v>
                </c:pt>
                <c:pt idx="343">
                  <c:v>1.8199999999994249E-3</c:v>
                </c:pt>
                <c:pt idx="344">
                  <c:v>1.8253681210030493E-3</c:v>
                </c:pt>
                <c:pt idx="345">
                  <c:v>1.8307654685341701E-3</c:v>
                </c:pt>
                <c:pt idx="346">
                  <c:v>1.8490909383393685E-3</c:v>
                </c:pt>
                <c:pt idx="347">
                  <c:v>1.8526173313294335E-3</c:v>
                </c:pt>
                <c:pt idx="348">
                  <c:v>1.8581384669086535E-3</c:v>
                </c:pt>
                <c:pt idx="349">
                  <c:v>1.8636798910701795E-3</c:v>
                </c:pt>
                <c:pt idx="350">
                  <c:v>1.8692401141022321E-3</c:v>
                </c:pt>
                <c:pt idx="351">
                  <c:v>1.8879099238076583E-3</c:v>
                </c:pt>
                <c:pt idx="352">
                  <c:v>1.8916392001211363E-3</c:v>
                </c:pt>
                <c:pt idx="353">
                  <c:v>1.8972710712523552E-3</c:v>
                </c:pt>
                <c:pt idx="354">
                  <c:v>1.9029128026371821E-3</c:v>
                </c:pt>
                <c:pt idx="355">
                  <c:v>1.9085629044490124E-3</c:v>
                </c:pt>
                <c:pt idx="356">
                  <c:v>1.9274894323986678E-3</c:v>
                </c:pt>
                <c:pt idx="357">
                  <c:v>1.9312172188270269E-3</c:v>
                </c:pt>
                <c:pt idx="358">
                  <c:v>1.9368868247715309E-3</c:v>
                </c:pt>
                <c:pt idx="359">
                  <c:v>1.9425558618243607E-3</c:v>
                </c:pt>
                <c:pt idx="360">
                  <c:v>1.9482228400396703E-3</c:v>
                </c:pt>
                <c:pt idx="361">
                  <c:v>1.9673212602426414E-3</c:v>
                </c:pt>
                <c:pt idx="362">
                  <c:v>1.9708403650147794E-3</c:v>
                </c:pt>
                <c:pt idx="363">
                  <c:v>1.9786770032729425E-3</c:v>
                </c:pt>
                <c:pt idx="364">
                  <c:v>1.9843433358541092E-3</c:v>
                </c:pt>
                <c:pt idx="365">
                  <c:v>1.989999999999114E-3</c:v>
                </c:pt>
                <c:pt idx="366">
                  <c:v>2.0069039821981704E-3</c:v>
                </c:pt>
                <c:pt idx="367">
                  <c:v>2.0125164985970571E-3</c:v>
                </c:pt>
                <c:pt idx="368">
                  <c:v>2.0181179986503059E-3</c:v>
                </c:pt>
                <c:pt idx="369">
                  <c:v>2.0237085158520034E-3</c:v>
                </c:pt>
                <c:pt idx="370">
                  <c:v>2.0292880836966756E-3</c:v>
                </c:pt>
                <c:pt idx="371">
                  <c:v>2.0459614260399466E-3</c:v>
                </c:pt>
                <c:pt idx="372">
                  <c:v>2.0514975314114381E-3</c:v>
                </c:pt>
                <c:pt idx="373">
                  <c:v>2.0570228549059997E-3</c:v>
                </c:pt>
                <c:pt idx="374">
                  <c:v>2.0625374300221101E-3</c:v>
                </c:pt>
                <c:pt idx="375">
                  <c:v>2.0680412902569305E-3</c:v>
                </c:pt>
                <c:pt idx="376">
                  <c:v>2.084488916668981E-3</c:v>
                </c:pt>
                <c:pt idx="377">
                  <c:v>2.0899502523752879E-3</c:v>
                </c:pt>
                <c:pt idx="378">
                  <c:v>2.0954010407006041E-3</c:v>
                </c:pt>
                <c:pt idx="379">
                  <c:v>2.1008413151464827E-3</c:v>
                </c:pt>
                <c:pt idx="380">
                  <c:v>2.1062711092153558E-3</c:v>
                </c:pt>
                <c:pt idx="381">
                  <c:v>2.1278861517773271E-3</c:v>
                </c:pt>
                <c:pt idx="382">
                  <c:v>2.1332640465099428E-3</c:v>
                </c:pt>
                <c:pt idx="383">
                  <c:v>2.1386316618884874E-3</c:v>
                </c:pt>
                <c:pt idx="384">
                  <c:v>2.1439890314197845E-3</c:v>
                </c:pt>
                <c:pt idx="385">
                  <c:v>2.1599999999927172E-3</c:v>
                </c:pt>
                <c:pt idx="386">
                  <c:v>2.1622216864828022E-3</c:v>
                </c:pt>
                <c:pt idx="387">
                  <c:v>2.1675285097495956E-3</c:v>
                </c:pt>
                <c:pt idx="388">
                  <c:v>2.172828476760715E-3</c:v>
                </c:pt>
                <c:pt idx="389">
                  <c:v>2.1781233793685731E-3</c:v>
                </c:pt>
                <c:pt idx="390">
                  <c:v>2.1971029305632643E-3</c:v>
                </c:pt>
                <c:pt idx="391">
                  <c:v>2.1992886338696384E-3</c:v>
                </c:pt>
                <c:pt idx="392">
                  <c:v>2.2045854307076833E-3</c:v>
                </c:pt>
                <c:pt idx="393">
                  <c:v>2.2098880497759404E-3</c:v>
                </c:pt>
                <c:pt idx="394">
                  <c:v>2.2151983055809649E-3</c:v>
                </c:pt>
                <c:pt idx="395">
                  <c:v>2.2343163178422062E-3</c:v>
                </c:pt>
                <c:pt idx="396">
                  <c:v>2.2365519869861649E-3</c:v>
                </c:pt>
                <c:pt idx="397">
                  <c:v>2.2419276447592298E-3</c:v>
                </c:pt>
                <c:pt idx="398">
                  <c:v>2.2473218267200037E-3</c:v>
                </c:pt>
                <c:pt idx="399">
                  <c:v>2.2527363475141567E-3</c:v>
                </c:pt>
                <c:pt idx="400">
                  <c:v>2.2722589506769578E-3</c:v>
                </c:pt>
                <c:pt idx="401">
                  <c:v>2.2746341126318056E-3</c:v>
                </c:pt>
                <c:pt idx="402">
                  <c:v>2.2801775479818951E-3</c:v>
                </c:pt>
                <c:pt idx="403">
                  <c:v>2.2857522104682208E-3</c:v>
                </c:pt>
                <c:pt idx="404">
                  <c:v>2.2913599148821936E-3</c:v>
                </c:pt>
                <c:pt idx="405">
                  <c:v>2.3115498450629051E-3</c:v>
                </c:pt>
                <c:pt idx="406">
                  <c:v>2.314157448431537E-3</c:v>
                </c:pt>
                <c:pt idx="407">
                  <c:v>2.3199575851441138E-3</c:v>
                </c:pt>
                <c:pt idx="408">
                  <c:v>2.3258016530093291E-3</c:v>
                </c:pt>
                <c:pt idx="409">
                  <c:v>2.3316906131041464E-3</c:v>
                </c:pt>
                <c:pt idx="410">
                  <c:v>2.3527537195071687E-3</c:v>
                </c:pt>
                <c:pt idx="411">
                  <c:v>2.3556377480902974E-3</c:v>
                </c:pt>
                <c:pt idx="412">
                  <c:v>2.361705813561832E-3</c:v>
                </c:pt>
                <c:pt idx="413">
                  <c:v>2.3677997748192143E-3</c:v>
                </c:pt>
                <c:pt idx="414">
                  <c:v>2.3739163233408096E-3</c:v>
                </c:pt>
                <c:pt idx="415">
                  <c:v>2.3955224356406271E-3</c:v>
                </c:pt>
                <c:pt idx="416">
                  <c:v>2.3985422182605238E-3</c:v>
                </c:pt>
                <c:pt idx="417">
                  <c:v>2.4047220738910666E-3</c:v>
                </c:pt>
                <c:pt idx="418">
                  <c:v>2.4109046648151484E-3</c:v>
                </c:pt>
                <c:pt idx="419">
                  <c:v>2.4170866822289302E-3</c:v>
                </c:pt>
                <c:pt idx="420">
                  <c:v>2.4387503110899294E-3</c:v>
                </c:pt>
                <c:pt idx="421">
                  <c:v>2.4417428392460023E-3</c:v>
                </c:pt>
                <c:pt idx="422">
                  <c:v>2.4478723555999308E-3</c:v>
                </c:pt>
                <c:pt idx="423">
                  <c:v>2.4539814447549213E-3</c:v>
                </c:pt>
                <c:pt idx="424">
                  <c:v>2.4600667976218391E-3</c:v>
                </c:pt>
                <c:pt idx="425">
                  <c:v>2.4813086385349387E-3</c:v>
                </c:pt>
                <c:pt idx="426">
                  <c:v>2.4935948219284576E-3</c:v>
                </c:pt>
                <c:pt idx="427">
                  <c:v>2.4995187691447046E-3</c:v>
                </c:pt>
                <c:pt idx="428">
                  <c:v>2.511738127573208E-3</c:v>
                </c:pt>
                <c:pt idx="429">
                  <c:v>2.5144082307816187E-3</c:v>
                </c:pt>
                <c:pt idx="430">
                  <c:v>2.5284971366251016E-3</c:v>
                </c:pt>
                <c:pt idx="431">
                  <c:v>2.5341770855280554E-3</c:v>
                </c:pt>
                <c:pt idx="432">
                  <c:v>2.5398247723080361E-3</c:v>
                </c:pt>
                <c:pt idx="433">
                  <c:v>2.5518348466463925E-3</c:v>
                </c:pt>
                <c:pt idx="434">
                  <c:v>2.5542347677398967E-3</c:v>
                </c:pt>
                <c:pt idx="435">
                  <c:v>2.5676749671961307E-3</c:v>
                </c:pt>
                <c:pt idx="436">
                  <c:v>2.573186497389671E-3</c:v>
                </c:pt>
                <c:pt idx="437">
                  <c:v>2.5786849044753934E-3</c:v>
                </c:pt>
                <c:pt idx="438">
                  <c:v>2.5906394060426852E-3</c:v>
                </c:pt>
                <c:pt idx="439">
                  <c:v>2.5928920796497177E-3</c:v>
                </c:pt>
                <c:pt idx="440">
                  <c:v>2.6060757938542096E-3</c:v>
                </c:pt>
                <c:pt idx="441">
                  <c:v>2.6115528830616E-3</c:v>
                </c:pt>
                <c:pt idx="442">
                  <c:v>2.6170359897042363E-3</c:v>
                </c:pt>
                <c:pt idx="443">
                  <c:v>2.6290795707262942E-3</c:v>
                </c:pt>
                <c:pt idx="444">
                  <c:v>2.6313129491341166E-3</c:v>
                </c:pt>
                <c:pt idx="445">
                  <c:v>2.6446374925058413E-3</c:v>
                </c:pt>
                <c:pt idx="446">
                  <c:v>2.6502141290336181E-3</c:v>
                </c:pt>
                <c:pt idx="447">
                  <c:v>2.6558159250480635E-3</c:v>
                </c:pt>
                <c:pt idx="448">
                  <c:v>2.6581278056333354E-3</c:v>
                </c:pt>
                <c:pt idx="449">
                  <c:v>2.6604591808906189E-3</c:v>
                </c:pt>
                <c:pt idx="450">
                  <c:v>2.6809575234295487E-3</c:v>
                </c:pt>
                <c:pt idx="451">
                  <c:v>2.6867619533114248E-3</c:v>
                </c:pt>
                <c:pt idx="452">
                  <c:v>2.6926082175434923E-3</c:v>
                </c:pt>
                <c:pt idx="453">
                  <c:v>2.6984964244351787E-3</c:v>
                </c:pt>
                <c:pt idx="454">
                  <c:v>2.7111489918259378E-3</c:v>
                </c:pt>
                <c:pt idx="455">
                  <c:v>2.7224708449548217E-3</c:v>
                </c:pt>
                <c:pt idx="456">
                  <c:v>2.7285703899450047E-3</c:v>
                </c:pt>
                <c:pt idx="457">
                  <c:v>2.7347125275426617E-3</c:v>
                </c:pt>
                <c:pt idx="458">
                  <c:v>2.7408973660860486E-3</c:v>
                </c:pt>
                <c:pt idx="459">
                  <c:v>2.7724658651393547E-3</c:v>
                </c:pt>
                <c:pt idx="460">
                  <c:v>2.7789091847051201E-3</c:v>
                </c:pt>
                <c:pt idx="461">
                  <c:v>2.7853959637049695E-3</c:v>
                </c:pt>
                <c:pt idx="462">
                  <c:v>2.7987503357638885E-3</c:v>
                </c:pt>
                <c:pt idx="463">
                  <c:v>2.8117798415577184E-3</c:v>
                </c:pt>
                <c:pt idx="464">
                  <c:v>2.8184855434007007E-3</c:v>
                </c:pt>
                <c:pt idx="465">
                  <c:v>2.8252353549772535E-3</c:v>
                </c:pt>
                <c:pt idx="466">
                  <c:v>2.8320293846863494E-3</c:v>
                </c:pt>
                <c:pt idx="467">
                  <c:v>2.8491456944020992E-3</c:v>
                </c:pt>
                <c:pt idx="468">
                  <c:v>2.8700947749379321E-3</c:v>
                </c:pt>
                <c:pt idx="469">
                  <c:v>2.8771564134171162E-3</c:v>
                </c:pt>
                <c:pt idx="470">
                  <c:v>2.8911236120906618E-3</c:v>
                </c:pt>
                <c:pt idx="471">
                  <c:v>2.8948342254521897E-3</c:v>
                </c:pt>
                <c:pt idx="472">
                  <c:v>2.9130421195615987E-3</c:v>
                </c:pt>
                <c:pt idx="473">
                  <c:v>2.9203161843008429E-3</c:v>
                </c:pt>
                <c:pt idx="474">
                  <c:v>2.9276163636231924E-3</c:v>
                </c:pt>
                <c:pt idx="475">
                  <c:v>2.9418030121951219E-3</c:v>
                </c:pt>
                <c:pt idx="476">
                  <c:v>2.9457144116617324E-3</c:v>
                </c:pt>
                <c:pt idx="477">
                  <c:v>2.9644160761313127E-3</c:v>
                </c:pt>
                <c:pt idx="478">
                  <c:v>2.9718172006940892E-3</c:v>
                </c:pt>
                <c:pt idx="479">
                  <c:v>2.9792258587198498E-3</c:v>
                </c:pt>
                <c:pt idx="480">
                  <c:v>2.9934976064094339E-3</c:v>
                </c:pt>
                <c:pt idx="481">
                  <c:v>2.9974825596061189E-3</c:v>
                </c:pt>
                <c:pt idx="482">
                  <c:v>3.0162892382292463E-3</c:v>
                </c:pt>
                <c:pt idx="483">
                  <c:v>3.0236873489324261E-3</c:v>
                </c:pt>
                <c:pt idx="484">
                  <c:v>3.0310744100239457E-3</c:v>
                </c:pt>
                <c:pt idx="485">
                  <c:v>3.0453066658532989E-3</c:v>
                </c:pt>
                <c:pt idx="486">
                  <c:v>3.0492330665262963E-3</c:v>
                </c:pt>
                <c:pt idx="487">
                  <c:v>3.0677510489403137E-3</c:v>
                </c:pt>
                <c:pt idx="488">
                  <c:v>3.0750160583926031E-3</c:v>
                </c:pt>
                <c:pt idx="489">
                  <c:v>3.0788213323510944E-3</c:v>
                </c:pt>
                <c:pt idx="490">
                  <c:v>3.0860227010825934E-3</c:v>
                </c:pt>
                <c:pt idx="491">
                  <c:v>3.1000602338790745E-3</c:v>
                </c:pt>
                <c:pt idx="492">
                  <c:v>3.1144687722035129E-3</c:v>
                </c:pt>
                <c:pt idx="493">
                  <c:v>3.1214939229846166E-3</c:v>
                </c:pt>
                <c:pt idx="494">
                  <c:v>3.128487711306424E-3</c:v>
                </c:pt>
                <c:pt idx="495">
                  <c:v>3.135451765194737E-3</c:v>
                </c:pt>
                <c:pt idx="496">
                  <c:v>3.1493013066671927E-3</c:v>
                </c:pt>
                <c:pt idx="497">
                  <c:v>3.1630431978070597E-3</c:v>
                </c:pt>
                <c:pt idx="498">
                  <c:v>3.169883000780679E-3</c:v>
                </c:pt>
                <c:pt idx="499">
                  <c:v>3.1767028379879902E-3</c:v>
                </c:pt>
                <c:pt idx="500">
                  <c:v>3.1835043376220928E-3</c:v>
                </c:pt>
                <c:pt idx="501">
                  <c:v>3.197265638274641E-3</c:v>
                </c:pt>
                <c:pt idx="502">
                  <c:v>3.2105595250934461E-3</c:v>
                </c:pt>
                <c:pt idx="503">
                  <c:v>3.2172937605612897E-3</c:v>
                </c:pt>
                <c:pt idx="504">
                  <c:v>3.2240194280945753E-3</c:v>
                </c:pt>
                <c:pt idx="505">
                  <c:v>3.2307381560445262E-3</c:v>
                </c:pt>
                <c:pt idx="506">
                  <c:v>3.2515767446557207E-3</c:v>
                </c:pt>
                <c:pt idx="507">
                  <c:v>3.2611192792968815E-3</c:v>
                </c:pt>
                <c:pt idx="508">
                  <c:v>3.2642846959306001E-3</c:v>
                </c:pt>
                <c:pt idx="509">
                  <c:v>3.2709959830203826E-3</c:v>
                </c:pt>
                <c:pt idx="510">
                  <c:v>3.2777117296135328E-3</c:v>
                </c:pt>
                <c:pt idx="511">
                  <c:v>3.2808698041085298E-3</c:v>
                </c:pt>
                <c:pt idx="512">
                  <c:v>3.3082389566142368E-3</c:v>
                </c:pt>
                <c:pt idx="513">
                  <c:v>3.3150075218012645E-3</c:v>
                </c:pt>
                <c:pt idx="514">
                  <c:v>3.3217886898001298E-3</c:v>
                </c:pt>
                <c:pt idx="515">
                  <c:v>3.3358075955064637E-3</c:v>
                </c:pt>
                <c:pt idx="516">
                  <c:v>3.3390056342280684E-3</c:v>
                </c:pt>
                <c:pt idx="517">
                  <c:v>3.3558835765470558E-3</c:v>
                </c:pt>
                <c:pt idx="518">
                  <c:v>3.3627403641664864E-3</c:v>
                </c:pt>
                <c:pt idx="519">
                  <c:v>3.3696097555178882E-3</c:v>
                </c:pt>
                <c:pt idx="520">
                  <c:v>3.3838060153279859E-3</c:v>
                </c:pt>
                <c:pt idx="521">
                  <c:v>3.3870477155103227E-3</c:v>
                </c:pt>
                <c:pt idx="522">
                  <c:v>3.4041457728820664E-3</c:v>
                </c:pt>
                <c:pt idx="523">
                  <c:v>3.411090789408286E-3</c:v>
                </c:pt>
                <c:pt idx="524">
                  <c:v>3.4180484105979059E-3</c:v>
                </c:pt>
                <c:pt idx="525">
                  <c:v>3.4324220621833258E-3</c:v>
                </c:pt>
                <c:pt idx="526">
                  <c:v>3.4357074147700951E-3</c:v>
                </c:pt>
                <c:pt idx="527">
                  <c:v>3.4530255911862967E-3</c:v>
                </c:pt>
                <c:pt idx="528">
                  <c:v>3.4600588431762344E-3</c:v>
                </c:pt>
                <c:pt idx="529">
                  <c:v>3.4671047007722965E-3</c:v>
                </c:pt>
                <c:pt idx="530">
                  <c:v>3.4816557824723566E-3</c:v>
                </c:pt>
                <c:pt idx="531">
                  <c:v>3.4849847781991917E-3</c:v>
                </c:pt>
                <c:pt idx="532">
                  <c:v>3.5025230776097875E-3</c:v>
                </c:pt>
                <c:pt idx="533">
                  <c:v>3.5096445717033493E-3</c:v>
                </c:pt>
                <c:pt idx="534">
                  <c:v>3.5167786723592272E-3</c:v>
                </c:pt>
                <c:pt idx="535">
                  <c:v>3.5315072231858762E-3</c:v>
                </c:pt>
                <c:pt idx="536">
                  <c:v>3.5348798525774907E-3</c:v>
                </c:pt>
                <c:pt idx="537">
                  <c:v>3.5526382788855903E-3</c:v>
                </c:pt>
                <c:pt idx="538">
                  <c:v>3.559848021807832E-3</c:v>
                </c:pt>
                <c:pt idx="539">
                  <c:v>3.5670703722590073E-3</c:v>
                </c:pt>
                <c:pt idx="540">
                  <c:v>3.5819764319034598E-3</c:v>
                </c:pt>
                <c:pt idx="541">
                  <c:v>3.5853926852703463E-3</c:v>
                </c:pt>
                <c:pt idx="542">
                  <c:v>3.6033712423332457E-3</c:v>
                </c:pt>
                <c:pt idx="543">
                  <c:v>3.6106692408904612E-3</c:v>
                </c:pt>
                <c:pt idx="544">
                  <c:v>3.6179798479566961E-3</c:v>
                </c:pt>
                <c:pt idx="545">
                  <c:v>3.6330634567973263E-3</c:v>
                </c:pt>
                <c:pt idx="546">
                  <c:v>3.636523324231184E-3</c:v>
                </c:pt>
                <c:pt idx="547">
                  <c:v>3.6547220158540013E-3</c:v>
                </c:pt>
                <c:pt idx="548">
                  <c:v>3.6621082769380691E-3</c:v>
                </c:pt>
                <c:pt idx="549">
                  <c:v>3.6695071475216683E-3</c:v>
                </c:pt>
                <c:pt idx="550">
                  <c:v>3.6847683466289002E-3</c:v>
                </c:pt>
                <c:pt idx="551">
                  <c:v>3.6882718180019304E-3</c:v>
                </c:pt>
                <c:pt idx="552">
                  <c:v>3.7066906479347236E-3</c:v>
                </c:pt>
                <c:pt idx="553">
                  <c:v>3.710214831179815E-3</c:v>
                </c:pt>
                <c:pt idx="554">
                  <c:v>3.7137431418571474E-3</c:v>
                </c:pt>
                <c:pt idx="555">
                  <c:v>3.7172755797558474E-3</c:v>
                </c:pt>
                <c:pt idx="556">
                  <c:v>3.7247687918146432E-3</c:v>
                </c:pt>
                <c:pt idx="557">
                  <c:v>3.7513041697104389E-3</c:v>
                </c:pt>
                <c:pt idx="558">
                  <c:v>3.7548677400412699E-3</c:v>
                </c:pt>
                <c:pt idx="559">
                  <c:v>3.7624240028094704E-3</c:v>
                </c:pt>
                <c:pt idx="560">
                  <c:v>3.7699928761479387E-3</c:v>
                </c:pt>
                <c:pt idx="561">
                  <c:v>3.7775743602006481E-3</c:v>
                </c:pt>
                <c:pt idx="562">
                  <c:v>3.8044192598998615E-3</c:v>
                </c:pt>
                <c:pt idx="563">
                  <c:v>3.8080264064298242E-3</c:v>
                </c:pt>
                <c:pt idx="564">
                  <c:v>3.8156709462133357E-3</c:v>
                </c:pt>
                <c:pt idx="565">
                  <c:v>3.8233280975766941E-3</c:v>
                </c:pt>
                <c:pt idx="566">
                  <c:v>3.8309978606656391E-3</c:v>
                </c:pt>
                <c:pt idx="567">
                  <c:v>3.8581523214042835E-3</c:v>
                </c:pt>
                <c:pt idx="568">
                  <c:v>3.8618030331832465E-3</c:v>
                </c:pt>
                <c:pt idx="569">
                  <c:v>3.8695358570831292E-3</c:v>
                </c:pt>
                <c:pt idx="570">
                  <c:v>3.8772812935848038E-3</c:v>
                </c:pt>
                <c:pt idx="571">
                  <c:v>3.8850393428335678E-3</c:v>
                </c:pt>
                <c:pt idx="572">
                  <c:v>3.91250340441213E-3</c:v>
                </c:pt>
                <c:pt idx="573">
                  <c:v>3.916197670253624E-3</c:v>
                </c:pt>
                <c:pt idx="574">
                  <c:v>3.9240187854530824E-3</c:v>
                </c:pt>
                <c:pt idx="575">
                  <c:v>3.9318525142864342E-3</c:v>
                </c:pt>
                <c:pt idx="576">
                  <c:v>3.9396988569020703E-3</c:v>
                </c:pt>
                <c:pt idx="577">
                  <c:v>3.9716358448280732E-3</c:v>
                </c:pt>
                <c:pt idx="578">
                  <c:v>3.9753757540217614E-3</c:v>
                </c:pt>
                <c:pt idx="579">
                  <c:v>3.9832915632729187E-3</c:v>
                </c:pt>
                <c:pt idx="580">
                  <c:v>3.9912199875917469E-3</c:v>
                </c:pt>
                <c:pt idx="581">
                  <c:v>3.9991610271302141E-3</c:v>
                </c:pt>
                <c:pt idx="582">
                  <c:v>4.0230598385760799E-3</c:v>
                </c:pt>
                <c:pt idx="583">
                  <c:v>4.0310513405079317E-3</c:v>
                </c:pt>
                <c:pt idx="584">
                  <c:v>4.0390554584188139E-3</c:v>
                </c:pt>
                <c:pt idx="585">
                  <c:v>4.047072192460254E-3</c:v>
                </c:pt>
                <c:pt idx="586">
                  <c:v>4.0551015427859752E-3</c:v>
                </c:pt>
                <c:pt idx="587">
                  <c:v>4.0792652929985901E-3</c:v>
                </c:pt>
                <c:pt idx="588">
                  <c:v>4.0873451099933964E-3</c:v>
                </c:pt>
                <c:pt idx="589">
                  <c:v>4.0954375440397824E-3</c:v>
                </c:pt>
                <c:pt idx="590">
                  <c:v>4.1035425952919103E-3</c:v>
                </c:pt>
                <c:pt idx="591">
                  <c:v>4.1116602639052601E-3</c:v>
                </c:pt>
                <c:pt idx="592">
                  <c:v>4.1360889754555805E-3</c:v>
                </c:pt>
                <c:pt idx="593">
                  <c:v>4.1442571150602722E-3</c:v>
                </c:pt>
                <c:pt idx="594">
                  <c:v>4.1524378728018292E-3</c:v>
                </c:pt>
                <c:pt idx="595">
                  <c:v>4.1606312488357304E-3</c:v>
                </c:pt>
                <c:pt idx="596">
                  <c:v>4.1688372433187756E-3</c:v>
                </c:pt>
                <c:pt idx="597">
                  <c:v>4.1935309390259108E-3</c:v>
                </c:pt>
                <c:pt idx="598">
                  <c:v>4.1974427989295683E-3</c:v>
                </c:pt>
                <c:pt idx="599">
                  <c:v>4.2100564979493946E-3</c:v>
                </c:pt>
                <c:pt idx="600">
                  <c:v>4.2139807825349006E-3</c:v>
                </c:pt>
                <c:pt idx="601">
                  <c:v>4.2222687029555761E-3</c:v>
                </c:pt>
                <c:pt idx="602">
                  <c:v>4.2515912373677581E-3</c:v>
                </c:pt>
                <c:pt idx="603">
                  <c:v>4.2555465790955942E-3</c:v>
                </c:pt>
                <c:pt idx="604">
                  <c:v>4.2638975975332468E-3</c:v>
                </c:pt>
                <c:pt idx="605">
                  <c:v>4.2722612360487008E-3</c:v>
                </c:pt>
                <c:pt idx="606">
                  <c:v>4.2806374948000598E-3</c:v>
                </c:pt>
                <c:pt idx="607">
                  <c:v>4.3102699247164191E-3</c:v>
                </c:pt>
                <c:pt idx="608">
                  <c:v>4.3142687353456598E-3</c:v>
                </c:pt>
                <c:pt idx="609">
                  <c:v>4.3227080976635905E-3</c:v>
                </c:pt>
                <c:pt idx="610">
                  <c:v>4.3311600811748929E-3</c:v>
                </c:pt>
                <c:pt idx="611">
                  <c:v>4.3396246860381155E-3</c:v>
                </c:pt>
                <c:pt idx="612">
                  <c:v>4.369567055887388E-3</c:v>
                </c:pt>
                <c:pt idx="613">
                  <c:v>4.3736093222332545E-3</c:v>
                </c:pt>
                <c:pt idx="614">
                  <c:v>4.3821370362727039E-3</c:v>
                </c:pt>
                <c:pt idx="615">
                  <c:v>4.3906773726312548E-3</c:v>
                </c:pt>
                <c:pt idx="616">
                  <c:v>4.3992303314709874E-3</c:v>
                </c:pt>
                <c:pt idx="617">
                  <c:v>4.4294826862745955E-3</c:v>
                </c:pt>
                <c:pt idx="618">
                  <c:v>4.4335683948882008E-3</c:v>
                </c:pt>
                <c:pt idx="619">
                  <c:v>4.4421844685712305E-3</c:v>
                </c:pt>
                <c:pt idx="620">
                  <c:v>4.4553501639280953E-3</c:v>
                </c:pt>
                <c:pt idx="621">
                  <c:v>4.4639979043951082E-3</c:v>
                </c:pt>
                <c:pt idx="622">
                  <c:v>4.4900168718504099E-3</c:v>
                </c:pt>
                <c:pt idx="623">
                  <c:v>4.4987151102379936E-3</c:v>
                </c:pt>
                <c:pt idx="624">
                  <c:v>4.5074259735201133E-3</c:v>
                </c:pt>
                <c:pt idx="625">
                  <c:v>4.5161494618627899E-3</c:v>
                </c:pt>
                <c:pt idx="626">
                  <c:v>4.5248855754316062E-3</c:v>
                </c:pt>
                <c:pt idx="627">
                  <c:v>4.5511696691660809E-3</c:v>
                </c:pt>
                <c:pt idx="628">
                  <c:v>4.5599562853097658E-3</c:v>
                </c:pt>
                <c:pt idx="629">
                  <c:v>4.5687555275154062E-3</c:v>
                </c:pt>
                <c:pt idx="630">
                  <c:v>4.5775673959507776E-3</c:v>
                </c:pt>
                <c:pt idx="631">
                  <c:v>4.5863918907836591E-3</c:v>
                </c:pt>
                <c:pt idx="632">
                  <c:v>4.6129411353526091E-3</c:v>
                </c:pt>
                <c:pt idx="633">
                  <c:v>4.621816137461216E-3</c:v>
                </c:pt>
                <c:pt idx="634">
                  <c:v>4.6307037668110521E-3</c:v>
                </c:pt>
                <c:pt idx="635">
                  <c:v>4.6396040235716545E-3</c:v>
                </c:pt>
                <c:pt idx="636">
                  <c:v>4.6485169079125569E-3</c:v>
                </c:pt>
                <c:pt idx="637">
                  <c:v>4.6932707492820759E-3</c:v>
                </c:pt>
                <c:pt idx="638">
                  <c:v>4.7022594026834546E-3</c:v>
                </c:pt>
                <c:pt idx="639">
                  <c:v>4.7112606848597818E-3</c:v>
                </c:pt>
                <c:pt idx="640">
                  <c:v>4.7426430145109909E-3</c:v>
                </c:pt>
                <c:pt idx="641">
                  <c:v>4.7517009965580654E-3</c:v>
                </c:pt>
                <c:pt idx="642">
                  <c:v>4.7607715384937388E-3</c:v>
                </c:pt>
                <c:pt idx="643">
                  <c:v>4.7698545710527541E-3</c:v>
                </c:pt>
                <c:pt idx="644">
                  <c:v>4.8019641793157208E-3</c:v>
                </c:pt>
                <c:pt idx="645">
                  <c:v>4.8063102221521884E-3</c:v>
                </c:pt>
                <c:pt idx="646">
                  <c:v>4.8154546687929805E-3</c:v>
                </c:pt>
                <c:pt idx="647">
                  <c:v>4.8246111904355436E-3</c:v>
                </c:pt>
                <c:pt idx="648">
                  <c:v>4.8337797178071148E-3</c:v>
                </c:pt>
                <c:pt idx="649">
                  <c:v>4.8661832681391268E-3</c:v>
                </c:pt>
                <c:pt idx="650">
                  <c:v>4.8705724990672434E-3</c:v>
                </c:pt>
                <c:pt idx="651">
                  <c:v>4.8798000159385076E-3</c:v>
                </c:pt>
                <c:pt idx="652">
                  <c:v>4.8890391228734878E-3</c:v>
                </c:pt>
                <c:pt idx="653">
                  <c:v>4.8982897505910287E-3</c:v>
                </c:pt>
                <c:pt idx="654">
                  <c:v>4.9309739414859811E-3</c:v>
                </c:pt>
                <c:pt idx="655">
                  <c:v>4.9354060836217257E-3</c:v>
                </c:pt>
                <c:pt idx="656">
                  <c:v>4.9447132759945465E-3</c:v>
                </c:pt>
                <c:pt idx="657">
                  <c:v>4.9540315734391462E-3</c:v>
                </c:pt>
                <c:pt idx="658">
                  <c:v>4.9633609066668622E-3</c:v>
                </c:pt>
                <c:pt idx="659">
                  <c:v>4.996312566028901E-3</c:v>
                </c:pt>
                <c:pt idx="660">
                  <c:v>5.0007872115883662E-3</c:v>
                </c:pt>
                <c:pt idx="661">
                  <c:v>5.0101706843571096E-3</c:v>
                </c:pt>
                <c:pt idx="662">
                  <c:v>5.0195647771518158E-3</c:v>
                </c:pt>
                <c:pt idx="663">
                  <c:v>5.02896942067499E-3</c:v>
                </c:pt>
                <c:pt idx="664">
                  <c:v>5.0621755057850453E-3</c:v>
                </c:pt>
                <c:pt idx="665">
                  <c:v>5.0666921160794796E-3</c:v>
                </c:pt>
                <c:pt idx="666">
                  <c:v>5.0761484737542892E-3</c:v>
                </c:pt>
                <c:pt idx="667">
                  <c:v>5.0856149663522747E-3</c:v>
                </c:pt>
                <c:pt idx="668">
                  <c:v>5.0950915245693172E-3</c:v>
                </c:pt>
                <c:pt idx="669">
                  <c:v>5.1285391220533072E-3</c:v>
                </c:pt>
                <c:pt idx="670">
                  <c:v>5.1330970274842559E-3</c:v>
                </c:pt>
                <c:pt idx="671">
                  <c:v>5.1426228741800117E-3</c:v>
                </c:pt>
                <c:pt idx="672">
                  <c:v>5.1521583706405109E-3</c:v>
                </c:pt>
                <c:pt idx="673">
                  <c:v>5.1617034475523599E-3</c:v>
                </c:pt>
                <c:pt idx="674">
                  <c:v>5.1953797733532659E-3</c:v>
                </c:pt>
                <c:pt idx="675">
                  <c:v>5.1999781734078142E-3</c:v>
                </c:pt>
                <c:pt idx="676">
                  <c:v>5.2095701128375069E-3</c:v>
                </c:pt>
                <c:pt idx="677">
                  <c:v>5.2191712168143329E-3</c:v>
                </c:pt>
                <c:pt idx="678">
                  <c:v>5.2287814160165043E-3</c:v>
                </c:pt>
                <c:pt idx="679">
                  <c:v>5.2626738153658892E-3</c:v>
                </c:pt>
                <c:pt idx="680">
                  <c:v>5.267311778610697E-3</c:v>
                </c:pt>
                <c:pt idx="681">
                  <c:v>5.2920135763232321E-3</c:v>
                </c:pt>
                <c:pt idx="682">
                  <c:v>5.3117307327519717E-3</c:v>
                </c:pt>
                <c:pt idx="683">
                  <c:v>5.3163915953475874E-3</c:v>
                </c:pt>
                <c:pt idx="684">
                  <c:v>5.3404600120806568E-3</c:v>
                </c:pt>
                <c:pt idx="685">
                  <c:v>5.3501741694552398E-3</c:v>
                </c:pt>
                <c:pt idx="686">
                  <c:v>5.3598964577566246E-3</c:v>
                </c:pt>
                <c:pt idx="687">
                  <c:v>5.3797107197700407E-3</c:v>
                </c:pt>
                <c:pt idx="688">
                  <c:v>5.3844091525064837E-3</c:v>
                </c:pt>
                <c:pt idx="689">
                  <c:v>5.4086274758222029E-3</c:v>
                </c:pt>
                <c:pt idx="690">
                  <c:v>5.4183971172610855E-3</c:v>
                </c:pt>
                <c:pt idx="691">
                  <c:v>5.4281744121400235E-3</c:v>
                </c:pt>
                <c:pt idx="692">
                  <c:v>5.4480783030150508E-3</c:v>
                </c:pt>
                <c:pt idx="693">
                  <c:v>5.452813037553979E-3</c:v>
                </c:pt>
                <c:pt idx="694">
                  <c:v>5.4771733004867753E-3</c:v>
                </c:pt>
                <c:pt idx="695">
                  <c:v>5.4869950833976678E-3</c:v>
                </c:pt>
                <c:pt idx="696">
                  <c:v>5.49682404220018E-3</c:v>
                </c:pt>
                <c:pt idx="697">
                  <c:v>5.5168103360022751E-3</c:v>
                </c:pt>
                <c:pt idx="698">
                  <c:v>5.5215799786386003E-3</c:v>
                </c:pt>
                <c:pt idx="699">
                  <c:v>5.5460740866189583E-3</c:v>
                </c:pt>
                <c:pt idx="700">
                  <c:v>5.5559446679720945E-3</c:v>
                </c:pt>
                <c:pt idx="701">
                  <c:v>5.5658219476045533E-3</c:v>
                </c:pt>
                <c:pt idx="702">
                  <c:v>5.5706180763386952E-3</c:v>
                </c:pt>
                <c:pt idx="703">
                  <c:v>5.6201257513683956E-3</c:v>
                </c:pt>
                <c:pt idx="704">
                  <c:v>5.6300463222656253E-3</c:v>
                </c:pt>
                <c:pt idx="705">
                  <c:v>5.6399730783568509E-3</c:v>
                </c:pt>
                <c:pt idx="706">
                  <c:v>5.6601099260912852E-3</c:v>
                </c:pt>
                <c:pt idx="707">
                  <c:v>5.6797405822797279E-3</c:v>
                </c:pt>
                <c:pt idx="708">
                  <c:v>5.6896972350418849E-3</c:v>
                </c:pt>
                <c:pt idx="709">
                  <c:v>5.699659661268809E-3</c:v>
                </c:pt>
                <c:pt idx="710">
                  <c:v>5.7096277923338644E-3</c:v>
                </c:pt>
                <c:pt idx="711">
                  <c:v>5.7298263732176984E-3</c:v>
                </c:pt>
                <c:pt idx="712">
                  <c:v>5.7495559924103925E-3</c:v>
                </c:pt>
              </c:numCache>
            </c:numRef>
          </c:yVal>
          <c:smooth val="0"/>
        </c:ser>
        <c:ser>
          <c:idx val="1"/>
          <c:order val="1"/>
          <c:tx>
            <c:v>Consensus</c:v>
          </c:tx>
          <c:spPr>
            <a:ln w="28575">
              <a:noFill/>
            </a:ln>
          </c:spPr>
          <c:marker>
            <c:symbol val="square"/>
            <c:size val="4"/>
          </c:marker>
          <c:xVal>
            <c:numRef>
              <c:f>'Check Eur6M'!$D$5:$D$35</c:f>
              <c:numCache>
                <c:formatCode>ddd\,\ dd\-mmm\-yyyy</c:formatCode>
                <c:ptCount val="31"/>
                <c:pt idx="0">
                  <c:v>42198</c:v>
                </c:pt>
                <c:pt idx="1">
                  <c:v>42233</c:v>
                </c:pt>
                <c:pt idx="2">
                  <c:v>42261</c:v>
                </c:pt>
                <c:pt idx="3">
                  <c:v>42296</c:v>
                </c:pt>
                <c:pt idx="4">
                  <c:v>42324</c:v>
                </c:pt>
                <c:pt idx="5">
                  <c:v>42352</c:v>
                </c:pt>
                <c:pt idx="6">
                  <c:v>42387</c:v>
                </c:pt>
                <c:pt idx="7">
                  <c:v>42415</c:v>
                </c:pt>
                <c:pt idx="8">
                  <c:v>42443</c:v>
                </c:pt>
                <c:pt idx="9">
                  <c:v>42478</c:v>
                </c:pt>
                <c:pt idx="10">
                  <c:v>42506</c:v>
                </c:pt>
                <c:pt idx="11">
                  <c:v>42534</c:v>
                </c:pt>
                <c:pt idx="12">
                  <c:v>42569</c:v>
                </c:pt>
                <c:pt idx="13">
                  <c:v>42597</c:v>
                </c:pt>
                <c:pt idx="14">
                  <c:v>42632</c:v>
                </c:pt>
                <c:pt idx="15">
                  <c:v>42660</c:v>
                </c:pt>
                <c:pt idx="16">
                  <c:v>42688</c:v>
                </c:pt>
                <c:pt idx="17">
                  <c:v>42723</c:v>
                </c:pt>
                <c:pt idx="18">
                  <c:v>42751</c:v>
                </c:pt>
                <c:pt idx="19">
                  <c:v>42779</c:v>
                </c:pt>
                <c:pt idx="20">
                  <c:v>42807</c:v>
                </c:pt>
                <c:pt idx="21">
                  <c:v>42838</c:v>
                </c:pt>
                <c:pt idx="22">
                  <c:v>42870</c:v>
                </c:pt>
                <c:pt idx="23">
                  <c:v>42905</c:v>
                </c:pt>
                <c:pt idx="24">
                  <c:v>42933</c:v>
                </c:pt>
                <c:pt idx="25">
                  <c:v>42961</c:v>
                </c:pt>
                <c:pt idx="26">
                  <c:v>42996</c:v>
                </c:pt>
                <c:pt idx="27">
                  <c:v>43024</c:v>
                </c:pt>
                <c:pt idx="28">
                  <c:v>43052</c:v>
                </c:pt>
                <c:pt idx="29">
                  <c:v>43087</c:v>
                </c:pt>
                <c:pt idx="30">
                  <c:v>43115</c:v>
                </c:pt>
              </c:numCache>
            </c:numRef>
          </c:xVal>
          <c:yVal>
            <c:numRef>
              <c:f>'Check Eur6M'!$E$5:$E$35</c:f>
              <c:numCache>
                <c:formatCode>0.0000000%</c:formatCode>
                <c:ptCount val="31"/>
                <c:pt idx="0">
                  <c:v>5.8980288337360631E-4</c:v>
                </c:pt>
                <c:pt idx="1">
                  <c:v>7.2028223558622039E-4</c:v>
                </c:pt>
                <c:pt idx="2">
                  <c:v>8.0261031379811861E-4</c:v>
                </c:pt>
                <c:pt idx="3">
                  <c:v>8.6478567692761842E-4</c:v>
                </c:pt>
                <c:pt idx="4">
                  <c:v>9.0804308175565073E-4</c:v>
                </c:pt>
                <c:pt idx="5">
                  <c:v>9.5074934948077079E-4</c:v>
                </c:pt>
                <c:pt idx="6">
                  <c:v>9.968827190799522E-4</c:v>
                </c:pt>
                <c:pt idx="7">
                  <c:v>1.0372970018558306E-3</c:v>
                </c:pt>
                <c:pt idx="8">
                  <c:v>1.0824153328925937E-3</c:v>
                </c:pt>
                <c:pt idx="9">
                  <c:v>1.1484391393846826E-3</c:v>
                </c:pt>
                <c:pt idx="10">
                  <c:v>1.2086696313288504E-3</c:v>
                </c:pt>
                <c:pt idx="11">
                  <c:v>1.2736634695848994E-3</c:v>
                </c:pt>
                <c:pt idx="12">
                  <c:v>1.3838330657172766E-3</c:v>
                </c:pt>
                <c:pt idx="13">
                  <c:v>1.4862915926012246E-3</c:v>
                </c:pt>
                <c:pt idx="14">
                  <c:v>1.6225018730686408E-3</c:v>
                </c:pt>
                <c:pt idx="15">
                  <c:v>1.7609691645587055E-3</c:v>
                </c:pt>
                <c:pt idx="16">
                  <c:v>1.8996704229343971E-3</c:v>
                </c:pt>
                <c:pt idx="17">
                  <c:v>2.0893539044782917E-3</c:v>
                </c:pt>
                <c:pt idx="18">
                  <c:v>2.2396171229703832E-3</c:v>
                </c:pt>
                <c:pt idx="19">
                  <c:v>2.4040509516437781E-3</c:v>
                </c:pt>
                <c:pt idx="20">
                  <c:v>2.5773593973741661E-3</c:v>
                </c:pt>
                <c:pt idx="21">
                  <c:v>2.7855673735482267E-3</c:v>
                </c:pt>
                <c:pt idx="22">
                  <c:v>0</c:v>
                </c:pt>
                <c:pt idx="23">
                  <c:v>0</c:v>
                </c:pt>
                <c:pt idx="24">
                  <c:v>0</c:v>
                </c:pt>
                <c:pt idx="25">
                  <c:v>0</c:v>
                </c:pt>
                <c:pt idx="26">
                  <c:v>0</c:v>
                </c:pt>
                <c:pt idx="27">
                  <c:v>0</c:v>
                </c:pt>
                <c:pt idx="28">
                  <c:v>0</c:v>
                </c:pt>
                <c:pt idx="29">
                  <c:v>0</c:v>
                </c:pt>
                <c:pt idx="30">
                  <c:v>0</c:v>
                </c:pt>
              </c:numCache>
            </c:numRef>
          </c:yVal>
          <c:smooth val="0"/>
        </c:ser>
        <c:dLbls>
          <c:showLegendKey val="0"/>
          <c:showVal val="0"/>
          <c:showCatName val="0"/>
          <c:showSerName val="0"/>
          <c:showPercent val="0"/>
          <c:showBubbleSize val="0"/>
        </c:dLbls>
        <c:axId val="149426560"/>
        <c:axId val="149428096"/>
      </c:scatterChart>
      <c:valAx>
        <c:axId val="149426560"/>
        <c:scaling>
          <c:orientation val="minMax"/>
          <c:max val="43132"/>
          <c:min val="42142"/>
        </c:scaling>
        <c:delete val="0"/>
        <c:axPos val="b"/>
        <c:numFmt formatCode="mmm\-yyyy" sourceLinked="0"/>
        <c:majorTickMark val="out"/>
        <c:minorTickMark val="none"/>
        <c:tickLblPos val="low"/>
        <c:txPr>
          <a:bodyPr rot="-2700000"/>
          <a:lstStyle/>
          <a:p>
            <a:pPr>
              <a:defRPr/>
            </a:pPr>
            <a:endParaRPr lang="en-US"/>
          </a:p>
        </c:txPr>
        <c:crossAx val="149428096"/>
        <c:crosses val="autoZero"/>
        <c:crossBetween val="midCat"/>
        <c:majorUnit val="80"/>
      </c:valAx>
      <c:valAx>
        <c:axId val="149428096"/>
        <c:scaling>
          <c:orientation val="minMax"/>
          <c:max val="4.000000000000001E-3"/>
          <c:min val="5.0000000000000012E-4"/>
        </c:scaling>
        <c:delete val="0"/>
        <c:axPos val="l"/>
        <c:majorGridlines/>
        <c:numFmt formatCode="0.00%" sourceLinked="0"/>
        <c:majorTickMark val="out"/>
        <c:minorTickMark val="none"/>
        <c:tickLblPos val="nextTo"/>
        <c:crossAx val="149426560"/>
        <c:crosses val="autoZero"/>
        <c:crossBetween val="midCat"/>
      </c:valAx>
    </c:plotArea>
    <c:legend>
      <c:legendPos val="r"/>
      <c:layout>
        <c:manualLayout>
          <c:xMode val="edge"/>
          <c:yMode val="edge"/>
          <c:x val="0.87179625360518154"/>
          <c:y val="0.52833452570383121"/>
          <c:w val="0.10149503175220968"/>
          <c:h val="0.10848390701352406"/>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BASIS!$O$3</c:f>
              <c:strCache>
                <c:ptCount val="1"/>
                <c:pt idx="0">
                  <c:v>Spread bps QL - Cons</c:v>
                </c:pt>
              </c:strCache>
            </c:strRef>
          </c:tx>
          <c:spPr>
            <a:ln w="19050"/>
          </c:spPr>
          <c:marker>
            <c:symbol val="square"/>
            <c:size val="5"/>
          </c:marker>
          <c:yVal>
            <c:numRef>
              <c:f>BASIS!$O$4:$O$27</c:f>
              <c:numCache>
                <c:formatCode>0.0000</c:formatCode>
                <c:ptCount val="24"/>
                <c:pt idx="0">
                  <c:v>1.0537699997407017</c:v>
                </c:pt>
                <c:pt idx="1">
                  <c:v>0.47552395897635513</c:v>
                </c:pt>
                <c:pt idx="2">
                  <c:v>0.40807142914344752</c:v>
                </c:pt>
                <c:pt idx="3">
                  <c:v>0.33039486184014955</c:v>
                </c:pt>
                <c:pt idx="4">
                  <c:v>0.23430473199329249</c:v>
                </c:pt>
                <c:pt idx="5">
                  <c:v>8.2695272400645337E-2</c:v>
                </c:pt>
                <c:pt idx="6">
                  <c:v>-8.1470097759462234E-2</c:v>
                </c:pt>
                <c:pt idx="7">
                  <c:v>-0.38357921131913741</c:v>
                </c:pt>
                <c:pt idx="8">
                  <c:v>-1.1405605812277422</c:v>
                </c:pt>
                <c:pt idx="9">
                  <c:v>-0.48033383008204211</c:v>
                </c:pt>
                <c:pt idx="10">
                  <c:v>0.17652016971539375</c:v>
                </c:pt>
                <c:pt idx="11">
                  <c:v>0.11895699317406816</c:v>
                </c:pt>
                <c:pt idx="12">
                  <c:v>0.3631823382013728</c:v>
                </c:pt>
                <c:pt idx="13">
                  <c:v>6.0498385186711801E-2</c:v>
                </c:pt>
                <c:pt idx="14">
                  <c:v>0.14064343267069468</c:v>
                </c:pt>
                <c:pt idx="15">
                  <c:v>0.18896983150952273</c:v>
                </c:pt>
                <c:pt idx="16">
                  <c:v>0.37428098799807508</c:v>
                </c:pt>
                <c:pt idx="17">
                  <c:v>0.24945702223224764</c:v>
                </c:pt>
                <c:pt idx="18">
                  <c:v>0.14445527314265139</c:v>
                </c:pt>
                <c:pt idx="19">
                  <c:v>-5.526154128256433E-2</c:v>
                </c:pt>
                <c:pt idx="20">
                  <c:v>0.1424104887815929</c:v>
                </c:pt>
                <c:pt idx="21">
                  <c:v>-5.827036322426915E-2</c:v>
                </c:pt>
                <c:pt idx="22">
                  <c:v>0.4993576621950413</c:v>
                </c:pt>
                <c:pt idx="23">
                  <c:v>1.2875672339297317E-2</c:v>
                </c:pt>
              </c:numCache>
            </c:numRef>
          </c:yVal>
          <c:smooth val="0"/>
        </c:ser>
        <c:ser>
          <c:idx val="1"/>
          <c:order val="1"/>
          <c:tx>
            <c:strRef>
              <c:f>BASIS!$P$3</c:f>
              <c:strCache>
                <c:ptCount val="1"/>
                <c:pt idx="0">
                  <c:v>Spread bps Client - Cons</c:v>
                </c:pt>
              </c:strCache>
            </c:strRef>
          </c:tx>
          <c:spPr>
            <a:ln w="19050"/>
          </c:spPr>
          <c:marker>
            <c:symbol val="square"/>
            <c:size val="5"/>
          </c:marker>
          <c:yVal>
            <c:numRef>
              <c:f>BASIS!$P$4:$P$27</c:f>
              <c:numCache>
                <c:formatCode>0.0000</c:formatCode>
                <c:ptCount val="24"/>
                <c:pt idx="0">
                  <c:v>6.4054183811299126E-2</c:v>
                </c:pt>
                <c:pt idx="1">
                  <c:v>0.15655487494829856</c:v>
                </c:pt>
                <c:pt idx="2">
                  <c:v>2.1529546939639488E-2</c:v>
                </c:pt>
                <c:pt idx="3">
                  <c:v>-0.10213172428353445</c:v>
                </c:pt>
                <c:pt idx="4">
                  <c:v>-0.24014963655361043</c:v>
                </c:pt>
                <c:pt idx="5">
                  <c:v>-0.16767876674603421</c:v>
                </c:pt>
                <c:pt idx="6">
                  <c:v>-0.13898306204164079</c:v>
                </c:pt>
                <c:pt idx="7">
                  <c:v>1.0790984793198728</c:v>
                </c:pt>
                <c:pt idx="8">
                  <c:v>1.5150752608436893</c:v>
                </c:pt>
                <c:pt idx="9">
                  <c:v>0.11284744896715004</c:v>
                </c:pt>
                <c:pt idx="10">
                  <c:v>5.3093254413692392E-2</c:v>
                </c:pt>
                <c:pt idx="11">
                  <c:v>-6.2638921772139255E-2</c:v>
                </c:pt>
                <c:pt idx="12">
                  <c:v>0.14019795514739819</c:v>
                </c:pt>
                <c:pt idx="13">
                  <c:v>-0.12251449569700412</c:v>
                </c:pt>
                <c:pt idx="14">
                  <c:v>-4.5459252330603661E-2</c:v>
                </c:pt>
                <c:pt idx="15">
                  <c:v>2.8267945122019356E-2</c:v>
                </c:pt>
                <c:pt idx="16">
                  <c:v>0.17333952946733788</c:v>
                </c:pt>
                <c:pt idx="17">
                  <c:v>8.1189270608584607E-2</c:v>
                </c:pt>
                <c:pt idx="18">
                  <c:v>2.2724169721603182E-2</c:v>
                </c:pt>
                <c:pt idx="19">
                  <c:v>-0.13876171249921221</c:v>
                </c:pt>
                <c:pt idx="20">
                  <c:v>5.4748502609827554E-2</c:v>
                </c:pt>
                <c:pt idx="21">
                  <c:v>-0.13456802219624286</c:v>
                </c:pt>
                <c:pt idx="22">
                  <c:v>0.41784708658643988</c:v>
                </c:pt>
                <c:pt idx="23">
                  <c:v>-5.5965871654685362E-2</c:v>
                </c:pt>
              </c:numCache>
            </c:numRef>
          </c:yVal>
          <c:smooth val="0"/>
        </c:ser>
        <c:ser>
          <c:idx val="2"/>
          <c:order val="2"/>
          <c:spPr>
            <a:ln>
              <a:noFill/>
            </a:ln>
          </c:spPr>
          <c:marker>
            <c:symbol val="none"/>
          </c:marker>
          <c:errBars>
            <c:errDir val="y"/>
            <c:errBarType val="both"/>
            <c:errValType val="cust"/>
            <c:noEndCap val="0"/>
            <c:plus>
              <c:numRef>
                <c:f>BASIS!$R$4:$R$27</c:f>
                <c:numCache>
                  <c:formatCode>General</c:formatCode>
                  <c:ptCount val="24"/>
                  <c:pt idx="0">
                    <c:v>0.11923375955167156</c:v>
                  </c:pt>
                  <c:pt idx="1">
                    <c:v>0.10456046996486958</c:v>
                  </c:pt>
                  <c:pt idx="2">
                    <c:v>0.12874649689470608</c:v>
                  </c:pt>
                  <c:pt idx="3">
                    <c:v>0.17340206577637285</c:v>
                  </c:pt>
                  <c:pt idx="4">
                    <c:v>0.22347529202335106</c:v>
                  </c:pt>
                  <c:pt idx="5">
                    <c:v>0.2538386581911084</c:v>
                  </c:pt>
                  <c:pt idx="6">
                    <c:v>0.23282114497709719</c:v>
                  </c:pt>
                  <c:pt idx="7">
                    <c:v>0.41960678895036002</c:v>
                  </c:pt>
                  <c:pt idx="8">
                    <c:v>0.30585599084888704</c:v>
                  </c:pt>
                  <c:pt idx="9">
                    <c:v>0.20983436366333805</c:v>
                  </c:pt>
                  <c:pt idx="10">
                    <c:v>9.2671394722992073E-2</c:v>
                  </c:pt>
                  <c:pt idx="11">
                    <c:v>0.14114359473415602</c:v>
                  </c:pt>
                  <c:pt idx="12">
                    <c:v>9.1744908662775793E-2</c:v>
                  </c:pt>
                  <c:pt idx="13">
                    <c:v>0.1629827355852809</c:v>
                  </c:pt>
                  <c:pt idx="14">
                    <c:v>9.2619253563425027E-2</c:v>
                  </c:pt>
                  <c:pt idx="15">
                    <c:v>9.478190336459609E-2</c:v>
                  </c:pt>
                  <c:pt idx="16">
                    <c:v>0.28759898427071617</c:v>
                  </c:pt>
                  <c:pt idx="17">
                    <c:v>0.24848009563106865</c:v>
                  </c:pt>
                  <c:pt idx="18">
                    <c:v>4.2857527274140009E-2</c:v>
                  </c:pt>
                  <c:pt idx="19">
                    <c:v>0.16401108952577073</c:v>
                  </c:pt>
                  <c:pt idx="20">
                    <c:v>7.6780012624336438E-2</c:v>
                  </c:pt>
                  <c:pt idx="21">
                    <c:v>0.10891421536405801</c:v>
                  </c:pt>
                  <c:pt idx="22">
                    <c:v>0.22496365321226885</c:v>
                  </c:pt>
                  <c:pt idx="23">
                    <c:v>0.13225843513726868</c:v>
                  </c:pt>
                </c:numCache>
              </c:numRef>
            </c:plus>
            <c:minus>
              <c:numRef>
                <c:f>BASIS!$R$4:$R$27</c:f>
                <c:numCache>
                  <c:formatCode>General</c:formatCode>
                  <c:ptCount val="24"/>
                  <c:pt idx="0">
                    <c:v>0.11923375955167156</c:v>
                  </c:pt>
                  <c:pt idx="1">
                    <c:v>0.10456046996486958</c:v>
                  </c:pt>
                  <c:pt idx="2">
                    <c:v>0.12874649689470608</c:v>
                  </c:pt>
                  <c:pt idx="3">
                    <c:v>0.17340206577637285</c:v>
                  </c:pt>
                  <c:pt idx="4">
                    <c:v>0.22347529202335106</c:v>
                  </c:pt>
                  <c:pt idx="5">
                    <c:v>0.2538386581911084</c:v>
                  </c:pt>
                  <c:pt idx="6">
                    <c:v>0.23282114497709719</c:v>
                  </c:pt>
                  <c:pt idx="7">
                    <c:v>0.41960678895036002</c:v>
                  </c:pt>
                  <c:pt idx="8">
                    <c:v>0.30585599084888704</c:v>
                  </c:pt>
                  <c:pt idx="9">
                    <c:v>0.20983436366333805</c:v>
                  </c:pt>
                  <c:pt idx="10">
                    <c:v>9.2671394722992073E-2</c:v>
                  </c:pt>
                  <c:pt idx="11">
                    <c:v>0.14114359473415602</c:v>
                  </c:pt>
                  <c:pt idx="12">
                    <c:v>9.1744908662775793E-2</c:v>
                  </c:pt>
                  <c:pt idx="13">
                    <c:v>0.1629827355852809</c:v>
                  </c:pt>
                  <c:pt idx="14">
                    <c:v>9.2619253563425027E-2</c:v>
                  </c:pt>
                  <c:pt idx="15">
                    <c:v>9.478190336459609E-2</c:v>
                  </c:pt>
                  <c:pt idx="16">
                    <c:v>0.28759898427071617</c:v>
                  </c:pt>
                  <c:pt idx="17">
                    <c:v>0.24848009563106865</c:v>
                  </c:pt>
                  <c:pt idx="18">
                    <c:v>4.2857527274140009E-2</c:v>
                  </c:pt>
                  <c:pt idx="19">
                    <c:v>0.16401108952577073</c:v>
                  </c:pt>
                  <c:pt idx="20">
                    <c:v>7.6780012624336438E-2</c:v>
                  </c:pt>
                  <c:pt idx="21">
                    <c:v>0.10891421536405801</c:v>
                  </c:pt>
                  <c:pt idx="22">
                    <c:v>0.22496365321226885</c:v>
                  </c:pt>
                  <c:pt idx="23">
                    <c:v>0.13225843513726868</c:v>
                  </c:pt>
                </c:numCache>
              </c:numRef>
            </c:minus>
          </c:errBars>
          <c:errBars>
            <c:errDir val="x"/>
            <c:errBarType val="both"/>
            <c:errValType val="fixedVal"/>
            <c:noEndCap val="0"/>
            <c:val val="1"/>
          </c:errBars>
          <c:yVal>
            <c:numRef>
              <c:f>BASIS!$Q$4:$Q$27</c:f>
              <c:numCache>
                <c:formatCode>0.0000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ser>
        <c:dLbls>
          <c:showLegendKey val="0"/>
          <c:showVal val="0"/>
          <c:showCatName val="0"/>
          <c:showSerName val="0"/>
          <c:showPercent val="0"/>
          <c:showBubbleSize val="0"/>
        </c:dLbls>
        <c:axId val="150157952"/>
        <c:axId val="150163840"/>
      </c:scatterChart>
      <c:valAx>
        <c:axId val="150157952"/>
        <c:scaling>
          <c:orientation val="minMax"/>
        </c:scaling>
        <c:delete val="0"/>
        <c:axPos val="b"/>
        <c:numFmt formatCode="General" sourceLinked="0"/>
        <c:majorTickMark val="out"/>
        <c:minorTickMark val="none"/>
        <c:tickLblPos val="none"/>
        <c:txPr>
          <a:bodyPr rot="-2700000"/>
          <a:lstStyle/>
          <a:p>
            <a:pPr>
              <a:defRPr/>
            </a:pPr>
            <a:endParaRPr lang="en-US"/>
          </a:p>
        </c:txPr>
        <c:crossAx val="150163840"/>
        <c:crosses val="autoZero"/>
        <c:crossBetween val="midCat"/>
      </c:valAx>
      <c:valAx>
        <c:axId val="150163840"/>
        <c:scaling>
          <c:orientation val="minMax"/>
        </c:scaling>
        <c:delete val="0"/>
        <c:axPos val="l"/>
        <c:majorGridlines/>
        <c:numFmt formatCode="0.00" sourceLinked="0"/>
        <c:majorTickMark val="out"/>
        <c:minorTickMark val="none"/>
        <c:tickLblPos val="nextTo"/>
        <c:crossAx val="150157952"/>
        <c:crosses val="autoZero"/>
        <c:crossBetween val="midCat"/>
      </c:valAx>
      <c:spPr>
        <a:noFill/>
        <a:ln>
          <a:noFill/>
        </a:ln>
      </c:spPr>
    </c:plotArea>
    <c:legend>
      <c:legendPos val="r"/>
      <c:legendEntry>
        <c:idx val="2"/>
        <c:delete val="1"/>
      </c:legendEntry>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QL vs. Cons</c:v>
          </c:tx>
          <c:spPr>
            <a:ln w="19050"/>
          </c:spPr>
          <c:marker>
            <c:symbol val="square"/>
            <c:size val="5"/>
          </c:marker>
          <c:yVal>
            <c:numRef>
              <c:f>BASIS!$O$31:$O$54</c:f>
              <c:numCache>
                <c:formatCode>0.0000</c:formatCode>
                <c:ptCount val="24"/>
                <c:pt idx="0">
                  <c:v>7.9545636544880338E-2</c:v>
                </c:pt>
                <c:pt idx="1">
                  <c:v>0.33307500909341936</c:v>
                </c:pt>
                <c:pt idx="2">
                  <c:v>0.21970388277609043</c:v>
                </c:pt>
                <c:pt idx="3">
                  <c:v>0.13566666838227981</c:v>
                </c:pt>
                <c:pt idx="4">
                  <c:v>3.4341479241365214E-2</c:v>
                </c:pt>
                <c:pt idx="5">
                  <c:v>-4.6493245609609879E-2</c:v>
                </c:pt>
                <c:pt idx="6">
                  <c:v>-8.0955829677304081E-2</c:v>
                </c:pt>
                <c:pt idx="7">
                  <c:v>-0.1018333322584084</c:v>
                </c:pt>
                <c:pt idx="8">
                  <c:v>-0.26430589676259686</c:v>
                </c:pt>
                <c:pt idx="9">
                  <c:v>-0.32965055808050003</c:v>
                </c:pt>
                <c:pt idx="10">
                  <c:v>0.14546083576071744</c:v>
                </c:pt>
                <c:pt idx="11">
                  <c:v>0.33091078238239824</c:v>
                </c:pt>
                <c:pt idx="12">
                  <c:v>-0.10566224351855702</c:v>
                </c:pt>
                <c:pt idx="13">
                  <c:v>2.337827895538247E-2</c:v>
                </c:pt>
                <c:pt idx="14">
                  <c:v>0.63714237802509999</c:v>
                </c:pt>
                <c:pt idx="15">
                  <c:v>-1.7952649726317382E-2</c:v>
                </c:pt>
                <c:pt idx="16">
                  <c:v>0.1168410429847988</c:v>
                </c:pt>
                <c:pt idx="17">
                  <c:v>-0.4511406063959198</c:v>
                </c:pt>
                <c:pt idx="18">
                  <c:v>0.21041040580136983</c:v>
                </c:pt>
                <c:pt idx="19">
                  <c:v>0.22685248271631808</c:v>
                </c:pt>
                <c:pt idx="20">
                  <c:v>9.4284436129923765E-2</c:v>
                </c:pt>
                <c:pt idx="21">
                  <c:v>1.3819216590424954E-2</c:v>
                </c:pt>
                <c:pt idx="22">
                  <c:v>-0.29305897757653643</c:v>
                </c:pt>
                <c:pt idx="23">
                  <c:v>6.2415991277963601E-2</c:v>
                </c:pt>
              </c:numCache>
            </c:numRef>
          </c:yVal>
          <c:smooth val="0"/>
        </c:ser>
        <c:ser>
          <c:idx val="1"/>
          <c:order val="1"/>
          <c:tx>
            <c:v>Client vs. Cons</c:v>
          </c:tx>
          <c:spPr>
            <a:ln w="19050"/>
          </c:spPr>
          <c:marker>
            <c:symbol val="square"/>
            <c:size val="5"/>
          </c:marker>
          <c:yVal>
            <c:numRef>
              <c:f>BASIS!$P$31:$P$54</c:f>
              <c:numCache>
                <c:formatCode>0.0000</c:formatCode>
                <c:ptCount val="24"/>
                <c:pt idx="0">
                  <c:v>-0.16888965753565799</c:v>
                </c:pt>
                <c:pt idx="1">
                  <c:v>-0.27954375947855681</c:v>
                </c:pt>
                <c:pt idx="2">
                  <c:v>-0.3543208550565895</c:v>
                </c:pt>
                <c:pt idx="3">
                  <c:v>-0.32109476401627468</c:v>
                </c:pt>
                <c:pt idx="4">
                  <c:v>-0.12802102921052505</c:v>
                </c:pt>
                <c:pt idx="5">
                  <c:v>-0.19826914336070356</c:v>
                </c:pt>
                <c:pt idx="6">
                  <c:v>3.5429343274477887E-2</c:v>
                </c:pt>
                <c:pt idx="7">
                  <c:v>-0.27407307435203077</c:v>
                </c:pt>
                <c:pt idx="8">
                  <c:v>0.21501268369429738</c:v>
                </c:pt>
                <c:pt idx="9">
                  <c:v>0.19606783366156577</c:v>
                </c:pt>
                <c:pt idx="10">
                  <c:v>-0.11682967949497147</c:v>
                </c:pt>
                <c:pt idx="11">
                  <c:v>-8.6237212845546196E-2</c:v>
                </c:pt>
                <c:pt idx="12">
                  <c:v>-0.23815021178203821</c:v>
                </c:pt>
                <c:pt idx="13">
                  <c:v>-0.11713432801074397</c:v>
                </c:pt>
                <c:pt idx="14">
                  <c:v>0.48724298208565919</c:v>
                </c:pt>
                <c:pt idx="15">
                  <c:v>-0.18537250813214623</c:v>
                </c:pt>
                <c:pt idx="16">
                  <c:v>-4.2583158317828662E-2</c:v>
                </c:pt>
                <c:pt idx="17">
                  <c:v>-0.59181096327826754</c:v>
                </c:pt>
                <c:pt idx="18">
                  <c:v>7.51476833739817E-2</c:v>
                </c:pt>
                <c:pt idx="19">
                  <c:v>0.10416306833951072</c:v>
                </c:pt>
                <c:pt idx="20">
                  <c:v>-1.6155570245083517E-2</c:v>
                </c:pt>
                <c:pt idx="21">
                  <c:v>-9.3475930162850718E-2</c:v>
                </c:pt>
                <c:pt idx="22">
                  <c:v>-0.39522114120514562</c:v>
                </c:pt>
                <c:pt idx="23">
                  <c:v>-3.2385316487878568E-2</c:v>
                </c:pt>
              </c:numCache>
            </c:numRef>
          </c:yVal>
          <c:smooth val="0"/>
        </c:ser>
        <c:ser>
          <c:idx val="2"/>
          <c:order val="2"/>
          <c:spPr>
            <a:ln>
              <a:noFill/>
            </a:ln>
          </c:spPr>
          <c:marker>
            <c:symbol val="none"/>
          </c:marker>
          <c:errBars>
            <c:errDir val="y"/>
            <c:errBarType val="both"/>
            <c:errValType val="cust"/>
            <c:noEndCap val="0"/>
            <c:plus>
              <c:numRef>
                <c:f>BASIS!$R$31:$R$54</c:f>
                <c:numCache>
                  <c:formatCode>General</c:formatCode>
                  <c:ptCount val="24"/>
                  <c:pt idx="0">
                    <c:v>0.1100120820829945</c:v>
                  </c:pt>
                  <c:pt idx="1">
                    <c:v>0.12312175950309803</c:v>
                  </c:pt>
                  <c:pt idx="2">
                    <c:v>0.136064242059552</c:v>
                  </c:pt>
                  <c:pt idx="3">
                    <c:v>0.14038641918085717</c:v>
                  </c:pt>
                  <c:pt idx="4">
                    <c:v>0.13275749025233027</c:v>
                  </c:pt>
                  <c:pt idx="5">
                    <c:v>0.12399498728666875</c:v>
                  </c:pt>
                  <c:pt idx="6">
                    <c:v>0.12050945555370673</c:v>
                  </c:pt>
                  <c:pt idx="7">
                    <c:v>0.10678800692188992</c:v>
                  </c:pt>
                  <c:pt idx="8">
                    <c:v>0.13457048201825467</c:v>
                  </c:pt>
                  <c:pt idx="9">
                    <c:v>0.12890065852912028</c:v>
                  </c:pt>
                  <c:pt idx="10">
                    <c:v>0.12529976546528909</c:v>
                  </c:pt>
                  <c:pt idx="11">
                    <c:v>0.10560655358181492</c:v>
                  </c:pt>
                  <c:pt idx="12">
                    <c:v>0.14483924309891652</c:v>
                  </c:pt>
                  <c:pt idx="13">
                    <c:v>9.3419174705604624E-2</c:v>
                  </c:pt>
                  <c:pt idx="14">
                    <c:v>0.22153959431041401</c:v>
                  </c:pt>
                  <c:pt idx="15">
                    <c:v>0.14777892344056132</c:v>
                  </c:pt>
                  <c:pt idx="16">
                    <c:v>9.3971178188856946E-2</c:v>
                  </c:pt>
                  <c:pt idx="17">
                    <c:v>0.2736524176807324</c:v>
                  </c:pt>
                  <c:pt idx="18">
                    <c:v>0.15640218690274049</c:v>
                  </c:pt>
                  <c:pt idx="19">
                    <c:v>0.15750282073520394</c:v>
                  </c:pt>
                  <c:pt idx="20">
                    <c:v>4.9118578322398382E-2</c:v>
                  </c:pt>
                  <c:pt idx="21">
                    <c:v>0.12392975617171491</c:v>
                  </c:pt>
                  <c:pt idx="22">
                    <c:v>0.18102934022760211</c:v>
                  </c:pt>
                  <c:pt idx="23">
                    <c:v>0.16105514746923855</c:v>
                  </c:pt>
                </c:numCache>
              </c:numRef>
            </c:plus>
            <c:minus>
              <c:numRef>
                <c:f>BASIS!$R$31:$R$54</c:f>
                <c:numCache>
                  <c:formatCode>General</c:formatCode>
                  <c:ptCount val="24"/>
                  <c:pt idx="0">
                    <c:v>0.1100120820829945</c:v>
                  </c:pt>
                  <c:pt idx="1">
                    <c:v>0.12312175950309803</c:v>
                  </c:pt>
                  <c:pt idx="2">
                    <c:v>0.136064242059552</c:v>
                  </c:pt>
                  <c:pt idx="3">
                    <c:v>0.14038641918085717</c:v>
                  </c:pt>
                  <c:pt idx="4">
                    <c:v>0.13275749025233027</c:v>
                  </c:pt>
                  <c:pt idx="5">
                    <c:v>0.12399498728666875</c:v>
                  </c:pt>
                  <c:pt idx="6">
                    <c:v>0.12050945555370673</c:v>
                  </c:pt>
                  <c:pt idx="7">
                    <c:v>0.10678800692188992</c:v>
                  </c:pt>
                  <c:pt idx="8">
                    <c:v>0.13457048201825467</c:v>
                  </c:pt>
                  <c:pt idx="9">
                    <c:v>0.12890065852912028</c:v>
                  </c:pt>
                  <c:pt idx="10">
                    <c:v>0.12529976546528909</c:v>
                  </c:pt>
                  <c:pt idx="11">
                    <c:v>0.10560655358181492</c:v>
                  </c:pt>
                  <c:pt idx="12">
                    <c:v>0.14483924309891652</c:v>
                  </c:pt>
                  <c:pt idx="13">
                    <c:v>9.3419174705604624E-2</c:v>
                  </c:pt>
                  <c:pt idx="14">
                    <c:v>0.22153959431041401</c:v>
                  </c:pt>
                  <c:pt idx="15">
                    <c:v>0.14777892344056132</c:v>
                  </c:pt>
                  <c:pt idx="16">
                    <c:v>9.3971178188856946E-2</c:v>
                  </c:pt>
                  <c:pt idx="17">
                    <c:v>0.2736524176807324</c:v>
                  </c:pt>
                  <c:pt idx="18">
                    <c:v>0.15640218690274049</c:v>
                  </c:pt>
                  <c:pt idx="19">
                    <c:v>0.15750282073520394</c:v>
                  </c:pt>
                  <c:pt idx="20">
                    <c:v>4.9118578322398382E-2</c:v>
                  </c:pt>
                  <c:pt idx="21">
                    <c:v>0.12392975617171491</c:v>
                  </c:pt>
                  <c:pt idx="22">
                    <c:v>0.18102934022760211</c:v>
                  </c:pt>
                  <c:pt idx="23">
                    <c:v>0.16105514746923855</c:v>
                  </c:pt>
                </c:numCache>
              </c:numRef>
            </c:minus>
          </c:errBars>
          <c:errBars>
            <c:errDir val="x"/>
            <c:errBarType val="both"/>
            <c:errValType val="fixedVal"/>
            <c:noEndCap val="0"/>
            <c:val val="1"/>
          </c:errBars>
          <c:yVal>
            <c:numRef>
              <c:f>BASIS!$Q$31:$Q$54</c:f>
              <c:numCache>
                <c:formatCode>0.0000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ser>
        <c:dLbls>
          <c:showLegendKey val="0"/>
          <c:showVal val="0"/>
          <c:showCatName val="0"/>
          <c:showSerName val="0"/>
          <c:showPercent val="0"/>
          <c:showBubbleSize val="0"/>
        </c:dLbls>
        <c:axId val="150194816"/>
        <c:axId val="151126400"/>
      </c:scatterChart>
      <c:valAx>
        <c:axId val="150194816"/>
        <c:scaling>
          <c:orientation val="minMax"/>
        </c:scaling>
        <c:delete val="0"/>
        <c:axPos val="b"/>
        <c:majorTickMark val="out"/>
        <c:minorTickMark val="none"/>
        <c:tickLblPos val="none"/>
        <c:crossAx val="151126400"/>
        <c:crosses val="autoZero"/>
        <c:crossBetween val="midCat"/>
      </c:valAx>
      <c:valAx>
        <c:axId val="151126400"/>
        <c:scaling>
          <c:orientation val="minMax"/>
        </c:scaling>
        <c:delete val="0"/>
        <c:axPos val="l"/>
        <c:majorGridlines/>
        <c:numFmt formatCode="0.00" sourceLinked="0"/>
        <c:majorTickMark val="out"/>
        <c:minorTickMark val="none"/>
        <c:tickLblPos val="nextTo"/>
        <c:crossAx val="150194816"/>
        <c:crosses val="autoZero"/>
        <c:crossBetween val="midCat"/>
      </c:valAx>
    </c:plotArea>
    <c:legend>
      <c:legendPos val="r"/>
      <c:legendEntry>
        <c:idx val="2"/>
        <c:delete val="1"/>
      </c:legendEntry>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QL vs. Cons</c:v>
          </c:tx>
          <c:spPr>
            <a:ln w="19050"/>
          </c:spPr>
          <c:marker>
            <c:symbol val="square"/>
            <c:size val="5"/>
          </c:marker>
          <c:yVal>
            <c:numRef>
              <c:f>BASIS!$O$58:$O$71</c:f>
              <c:numCache>
                <c:formatCode>0.0000</c:formatCode>
                <c:ptCount val="14"/>
                <c:pt idx="0">
                  <c:v>0.11388939851963897</c:v>
                </c:pt>
                <c:pt idx="1">
                  <c:v>0.1201990562874542</c:v>
                </c:pt>
                <c:pt idx="2">
                  <c:v>8.0161916419883461E-2</c:v>
                </c:pt>
                <c:pt idx="3">
                  <c:v>8.7692634044489459E-2</c:v>
                </c:pt>
                <c:pt idx="4">
                  <c:v>0.111123296607059</c:v>
                </c:pt>
                <c:pt idx="5">
                  <c:v>6.78326362128292E-2</c:v>
                </c:pt>
                <c:pt idx="6">
                  <c:v>0.15092369899040392</c:v>
                </c:pt>
                <c:pt idx="7">
                  <c:v>0.1615521987486801</c:v>
                </c:pt>
                <c:pt idx="8">
                  <c:v>8.3717517764425153E-2</c:v>
                </c:pt>
                <c:pt idx="9">
                  <c:v>0.42436549922068245</c:v>
                </c:pt>
                <c:pt idx="10">
                  <c:v>9.3816828921026385E-2</c:v>
                </c:pt>
                <c:pt idx="11">
                  <c:v>7.8929651476114415E-2</c:v>
                </c:pt>
                <c:pt idx="12">
                  <c:v>0.25290778541952008</c:v>
                </c:pt>
                <c:pt idx="13">
                  <c:v>0.14590380816570381</c:v>
                </c:pt>
              </c:numCache>
            </c:numRef>
          </c:yVal>
          <c:smooth val="0"/>
        </c:ser>
        <c:ser>
          <c:idx val="1"/>
          <c:order val="1"/>
          <c:tx>
            <c:v>Client vs. Cons</c:v>
          </c:tx>
          <c:spPr>
            <a:ln w="19050"/>
          </c:spPr>
          <c:marker>
            <c:symbol val="square"/>
            <c:size val="5"/>
          </c:marker>
          <c:yVal>
            <c:numRef>
              <c:f>BASIS!$P$58:$P$71</c:f>
              <c:numCache>
                <c:formatCode>0.0000</c:formatCode>
                <c:ptCount val="14"/>
                <c:pt idx="0">
                  <c:v>0.13710128370021124</c:v>
                </c:pt>
                <c:pt idx="1">
                  <c:v>0.22652062776042126</c:v>
                </c:pt>
                <c:pt idx="2">
                  <c:v>0.27874286938189297</c:v>
                </c:pt>
                <c:pt idx="3">
                  <c:v>0.28629579554995566</c:v>
                </c:pt>
                <c:pt idx="4">
                  <c:v>0.15003536661689676</c:v>
                </c:pt>
                <c:pt idx="5">
                  <c:v>0.27793809973948669</c:v>
                </c:pt>
                <c:pt idx="6">
                  <c:v>0.21565573849942865</c:v>
                </c:pt>
                <c:pt idx="7">
                  <c:v>0.2473715972016759</c:v>
                </c:pt>
                <c:pt idx="8">
                  <c:v>0.26120434823418393</c:v>
                </c:pt>
                <c:pt idx="9">
                  <c:v>0.61858971577113486</c:v>
                </c:pt>
                <c:pt idx="10">
                  <c:v>-0.17244994250884993</c:v>
                </c:pt>
                <c:pt idx="11">
                  <c:v>5.0260282912518051E-2</c:v>
                </c:pt>
                <c:pt idx="12">
                  <c:v>0.20501878841887233</c:v>
                </c:pt>
                <c:pt idx="13">
                  <c:v>8.506295528721175E-2</c:v>
                </c:pt>
              </c:numCache>
            </c:numRef>
          </c:yVal>
          <c:smooth val="0"/>
        </c:ser>
        <c:ser>
          <c:idx val="2"/>
          <c:order val="2"/>
          <c:spPr>
            <a:ln>
              <a:noFill/>
            </a:ln>
          </c:spPr>
          <c:marker>
            <c:symbol val="none"/>
          </c:marker>
          <c:dPt>
            <c:idx val="16"/>
            <c:bubble3D val="0"/>
            <c:spPr>
              <a:ln w="0">
                <a:noFill/>
              </a:ln>
            </c:spPr>
          </c:dPt>
          <c:errBars>
            <c:errDir val="y"/>
            <c:errBarType val="both"/>
            <c:errValType val="cust"/>
            <c:noEndCap val="0"/>
            <c:plus>
              <c:numRef>
                <c:f>BASIS!$R$58:$R$71</c:f>
                <c:numCache>
                  <c:formatCode>General</c:formatCode>
                  <c:ptCount val="14"/>
                  <c:pt idx="0">
                    <c:v>0.23554929083894111</c:v>
                  </c:pt>
                  <c:pt idx="1">
                    <c:v>0.21606989638563662</c:v>
                  </c:pt>
                  <c:pt idx="2">
                    <c:v>0.20454057254420424</c:v>
                  </c:pt>
                  <c:pt idx="3">
                    <c:v>0.22620859373478366</c:v>
                  </c:pt>
                  <c:pt idx="4">
                    <c:v>0.23923327643331346</c:v>
                  </c:pt>
                  <c:pt idx="5">
                    <c:v>0.26920326343450446</c:v>
                  </c:pt>
                  <c:pt idx="6">
                    <c:v>0.23146226166719489</c:v>
                  </c:pt>
                  <c:pt idx="7">
                    <c:v>0.23212197433375856</c:v>
                  </c:pt>
                  <c:pt idx="8">
                    <c:v>0.18241188515653298</c:v>
                  </c:pt>
                  <c:pt idx="9">
                    <c:v>0.17899632329955975</c:v>
                  </c:pt>
                  <c:pt idx="10">
                    <c:v>0.10716357190291258</c:v>
                  </c:pt>
                  <c:pt idx="11">
                    <c:v>4.7452495167163398E-2</c:v>
                  </c:pt>
                  <c:pt idx="12">
                    <c:v>0.12673183700894475</c:v>
                  </c:pt>
                  <c:pt idx="13">
                    <c:v>6.2139208193631716E-2</c:v>
                  </c:pt>
                </c:numCache>
              </c:numRef>
            </c:plus>
            <c:minus>
              <c:numRef>
                <c:f>BASIS!$R$58:$R$71</c:f>
                <c:numCache>
                  <c:formatCode>General</c:formatCode>
                  <c:ptCount val="14"/>
                  <c:pt idx="0">
                    <c:v>0.23554929083894111</c:v>
                  </c:pt>
                  <c:pt idx="1">
                    <c:v>0.21606989638563662</c:v>
                  </c:pt>
                  <c:pt idx="2">
                    <c:v>0.20454057254420424</c:v>
                  </c:pt>
                  <c:pt idx="3">
                    <c:v>0.22620859373478366</c:v>
                  </c:pt>
                  <c:pt idx="4">
                    <c:v>0.23923327643331346</c:v>
                  </c:pt>
                  <c:pt idx="5">
                    <c:v>0.26920326343450446</c:v>
                  </c:pt>
                  <c:pt idx="6">
                    <c:v>0.23146226166719489</c:v>
                  </c:pt>
                  <c:pt idx="7">
                    <c:v>0.23212197433375856</c:v>
                  </c:pt>
                  <c:pt idx="8">
                    <c:v>0.18241188515653298</c:v>
                  </c:pt>
                  <c:pt idx="9">
                    <c:v>0.17899632329955975</c:v>
                  </c:pt>
                  <c:pt idx="10">
                    <c:v>0.10716357190291258</c:v>
                  </c:pt>
                  <c:pt idx="11">
                    <c:v>4.7452495167163398E-2</c:v>
                  </c:pt>
                  <c:pt idx="12">
                    <c:v>0.12673183700894475</c:v>
                  </c:pt>
                  <c:pt idx="13">
                    <c:v>6.2139208193631716E-2</c:v>
                  </c:pt>
                </c:numCache>
              </c:numRef>
            </c:minus>
          </c:errBars>
          <c:errBars>
            <c:errDir val="x"/>
            <c:errBarType val="both"/>
            <c:errValType val="fixedVal"/>
            <c:noEndCap val="0"/>
            <c:val val="1"/>
          </c:errBars>
          <c:yVal>
            <c:numRef>
              <c:f>BASIS!$Q$58:$Q$81</c:f>
              <c:numCache>
                <c:formatCode>0.0000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ser>
        <c:dLbls>
          <c:showLegendKey val="0"/>
          <c:showVal val="0"/>
          <c:showCatName val="0"/>
          <c:showSerName val="0"/>
          <c:showPercent val="0"/>
          <c:showBubbleSize val="0"/>
        </c:dLbls>
        <c:axId val="151164416"/>
        <c:axId val="151165952"/>
      </c:scatterChart>
      <c:valAx>
        <c:axId val="151164416"/>
        <c:scaling>
          <c:orientation val="minMax"/>
          <c:max val="25"/>
        </c:scaling>
        <c:delete val="0"/>
        <c:axPos val="b"/>
        <c:majorTickMark val="out"/>
        <c:minorTickMark val="none"/>
        <c:tickLblPos val="none"/>
        <c:crossAx val="151165952"/>
        <c:crosses val="autoZero"/>
        <c:crossBetween val="midCat"/>
      </c:valAx>
      <c:valAx>
        <c:axId val="151165952"/>
        <c:scaling>
          <c:orientation val="minMax"/>
        </c:scaling>
        <c:delete val="0"/>
        <c:axPos val="l"/>
        <c:majorGridlines/>
        <c:numFmt formatCode="0.00" sourceLinked="0"/>
        <c:majorTickMark val="out"/>
        <c:minorTickMark val="none"/>
        <c:tickLblPos val="nextTo"/>
        <c:crossAx val="151164416"/>
        <c:crosses val="autoZero"/>
        <c:crossBetween val="midCat"/>
      </c:valAx>
      <c:spPr>
        <a:noFill/>
        <a:ln>
          <a:noFill/>
        </a:ln>
      </c:spPr>
    </c:plotArea>
    <c:legend>
      <c:legendPos val="r"/>
      <c:legendEntry>
        <c:idx val="2"/>
        <c:delete val="1"/>
      </c:legendEntry>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QL vs. COns</c:v>
          </c:tx>
          <c:yVal>
            <c:numRef>
              <c:f>BASIS!$O$85:$O$103</c:f>
              <c:numCache>
                <c:formatCode>0.0000</c:formatCode>
                <c:ptCount val="19"/>
                <c:pt idx="0">
                  <c:v>-0.17313725704154059</c:v>
                </c:pt>
                <c:pt idx="1">
                  <c:v>-0.15872215056704064</c:v>
                </c:pt>
                <c:pt idx="2">
                  <c:v>-0.2016659529495044</c:v>
                </c:pt>
                <c:pt idx="3">
                  <c:v>-0.21804418726378216</c:v>
                </c:pt>
                <c:pt idx="4">
                  <c:v>-0.24424791486960373</c:v>
                </c:pt>
                <c:pt idx="5">
                  <c:v>-0.2448500622166776</c:v>
                </c:pt>
                <c:pt idx="6">
                  <c:v>-0.16399787745410421</c:v>
                </c:pt>
                <c:pt idx="7">
                  <c:v>-0.12939639933433433</c:v>
                </c:pt>
                <c:pt idx="8">
                  <c:v>-5.7990388887500188E-2</c:v>
                </c:pt>
                <c:pt idx="9">
                  <c:v>-7.3870335144192723E-2</c:v>
                </c:pt>
                <c:pt idx="10">
                  <c:v>1.2347872904234336E-2</c:v>
                </c:pt>
                <c:pt idx="11">
                  <c:v>3.0256490276006076E-3</c:v>
                </c:pt>
                <c:pt idx="12">
                  <c:v>-1.0154888188043998E-2</c:v>
                </c:pt>
                <c:pt idx="13">
                  <c:v>1.6236437776328216E-2</c:v>
                </c:pt>
                <c:pt idx="14">
                  <c:v>0.10420439072906262</c:v>
                </c:pt>
                <c:pt idx="15">
                  <c:v>0.20149035506135959</c:v>
                </c:pt>
                <c:pt idx="16">
                  <c:v>8.2678415196195232E-2</c:v>
                </c:pt>
                <c:pt idx="17">
                  <c:v>-0.21111836761927094</c:v>
                </c:pt>
                <c:pt idx="18">
                  <c:v>-0.23002772965790896</c:v>
                </c:pt>
              </c:numCache>
            </c:numRef>
          </c:yVal>
          <c:smooth val="0"/>
        </c:ser>
        <c:ser>
          <c:idx val="1"/>
          <c:order val="1"/>
          <c:tx>
            <c:v>Client vs. Cons</c:v>
          </c:tx>
          <c:yVal>
            <c:numRef>
              <c:f>BASIS!$P$85:$P$103</c:f>
              <c:numCache>
                <c:formatCode>0.0000</c:formatCode>
                <c:ptCount val="19"/>
                <c:pt idx="0">
                  <c:v>-8.4055453830846005E-2</c:v>
                </c:pt>
                <c:pt idx="1">
                  <c:v>5.5637033795948199E-2</c:v>
                </c:pt>
                <c:pt idx="2">
                  <c:v>0.13904194364873845</c:v>
                </c:pt>
                <c:pt idx="3">
                  <c:v>0.14600392558269881</c:v>
                </c:pt>
                <c:pt idx="4">
                  <c:v>-4.1035920834008976E-2</c:v>
                </c:pt>
                <c:pt idx="5">
                  <c:v>2.2580601215462792E-2</c:v>
                </c:pt>
                <c:pt idx="6">
                  <c:v>1.8081820893062428E-2</c:v>
                </c:pt>
                <c:pt idx="7">
                  <c:v>0.1551803372239462</c:v>
                </c:pt>
                <c:pt idx="8">
                  <c:v>0.20038637145385962</c:v>
                </c:pt>
                <c:pt idx="9">
                  <c:v>0.26081543544252206</c:v>
                </c:pt>
                <c:pt idx="10">
                  <c:v>0.23307156260300133</c:v>
                </c:pt>
                <c:pt idx="11">
                  <c:v>0.17105750599245795</c:v>
                </c:pt>
                <c:pt idx="12">
                  <c:v>0.13913447851759919</c:v>
                </c:pt>
                <c:pt idx="13">
                  <c:v>0.28560714489345784</c:v>
                </c:pt>
                <c:pt idx="14">
                  <c:v>0.21827167389614033</c:v>
                </c:pt>
                <c:pt idx="15">
                  <c:v>0.33279702510745324</c:v>
                </c:pt>
                <c:pt idx="16">
                  <c:v>-0.4621605907906492</c:v>
                </c:pt>
                <c:pt idx="17">
                  <c:v>8.6388954441826371E-2</c:v>
                </c:pt>
                <c:pt idx="18">
                  <c:v>0.2667736362034745</c:v>
                </c:pt>
              </c:numCache>
            </c:numRef>
          </c:yVal>
          <c:smooth val="0"/>
        </c:ser>
        <c:ser>
          <c:idx val="2"/>
          <c:order val="2"/>
          <c:spPr>
            <a:ln>
              <a:noFill/>
            </a:ln>
          </c:spPr>
          <c:marker>
            <c:symbol val="none"/>
          </c:marker>
          <c:errBars>
            <c:errDir val="y"/>
            <c:errBarType val="both"/>
            <c:errValType val="cust"/>
            <c:noEndCap val="0"/>
            <c:plus>
              <c:numRef>
                <c:f>BASIS!$R$85:$R$103</c:f>
                <c:numCache>
                  <c:formatCode>General</c:formatCode>
                  <c:ptCount val="19"/>
                  <c:pt idx="0">
                    <c:v>9.7666307672937117E-2</c:v>
                  </c:pt>
                  <c:pt idx="1">
                    <c:v>0.12211001887110795</c:v>
                  </c:pt>
                  <c:pt idx="2">
                    <c:v>0.14699342059812065</c:v>
                  </c:pt>
                  <c:pt idx="3">
                    <c:v>0.15672038458437632</c:v>
                  </c:pt>
                  <c:pt idx="4">
                    <c:v>0.12338129810605922</c:v>
                  </c:pt>
                  <c:pt idx="5">
                    <c:v>0.12344179051424109</c:v>
                  </c:pt>
                  <c:pt idx="6">
                    <c:v>0.11713630125437811</c:v>
                  </c:pt>
                  <c:pt idx="7">
                    <c:v>0.1397187912511097</c:v>
                  </c:pt>
                  <c:pt idx="8">
                    <c:v>0.11922789905404722</c:v>
                  </c:pt>
                  <c:pt idx="9">
                    <c:v>0.10189600367201974</c:v>
                  </c:pt>
                  <c:pt idx="10">
                    <c:v>8.854220267841599E-2</c:v>
                  </c:pt>
                  <c:pt idx="11">
                    <c:v>0.10502978655954463</c:v>
                  </c:pt>
                  <c:pt idx="12">
                    <c:v>0.11761335313516025</c:v>
                  </c:pt>
                  <c:pt idx="13">
                    <c:v>0.13410434573534286</c:v>
                  </c:pt>
                  <c:pt idx="14">
                    <c:v>0.13496280917627787</c:v>
                  </c:pt>
                  <c:pt idx="15">
                    <c:v>0.15389728702083408</c:v>
                  </c:pt>
                  <c:pt idx="16">
                    <c:v>0.23733052861276302</c:v>
                  </c:pt>
                  <c:pt idx="17">
                    <c:v>8.5897487736646877E-2</c:v>
                  </c:pt>
                  <c:pt idx="18">
                    <c:v>0.14542398525296929</c:v>
                  </c:pt>
                </c:numCache>
              </c:numRef>
            </c:plus>
            <c:minus>
              <c:numRef>
                <c:f>BASIS!$R$85:$R$103</c:f>
                <c:numCache>
                  <c:formatCode>General</c:formatCode>
                  <c:ptCount val="19"/>
                  <c:pt idx="0">
                    <c:v>9.7666307672937117E-2</c:v>
                  </c:pt>
                  <c:pt idx="1">
                    <c:v>0.12211001887110795</c:v>
                  </c:pt>
                  <c:pt idx="2">
                    <c:v>0.14699342059812065</c:v>
                  </c:pt>
                  <c:pt idx="3">
                    <c:v>0.15672038458437632</c:v>
                  </c:pt>
                  <c:pt idx="4">
                    <c:v>0.12338129810605922</c:v>
                  </c:pt>
                  <c:pt idx="5">
                    <c:v>0.12344179051424109</c:v>
                  </c:pt>
                  <c:pt idx="6">
                    <c:v>0.11713630125437811</c:v>
                  </c:pt>
                  <c:pt idx="7">
                    <c:v>0.1397187912511097</c:v>
                  </c:pt>
                  <c:pt idx="8">
                    <c:v>0.11922789905404722</c:v>
                  </c:pt>
                  <c:pt idx="9">
                    <c:v>0.10189600367201974</c:v>
                  </c:pt>
                  <c:pt idx="10">
                    <c:v>8.854220267841599E-2</c:v>
                  </c:pt>
                  <c:pt idx="11">
                    <c:v>0.10502978655954463</c:v>
                  </c:pt>
                  <c:pt idx="12">
                    <c:v>0.11761335313516025</c:v>
                  </c:pt>
                  <c:pt idx="13">
                    <c:v>0.13410434573534286</c:v>
                  </c:pt>
                  <c:pt idx="14">
                    <c:v>0.13496280917627787</c:v>
                  </c:pt>
                  <c:pt idx="15">
                    <c:v>0.15389728702083408</c:v>
                  </c:pt>
                  <c:pt idx="16">
                    <c:v>0.23733052861276302</c:v>
                  </c:pt>
                  <c:pt idx="17">
                    <c:v>8.5897487736646877E-2</c:v>
                  </c:pt>
                  <c:pt idx="18">
                    <c:v>0.14542398525296929</c:v>
                  </c:pt>
                </c:numCache>
              </c:numRef>
            </c:minus>
          </c:errBars>
          <c:errBars>
            <c:errDir val="x"/>
            <c:errBarType val="both"/>
            <c:errValType val="fixedVal"/>
            <c:noEndCap val="0"/>
            <c:val val="1"/>
          </c:errBars>
          <c:yVal>
            <c:numRef>
              <c:f>BASIS!$Q$85:$Q$116</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0"/>
        </c:ser>
        <c:dLbls>
          <c:showLegendKey val="0"/>
          <c:showVal val="0"/>
          <c:showCatName val="0"/>
          <c:showSerName val="0"/>
          <c:showPercent val="0"/>
          <c:showBubbleSize val="0"/>
        </c:dLbls>
        <c:axId val="151196800"/>
        <c:axId val="151198336"/>
      </c:scatterChart>
      <c:valAx>
        <c:axId val="151196800"/>
        <c:scaling>
          <c:orientation val="minMax"/>
        </c:scaling>
        <c:delete val="0"/>
        <c:axPos val="b"/>
        <c:majorTickMark val="out"/>
        <c:minorTickMark val="none"/>
        <c:tickLblPos val="none"/>
        <c:crossAx val="151198336"/>
        <c:crosses val="autoZero"/>
        <c:crossBetween val="midCat"/>
      </c:valAx>
      <c:valAx>
        <c:axId val="151198336"/>
        <c:scaling>
          <c:orientation val="minMax"/>
        </c:scaling>
        <c:delete val="0"/>
        <c:axPos val="l"/>
        <c:majorGridlines/>
        <c:numFmt formatCode="0.00" sourceLinked="0"/>
        <c:majorTickMark val="out"/>
        <c:minorTickMark val="none"/>
        <c:tickLblPos val="nextTo"/>
        <c:crossAx val="151196800"/>
        <c:crosses val="autoZero"/>
        <c:crossBetween val="midCat"/>
      </c:valAx>
    </c:plotArea>
    <c:legend>
      <c:legendPos val="r"/>
      <c:legendEntry>
        <c:idx val="2"/>
        <c:delete val="1"/>
      </c:legendEntry>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16</xdr:col>
      <xdr:colOff>28573</xdr:colOff>
      <xdr:row>1</xdr:row>
      <xdr:rowOff>19049</xdr:rowOff>
    </xdr:from>
    <xdr:to>
      <xdr:col>28</xdr:col>
      <xdr:colOff>180974</xdr:colOff>
      <xdr:row>39</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19049</xdr:colOff>
      <xdr:row>39</xdr:row>
      <xdr:rowOff>71437</xdr:rowOff>
    </xdr:from>
    <xdr:to>
      <xdr:col>28</xdr:col>
      <xdr:colOff>180974</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28573</xdr:colOff>
      <xdr:row>1</xdr:row>
      <xdr:rowOff>19049</xdr:rowOff>
    </xdr:from>
    <xdr:to>
      <xdr:col>28</xdr:col>
      <xdr:colOff>180974</xdr:colOff>
      <xdr:row>36</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19049</xdr:colOff>
      <xdr:row>36</xdr:row>
      <xdr:rowOff>52386</xdr:rowOff>
    </xdr:from>
    <xdr:to>
      <xdr:col>28</xdr:col>
      <xdr:colOff>161924</xdr:colOff>
      <xdr:row>65</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104774</xdr:colOff>
      <xdr:row>3</xdr:row>
      <xdr:rowOff>14287</xdr:rowOff>
    </xdr:from>
    <xdr:to>
      <xdr:col>35</xdr:col>
      <xdr:colOff>123825</xdr:colOff>
      <xdr:row>27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171449</xdr:colOff>
      <xdr:row>30</xdr:row>
      <xdr:rowOff>33337</xdr:rowOff>
    </xdr:from>
    <xdr:to>
      <xdr:col>35</xdr:col>
      <xdr:colOff>85725</xdr:colOff>
      <xdr:row>54</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142875</xdr:colOff>
      <xdr:row>56</xdr:row>
      <xdr:rowOff>376236</xdr:rowOff>
    </xdr:from>
    <xdr:to>
      <xdr:col>35</xdr:col>
      <xdr:colOff>104775</xdr:colOff>
      <xdr:row>81</xdr:row>
      <xdr:rowOff>19049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219075</xdr:colOff>
      <xdr:row>84</xdr:row>
      <xdr:rowOff>14287</xdr:rowOff>
    </xdr:from>
    <xdr:to>
      <xdr:col>35</xdr:col>
      <xdr:colOff>123825</xdr:colOff>
      <xdr:row>116</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UR_YC6MBootstrapp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ettings"/>
      <sheetName val="RateHelpers"/>
      <sheetName val="Selected"/>
      <sheetName val="Deposits"/>
      <sheetName val="FRAs"/>
      <sheetName val="Swaps"/>
      <sheetName val="ForwardSwaps"/>
      <sheetName val="Jumps"/>
      <sheetName val="Monitor"/>
    </sheetNames>
    <sheetDataSet>
      <sheetData sheetId="0">
        <row r="4">
          <cell r="L4" t="b">
            <v>0</v>
          </cell>
        </row>
        <row r="6">
          <cell r="L6" t="b">
            <v>1</v>
          </cell>
        </row>
        <row r="12">
          <cell r="L12" t="str">
            <v>_Quote</v>
          </cell>
        </row>
        <row r="13">
          <cell r="L13" t="str">
            <v>30/360 (Bond Basis)</v>
          </cell>
        </row>
        <row r="14">
          <cell r="L14" t="str">
            <v>Actual/360</v>
          </cell>
        </row>
        <row r="15">
          <cell r="L15" t="str">
            <v>EurON</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B1:G25"/>
  <sheetViews>
    <sheetView workbookViewId="0">
      <selection activeCell="D17" sqref="D17"/>
    </sheetView>
  </sheetViews>
  <sheetFormatPr defaultRowHeight="12.75" x14ac:dyDescent="0.2"/>
  <cols>
    <col min="1" max="2" width="2.7109375" style="13" customWidth="1"/>
    <col min="3" max="3" width="14.85546875" style="13" bestFit="1" customWidth="1"/>
    <col min="4" max="4" width="21.42578125" style="13" bestFit="1" customWidth="1"/>
    <col min="5" max="6" width="2.7109375" style="13" customWidth="1"/>
    <col min="7" max="7" width="0" style="13" hidden="1" customWidth="1"/>
    <col min="8" max="16384" width="9.140625" style="13"/>
  </cols>
  <sheetData>
    <row r="1" spans="2:5" ht="13.5" thickBot="1" x14ac:dyDescent="0.25"/>
    <row r="2" spans="2:5" ht="16.5" thickBot="1" x14ac:dyDescent="0.3">
      <c r="B2" s="58" t="s">
        <v>7</v>
      </c>
      <c r="C2" s="59"/>
      <c r="D2" s="59"/>
      <c r="E2" s="60"/>
    </row>
    <row r="3" spans="2:5" x14ac:dyDescent="0.2">
      <c r="B3" s="17"/>
      <c r="C3" s="18"/>
      <c r="D3" s="18"/>
      <c r="E3" s="19"/>
    </row>
    <row r="4" spans="2:5" x14ac:dyDescent="0.2">
      <c r="B4" s="15"/>
      <c r="C4" s="25" t="s">
        <v>0</v>
      </c>
      <c r="D4" s="32" t="s">
        <v>6</v>
      </c>
      <c r="E4" s="16"/>
    </row>
    <row r="5" spans="2:5" x14ac:dyDescent="0.2">
      <c r="B5" s="15"/>
      <c r="C5" s="25" t="s">
        <v>5</v>
      </c>
      <c r="D5" s="33" t="s">
        <v>4</v>
      </c>
      <c r="E5" s="16"/>
    </row>
    <row r="6" spans="2:5" x14ac:dyDescent="0.2">
      <c r="B6" s="15"/>
      <c r="C6" s="26" t="s">
        <v>8</v>
      </c>
      <c r="D6" s="27">
        <f>_xll.qlSettingsEvaluationDate(Trigger)</f>
        <v>42185</v>
      </c>
      <c r="E6" s="16"/>
    </row>
    <row r="7" spans="2:5" x14ac:dyDescent="0.2">
      <c r="B7" s="15"/>
      <c r="C7" s="26" t="s">
        <v>57</v>
      </c>
      <c r="D7" s="27">
        <f>_xll.qlCalendarAdvance(Calendar,EvaluationDate,"2d")</f>
        <v>42187</v>
      </c>
      <c r="E7" s="16"/>
    </row>
    <row r="8" spans="2:5" x14ac:dyDescent="0.2">
      <c r="B8" s="15"/>
      <c r="C8" s="25" t="s">
        <v>3</v>
      </c>
      <c r="D8" s="34">
        <v>42199.421840277777</v>
      </c>
      <c r="E8" s="16"/>
    </row>
    <row r="9" spans="2:5" x14ac:dyDescent="0.2">
      <c r="B9" s="15"/>
      <c r="C9" s="25" t="s">
        <v>25</v>
      </c>
      <c r="D9" s="32">
        <v>2</v>
      </c>
      <c r="E9" s="16"/>
    </row>
    <row r="10" spans="2:5" x14ac:dyDescent="0.2">
      <c r="B10" s="15"/>
      <c r="C10" s="25" t="s">
        <v>26</v>
      </c>
      <c r="D10" s="33" t="s">
        <v>27</v>
      </c>
      <c r="E10" s="16"/>
    </row>
    <row r="11" spans="2:5" x14ac:dyDescent="0.2">
      <c r="B11" s="20"/>
      <c r="C11" s="25" t="s">
        <v>2</v>
      </c>
      <c r="D11" s="33" t="b">
        <v>1</v>
      </c>
      <c r="E11" s="21"/>
    </row>
    <row r="12" spans="2:5" x14ac:dyDescent="0.2">
      <c r="B12" s="20"/>
      <c r="C12" s="25" t="s">
        <v>1</v>
      </c>
      <c r="D12" s="33" t="b">
        <v>1</v>
      </c>
      <c r="E12" s="21"/>
    </row>
    <row r="13" spans="2:5" ht="13.5" thickBot="1" x14ac:dyDescent="0.25">
      <c r="B13" s="22"/>
      <c r="C13" s="23"/>
      <c r="D13" s="23"/>
      <c r="E13" s="24"/>
    </row>
    <row r="14" spans="2:5" ht="13.5" thickBot="1" x14ac:dyDescent="0.25">
      <c r="C14" s="14"/>
      <c r="D14" s="14"/>
      <c r="E14" s="14"/>
    </row>
    <row r="15" spans="2:5" ht="16.5" thickBot="1" x14ac:dyDescent="0.3">
      <c r="B15" s="58" t="s">
        <v>79</v>
      </c>
      <c r="C15" s="59"/>
      <c r="D15" s="59"/>
      <c r="E15" s="60"/>
    </row>
    <row r="16" spans="2:5" x14ac:dyDescent="0.2">
      <c r="B16" s="17"/>
      <c r="C16" s="18"/>
      <c r="D16" s="18"/>
      <c r="E16" s="19"/>
    </row>
    <row r="17" spans="2:7" x14ac:dyDescent="0.2">
      <c r="B17" s="15"/>
      <c r="C17" s="25" t="str">
        <f>PROPER(Currency)&amp;FamilyName&amp;G17&amp;"_QL"</f>
        <v>EuriborON_QL</v>
      </c>
      <c r="D17" s="32"/>
      <c r="E17" s="16"/>
      <c r="G17" s="13" t="s">
        <v>80</v>
      </c>
    </row>
    <row r="18" spans="2:7" x14ac:dyDescent="0.2">
      <c r="B18" s="15"/>
      <c r="C18" s="25" t="str">
        <f>PROPER(Currency)&amp;FamilyName&amp;G18&amp;"_QL"</f>
        <v>Euribor1M_QL</v>
      </c>
      <c r="D18" s="33"/>
      <c r="E18" s="16"/>
      <c r="G18" s="13" t="s">
        <v>45</v>
      </c>
    </row>
    <row r="19" spans="2:7" x14ac:dyDescent="0.2">
      <c r="B19" s="15"/>
      <c r="C19" s="25" t="str">
        <f>PROPER(Currency)&amp;FamilyName&amp;G19&amp;"_QL"</f>
        <v>Euribor3M_QL</v>
      </c>
      <c r="D19" s="27"/>
      <c r="E19" s="16"/>
      <c r="G19" s="13" t="s">
        <v>13</v>
      </c>
    </row>
    <row r="20" spans="2:7" x14ac:dyDescent="0.2">
      <c r="B20" s="15"/>
      <c r="C20" s="25" t="str">
        <f>PROPER(Currency)&amp;FamilyName&amp;G20&amp;"_QL"</f>
        <v>Euribor6M_QL</v>
      </c>
      <c r="D20" s="27"/>
      <c r="E20" s="16"/>
      <c r="G20" s="13" t="s">
        <v>14</v>
      </c>
    </row>
    <row r="21" spans="2:7" x14ac:dyDescent="0.2">
      <c r="B21" s="15"/>
      <c r="C21" s="25" t="str">
        <f>PROPER(Currency)&amp;FamilyName&amp;G21&amp;"_QL"</f>
        <v>Euribor1Y_QL</v>
      </c>
      <c r="D21" s="27"/>
      <c r="E21" s="16"/>
      <c r="G21" s="13" t="s">
        <v>30</v>
      </c>
    </row>
    <row r="22" spans="2:7" ht="13.5" thickBot="1" x14ac:dyDescent="0.25">
      <c r="B22" s="22"/>
      <c r="C22" s="23"/>
      <c r="D22" s="23"/>
      <c r="E22" s="24"/>
    </row>
    <row r="25" spans="2:7" ht="11.25" customHeight="1" x14ac:dyDescent="0.2"/>
  </sheetData>
  <mergeCells count="2">
    <mergeCell ref="B2:E2"/>
    <mergeCell ref="B15:E15"/>
  </mergeCells>
  <dataValidations disablePrompts="1" count="3">
    <dataValidation type="list" allowBlank="1" showInputMessage="1" showErrorMessage="1" sqref="IS9:IS10 SO9:SO10 ACK9:ACK10 AMG9:AMG10 AWC9:AWC10 BFY9:BFY10 BPU9:BPU10 BZQ9:BZQ10 CJM9:CJM10 CTI9:CTI10 DDE9:DDE10 DNA9:DNA10 DWW9:DWW10 EGS9:EGS10 EQO9:EQO10 FAK9:FAK10 FKG9:FKG10 FUC9:FUC10 GDY9:GDY10 GNU9:GNU10 GXQ9:GXQ10 HHM9:HHM10 HRI9:HRI10 IBE9:IBE10 ILA9:ILA10 IUW9:IUW10 JES9:JES10 JOO9:JOO10 JYK9:JYK10 KIG9:KIG10 KSC9:KSC10 LBY9:LBY10 LLU9:LLU10 LVQ9:LVQ10 MFM9:MFM10 MPI9:MPI10 MZE9:MZE10 NJA9:NJA10 NSW9:NSW10 OCS9:OCS10 OMO9:OMO10 OWK9:OWK10 PGG9:PGG10 PQC9:PQC10 PZY9:PZY10 QJU9:QJU10 QTQ9:QTQ10 RDM9:RDM10 RNI9:RNI10 RXE9:RXE10 SHA9:SHA10 SQW9:SQW10 TAS9:TAS10 TKO9:TKO10 TUK9:TUK10 UEG9:UEG10 UOC9:UOC10 UXY9:UXY10 VHU9:VHU10 VRQ9:VRQ10 WBM9:WBM10 WLI9:WLI10 WVE9:WVE10 D65526:D65527 IS65545:IS65546 SO65545:SO65546 ACK65545:ACK65546 AMG65545:AMG65546 AWC65545:AWC65546 BFY65545:BFY65546 BPU65545:BPU65546 BZQ65545:BZQ65546 CJM65545:CJM65546 CTI65545:CTI65546 DDE65545:DDE65546 DNA65545:DNA65546 DWW65545:DWW65546 EGS65545:EGS65546 EQO65545:EQO65546 FAK65545:FAK65546 FKG65545:FKG65546 FUC65545:FUC65546 GDY65545:GDY65546 GNU65545:GNU65546 GXQ65545:GXQ65546 HHM65545:HHM65546 HRI65545:HRI65546 IBE65545:IBE65546 ILA65545:ILA65546 IUW65545:IUW65546 JES65545:JES65546 JOO65545:JOO65546 JYK65545:JYK65546 KIG65545:KIG65546 KSC65545:KSC65546 LBY65545:LBY65546 LLU65545:LLU65546 LVQ65545:LVQ65546 MFM65545:MFM65546 MPI65545:MPI65546 MZE65545:MZE65546 NJA65545:NJA65546 NSW65545:NSW65546 OCS65545:OCS65546 OMO65545:OMO65546 OWK65545:OWK65546 PGG65545:PGG65546 PQC65545:PQC65546 PZY65545:PZY65546 QJU65545:QJU65546 QTQ65545:QTQ65546 RDM65545:RDM65546 RNI65545:RNI65546 RXE65545:RXE65546 SHA65545:SHA65546 SQW65545:SQW65546 TAS65545:TAS65546 TKO65545:TKO65546 TUK65545:TUK65546 UEG65545:UEG65546 UOC65545:UOC65546 UXY65545:UXY65546 VHU65545:VHU65546 VRQ65545:VRQ65546 WBM65545:WBM65546 WLI65545:WLI65546 WVE65545:WVE65546 D131062:D131063 IS131081:IS131082 SO131081:SO131082 ACK131081:ACK131082 AMG131081:AMG131082 AWC131081:AWC131082 BFY131081:BFY131082 BPU131081:BPU131082 BZQ131081:BZQ131082 CJM131081:CJM131082 CTI131081:CTI131082 DDE131081:DDE131082 DNA131081:DNA131082 DWW131081:DWW131082 EGS131081:EGS131082 EQO131081:EQO131082 FAK131081:FAK131082 FKG131081:FKG131082 FUC131081:FUC131082 GDY131081:GDY131082 GNU131081:GNU131082 GXQ131081:GXQ131082 HHM131081:HHM131082 HRI131081:HRI131082 IBE131081:IBE131082 ILA131081:ILA131082 IUW131081:IUW131082 JES131081:JES131082 JOO131081:JOO131082 JYK131081:JYK131082 KIG131081:KIG131082 KSC131081:KSC131082 LBY131081:LBY131082 LLU131081:LLU131082 LVQ131081:LVQ131082 MFM131081:MFM131082 MPI131081:MPI131082 MZE131081:MZE131082 NJA131081:NJA131082 NSW131081:NSW131082 OCS131081:OCS131082 OMO131081:OMO131082 OWK131081:OWK131082 PGG131081:PGG131082 PQC131081:PQC131082 PZY131081:PZY131082 QJU131081:QJU131082 QTQ131081:QTQ131082 RDM131081:RDM131082 RNI131081:RNI131082 RXE131081:RXE131082 SHA131081:SHA131082 SQW131081:SQW131082 TAS131081:TAS131082 TKO131081:TKO131082 TUK131081:TUK131082 UEG131081:UEG131082 UOC131081:UOC131082 UXY131081:UXY131082 VHU131081:VHU131082 VRQ131081:VRQ131082 WBM131081:WBM131082 WLI131081:WLI131082 WVE131081:WVE131082 D196598:D196599 IS196617:IS196618 SO196617:SO196618 ACK196617:ACK196618 AMG196617:AMG196618 AWC196617:AWC196618 BFY196617:BFY196618 BPU196617:BPU196618 BZQ196617:BZQ196618 CJM196617:CJM196618 CTI196617:CTI196618 DDE196617:DDE196618 DNA196617:DNA196618 DWW196617:DWW196618 EGS196617:EGS196618 EQO196617:EQO196618 FAK196617:FAK196618 FKG196617:FKG196618 FUC196617:FUC196618 GDY196617:GDY196618 GNU196617:GNU196618 GXQ196617:GXQ196618 HHM196617:HHM196618 HRI196617:HRI196618 IBE196617:IBE196618 ILA196617:ILA196618 IUW196617:IUW196618 JES196617:JES196618 JOO196617:JOO196618 JYK196617:JYK196618 KIG196617:KIG196618 KSC196617:KSC196618 LBY196617:LBY196618 LLU196617:LLU196618 LVQ196617:LVQ196618 MFM196617:MFM196618 MPI196617:MPI196618 MZE196617:MZE196618 NJA196617:NJA196618 NSW196617:NSW196618 OCS196617:OCS196618 OMO196617:OMO196618 OWK196617:OWK196618 PGG196617:PGG196618 PQC196617:PQC196618 PZY196617:PZY196618 QJU196617:QJU196618 QTQ196617:QTQ196618 RDM196617:RDM196618 RNI196617:RNI196618 RXE196617:RXE196618 SHA196617:SHA196618 SQW196617:SQW196618 TAS196617:TAS196618 TKO196617:TKO196618 TUK196617:TUK196618 UEG196617:UEG196618 UOC196617:UOC196618 UXY196617:UXY196618 VHU196617:VHU196618 VRQ196617:VRQ196618 WBM196617:WBM196618 WLI196617:WLI196618 WVE196617:WVE196618 D262134:D262135 IS262153:IS262154 SO262153:SO262154 ACK262153:ACK262154 AMG262153:AMG262154 AWC262153:AWC262154 BFY262153:BFY262154 BPU262153:BPU262154 BZQ262153:BZQ262154 CJM262153:CJM262154 CTI262153:CTI262154 DDE262153:DDE262154 DNA262153:DNA262154 DWW262153:DWW262154 EGS262153:EGS262154 EQO262153:EQO262154 FAK262153:FAK262154 FKG262153:FKG262154 FUC262153:FUC262154 GDY262153:GDY262154 GNU262153:GNU262154 GXQ262153:GXQ262154 HHM262153:HHM262154 HRI262153:HRI262154 IBE262153:IBE262154 ILA262153:ILA262154 IUW262153:IUW262154 JES262153:JES262154 JOO262153:JOO262154 JYK262153:JYK262154 KIG262153:KIG262154 KSC262153:KSC262154 LBY262153:LBY262154 LLU262153:LLU262154 LVQ262153:LVQ262154 MFM262153:MFM262154 MPI262153:MPI262154 MZE262153:MZE262154 NJA262153:NJA262154 NSW262153:NSW262154 OCS262153:OCS262154 OMO262153:OMO262154 OWK262153:OWK262154 PGG262153:PGG262154 PQC262153:PQC262154 PZY262153:PZY262154 QJU262153:QJU262154 QTQ262153:QTQ262154 RDM262153:RDM262154 RNI262153:RNI262154 RXE262153:RXE262154 SHA262153:SHA262154 SQW262153:SQW262154 TAS262153:TAS262154 TKO262153:TKO262154 TUK262153:TUK262154 UEG262153:UEG262154 UOC262153:UOC262154 UXY262153:UXY262154 VHU262153:VHU262154 VRQ262153:VRQ262154 WBM262153:WBM262154 WLI262153:WLI262154 WVE262153:WVE262154 D327670:D327671 IS327689:IS327690 SO327689:SO327690 ACK327689:ACK327690 AMG327689:AMG327690 AWC327689:AWC327690 BFY327689:BFY327690 BPU327689:BPU327690 BZQ327689:BZQ327690 CJM327689:CJM327690 CTI327689:CTI327690 DDE327689:DDE327690 DNA327689:DNA327690 DWW327689:DWW327690 EGS327689:EGS327690 EQO327689:EQO327690 FAK327689:FAK327690 FKG327689:FKG327690 FUC327689:FUC327690 GDY327689:GDY327690 GNU327689:GNU327690 GXQ327689:GXQ327690 HHM327689:HHM327690 HRI327689:HRI327690 IBE327689:IBE327690 ILA327689:ILA327690 IUW327689:IUW327690 JES327689:JES327690 JOO327689:JOO327690 JYK327689:JYK327690 KIG327689:KIG327690 KSC327689:KSC327690 LBY327689:LBY327690 LLU327689:LLU327690 LVQ327689:LVQ327690 MFM327689:MFM327690 MPI327689:MPI327690 MZE327689:MZE327690 NJA327689:NJA327690 NSW327689:NSW327690 OCS327689:OCS327690 OMO327689:OMO327690 OWK327689:OWK327690 PGG327689:PGG327690 PQC327689:PQC327690 PZY327689:PZY327690 QJU327689:QJU327690 QTQ327689:QTQ327690 RDM327689:RDM327690 RNI327689:RNI327690 RXE327689:RXE327690 SHA327689:SHA327690 SQW327689:SQW327690 TAS327689:TAS327690 TKO327689:TKO327690 TUK327689:TUK327690 UEG327689:UEG327690 UOC327689:UOC327690 UXY327689:UXY327690 VHU327689:VHU327690 VRQ327689:VRQ327690 WBM327689:WBM327690 WLI327689:WLI327690 WVE327689:WVE327690 D393206:D393207 IS393225:IS393226 SO393225:SO393226 ACK393225:ACK393226 AMG393225:AMG393226 AWC393225:AWC393226 BFY393225:BFY393226 BPU393225:BPU393226 BZQ393225:BZQ393226 CJM393225:CJM393226 CTI393225:CTI393226 DDE393225:DDE393226 DNA393225:DNA393226 DWW393225:DWW393226 EGS393225:EGS393226 EQO393225:EQO393226 FAK393225:FAK393226 FKG393225:FKG393226 FUC393225:FUC393226 GDY393225:GDY393226 GNU393225:GNU393226 GXQ393225:GXQ393226 HHM393225:HHM393226 HRI393225:HRI393226 IBE393225:IBE393226 ILA393225:ILA393226 IUW393225:IUW393226 JES393225:JES393226 JOO393225:JOO393226 JYK393225:JYK393226 KIG393225:KIG393226 KSC393225:KSC393226 LBY393225:LBY393226 LLU393225:LLU393226 LVQ393225:LVQ393226 MFM393225:MFM393226 MPI393225:MPI393226 MZE393225:MZE393226 NJA393225:NJA393226 NSW393225:NSW393226 OCS393225:OCS393226 OMO393225:OMO393226 OWK393225:OWK393226 PGG393225:PGG393226 PQC393225:PQC393226 PZY393225:PZY393226 QJU393225:QJU393226 QTQ393225:QTQ393226 RDM393225:RDM393226 RNI393225:RNI393226 RXE393225:RXE393226 SHA393225:SHA393226 SQW393225:SQW393226 TAS393225:TAS393226 TKO393225:TKO393226 TUK393225:TUK393226 UEG393225:UEG393226 UOC393225:UOC393226 UXY393225:UXY393226 VHU393225:VHU393226 VRQ393225:VRQ393226 WBM393225:WBM393226 WLI393225:WLI393226 WVE393225:WVE393226 D458742:D458743 IS458761:IS458762 SO458761:SO458762 ACK458761:ACK458762 AMG458761:AMG458762 AWC458761:AWC458762 BFY458761:BFY458762 BPU458761:BPU458762 BZQ458761:BZQ458762 CJM458761:CJM458762 CTI458761:CTI458762 DDE458761:DDE458762 DNA458761:DNA458762 DWW458761:DWW458762 EGS458761:EGS458762 EQO458761:EQO458762 FAK458761:FAK458762 FKG458761:FKG458762 FUC458761:FUC458762 GDY458761:GDY458762 GNU458761:GNU458762 GXQ458761:GXQ458762 HHM458761:HHM458762 HRI458761:HRI458762 IBE458761:IBE458762 ILA458761:ILA458762 IUW458761:IUW458762 JES458761:JES458762 JOO458761:JOO458762 JYK458761:JYK458762 KIG458761:KIG458762 KSC458761:KSC458762 LBY458761:LBY458762 LLU458761:LLU458762 LVQ458761:LVQ458762 MFM458761:MFM458762 MPI458761:MPI458762 MZE458761:MZE458762 NJA458761:NJA458762 NSW458761:NSW458762 OCS458761:OCS458762 OMO458761:OMO458762 OWK458761:OWK458762 PGG458761:PGG458762 PQC458761:PQC458762 PZY458761:PZY458762 QJU458761:QJU458762 QTQ458761:QTQ458762 RDM458761:RDM458762 RNI458761:RNI458762 RXE458761:RXE458762 SHA458761:SHA458762 SQW458761:SQW458762 TAS458761:TAS458762 TKO458761:TKO458762 TUK458761:TUK458762 UEG458761:UEG458762 UOC458761:UOC458762 UXY458761:UXY458762 VHU458761:VHU458762 VRQ458761:VRQ458762 WBM458761:WBM458762 WLI458761:WLI458762 WVE458761:WVE458762 D524278:D524279 IS524297:IS524298 SO524297:SO524298 ACK524297:ACK524298 AMG524297:AMG524298 AWC524297:AWC524298 BFY524297:BFY524298 BPU524297:BPU524298 BZQ524297:BZQ524298 CJM524297:CJM524298 CTI524297:CTI524298 DDE524297:DDE524298 DNA524297:DNA524298 DWW524297:DWW524298 EGS524297:EGS524298 EQO524297:EQO524298 FAK524297:FAK524298 FKG524297:FKG524298 FUC524297:FUC524298 GDY524297:GDY524298 GNU524297:GNU524298 GXQ524297:GXQ524298 HHM524297:HHM524298 HRI524297:HRI524298 IBE524297:IBE524298 ILA524297:ILA524298 IUW524297:IUW524298 JES524297:JES524298 JOO524297:JOO524298 JYK524297:JYK524298 KIG524297:KIG524298 KSC524297:KSC524298 LBY524297:LBY524298 LLU524297:LLU524298 LVQ524297:LVQ524298 MFM524297:MFM524298 MPI524297:MPI524298 MZE524297:MZE524298 NJA524297:NJA524298 NSW524297:NSW524298 OCS524297:OCS524298 OMO524297:OMO524298 OWK524297:OWK524298 PGG524297:PGG524298 PQC524297:PQC524298 PZY524297:PZY524298 QJU524297:QJU524298 QTQ524297:QTQ524298 RDM524297:RDM524298 RNI524297:RNI524298 RXE524297:RXE524298 SHA524297:SHA524298 SQW524297:SQW524298 TAS524297:TAS524298 TKO524297:TKO524298 TUK524297:TUK524298 UEG524297:UEG524298 UOC524297:UOC524298 UXY524297:UXY524298 VHU524297:VHU524298 VRQ524297:VRQ524298 WBM524297:WBM524298 WLI524297:WLI524298 WVE524297:WVE524298 D589814:D589815 IS589833:IS589834 SO589833:SO589834 ACK589833:ACK589834 AMG589833:AMG589834 AWC589833:AWC589834 BFY589833:BFY589834 BPU589833:BPU589834 BZQ589833:BZQ589834 CJM589833:CJM589834 CTI589833:CTI589834 DDE589833:DDE589834 DNA589833:DNA589834 DWW589833:DWW589834 EGS589833:EGS589834 EQO589833:EQO589834 FAK589833:FAK589834 FKG589833:FKG589834 FUC589833:FUC589834 GDY589833:GDY589834 GNU589833:GNU589834 GXQ589833:GXQ589834 HHM589833:HHM589834 HRI589833:HRI589834 IBE589833:IBE589834 ILA589833:ILA589834 IUW589833:IUW589834 JES589833:JES589834 JOO589833:JOO589834 JYK589833:JYK589834 KIG589833:KIG589834 KSC589833:KSC589834 LBY589833:LBY589834 LLU589833:LLU589834 LVQ589833:LVQ589834 MFM589833:MFM589834 MPI589833:MPI589834 MZE589833:MZE589834 NJA589833:NJA589834 NSW589833:NSW589834 OCS589833:OCS589834 OMO589833:OMO589834 OWK589833:OWK589834 PGG589833:PGG589834 PQC589833:PQC589834 PZY589833:PZY589834 QJU589833:QJU589834 QTQ589833:QTQ589834 RDM589833:RDM589834 RNI589833:RNI589834 RXE589833:RXE589834 SHA589833:SHA589834 SQW589833:SQW589834 TAS589833:TAS589834 TKO589833:TKO589834 TUK589833:TUK589834 UEG589833:UEG589834 UOC589833:UOC589834 UXY589833:UXY589834 VHU589833:VHU589834 VRQ589833:VRQ589834 WBM589833:WBM589834 WLI589833:WLI589834 WVE589833:WVE589834 D655350:D655351 IS655369:IS655370 SO655369:SO655370 ACK655369:ACK655370 AMG655369:AMG655370 AWC655369:AWC655370 BFY655369:BFY655370 BPU655369:BPU655370 BZQ655369:BZQ655370 CJM655369:CJM655370 CTI655369:CTI655370 DDE655369:DDE655370 DNA655369:DNA655370 DWW655369:DWW655370 EGS655369:EGS655370 EQO655369:EQO655370 FAK655369:FAK655370 FKG655369:FKG655370 FUC655369:FUC655370 GDY655369:GDY655370 GNU655369:GNU655370 GXQ655369:GXQ655370 HHM655369:HHM655370 HRI655369:HRI655370 IBE655369:IBE655370 ILA655369:ILA655370 IUW655369:IUW655370 JES655369:JES655370 JOO655369:JOO655370 JYK655369:JYK655370 KIG655369:KIG655370 KSC655369:KSC655370 LBY655369:LBY655370 LLU655369:LLU655370 LVQ655369:LVQ655370 MFM655369:MFM655370 MPI655369:MPI655370 MZE655369:MZE655370 NJA655369:NJA655370 NSW655369:NSW655370 OCS655369:OCS655370 OMO655369:OMO655370 OWK655369:OWK655370 PGG655369:PGG655370 PQC655369:PQC655370 PZY655369:PZY655370 QJU655369:QJU655370 QTQ655369:QTQ655370 RDM655369:RDM655370 RNI655369:RNI655370 RXE655369:RXE655370 SHA655369:SHA655370 SQW655369:SQW655370 TAS655369:TAS655370 TKO655369:TKO655370 TUK655369:TUK655370 UEG655369:UEG655370 UOC655369:UOC655370 UXY655369:UXY655370 VHU655369:VHU655370 VRQ655369:VRQ655370 WBM655369:WBM655370 WLI655369:WLI655370 WVE655369:WVE655370 D720886:D720887 IS720905:IS720906 SO720905:SO720906 ACK720905:ACK720906 AMG720905:AMG720906 AWC720905:AWC720906 BFY720905:BFY720906 BPU720905:BPU720906 BZQ720905:BZQ720906 CJM720905:CJM720906 CTI720905:CTI720906 DDE720905:DDE720906 DNA720905:DNA720906 DWW720905:DWW720906 EGS720905:EGS720906 EQO720905:EQO720906 FAK720905:FAK720906 FKG720905:FKG720906 FUC720905:FUC720906 GDY720905:GDY720906 GNU720905:GNU720906 GXQ720905:GXQ720906 HHM720905:HHM720906 HRI720905:HRI720906 IBE720905:IBE720906 ILA720905:ILA720906 IUW720905:IUW720906 JES720905:JES720906 JOO720905:JOO720906 JYK720905:JYK720906 KIG720905:KIG720906 KSC720905:KSC720906 LBY720905:LBY720906 LLU720905:LLU720906 LVQ720905:LVQ720906 MFM720905:MFM720906 MPI720905:MPI720906 MZE720905:MZE720906 NJA720905:NJA720906 NSW720905:NSW720906 OCS720905:OCS720906 OMO720905:OMO720906 OWK720905:OWK720906 PGG720905:PGG720906 PQC720905:PQC720906 PZY720905:PZY720906 QJU720905:QJU720906 QTQ720905:QTQ720906 RDM720905:RDM720906 RNI720905:RNI720906 RXE720905:RXE720906 SHA720905:SHA720906 SQW720905:SQW720906 TAS720905:TAS720906 TKO720905:TKO720906 TUK720905:TUK720906 UEG720905:UEG720906 UOC720905:UOC720906 UXY720905:UXY720906 VHU720905:VHU720906 VRQ720905:VRQ720906 WBM720905:WBM720906 WLI720905:WLI720906 WVE720905:WVE720906 D786422:D786423 IS786441:IS786442 SO786441:SO786442 ACK786441:ACK786442 AMG786441:AMG786442 AWC786441:AWC786442 BFY786441:BFY786442 BPU786441:BPU786442 BZQ786441:BZQ786442 CJM786441:CJM786442 CTI786441:CTI786442 DDE786441:DDE786442 DNA786441:DNA786442 DWW786441:DWW786442 EGS786441:EGS786442 EQO786441:EQO786442 FAK786441:FAK786442 FKG786441:FKG786442 FUC786441:FUC786442 GDY786441:GDY786442 GNU786441:GNU786442 GXQ786441:GXQ786442 HHM786441:HHM786442 HRI786441:HRI786442 IBE786441:IBE786442 ILA786441:ILA786442 IUW786441:IUW786442 JES786441:JES786442 JOO786441:JOO786442 JYK786441:JYK786442 KIG786441:KIG786442 KSC786441:KSC786442 LBY786441:LBY786442 LLU786441:LLU786442 LVQ786441:LVQ786442 MFM786441:MFM786442 MPI786441:MPI786442 MZE786441:MZE786442 NJA786441:NJA786442 NSW786441:NSW786442 OCS786441:OCS786442 OMO786441:OMO786442 OWK786441:OWK786442 PGG786441:PGG786442 PQC786441:PQC786442 PZY786441:PZY786442 QJU786441:QJU786442 QTQ786441:QTQ786442 RDM786441:RDM786442 RNI786441:RNI786442 RXE786441:RXE786442 SHA786441:SHA786442 SQW786441:SQW786442 TAS786441:TAS786442 TKO786441:TKO786442 TUK786441:TUK786442 UEG786441:UEG786442 UOC786441:UOC786442 UXY786441:UXY786442 VHU786441:VHU786442 VRQ786441:VRQ786442 WBM786441:WBM786442 WLI786441:WLI786442 WVE786441:WVE786442 D851958:D851959 IS851977:IS851978 SO851977:SO851978 ACK851977:ACK851978 AMG851977:AMG851978 AWC851977:AWC851978 BFY851977:BFY851978 BPU851977:BPU851978 BZQ851977:BZQ851978 CJM851977:CJM851978 CTI851977:CTI851978 DDE851977:DDE851978 DNA851977:DNA851978 DWW851977:DWW851978 EGS851977:EGS851978 EQO851977:EQO851978 FAK851977:FAK851978 FKG851977:FKG851978 FUC851977:FUC851978 GDY851977:GDY851978 GNU851977:GNU851978 GXQ851977:GXQ851978 HHM851977:HHM851978 HRI851977:HRI851978 IBE851977:IBE851978 ILA851977:ILA851978 IUW851977:IUW851978 JES851977:JES851978 JOO851977:JOO851978 JYK851977:JYK851978 KIG851977:KIG851978 KSC851977:KSC851978 LBY851977:LBY851978 LLU851977:LLU851978 LVQ851977:LVQ851978 MFM851977:MFM851978 MPI851977:MPI851978 MZE851977:MZE851978 NJA851977:NJA851978 NSW851977:NSW851978 OCS851977:OCS851978 OMO851977:OMO851978 OWK851977:OWK851978 PGG851977:PGG851978 PQC851977:PQC851978 PZY851977:PZY851978 QJU851977:QJU851978 QTQ851977:QTQ851978 RDM851977:RDM851978 RNI851977:RNI851978 RXE851977:RXE851978 SHA851977:SHA851978 SQW851977:SQW851978 TAS851977:TAS851978 TKO851977:TKO851978 TUK851977:TUK851978 UEG851977:UEG851978 UOC851977:UOC851978 UXY851977:UXY851978 VHU851977:VHU851978 VRQ851977:VRQ851978 WBM851977:WBM851978 WLI851977:WLI851978 WVE851977:WVE851978 D917494:D917495 IS917513:IS917514 SO917513:SO917514 ACK917513:ACK917514 AMG917513:AMG917514 AWC917513:AWC917514 BFY917513:BFY917514 BPU917513:BPU917514 BZQ917513:BZQ917514 CJM917513:CJM917514 CTI917513:CTI917514 DDE917513:DDE917514 DNA917513:DNA917514 DWW917513:DWW917514 EGS917513:EGS917514 EQO917513:EQO917514 FAK917513:FAK917514 FKG917513:FKG917514 FUC917513:FUC917514 GDY917513:GDY917514 GNU917513:GNU917514 GXQ917513:GXQ917514 HHM917513:HHM917514 HRI917513:HRI917514 IBE917513:IBE917514 ILA917513:ILA917514 IUW917513:IUW917514 JES917513:JES917514 JOO917513:JOO917514 JYK917513:JYK917514 KIG917513:KIG917514 KSC917513:KSC917514 LBY917513:LBY917514 LLU917513:LLU917514 LVQ917513:LVQ917514 MFM917513:MFM917514 MPI917513:MPI917514 MZE917513:MZE917514 NJA917513:NJA917514 NSW917513:NSW917514 OCS917513:OCS917514 OMO917513:OMO917514 OWK917513:OWK917514 PGG917513:PGG917514 PQC917513:PQC917514 PZY917513:PZY917514 QJU917513:QJU917514 QTQ917513:QTQ917514 RDM917513:RDM917514 RNI917513:RNI917514 RXE917513:RXE917514 SHA917513:SHA917514 SQW917513:SQW917514 TAS917513:TAS917514 TKO917513:TKO917514 TUK917513:TUK917514 UEG917513:UEG917514 UOC917513:UOC917514 UXY917513:UXY917514 VHU917513:VHU917514 VRQ917513:VRQ917514 WBM917513:WBM917514 WLI917513:WLI917514 WVE917513:WVE917514 D983030:D983031 IS983049:IS983050 SO983049:SO983050 ACK983049:ACK983050 AMG983049:AMG983050 AWC983049:AWC983050 BFY983049:BFY983050 BPU983049:BPU983050 BZQ983049:BZQ983050 CJM983049:CJM983050 CTI983049:CTI983050 DDE983049:DDE983050 DNA983049:DNA983050 DWW983049:DWW983050 EGS983049:EGS983050 EQO983049:EQO983050 FAK983049:FAK983050 FKG983049:FKG983050 FUC983049:FUC983050 GDY983049:GDY983050 GNU983049:GNU983050 GXQ983049:GXQ983050 HHM983049:HHM983050 HRI983049:HRI983050 IBE983049:IBE983050 ILA983049:ILA983050 IUW983049:IUW983050 JES983049:JES983050 JOO983049:JOO983050 JYK983049:JYK983050 KIG983049:KIG983050 KSC983049:KSC983050 LBY983049:LBY983050 LLU983049:LLU983050 LVQ983049:LVQ983050 MFM983049:MFM983050 MPI983049:MPI983050 MZE983049:MZE983050 NJA983049:NJA983050 NSW983049:NSW983050 OCS983049:OCS983050 OMO983049:OMO983050 OWK983049:OWK983050 PGG983049:PGG983050 PQC983049:PQC983050 PZY983049:PZY983050 QJU983049:QJU983050 QTQ983049:QTQ983050 RDM983049:RDM983050 RNI983049:RNI983050 RXE983049:RXE983050 SHA983049:SHA983050 SQW983049:SQW983050 TAS983049:TAS983050 TKO983049:TKO983050 TUK983049:TUK983050 UEG983049:UEG983050 UOC983049:UOC983050 UXY983049:UXY983050 VHU983049:VHU983050 VRQ983049:VRQ983050 WBM983049:WBM983050 WLI983049:WLI983050 WVE983049:WVE983050">
      <formula1>"BackwardFlat,ForwardFlat,Linear,LogLinear,CubicNaturalSpline,LogCubicNaturalSpline,MonotonicCubicNaturalSpline,MonotonicLogCubicNaturalSpline,FritschButlandCubic,FritschButlandLogCubic,KrugerCubic,KrugerLogCubic"</formula1>
    </dataValidation>
    <dataValidation type="list" allowBlank="1" showInputMessage="1" showErrorMessage="1" sqref="WVE983045 IS4:IS5 SO4:SO5 ACK4:ACK5 AMG4:AMG5 AWC4:AWC5 BFY4:BFY5 BPU4:BPU5 BZQ4:BZQ5 CJM4:CJM5 CTI4:CTI5 DDE4:DDE5 DNA4:DNA5 DWW4:DWW5 EGS4:EGS5 EQO4:EQO5 FAK4:FAK5 FKG4:FKG5 FUC4:FUC5 GDY4:GDY5 GNU4:GNU5 GXQ4:GXQ5 HHM4:HHM5 HRI4:HRI5 IBE4:IBE5 ILA4:ILA5 IUW4:IUW5 JES4:JES5 JOO4:JOO5 JYK4:JYK5 KIG4:KIG5 KSC4:KSC5 LBY4:LBY5 LLU4:LLU5 LVQ4:LVQ5 MFM4:MFM5 MPI4:MPI5 MZE4:MZE5 NJA4:NJA5 NSW4:NSW5 OCS4:OCS5 OMO4:OMO5 OWK4:OWK5 PGG4:PGG5 PQC4:PQC5 PZY4:PZY5 QJU4:QJU5 QTQ4:QTQ5 RDM4:RDM5 RNI4:RNI5 RXE4:RXE5 SHA4:SHA5 SQW4:SQW5 TAS4:TAS5 TKO4:TKO5 TUK4:TUK5 UEG4:UEG5 UOC4:UOC5 UXY4:UXY5 VHU4:VHU5 VRQ4:VRQ5 WBM4:WBM5 WLI4:WLI5 WVE4:WVE5 D65522 IS65541 SO65541 ACK65541 AMG65541 AWC65541 BFY65541 BPU65541 BZQ65541 CJM65541 CTI65541 DDE65541 DNA65541 DWW65541 EGS65541 EQO65541 FAK65541 FKG65541 FUC65541 GDY65541 GNU65541 GXQ65541 HHM65541 HRI65541 IBE65541 ILA65541 IUW65541 JES65541 JOO65541 JYK65541 KIG65541 KSC65541 LBY65541 LLU65541 LVQ65541 MFM65541 MPI65541 MZE65541 NJA65541 NSW65541 OCS65541 OMO65541 OWK65541 PGG65541 PQC65541 PZY65541 QJU65541 QTQ65541 RDM65541 RNI65541 RXE65541 SHA65541 SQW65541 TAS65541 TKO65541 TUK65541 UEG65541 UOC65541 UXY65541 VHU65541 VRQ65541 WBM65541 WLI65541 WVE65541 D131058 IS131077 SO131077 ACK131077 AMG131077 AWC131077 BFY131077 BPU131077 BZQ131077 CJM131077 CTI131077 DDE131077 DNA131077 DWW131077 EGS131077 EQO131077 FAK131077 FKG131077 FUC131077 GDY131077 GNU131077 GXQ131077 HHM131077 HRI131077 IBE131077 ILA131077 IUW131077 JES131077 JOO131077 JYK131077 KIG131077 KSC131077 LBY131077 LLU131077 LVQ131077 MFM131077 MPI131077 MZE131077 NJA131077 NSW131077 OCS131077 OMO131077 OWK131077 PGG131077 PQC131077 PZY131077 QJU131077 QTQ131077 RDM131077 RNI131077 RXE131077 SHA131077 SQW131077 TAS131077 TKO131077 TUK131077 UEG131077 UOC131077 UXY131077 VHU131077 VRQ131077 WBM131077 WLI131077 WVE131077 D196594 IS196613 SO196613 ACK196613 AMG196613 AWC196613 BFY196613 BPU196613 BZQ196613 CJM196613 CTI196613 DDE196613 DNA196613 DWW196613 EGS196613 EQO196613 FAK196613 FKG196613 FUC196613 GDY196613 GNU196613 GXQ196613 HHM196613 HRI196613 IBE196613 ILA196613 IUW196613 JES196613 JOO196613 JYK196613 KIG196613 KSC196613 LBY196613 LLU196613 LVQ196613 MFM196613 MPI196613 MZE196613 NJA196613 NSW196613 OCS196613 OMO196613 OWK196613 PGG196613 PQC196613 PZY196613 QJU196613 QTQ196613 RDM196613 RNI196613 RXE196613 SHA196613 SQW196613 TAS196613 TKO196613 TUK196613 UEG196613 UOC196613 UXY196613 VHU196613 VRQ196613 WBM196613 WLI196613 WVE196613 D262130 IS262149 SO262149 ACK262149 AMG262149 AWC262149 BFY262149 BPU262149 BZQ262149 CJM262149 CTI262149 DDE262149 DNA262149 DWW262149 EGS262149 EQO262149 FAK262149 FKG262149 FUC262149 GDY262149 GNU262149 GXQ262149 HHM262149 HRI262149 IBE262149 ILA262149 IUW262149 JES262149 JOO262149 JYK262149 KIG262149 KSC262149 LBY262149 LLU262149 LVQ262149 MFM262149 MPI262149 MZE262149 NJA262149 NSW262149 OCS262149 OMO262149 OWK262149 PGG262149 PQC262149 PZY262149 QJU262149 QTQ262149 RDM262149 RNI262149 RXE262149 SHA262149 SQW262149 TAS262149 TKO262149 TUK262149 UEG262149 UOC262149 UXY262149 VHU262149 VRQ262149 WBM262149 WLI262149 WVE262149 D327666 IS327685 SO327685 ACK327685 AMG327685 AWC327685 BFY327685 BPU327685 BZQ327685 CJM327685 CTI327685 DDE327685 DNA327685 DWW327685 EGS327685 EQO327685 FAK327685 FKG327685 FUC327685 GDY327685 GNU327685 GXQ327685 HHM327685 HRI327685 IBE327685 ILA327685 IUW327685 JES327685 JOO327685 JYK327685 KIG327685 KSC327685 LBY327685 LLU327685 LVQ327685 MFM327685 MPI327685 MZE327685 NJA327685 NSW327685 OCS327685 OMO327685 OWK327685 PGG327685 PQC327685 PZY327685 QJU327685 QTQ327685 RDM327685 RNI327685 RXE327685 SHA327685 SQW327685 TAS327685 TKO327685 TUK327685 UEG327685 UOC327685 UXY327685 VHU327685 VRQ327685 WBM327685 WLI327685 WVE327685 D393202 IS393221 SO393221 ACK393221 AMG393221 AWC393221 BFY393221 BPU393221 BZQ393221 CJM393221 CTI393221 DDE393221 DNA393221 DWW393221 EGS393221 EQO393221 FAK393221 FKG393221 FUC393221 GDY393221 GNU393221 GXQ393221 HHM393221 HRI393221 IBE393221 ILA393221 IUW393221 JES393221 JOO393221 JYK393221 KIG393221 KSC393221 LBY393221 LLU393221 LVQ393221 MFM393221 MPI393221 MZE393221 NJA393221 NSW393221 OCS393221 OMO393221 OWK393221 PGG393221 PQC393221 PZY393221 QJU393221 QTQ393221 RDM393221 RNI393221 RXE393221 SHA393221 SQW393221 TAS393221 TKO393221 TUK393221 UEG393221 UOC393221 UXY393221 VHU393221 VRQ393221 WBM393221 WLI393221 WVE393221 D458738 IS458757 SO458757 ACK458757 AMG458757 AWC458757 BFY458757 BPU458757 BZQ458757 CJM458757 CTI458757 DDE458757 DNA458757 DWW458757 EGS458757 EQO458757 FAK458757 FKG458757 FUC458757 GDY458757 GNU458757 GXQ458757 HHM458757 HRI458757 IBE458757 ILA458757 IUW458757 JES458757 JOO458757 JYK458757 KIG458757 KSC458757 LBY458757 LLU458757 LVQ458757 MFM458757 MPI458757 MZE458757 NJA458757 NSW458757 OCS458757 OMO458757 OWK458757 PGG458757 PQC458757 PZY458757 QJU458757 QTQ458757 RDM458757 RNI458757 RXE458757 SHA458757 SQW458757 TAS458757 TKO458757 TUK458757 UEG458757 UOC458757 UXY458757 VHU458757 VRQ458757 WBM458757 WLI458757 WVE458757 D524274 IS524293 SO524293 ACK524293 AMG524293 AWC524293 BFY524293 BPU524293 BZQ524293 CJM524293 CTI524293 DDE524293 DNA524293 DWW524293 EGS524293 EQO524293 FAK524293 FKG524293 FUC524293 GDY524293 GNU524293 GXQ524293 HHM524293 HRI524293 IBE524293 ILA524293 IUW524293 JES524293 JOO524293 JYK524293 KIG524293 KSC524293 LBY524293 LLU524293 LVQ524293 MFM524293 MPI524293 MZE524293 NJA524293 NSW524293 OCS524293 OMO524293 OWK524293 PGG524293 PQC524293 PZY524293 QJU524293 QTQ524293 RDM524293 RNI524293 RXE524293 SHA524293 SQW524293 TAS524293 TKO524293 TUK524293 UEG524293 UOC524293 UXY524293 VHU524293 VRQ524293 WBM524293 WLI524293 WVE524293 D589810 IS589829 SO589829 ACK589829 AMG589829 AWC589829 BFY589829 BPU589829 BZQ589829 CJM589829 CTI589829 DDE589829 DNA589829 DWW589829 EGS589829 EQO589829 FAK589829 FKG589829 FUC589829 GDY589829 GNU589829 GXQ589829 HHM589829 HRI589829 IBE589829 ILA589829 IUW589829 JES589829 JOO589829 JYK589829 KIG589829 KSC589829 LBY589829 LLU589829 LVQ589829 MFM589829 MPI589829 MZE589829 NJA589829 NSW589829 OCS589829 OMO589829 OWK589829 PGG589829 PQC589829 PZY589829 QJU589829 QTQ589829 RDM589829 RNI589829 RXE589829 SHA589829 SQW589829 TAS589829 TKO589829 TUK589829 UEG589829 UOC589829 UXY589829 VHU589829 VRQ589829 WBM589829 WLI589829 WVE589829 D655346 IS655365 SO655365 ACK655365 AMG655365 AWC655365 BFY655365 BPU655365 BZQ655365 CJM655365 CTI655365 DDE655365 DNA655365 DWW655365 EGS655365 EQO655365 FAK655365 FKG655365 FUC655365 GDY655365 GNU655365 GXQ655365 HHM655365 HRI655365 IBE655365 ILA655365 IUW655365 JES655365 JOO655365 JYK655365 KIG655365 KSC655365 LBY655365 LLU655365 LVQ655365 MFM655365 MPI655365 MZE655365 NJA655365 NSW655365 OCS655365 OMO655365 OWK655365 PGG655365 PQC655365 PZY655365 QJU655365 QTQ655365 RDM655365 RNI655365 RXE655365 SHA655365 SQW655365 TAS655365 TKO655365 TUK655365 UEG655365 UOC655365 UXY655365 VHU655365 VRQ655365 WBM655365 WLI655365 WVE655365 D720882 IS720901 SO720901 ACK720901 AMG720901 AWC720901 BFY720901 BPU720901 BZQ720901 CJM720901 CTI720901 DDE720901 DNA720901 DWW720901 EGS720901 EQO720901 FAK720901 FKG720901 FUC720901 GDY720901 GNU720901 GXQ720901 HHM720901 HRI720901 IBE720901 ILA720901 IUW720901 JES720901 JOO720901 JYK720901 KIG720901 KSC720901 LBY720901 LLU720901 LVQ720901 MFM720901 MPI720901 MZE720901 NJA720901 NSW720901 OCS720901 OMO720901 OWK720901 PGG720901 PQC720901 PZY720901 QJU720901 QTQ720901 RDM720901 RNI720901 RXE720901 SHA720901 SQW720901 TAS720901 TKO720901 TUK720901 UEG720901 UOC720901 UXY720901 VHU720901 VRQ720901 WBM720901 WLI720901 WVE720901 D786418 IS786437 SO786437 ACK786437 AMG786437 AWC786437 BFY786437 BPU786437 BZQ786437 CJM786437 CTI786437 DDE786437 DNA786437 DWW786437 EGS786437 EQO786437 FAK786437 FKG786437 FUC786437 GDY786437 GNU786437 GXQ786437 HHM786437 HRI786437 IBE786437 ILA786437 IUW786437 JES786437 JOO786437 JYK786437 KIG786437 KSC786437 LBY786437 LLU786437 LVQ786437 MFM786437 MPI786437 MZE786437 NJA786437 NSW786437 OCS786437 OMO786437 OWK786437 PGG786437 PQC786437 PZY786437 QJU786437 QTQ786437 RDM786437 RNI786437 RXE786437 SHA786437 SQW786437 TAS786437 TKO786437 TUK786437 UEG786437 UOC786437 UXY786437 VHU786437 VRQ786437 WBM786437 WLI786437 WVE786437 D851954 IS851973 SO851973 ACK851973 AMG851973 AWC851973 BFY851973 BPU851973 BZQ851973 CJM851973 CTI851973 DDE851973 DNA851973 DWW851973 EGS851973 EQO851973 FAK851973 FKG851973 FUC851973 GDY851973 GNU851973 GXQ851973 HHM851973 HRI851973 IBE851973 ILA851973 IUW851973 JES851973 JOO851973 JYK851973 KIG851973 KSC851973 LBY851973 LLU851973 LVQ851973 MFM851973 MPI851973 MZE851973 NJA851973 NSW851973 OCS851973 OMO851973 OWK851973 PGG851973 PQC851973 PZY851973 QJU851973 QTQ851973 RDM851973 RNI851973 RXE851973 SHA851973 SQW851973 TAS851973 TKO851973 TUK851973 UEG851973 UOC851973 UXY851973 VHU851973 VRQ851973 WBM851973 WLI851973 WVE851973 D917490 IS917509 SO917509 ACK917509 AMG917509 AWC917509 BFY917509 BPU917509 BZQ917509 CJM917509 CTI917509 DDE917509 DNA917509 DWW917509 EGS917509 EQO917509 FAK917509 FKG917509 FUC917509 GDY917509 GNU917509 GXQ917509 HHM917509 HRI917509 IBE917509 ILA917509 IUW917509 JES917509 JOO917509 JYK917509 KIG917509 KSC917509 LBY917509 LLU917509 LVQ917509 MFM917509 MPI917509 MZE917509 NJA917509 NSW917509 OCS917509 OMO917509 OWK917509 PGG917509 PQC917509 PZY917509 QJU917509 QTQ917509 RDM917509 RNI917509 RXE917509 SHA917509 SQW917509 TAS917509 TKO917509 TUK917509 UEG917509 UOC917509 UXY917509 VHU917509 VRQ917509 WBM917509 WLI917509 WVE917509 D983026 IS983045 SO983045 ACK983045 AMG983045 AWC983045 BFY983045 BPU983045 BZQ983045 CJM983045 CTI983045 DDE983045 DNA983045 DWW983045 EGS983045 EQO983045 FAK983045 FKG983045 FUC983045 GDY983045 GNU983045 GXQ983045 HHM983045 HRI983045 IBE983045 ILA983045 IUW983045 JES983045 JOO983045 JYK983045 KIG983045 KSC983045 LBY983045 LLU983045 LVQ983045 MFM983045 MPI983045 MZE983045 NJA983045 NSW983045 OCS983045 OMO983045 OWK983045 PGG983045 PQC983045 PZY983045 QJU983045 QTQ983045 RDM983045 RNI983045 RXE983045 SHA983045 SQW983045 TAS983045 TKO983045 TUK983045 UEG983045 UOC983045 UXY983045 VHU983045 VRQ983045 WBM983045 WLI983045 D4">
      <formula1>"EUR,USD,GBP,JPY,CHF"</formula1>
    </dataValidation>
    <dataValidation type="list" allowBlank="1" showInputMessage="1" showErrorMessage="1" sqref="D5">
      <formula1>"ibor,Libor"</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747"/>
  <sheetViews>
    <sheetView zoomScaleNormal="100" workbookViewId="0">
      <selection activeCell="N4" sqref="N4"/>
    </sheetView>
  </sheetViews>
  <sheetFormatPr defaultRowHeight="11.25" outlineLevelCol="1" x14ac:dyDescent="0.2"/>
  <cols>
    <col min="1" max="1" width="2.7109375" style="9" customWidth="1"/>
    <col min="2" max="2" width="4.7109375" style="9" customWidth="1"/>
    <col min="3" max="4" width="17.28515625" style="9" bestFit="1" customWidth="1"/>
    <col min="5" max="5" width="13.140625" style="9" bestFit="1" customWidth="1"/>
    <col min="6" max="6" width="12" style="9" bestFit="1" customWidth="1"/>
    <col min="7" max="7" width="12" style="9" hidden="1" customWidth="1" outlineLevel="1"/>
    <col min="8" max="8" width="12.7109375" style="9" customWidth="1" collapsed="1"/>
    <col min="9" max="9" width="10.7109375" style="9" customWidth="1"/>
    <col min="10" max="10" width="14" style="9" customWidth="1"/>
    <col min="11" max="11" width="2.7109375" style="9" customWidth="1"/>
    <col min="12" max="12" width="4" style="9" customWidth="1"/>
    <col min="13" max="13" width="2" style="9" bestFit="1" customWidth="1"/>
    <col min="14" max="14" width="7" style="9" bestFit="1" customWidth="1"/>
    <col min="15" max="16" width="2.28515625" style="9" customWidth="1"/>
    <col min="17" max="17" width="10" style="9" bestFit="1" customWidth="1"/>
    <col min="18" max="18" width="12" style="9" bestFit="1" customWidth="1"/>
    <col min="19" max="19" width="31.7109375" style="9" bestFit="1" customWidth="1"/>
    <col min="20" max="22" width="2.7109375" style="9" customWidth="1"/>
    <col min="23" max="23" width="9.140625" style="9"/>
    <col min="24" max="24" width="2.7109375" style="9" customWidth="1"/>
    <col min="25" max="30" width="9.140625" style="9"/>
    <col min="31" max="31" width="5" style="9" bestFit="1" customWidth="1"/>
    <col min="32" max="32" width="12" style="9" bestFit="1" customWidth="1"/>
    <col min="33" max="33" width="11" style="9" bestFit="1" customWidth="1"/>
    <col min="34" max="34" width="13.140625" style="9" bestFit="1" customWidth="1"/>
    <col min="35" max="16384" width="9.140625" style="9"/>
  </cols>
  <sheetData>
    <row r="1" spans="1:34" ht="12" thickBot="1" x14ac:dyDescent="0.25"/>
    <row r="2" spans="1:34" x14ac:dyDescent="0.2">
      <c r="A2" s="1"/>
      <c r="B2" s="2"/>
      <c r="C2" s="2" t="s">
        <v>13</v>
      </c>
      <c r="D2" s="2" t="str">
        <f>PROPER(Currency&amp;FamilyName)&amp;Tenor</f>
        <v>Euribor3M</v>
      </c>
      <c r="E2" s="2"/>
      <c r="F2" s="2"/>
      <c r="G2" s="2"/>
      <c r="H2" s="2" t="str">
        <f>_xll.qlEuribor(Currency&amp;FamilyName&amp;Tenor&amp;"_QL",Tenor,"EUR3M",,_xll.ohTrigger(Trigger,Recalc),TRUE)</f>
        <v>EURibor3M_QL#0010</v>
      </c>
      <c r="I2" s="2"/>
      <c r="J2" s="2"/>
      <c r="K2" s="3"/>
      <c r="N2" s="61" t="s">
        <v>19</v>
      </c>
    </row>
    <row r="3" spans="1:34" ht="15" customHeight="1" x14ac:dyDescent="0.2">
      <c r="A3" s="4"/>
      <c r="B3" s="63" t="s">
        <v>11</v>
      </c>
      <c r="C3" s="65" t="s">
        <v>12</v>
      </c>
      <c r="D3" s="65" t="s">
        <v>9</v>
      </c>
      <c r="E3" s="35" t="s">
        <v>10</v>
      </c>
      <c r="F3" s="36"/>
      <c r="G3" s="36"/>
      <c r="H3" s="37"/>
      <c r="I3" s="63" t="s">
        <v>28</v>
      </c>
      <c r="J3" s="63" t="s">
        <v>29</v>
      </c>
      <c r="K3" s="5"/>
      <c r="N3" s="62"/>
      <c r="AE3" s="42" t="s">
        <v>20</v>
      </c>
      <c r="AF3" s="42" t="s">
        <v>21</v>
      </c>
      <c r="AG3" s="42" t="s">
        <v>22</v>
      </c>
      <c r="AH3" s="42" t="s">
        <v>23</v>
      </c>
    </row>
    <row r="4" spans="1:34" x14ac:dyDescent="0.2">
      <c r="A4" s="4"/>
      <c r="B4" s="64"/>
      <c r="C4" s="65"/>
      <c r="D4" s="65"/>
      <c r="E4" s="42" t="s">
        <v>17</v>
      </c>
      <c r="F4" s="42" t="s">
        <v>16</v>
      </c>
      <c r="G4" s="42" t="s">
        <v>18</v>
      </c>
      <c r="H4" s="42" t="s">
        <v>15</v>
      </c>
      <c r="I4" s="64"/>
      <c r="J4" s="64"/>
      <c r="K4" s="5"/>
      <c r="N4" s="41"/>
      <c r="AE4" s="10" t="s">
        <v>24</v>
      </c>
      <c r="AF4" s="46">
        <f>_xll.qlSettingsEvaluationDate(Trigger)</f>
        <v>42185</v>
      </c>
      <c r="AG4" s="46">
        <f>_xll.qlCalendarAdvance(Calendar,AF4,Ndays&amp;"D",,,_xll.ohTrigger(Trigger,Recalc))</f>
        <v>42187</v>
      </c>
      <c r="AH4" s="47">
        <f>IFERROR(_xll.qlIndexFixing(Eur3M_QL,AG4,TRUE,Recalc),NA())</f>
        <v>-9.2408076294002867E-5</v>
      </c>
    </row>
    <row r="5" spans="1:34" x14ac:dyDescent="0.2">
      <c r="A5" s="4"/>
      <c r="B5" s="54" t="str">
        <f>_xll.qlIMMNextCode(EvaluationDate,FALSE,Trigger)</f>
        <v>N5</v>
      </c>
      <c r="C5" s="55">
        <f>_xll.qlIMMdate(B5,EvaluationDate,Trigger)</f>
        <v>42200</v>
      </c>
      <c r="D5" s="55">
        <f>_xll.qlInterestRateIndexFixingDate($D$2,$C5,Trigger)</f>
        <v>42198</v>
      </c>
      <c r="E5" s="57">
        <v>-4.4327230883796068E-5</v>
      </c>
      <c r="F5" s="57">
        <v>-7.8267359921808775E-5</v>
      </c>
      <c r="G5" s="56">
        <v>4.5809603843965981E-5</v>
      </c>
      <c r="H5" s="57">
        <f>_xll.qlIndexFixing(Eur3M_QL,D5,,Trigger)</f>
        <v>-4.821554485363685E-5</v>
      </c>
      <c r="I5" s="43">
        <f>(H5-E5)*10000</f>
        <v>-3.8883139698407815E-2</v>
      </c>
      <c r="J5" s="43">
        <f>(F5-E5)*10000</f>
        <v>-0.33940129038012706</v>
      </c>
      <c r="K5" s="5"/>
      <c r="L5" s="40">
        <f t="shared" ref="L5:L38" si="0">G5*10000</f>
        <v>0.45809603843965979</v>
      </c>
      <c r="M5" s="9">
        <v>0</v>
      </c>
      <c r="AE5" s="11" t="str">
        <f>AE4</f>
        <v>1D</v>
      </c>
      <c r="AF5" s="48">
        <f>_xll.qlCalendarAdvance(Calendar,AF4,AE5,"f",FALSE)</f>
        <v>42186</v>
      </c>
      <c r="AG5" s="48">
        <f>_xll.qlCalendarAdvance(Calendar,AF5,Ndays&amp;"D",,,_xll.ohTrigger(Trigger,Recalc))</f>
        <v>42188</v>
      </c>
      <c r="AH5" s="49">
        <f>IFERROR(_xll.qlIndexFixing(Eur3M_QL,AG5,TRUE,Recalc),NA())</f>
        <v>-8.7095668668461982E-5</v>
      </c>
    </row>
    <row r="6" spans="1:34" x14ac:dyDescent="0.2">
      <c r="A6" s="4"/>
      <c r="B6" s="28" t="str">
        <f>_xll.qlIMMNextCode(B5,FALSE,Trigger)</f>
        <v>Q5</v>
      </c>
      <c r="C6" s="29">
        <f>_xll.qlIMMdate(B6,EvaluationDate,Trigger)</f>
        <v>42235</v>
      </c>
      <c r="D6" s="29">
        <f>_xll.qlInterestRateIndexFixingDate($D$2,$C6,Trigger)</f>
        <v>42233</v>
      </c>
      <c r="E6" s="52">
        <v>7.5192977190108705E-5</v>
      </c>
      <c r="F6" s="52">
        <v>7.1829922399634043E-5</v>
      </c>
      <c r="G6" s="38">
        <v>2.5369924640688137E-5</v>
      </c>
      <c r="H6" s="52">
        <f>_xll.qlIndexFixing(Eur3M_QL,D6,,Trigger)</f>
        <v>5.1058846046821941E-5</v>
      </c>
      <c r="I6" s="44">
        <f t="shared" ref="I6:I38" si="1">(H6-E6)*10000</f>
        <v>-0.24134131143286763</v>
      </c>
      <c r="J6" s="44">
        <f t="shared" ref="J6:J38" si="2">(F6-E6)*10000</f>
        <v>-3.3630547904746629E-2</v>
      </c>
      <c r="K6" s="5"/>
      <c r="L6" s="40">
        <f t="shared" si="0"/>
        <v>0.25369924640688135</v>
      </c>
      <c r="M6" s="9">
        <v>0</v>
      </c>
      <c r="AE6" s="11" t="str">
        <f t="shared" ref="AE6:AE69" si="3">AE5</f>
        <v>1D</v>
      </c>
      <c r="AF6" s="48">
        <f>_xll.qlCalendarAdvance(Calendar,AF5,AE6,"f",FALSE)</f>
        <v>42187</v>
      </c>
      <c r="AG6" s="48">
        <f>_xll.qlCalendarAdvance(Calendar,AF6,Ndays&amp;"D",,,_xll.ohTrigger(Trigger,Recalc))</f>
        <v>42191</v>
      </c>
      <c r="AH6" s="49">
        <f>IFERROR(_xll.qlIndexFixing(Eur3M_QL,AG6,TRUE,Recalc),NA())</f>
        <v>-8.1783253829560763E-5</v>
      </c>
    </row>
    <row r="7" spans="1:34" x14ac:dyDescent="0.2">
      <c r="A7" s="4"/>
      <c r="B7" s="28" t="str">
        <f>_xll.qlIMMNextCode(B6,FALSE,Trigger)</f>
        <v>U5</v>
      </c>
      <c r="C7" s="29">
        <f>_xll.qlIMMdate(B7,EvaluationDate,Trigger)</f>
        <v>42263</v>
      </c>
      <c r="D7" s="29">
        <f>_xll.qlInterestRateIndexFixingDate($D$2,$C7,Trigger)</f>
        <v>42261</v>
      </c>
      <c r="E7" s="52">
        <v>1.537924715083287E-4</v>
      </c>
      <c r="F7" s="52">
        <v>1.5057040330952504E-4</v>
      </c>
      <c r="G7" s="38">
        <v>2.1764326488831315E-5</v>
      </c>
      <c r="H7" s="52">
        <f>_xll.qlIndexFixing(Eur3M_QL,D7,,Trigger)</f>
        <v>1.3179001532279713E-4</v>
      </c>
      <c r="I7" s="44">
        <f t="shared" si="1"/>
        <v>-0.22002456185531566</v>
      </c>
      <c r="J7" s="44">
        <f t="shared" si="2"/>
        <v>-3.222068198803664E-2</v>
      </c>
      <c r="K7" s="5"/>
      <c r="L7" s="40">
        <f t="shared" si="0"/>
        <v>0.21764326488831315</v>
      </c>
      <c r="M7" s="9">
        <v>0</v>
      </c>
      <c r="AE7" s="11" t="str">
        <f t="shared" si="3"/>
        <v>1D</v>
      </c>
      <c r="AF7" s="48">
        <f>_xll.qlCalendarAdvance(Calendar,AF6,AE7,"f",FALSE)</f>
        <v>42188</v>
      </c>
      <c r="AG7" s="48">
        <f>_xll.qlCalendarAdvance(Calendar,AF7,Ndays&amp;"D",,,_xll.ohTrigger(Trigger,Recalc))</f>
        <v>42192</v>
      </c>
      <c r="AH7" s="49">
        <f>IFERROR(_xll.qlIndexFixing(Eur3M_QL,AG7,TRUE,Recalc),NA())</f>
        <v>-7.6470831779036942E-5</v>
      </c>
    </row>
    <row r="8" spans="1:34" x14ac:dyDescent="0.2">
      <c r="A8" s="4"/>
      <c r="B8" s="28" t="str">
        <f>_xll.qlIMMNextCode(B7,FALSE,Trigger)</f>
        <v>V5</v>
      </c>
      <c r="C8" s="29">
        <f>_xll.qlIMMdate(B8,EvaluationDate,Trigger)</f>
        <v>42298</v>
      </c>
      <c r="D8" s="29">
        <f>_xll.qlInterestRateIndexFixingDate($D$2,$C8,Trigger)</f>
        <v>42296</v>
      </c>
      <c r="E8" s="52">
        <v>1.8914777892539253E-4</v>
      </c>
      <c r="F8" s="52">
        <v>1.7638344877364361E-4</v>
      </c>
      <c r="G8" s="38">
        <v>2.423679851719688E-5</v>
      </c>
      <c r="H8" s="52">
        <f>_xll.qlIndexFixing(Eur3M_QL,D8,,Trigger)</f>
        <v>1.7649845007429988E-4</v>
      </c>
      <c r="I8" s="44">
        <f t="shared" si="1"/>
        <v>-0.12649328851092645</v>
      </c>
      <c r="J8" s="44">
        <f t="shared" si="2"/>
        <v>-0.12764330151748918</v>
      </c>
      <c r="K8" s="5"/>
      <c r="L8" s="40">
        <f t="shared" si="0"/>
        <v>0.24236798517196881</v>
      </c>
      <c r="M8" s="9">
        <v>0</v>
      </c>
      <c r="AE8" s="11" t="str">
        <f t="shared" si="3"/>
        <v>1D</v>
      </c>
      <c r="AF8" s="48">
        <f>_xll.qlCalendarAdvance(Calendar,AF7,AE8,"f",FALSE)</f>
        <v>42191</v>
      </c>
      <c r="AG8" s="48">
        <f>_xll.qlCalendarAdvance(Calendar,AF8,Ndays&amp;"D",,,_xll.ohTrigger(Trigger,Recalc))</f>
        <v>42193</v>
      </c>
      <c r="AH8" s="49">
        <f>IFERROR(_xll.qlIndexFixing(Eur3M_QL,AG8,TRUE,Recalc),NA())</f>
        <v>-6.8123103145757016E-5</v>
      </c>
    </row>
    <row r="9" spans="1:34" x14ac:dyDescent="0.2">
      <c r="A9" s="4"/>
      <c r="B9" s="28" t="str">
        <f>_xll.qlIMMNextCode(B8,FALSE,Trigger)</f>
        <v>X5</v>
      </c>
      <c r="C9" s="29">
        <f>_xll.qlIMMdate(B9,EvaluationDate,Trigger)</f>
        <v>42326</v>
      </c>
      <c r="D9" s="29">
        <f>_xll.qlInterestRateIndexFixingDate($D$2,$C9,Trigger)</f>
        <v>42324</v>
      </c>
      <c r="E9" s="52">
        <v>1.9847074419629534E-4</v>
      </c>
      <c r="F9" s="52">
        <v>1.9717612234525168E-4</v>
      </c>
      <c r="G9" s="38">
        <v>1.6058417219520476E-5</v>
      </c>
      <c r="H9" s="52">
        <f>_xll.qlIndexFixing(Eur3M_QL,D9,,Trigger)</f>
        <v>1.9722088523516817E-4</v>
      </c>
      <c r="I9" s="44">
        <f t="shared" si="1"/>
        <v>-1.2498589611271755E-2</v>
      </c>
      <c r="J9" s="44">
        <f t="shared" si="2"/>
        <v>-1.2946218510436586E-2</v>
      </c>
      <c r="K9" s="5"/>
      <c r="L9" s="40">
        <f t="shared" si="0"/>
        <v>0.16058417219520477</v>
      </c>
      <c r="M9" s="9">
        <v>0</v>
      </c>
      <c r="AE9" s="11" t="str">
        <f t="shared" si="3"/>
        <v>1D</v>
      </c>
      <c r="AF9" s="48">
        <f>_xll.qlCalendarAdvance(Calendar,AF8,AE9,"f",FALSE)</f>
        <v>42192</v>
      </c>
      <c r="AG9" s="48">
        <f>_xll.qlCalendarAdvance(Calendar,AF9,Ndays&amp;"D",,,_xll.ohTrigger(Trigger,Recalc))</f>
        <v>42194</v>
      </c>
      <c r="AH9" s="49">
        <f>IFERROR(_xll.qlIndexFixing(Eur3M_QL,AG9,TRUE,Recalc),NA())</f>
        <v>-5.7633996498752047E-5</v>
      </c>
    </row>
    <row r="10" spans="1:34" x14ac:dyDescent="0.2">
      <c r="A10" s="4"/>
      <c r="B10" s="28" t="str">
        <f>_xll.qlIMMNextCode(B9,FALSE,Trigger)</f>
        <v>Z5</v>
      </c>
      <c r="C10" s="29">
        <f>_xll.qlIMMdate(B10,EvaluationDate,Trigger)</f>
        <v>42354</v>
      </c>
      <c r="D10" s="29">
        <f>_xll.qlInterestRateIndexFixingDate($D$2,$C10,Trigger)</f>
        <v>42352</v>
      </c>
      <c r="E10" s="52">
        <v>2.0398501948103292E-4</v>
      </c>
      <c r="F10" s="52">
        <v>1.9562172412407745E-4</v>
      </c>
      <c r="G10" s="38">
        <v>1.441823074184637E-5</v>
      </c>
      <c r="H10" s="52">
        <f>_xll.qlIndexFixing(Eur3M_QL,D10,,Trigger)</f>
        <v>1.9424242115509448E-4</v>
      </c>
      <c r="I10" s="44">
        <f t="shared" si="1"/>
        <v>-9.7425983259384397E-2</v>
      </c>
      <c r="J10" s="44">
        <f t="shared" si="2"/>
        <v>-8.3632953569554747E-2</v>
      </c>
      <c r="K10" s="5"/>
      <c r="L10" s="40">
        <f t="shared" si="0"/>
        <v>0.14418230741846372</v>
      </c>
      <c r="M10" s="9">
        <v>0</v>
      </c>
      <c r="AE10" s="11" t="str">
        <f t="shared" si="3"/>
        <v>1D</v>
      </c>
      <c r="AF10" s="48">
        <f>_xll.qlCalendarAdvance(Calendar,AF9,AE10,"f",FALSE)</f>
        <v>42193</v>
      </c>
      <c r="AG10" s="48">
        <f>_xll.qlCalendarAdvance(Calendar,AF10,Ndays&amp;"D",,,_xll.ohTrigger(Trigger,Recalc))</f>
        <v>42195</v>
      </c>
      <c r="AH10" s="49">
        <f>IFERROR(_xll.qlIndexFixing(Eur3M_QL,AG10,TRUE,Recalc),NA())</f>
        <v>-5.2924773509797369E-5</v>
      </c>
    </row>
    <row r="11" spans="1:34" x14ac:dyDescent="0.2">
      <c r="A11" s="4"/>
      <c r="B11" s="28" t="str">
        <f>_xll.qlIMMNextCode(B10,FALSE,Trigger)</f>
        <v>F6</v>
      </c>
      <c r="C11" s="29">
        <f>_xll.qlIMMdate(B11,EvaluationDate,Trigger)</f>
        <v>42389</v>
      </c>
      <c r="D11" s="29">
        <f>_xll.qlInterestRateIndexFixingDate($D$2,$C11,Trigger)</f>
        <v>42387</v>
      </c>
      <c r="E11" s="52">
        <v>2.083191006408313E-4</v>
      </c>
      <c r="F11" s="52">
        <v>2.1288783838197906E-4</v>
      </c>
      <c r="G11" s="38">
        <v>2.0444982569865555E-5</v>
      </c>
      <c r="H11" s="52">
        <f>_xll.qlIndexFixing(Eur3M_QL,D11,,Trigger)</f>
        <v>2.1083893330912183E-4</v>
      </c>
      <c r="I11" s="44">
        <f t="shared" si="1"/>
        <v>2.5198326682905267E-2</v>
      </c>
      <c r="J11" s="44">
        <f t="shared" si="2"/>
        <v>4.5687377411477541E-2</v>
      </c>
      <c r="K11" s="5"/>
      <c r="L11" s="40">
        <f t="shared" si="0"/>
        <v>0.20444982569865555</v>
      </c>
      <c r="M11" s="9">
        <v>0</v>
      </c>
      <c r="AE11" s="11" t="str">
        <f t="shared" si="3"/>
        <v>1D</v>
      </c>
      <c r="AF11" s="48">
        <f>_xll.qlCalendarAdvance(Calendar,AF10,AE11,"f",FALSE)</f>
        <v>42194</v>
      </c>
      <c r="AG11" s="48">
        <f>_xll.qlCalendarAdvance(Calendar,AF11,Ndays&amp;"D",,,_xll.ohTrigger(Trigger,Recalc))</f>
        <v>42198</v>
      </c>
      <c r="AH11" s="49">
        <f>IFERROR(_xll.qlIndexFixing(Eur3M_QL,AG11,TRUE,Recalc),NA())</f>
        <v>-4.821554485363685E-5</v>
      </c>
    </row>
    <row r="12" spans="1:34" x14ac:dyDescent="0.2">
      <c r="A12" s="4"/>
      <c r="B12" s="28" t="str">
        <f>_xll.qlIMMNextCode(B11,FALSE,Trigger)</f>
        <v>G6</v>
      </c>
      <c r="C12" s="29">
        <f>_xll.qlIMMdate(B12,EvaluationDate,Trigger)</f>
        <v>42417</v>
      </c>
      <c r="D12" s="29">
        <f>_xll.qlInterestRateIndexFixingDate($D$2,$C12,Trigger)</f>
        <v>42415</v>
      </c>
      <c r="E12" s="52">
        <v>2.2284633583756719E-4</v>
      </c>
      <c r="F12" s="52">
        <v>2.172396467061688E-4</v>
      </c>
      <c r="G12" s="38">
        <v>1.5916672468520421E-5</v>
      </c>
      <c r="H12" s="52">
        <f>_xll.qlIndexFixing(Eur3M_QL,D12,,Trigger)</f>
        <v>2.2503395669115633E-4</v>
      </c>
      <c r="I12" s="44">
        <f t="shared" si="1"/>
        <v>2.1876208535891454E-2</v>
      </c>
      <c r="J12" s="44">
        <f t="shared" si="2"/>
        <v>-5.6066891313983895E-2</v>
      </c>
      <c r="K12" s="5"/>
      <c r="L12" s="40">
        <f t="shared" si="0"/>
        <v>0.15916672468520421</v>
      </c>
      <c r="M12" s="9">
        <v>0</v>
      </c>
      <c r="AE12" s="11" t="str">
        <f t="shared" si="3"/>
        <v>1D</v>
      </c>
      <c r="AF12" s="48">
        <f>_xll.qlCalendarAdvance(Calendar,AF11,AE12,"f",FALSE)</f>
        <v>42195</v>
      </c>
      <c r="AG12" s="48">
        <f>_xll.qlCalendarAdvance(Calendar,AF12,Ndays&amp;"D",,,_xll.ohTrigger(Trigger,Recalc))</f>
        <v>42199</v>
      </c>
      <c r="AH12" s="49">
        <f>IFERROR(_xll.qlIndexFixing(Eur3M_QL,AG12,TRUE,Recalc),NA())</f>
        <v>-4.3506310530270504E-5</v>
      </c>
    </row>
    <row r="13" spans="1:34" x14ac:dyDescent="0.2">
      <c r="A13" s="4"/>
      <c r="B13" s="28" t="str">
        <f>_xll.qlIMMNextCode(B12,FALSE,Trigger)</f>
        <v>H6</v>
      </c>
      <c r="C13" s="29">
        <f>_xll.qlIMMdate(B13,EvaluationDate,Trigger)</f>
        <v>42445</v>
      </c>
      <c r="D13" s="29">
        <f>_xll.qlInterestRateIndexFixingDate($D$2,$C13,Trigger)</f>
        <v>42443</v>
      </c>
      <c r="E13" s="52">
        <v>2.3395788920236728E-4</v>
      </c>
      <c r="F13" s="52">
        <v>2.2500000146943023E-4</v>
      </c>
      <c r="G13" s="38">
        <v>1.284393059536558E-5</v>
      </c>
      <c r="H13" s="52">
        <f>_xll.qlIndexFixing(Eur3M_QL,D13,,Trigger)</f>
        <v>2.3444420221609204E-4</v>
      </c>
      <c r="I13" s="44">
        <f t="shared" si="1"/>
        <v>4.8631301372475738E-3</v>
      </c>
      <c r="J13" s="44">
        <f t="shared" si="2"/>
        <v>-8.957887732937049E-2</v>
      </c>
      <c r="K13" s="5"/>
      <c r="L13" s="40">
        <f t="shared" si="0"/>
        <v>0.1284393059536558</v>
      </c>
      <c r="M13" s="9">
        <v>0</v>
      </c>
      <c r="AE13" s="11" t="str">
        <f t="shared" si="3"/>
        <v>1D</v>
      </c>
      <c r="AF13" s="48">
        <f>_xll.qlCalendarAdvance(Calendar,AF12,AE13,"f",FALSE)</f>
        <v>42198</v>
      </c>
      <c r="AG13" s="48">
        <f>_xll.qlCalendarAdvance(Calendar,AF13,Ndays&amp;"D",,,_xll.ohTrigger(Trigger,Recalc))</f>
        <v>42200</v>
      </c>
      <c r="AH13" s="49">
        <f>IFERROR(_xll.qlIndexFixing(Eur3M_QL,AG13,TRUE,Recalc),NA())</f>
        <v>-3.643434921932966E-5</v>
      </c>
    </row>
    <row r="14" spans="1:34" x14ac:dyDescent="0.2">
      <c r="A14" s="4"/>
      <c r="B14" s="28" t="str">
        <f>_xll.qlIMMNextCode(B13,FALSE,Trigger)</f>
        <v>J6</v>
      </c>
      <c r="C14" s="29">
        <f>_xll.qlIMMdate(B14,EvaluationDate,Trigger)</f>
        <v>42480</v>
      </c>
      <c r="D14" s="29">
        <f>_xll.qlInterestRateIndexFixingDate($D$2,$C14,Trigger)</f>
        <v>42478</v>
      </c>
      <c r="E14" s="52">
        <v>2.5554259247367108E-4</v>
      </c>
      <c r="F14" s="52">
        <v>2.5323453436967635E-4</v>
      </c>
      <c r="G14" s="38">
        <v>1.4839259770968306E-5</v>
      </c>
      <c r="H14" s="52">
        <f>_xll.qlIndexFixing(Eur3M_QL,D14,,Trigger)</f>
        <v>2.5147251007090048E-4</v>
      </c>
      <c r="I14" s="44">
        <f t="shared" si="1"/>
        <v>-4.0700824027705945E-2</v>
      </c>
      <c r="J14" s="44">
        <f t="shared" si="2"/>
        <v>-2.308058103994725E-2</v>
      </c>
      <c r="K14" s="5"/>
      <c r="L14" s="40">
        <f t="shared" si="0"/>
        <v>0.14839259770968305</v>
      </c>
      <c r="M14" s="9">
        <v>0</v>
      </c>
      <c r="AE14" s="11" t="str">
        <f t="shared" si="3"/>
        <v>1D</v>
      </c>
      <c r="AF14" s="48">
        <f>_xll.qlCalendarAdvance(Calendar,AF13,AE14,"f",FALSE)</f>
        <v>42199</v>
      </c>
      <c r="AG14" s="48">
        <f>_xll.qlCalendarAdvance(Calendar,AF14,Ndays&amp;"D",,,_xll.ohTrigger(Trigger,Recalc))</f>
        <v>42201</v>
      </c>
      <c r="AH14" s="49">
        <f>IFERROR(_xll.qlIndexFixing(Eur3M_QL,AG14,TRUE,Recalc),NA())</f>
        <v>-2.7017080079649389E-5</v>
      </c>
    </row>
    <row r="15" spans="1:34" x14ac:dyDescent="0.2">
      <c r="A15" s="4"/>
      <c r="B15" s="28" t="str">
        <f>_xll.qlIMMNextCode(B14,FALSE,Trigger)</f>
        <v>K6</v>
      </c>
      <c r="C15" s="29">
        <f>_xll.qlIMMdate(B15,EvaluationDate,Trigger)</f>
        <v>42508</v>
      </c>
      <c r="D15" s="29">
        <f>_xll.qlInterestRateIndexFixingDate($D$2,$C15,Trigger)</f>
        <v>42506</v>
      </c>
      <c r="E15" s="52">
        <v>2.7642467067737523E-4</v>
      </c>
      <c r="F15" s="52">
        <v>2.7778552500854289E-4</v>
      </c>
      <c r="G15" s="38">
        <v>1.4461237411279202E-5</v>
      </c>
      <c r="H15" s="52">
        <f>_xll.qlIndexFixing(Eur3M_QL,D15,,Trigger)</f>
        <v>2.857795439362275E-4</v>
      </c>
      <c r="I15" s="44">
        <f t="shared" si="1"/>
        <v>9.3548732588522657E-2</v>
      </c>
      <c r="J15" s="44">
        <f t="shared" si="2"/>
        <v>1.3608543311676595E-2</v>
      </c>
      <c r="K15" s="5"/>
      <c r="L15" s="40">
        <f t="shared" si="0"/>
        <v>0.14461237411279201</v>
      </c>
      <c r="M15" s="9">
        <v>0</v>
      </c>
      <c r="AE15" s="11" t="str">
        <f t="shared" si="3"/>
        <v>1D</v>
      </c>
      <c r="AF15" s="48">
        <f>_xll.qlCalendarAdvance(Calendar,AF14,AE15,"f",FALSE)</f>
        <v>42200</v>
      </c>
      <c r="AG15" s="48">
        <f>_xll.qlCalendarAdvance(Calendar,AF15,Ndays&amp;"D",,,_xll.ohTrigger(Trigger,Recalc))</f>
        <v>42202</v>
      </c>
      <c r="AH15" s="49">
        <f>IFERROR(_xll.qlIndexFixing(Eur3M_QL,AG15,TRUE,Recalc),NA())</f>
        <v>-2.289476160915774E-5</v>
      </c>
    </row>
    <row r="16" spans="1:34" x14ac:dyDescent="0.2">
      <c r="A16" s="4"/>
      <c r="B16" s="28" t="str">
        <f>_xll.qlIMMNextCode(B15,FALSE,Trigger)</f>
        <v>M6</v>
      </c>
      <c r="C16" s="29">
        <f>_xll.qlIMMdate(B16,EvaluationDate,Trigger)</f>
        <v>42536</v>
      </c>
      <c r="D16" s="29">
        <f>_xll.qlInterestRateIndexFixingDate($D$2,$C16,Trigger)</f>
        <v>42534</v>
      </c>
      <c r="E16" s="52">
        <v>3.0784341315256107E-4</v>
      </c>
      <c r="F16" s="52">
        <v>3.2499999927531925E-4</v>
      </c>
      <c r="G16" s="38">
        <v>1.5342059832245729E-5</v>
      </c>
      <c r="H16" s="52">
        <f>_xll.qlIndexFixing(Eur3M_QL,D16,,Trigger)</f>
        <v>3.24999999999957E-4</v>
      </c>
      <c r="I16" s="44">
        <f t="shared" si="1"/>
        <v>0.17156586847395924</v>
      </c>
      <c r="J16" s="44">
        <f t="shared" si="2"/>
        <v>0.1715658612275818</v>
      </c>
      <c r="K16" s="5"/>
      <c r="L16" s="40">
        <f t="shared" si="0"/>
        <v>0.15342059832245727</v>
      </c>
      <c r="M16" s="9">
        <v>0</v>
      </c>
      <c r="AE16" s="11" t="str">
        <f t="shared" si="3"/>
        <v>1D</v>
      </c>
      <c r="AF16" s="48">
        <f>_xll.qlCalendarAdvance(Calendar,AF15,AE16,"f",FALSE)</f>
        <v>42201</v>
      </c>
      <c r="AG16" s="48">
        <f>_xll.qlCalendarAdvance(Calendar,AF16,Ndays&amp;"D",,,_xll.ohTrigger(Trigger,Recalc))</f>
        <v>42205</v>
      </c>
      <c r="AH16" s="49">
        <f>IFERROR(_xll.qlIndexFixing(Eur3M_QL,AG16,TRUE,Recalc),NA())</f>
        <v>-1.8772438796921737E-5</v>
      </c>
    </row>
    <row r="17" spans="1:34" x14ac:dyDescent="0.2">
      <c r="A17" s="4"/>
      <c r="B17" s="28" t="str">
        <f>_xll.qlIMMNextCode(B16,FALSE,Trigger)</f>
        <v>N6</v>
      </c>
      <c r="C17" s="29">
        <f>_xll.qlIMMdate(B17,EvaluationDate,Trigger)</f>
        <v>42571</v>
      </c>
      <c r="D17" s="29">
        <f>_xll.qlInterestRateIndexFixingDate($D$2,$C17,Trigger)</f>
        <v>42569</v>
      </c>
      <c r="E17" s="52">
        <v>3.7304007637345221E-4</v>
      </c>
      <c r="F17" s="52">
        <v>3.8476325251282276E-4</v>
      </c>
      <c r="G17" s="38">
        <v>1.9978528811718126E-5</v>
      </c>
      <c r="H17" s="52">
        <f>_xll.qlIndexFixing(Eur3M_QL,D17,,Trigger)</f>
        <v>4.2212848898381955E-4</v>
      </c>
      <c r="I17" s="44">
        <f t="shared" si="1"/>
        <v>0.49088412610367343</v>
      </c>
      <c r="J17" s="44">
        <f t="shared" si="2"/>
        <v>0.11723176139370554</v>
      </c>
      <c r="K17" s="5"/>
      <c r="L17" s="40">
        <f t="shared" si="0"/>
        <v>0.19978528811718127</v>
      </c>
      <c r="M17" s="9">
        <v>0</v>
      </c>
      <c r="AE17" s="11" t="str">
        <f t="shared" si="3"/>
        <v>1D</v>
      </c>
      <c r="AF17" s="48">
        <f>_xll.qlCalendarAdvance(Calendar,AF16,AE17,"f",FALSE)</f>
        <v>42202</v>
      </c>
      <c r="AG17" s="48">
        <f>_xll.qlCalendarAdvance(Calendar,AF17,Ndays&amp;"D",,,_xll.ohTrigger(Trigger,Recalc))</f>
        <v>42206</v>
      </c>
      <c r="AH17" s="49">
        <f>IFERROR(_xll.qlIndexFixing(Eur3M_QL,AG17,TRUE,Recalc),NA())</f>
        <v>-1.465011164207251E-5</v>
      </c>
    </row>
    <row r="18" spans="1:34" x14ac:dyDescent="0.2">
      <c r="A18" s="4"/>
      <c r="B18" s="28" t="str">
        <f>_xll.qlIMMNextCode(B17,FALSE,Trigger)</f>
        <v>Q6</v>
      </c>
      <c r="C18" s="29">
        <f>_xll.qlIMMdate(B18,EvaluationDate,Trigger)</f>
        <v>42599</v>
      </c>
      <c r="D18" s="29">
        <f>_xll.qlInterestRateIndexFixingDate($D$2,$C18,Trigger)</f>
        <v>42597</v>
      </c>
      <c r="E18" s="52">
        <v>4.40130337574365E-4</v>
      </c>
      <c r="F18" s="52">
        <v>4.3782578186326774E-4</v>
      </c>
      <c r="G18" s="38">
        <v>1.7361649633179443E-5</v>
      </c>
      <c r="H18" s="52">
        <f>_xll.qlIndexFixing(Eur3M_QL,D18,,Trigger)</f>
        <v>4.8253144644135352E-4</v>
      </c>
      <c r="I18" s="44">
        <f t="shared" si="1"/>
        <v>0.42401108866988518</v>
      </c>
      <c r="J18" s="44">
        <f t="shared" si="2"/>
        <v>-2.3045557110972663E-2</v>
      </c>
      <c r="K18" s="5"/>
      <c r="L18" s="40">
        <f t="shared" si="0"/>
        <v>0.17361649633179443</v>
      </c>
      <c r="M18" s="9">
        <v>0</v>
      </c>
      <c r="AE18" s="11" t="str">
        <f t="shared" si="3"/>
        <v>1D</v>
      </c>
      <c r="AF18" s="48">
        <f>_xll.qlCalendarAdvance(Calendar,AF17,AE18,"f",FALSE)</f>
        <v>42205</v>
      </c>
      <c r="AG18" s="48">
        <f>_xll.qlCalendarAdvance(Calendar,AF18,Ndays&amp;"D",,,_xll.ohTrigger(Trigger,Recalc))</f>
        <v>42207</v>
      </c>
      <c r="AH18" s="49">
        <f>IFERROR(_xll.qlIndexFixing(Eur3M_QL,AG18,TRUE,Recalc),NA())</f>
        <v>-9.1437132776011579E-6</v>
      </c>
    </row>
    <row r="19" spans="1:34" x14ac:dyDescent="0.2">
      <c r="A19" s="4"/>
      <c r="B19" s="28" t="str">
        <f>_xll.qlIMMNextCode(B18,FALSE,Trigger)</f>
        <v>U6</v>
      </c>
      <c r="C19" s="29">
        <f>_xll.qlIMMdate(B19,EvaluationDate,Trigger)</f>
        <v>42634</v>
      </c>
      <c r="D19" s="29">
        <f>_xll.qlInterestRateIndexFixingDate($D$2,$C19,Trigger)</f>
        <v>42632</v>
      </c>
      <c r="E19" s="52">
        <v>5.2330686703730043E-4</v>
      </c>
      <c r="F19" s="52">
        <v>5.2500000090744152E-4</v>
      </c>
      <c r="G19" s="38">
        <v>1.4743789554790112E-5</v>
      </c>
      <c r="H19" s="52">
        <f>_xll.qlIndexFixing(Eur3M_QL,D19,,Trigger)</f>
        <v>5.2499999995962829E-4</v>
      </c>
      <c r="I19" s="44">
        <f t="shared" si="1"/>
        <v>1.6931329223278606E-2</v>
      </c>
      <c r="J19" s="44">
        <f t="shared" si="2"/>
        <v>1.6931338701410864E-2</v>
      </c>
      <c r="K19" s="5"/>
      <c r="L19" s="40">
        <f t="shared" si="0"/>
        <v>0.14743789554790113</v>
      </c>
      <c r="M19" s="9">
        <v>0</v>
      </c>
      <c r="AE19" s="11" t="str">
        <f t="shared" si="3"/>
        <v>1D</v>
      </c>
      <c r="AF19" s="48">
        <f>_xll.qlCalendarAdvance(Calendar,AF18,AE19,"f",FALSE)</f>
        <v>42206</v>
      </c>
      <c r="AG19" s="48">
        <f>_xll.qlCalendarAdvance(Calendar,AF19,Ndays&amp;"D",,,_xll.ohTrigger(Trigger,Recalc))</f>
        <v>42208</v>
      </c>
      <c r="AH19" s="49">
        <f>IFERROR(_xll.qlIndexFixing(Eur3M_QL,AG19,TRUE,Recalc),NA())</f>
        <v>-2.0501065462643826E-6</v>
      </c>
    </row>
    <row r="20" spans="1:34" x14ac:dyDescent="0.2">
      <c r="A20" s="4"/>
      <c r="B20" s="28" t="str">
        <f>_xll.qlIMMNextCode(B19,FALSE,Trigger)</f>
        <v>V6</v>
      </c>
      <c r="C20" s="29">
        <f>_xll.qlIMMdate(B20,EvaluationDate,Trigger)</f>
        <v>42662</v>
      </c>
      <c r="D20" s="29">
        <f>_xll.qlInterestRateIndexFixingDate($D$2,$C20,Trigger)</f>
        <v>42660</v>
      </c>
      <c r="E20" s="52">
        <v>6.3495041158231056E-4</v>
      </c>
      <c r="F20" s="52">
        <v>6.4071518208974609E-4</v>
      </c>
      <c r="G20" s="38">
        <v>2.5615680834602954E-5</v>
      </c>
      <c r="H20" s="52">
        <f>_xll.qlIndexFixing(Eur3M_QL,D20,,Trigger)</f>
        <v>6.6222457855630063E-4</v>
      </c>
      <c r="I20" s="44">
        <f t="shared" si="1"/>
        <v>0.27274166973990066</v>
      </c>
      <c r="J20" s="44">
        <f t="shared" si="2"/>
        <v>5.7647705074355321E-2</v>
      </c>
      <c r="K20" s="5"/>
      <c r="L20" s="40">
        <f t="shared" si="0"/>
        <v>0.25615680834602955</v>
      </c>
      <c r="M20" s="9">
        <v>0</v>
      </c>
      <c r="AE20" s="11" t="str">
        <f t="shared" si="3"/>
        <v>1D</v>
      </c>
      <c r="AF20" s="48">
        <f>_xll.qlCalendarAdvance(Calendar,AF19,AE20,"f",FALSE)</f>
        <v>42207</v>
      </c>
      <c r="AG20" s="48">
        <f>_xll.qlCalendarAdvance(Calendar,AF20,Ndays&amp;"D",,,_xll.ohTrigger(Trigger,Recalc))</f>
        <v>42209</v>
      </c>
      <c r="AH20" s="49">
        <f>IFERROR(_xll.qlIndexFixing(Eur3M_QL,AG20,TRUE,Recalc),NA())</f>
        <v>1.0999010676162313E-6</v>
      </c>
    </row>
    <row r="21" spans="1:34" x14ac:dyDescent="0.2">
      <c r="A21" s="4"/>
      <c r="B21" s="28" t="str">
        <f>_xll.qlIMMNextCode(B20,FALSE,Trigger)</f>
        <v>X6</v>
      </c>
      <c r="C21" s="29">
        <f>_xll.qlIMMdate(B21,EvaluationDate,Trigger)</f>
        <v>42690</v>
      </c>
      <c r="D21" s="29">
        <f>_xll.qlInterestRateIndexFixingDate($D$2,$C21,Trigger)</f>
        <v>42688</v>
      </c>
      <c r="E21" s="52">
        <v>7.5228810093421394E-4</v>
      </c>
      <c r="F21" s="52">
        <v>7.5915140358680082E-4</v>
      </c>
      <c r="G21" s="38">
        <v>2.0438005303839351E-5</v>
      </c>
      <c r="H21" s="52">
        <f>_xll.qlIndexFixing(Eur3M_QL,D21,,Trigger)</f>
        <v>7.7885018125846005E-4</v>
      </c>
      <c r="I21" s="44">
        <f t="shared" si="1"/>
        <v>0.26562080324246107</v>
      </c>
      <c r="J21" s="44">
        <f t="shared" si="2"/>
        <v>6.8633026525868765E-2</v>
      </c>
      <c r="K21" s="5"/>
      <c r="L21" s="40">
        <f t="shared" si="0"/>
        <v>0.20438005303839352</v>
      </c>
      <c r="M21" s="9">
        <v>0</v>
      </c>
      <c r="AE21" s="11" t="str">
        <f t="shared" si="3"/>
        <v>1D</v>
      </c>
      <c r="AF21" s="48">
        <f>_xll.qlCalendarAdvance(Calendar,AF20,AE21,"f",FALSE)</f>
        <v>42208</v>
      </c>
      <c r="AG21" s="48">
        <f>_xll.qlCalendarAdvance(Calendar,AF21,Ndays&amp;"D",,,_xll.ohTrigger(Trigger,Recalc))</f>
        <v>42212</v>
      </c>
      <c r="AH21" s="49">
        <f>IFERROR(_xll.qlIndexFixing(Eur3M_QL,AG21,TRUE,Recalc),NA())</f>
        <v>4.2499112177289389E-6</v>
      </c>
    </row>
    <row r="22" spans="1:34" x14ac:dyDescent="0.2">
      <c r="A22" s="4"/>
      <c r="B22" s="28" t="str">
        <f>_xll.qlIMMNextCode(B21,FALSE,Trigger)</f>
        <v>Z6</v>
      </c>
      <c r="C22" s="29">
        <f>_xll.qlIMMdate(B22,EvaluationDate,Trigger)</f>
        <v>42725</v>
      </c>
      <c r="D22" s="29">
        <f>_xll.qlInterestRateIndexFixingDate($D$2,$C22,Trigger)</f>
        <v>42723</v>
      </c>
      <c r="E22" s="52">
        <v>9.0005608130770188E-4</v>
      </c>
      <c r="F22" s="52">
        <v>9.2500000118711512E-4</v>
      </c>
      <c r="G22" s="38">
        <v>2.5326977954769138E-5</v>
      </c>
      <c r="H22" s="52">
        <f>_xll.qlIndexFixing(Eur3M_QL,D22,,Trigger)</f>
        <v>9.2499999978912228E-4</v>
      </c>
      <c r="I22" s="44">
        <f t="shared" si="1"/>
        <v>0.24943918481420405</v>
      </c>
      <c r="J22" s="44">
        <f t="shared" si="2"/>
        <v>0.24943919879413237</v>
      </c>
      <c r="K22" s="5"/>
      <c r="L22" s="40">
        <f t="shared" si="0"/>
        <v>0.25326977954769136</v>
      </c>
      <c r="M22" s="9">
        <v>0</v>
      </c>
      <c r="AE22" s="11" t="str">
        <f t="shared" si="3"/>
        <v>1D</v>
      </c>
      <c r="AF22" s="48">
        <f>_xll.qlCalendarAdvance(Calendar,AF21,AE22,"f",FALSE)</f>
        <v>42209</v>
      </c>
      <c r="AG22" s="48">
        <f>_xll.qlCalendarAdvance(Calendar,AF22,Ndays&amp;"D",,,_xll.ohTrigger(Trigger,Recalc))</f>
        <v>42213</v>
      </c>
      <c r="AH22" s="49">
        <f>IFERROR(_xll.qlIndexFixing(Eur3M_QL,AG22,TRUE,Recalc),NA())</f>
        <v>7.3999239023359999E-6</v>
      </c>
    </row>
    <row r="23" spans="1:34" x14ac:dyDescent="0.2">
      <c r="A23" s="4"/>
      <c r="B23" s="28" t="str">
        <f>_xll.qlIMMNextCode(B22,FALSE,Trigger)</f>
        <v>F7</v>
      </c>
      <c r="C23" s="29">
        <f>_xll.qlIMMdate(B23,EvaluationDate,Trigger)</f>
        <v>42753</v>
      </c>
      <c r="D23" s="29">
        <f>_xll.qlInterestRateIndexFixingDate($D$2,$C23,Trigger)</f>
        <v>42751</v>
      </c>
      <c r="E23" s="52">
        <v>1.0365517417772973E-3</v>
      </c>
      <c r="F23" s="52">
        <v>1.057359265734803E-3</v>
      </c>
      <c r="G23" s="38">
        <v>2.5727195551882775E-5</v>
      </c>
      <c r="H23" s="52">
        <f>_xll.qlIndexFixing(Eur3M_QL,D23,,Trigger)</f>
        <v>1.0635483733345552E-3</v>
      </c>
      <c r="I23" s="44">
        <f t="shared" si="1"/>
        <v>0.26996631557257933</v>
      </c>
      <c r="J23" s="44">
        <f t="shared" si="2"/>
        <v>0.20807523957505711</v>
      </c>
      <c r="K23" s="5"/>
      <c r="L23" s="40">
        <f t="shared" si="0"/>
        <v>0.25727195551882776</v>
      </c>
      <c r="M23" s="9">
        <v>0</v>
      </c>
      <c r="AE23" s="11" t="str">
        <f t="shared" si="3"/>
        <v>1D</v>
      </c>
      <c r="AF23" s="48">
        <f>_xll.qlCalendarAdvance(Calendar,AF22,AE23,"f",FALSE)</f>
        <v>42212</v>
      </c>
      <c r="AG23" s="48">
        <f>_xll.qlCalendarAdvance(Calendar,AF23,Ndays&amp;"D",,,_xll.ohTrigger(Trigger,Recalc))</f>
        <v>42214</v>
      </c>
      <c r="AH23" s="49">
        <f>IFERROR(_xll.qlIndexFixing(Eur3M_QL,AG23,TRUE,Recalc),NA())</f>
        <v>9.5751994869261292E-6</v>
      </c>
    </row>
    <row r="24" spans="1:34" x14ac:dyDescent="0.2">
      <c r="A24" s="4"/>
      <c r="B24" s="28" t="str">
        <f>_xll.qlIMMNextCode(B23,FALSE,Trigger)</f>
        <v>G7</v>
      </c>
      <c r="C24" s="29">
        <f>_xll.qlIMMdate(B24,EvaluationDate,Trigger)</f>
        <v>42781</v>
      </c>
      <c r="D24" s="29">
        <f>_xll.qlInterestRateIndexFixingDate($D$2,$C24,Trigger)</f>
        <v>42779</v>
      </c>
      <c r="E24" s="52">
        <v>1.1894901055241438E-3</v>
      </c>
      <c r="F24" s="52">
        <v>1.2099634150949852E-3</v>
      </c>
      <c r="G24" s="38">
        <v>2.5001358263237497E-5</v>
      </c>
      <c r="H24" s="52">
        <f>_xll.qlIndexFixing(Eur3M_QL,D24,,Trigger)</f>
        <v>1.2167849117119944E-3</v>
      </c>
      <c r="I24" s="44">
        <f t="shared" si="1"/>
        <v>0.27294806187850607</v>
      </c>
      <c r="J24" s="44">
        <f t="shared" si="2"/>
        <v>0.20473309570841419</v>
      </c>
      <c r="K24" s="5"/>
      <c r="L24" s="40">
        <f t="shared" si="0"/>
        <v>0.25001358263237494</v>
      </c>
      <c r="M24" s="9">
        <v>0</v>
      </c>
      <c r="AE24" s="11" t="str">
        <f t="shared" si="3"/>
        <v>1D</v>
      </c>
      <c r="AF24" s="48">
        <f>_xll.qlCalendarAdvance(Calendar,AF23,AE24,"f",FALSE)</f>
        <v>42213</v>
      </c>
      <c r="AG24" s="48">
        <f>_xll.qlCalendarAdvance(Calendar,AF24,Ndays&amp;"D",,,_xll.ohTrigger(Trigger,Recalc))</f>
        <v>42215</v>
      </c>
      <c r="AH24" s="49">
        <f>IFERROR(_xll.qlIndexFixing(Eur3M_QL,AG24,TRUE,Recalc),NA())</f>
        <v>1.9999999999609702E-5</v>
      </c>
    </row>
    <row r="25" spans="1:34" x14ac:dyDescent="0.2">
      <c r="A25" s="4"/>
      <c r="B25" s="28" t="str">
        <f>_xll.qlIMMNextCode(B24,FALSE,Trigger)</f>
        <v>H7</v>
      </c>
      <c r="C25" s="29">
        <f>_xll.qlIMMdate(B25,EvaluationDate,Trigger)</f>
        <v>42809</v>
      </c>
      <c r="D25" s="29">
        <f>_xll.qlInterestRateIndexFixingDate($D$2,$C25,Trigger)</f>
        <v>42807</v>
      </c>
      <c r="E25" s="52">
        <v>1.3545050163947662E-3</v>
      </c>
      <c r="F25" s="52">
        <v>1.3749999971456462E-3</v>
      </c>
      <c r="G25" s="38">
        <v>2.1151610247596882E-5</v>
      </c>
      <c r="H25" s="52">
        <f>_xll.qlIndexFixing(Eur3M_QL,D25,,Trigger)</f>
        <v>1.3749999993664785E-3</v>
      </c>
      <c r="I25" s="44">
        <f t="shared" si="1"/>
        <v>0.20494982971712297</v>
      </c>
      <c r="J25" s="44">
        <f t="shared" si="2"/>
        <v>0.20494980750880054</v>
      </c>
      <c r="K25" s="5"/>
      <c r="L25" s="40">
        <f t="shared" si="0"/>
        <v>0.2115161024759688</v>
      </c>
      <c r="M25" s="9">
        <v>0</v>
      </c>
      <c r="AE25" s="11" t="str">
        <f t="shared" si="3"/>
        <v>1D</v>
      </c>
      <c r="AF25" s="48">
        <f>_xll.qlCalendarAdvance(Calendar,AF24,AE25,"f",FALSE)</f>
        <v>42214</v>
      </c>
      <c r="AG25" s="48">
        <f>_xll.qlCalendarAdvance(Calendar,AF25,Ndays&amp;"D",,,_xll.ohTrigger(Trigger,Recalc))</f>
        <v>42216</v>
      </c>
      <c r="AH25" s="49">
        <f>IFERROR(_xll.qlIndexFixing(Eur3M_QL,AG25,TRUE,Recalc),NA())</f>
        <v>2.1941170655131291E-5</v>
      </c>
    </row>
    <row r="26" spans="1:34" x14ac:dyDescent="0.2">
      <c r="A26" s="4"/>
      <c r="B26" s="28" t="str">
        <f>_xll.qlIMMNextCode(B25,FALSE,Trigger)</f>
        <v>J7</v>
      </c>
      <c r="C26" s="29">
        <f>_xll.qlIMMdate(B26,EvaluationDate,Trigger)</f>
        <v>42844</v>
      </c>
      <c r="D26" s="29">
        <f>_xll.qlInterestRateIndexFixingDate($D$2,$C26,Trigger)</f>
        <v>42838</v>
      </c>
      <c r="E26" s="52">
        <v>1.5499654166006988E-3</v>
      </c>
      <c r="F26" s="52">
        <v>1.5648015309242737E-3</v>
      </c>
      <c r="G26" s="38">
        <v>2.3210431820615262E-5</v>
      </c>
      <c r="H26" s="52">
        <f>_xll.qlIndexFixing(Eur3M_QL,D26,,Trigger)</f>
        <v>1.6008837008768112E-3</v>
      </c>
      <c r="I26" s="44">
        <f t="shared" si="1"/>
        <v>0.50918284276112469</v>
      </c>
      <c r="J26" s="44">
        <f t="shared" si="2"/>
        <v>0.14836114323574973</v>
      </c>
      <c r="K26" s="5"/>
      <c r="L26" s="40">
        <f t="shared" si="0"/>
        <v>0.23210431820615263</v>
      </c>
      <c r="M26" s="9">
        <v>0</v>
      </c>
      <c r="AE26" s="11" t="str">
        <f t="shared" si="3"/>
        <v>1D</v>
      </c>
      <c r="AF26" s="48">
        <f>_xll.qlCalendarAdvance(Calendar,AF25,AE26,"f",FALSE)</f>
        <v>42215</v>
      </c>
      <c r="AG26" s="48">
        <f>_xll.qlCalendarAdvance(Calendar,AF26,Ndays&amp;"D",,,_xll.ohTrigger(Trigger,Recalc))</f>
        <v>42219</v>
      </c>
      <c r="AH26" s="49">
        <f>IFERROR(_xll.qlIndexFixing(Eur3M_QL,AG26,TRUE,Recalc),NA())</f>
        <v>2.3882342274229924E-5</v>
      </c>
    </row>
    <row r="27" spans="1:34" x14ac:dyDescent="0.2">
      <c r="A27" s="4"/>
      <c r="B27" s="28" t="str">
        <f>_xll.qlIMMNextCode(B26,FALSE,Trigger)</f>
        <v>K7</v>
      </c>
      <c r="C27" s="29">
        <f>_xll.qlIMMdate(B27,EvaluationDate,Trigger)</f>
        <v>42872</v>
      </c>
      <c r="D27" s="29">
        <f>_xll.qlInterestRateIndexFixingDate($D$2,$C27,Trigger)</f>
        <v>42870</v>
      </c>
      <c r="E27" s="52">
        <v>1.7124497004358953E-3</v>
      </c>
      <c r="F27" s="52">
        <v>1.7225083839408786E-3</v>
      </c>
      <c r="G27" s="38">
        <v>1.6821925263557121E-5</v>
      </c>
      <c r="H27" s="52">
        <f>_xll.qlIndexFixing(Eur3M_QL,D27,,Trigger)</f>
        <v>1.7618895671318677E-3</v>
      </c>
      <c r="I27" s="44">
        <f t="shared" si="1"/>
        <v>0.49439866695972451</v>
      </c>
      <c r="J27" s="44">
        <f t="shared" si="2"/>
        <v>0.10058683504983371</v>
      </c>
      <c r="K27" s="5"/>
      <c r="L27" s="40">
        <f t="shared" si="0"/>
        <v>0.16821925263557122</v>
      </c>
      <c r="M27" s="9">
        <v>0</v>
      </c>
      <c r="AE27" s="11" t="str">
        <f t="shared" si="3"/>
        <v>1D</v>
      </c>
      <c r="AF27" s="48">
        <f>_xll.qlCalendarAdvance(Calendar,AF26,AE27,"f",FALSE)</f>
        <v>42216</v>
      </c>
      <c r="AG27" s="48">
        <f>_xll.qlCalendarAdvance(Calendar,AF27,Ndays&amp;"D",,,_xll.ohTrigger(Trigger,Recalc))</f>
        <v>42220</v>
      </c>
      <c r="AH27" s="49">
        <f>IFERROR(_xll.qlIndexFixing(Eur3M_QL,AG27,TRUE,Recalc),NA())</f>
        <v>2.5823514856036731E-5</v>
      </c>
    </row>
    <row r="28" spans="1:34" x14ac:dyDescent="0.2">
      <c r="A28" s="4"/>
      <c r="B28" s="28" t="str">
        <f>_xll.qlIMMNextCode(B27,FALSE,Trigger)</f>
        <v>M7</v>
      </c>
      <c r="C28" s="29">
        <f>_xll.qlIMMdate(B28,EvaluationDate,Trigger)</f>
        <v>42907</v>
      </c>
      <c r="D28" s="29">
        <f>_xll.qlInterestRateIndexFixingDate($D$2,$C28,Trigger)</f>
        <v>42905</v>
      </c>
      <c r="E28" s="52">
        <v>1.910340218072058E-3</v>
      </c>
      <c r="F28" s="52">
        <v>1.9249999973456142E-3</v>
      </c>
      <c r="G28" s="38">
        <v>1.4033565860208179E-5</v>
      </c>
      <c r="H28" s="52">
        <f>_xll.qlIndexFixing(Eur3M_QL,D28,,Trigger)</f>
        <v>1.9249999999991438E-3</v>
      </c>
      <c r="I28" s="44">
        <f t="shared" si="1"/>
        <v>0.1465978192708578</v>
      </c>
      <c r="J28" s="44">
        <f t="shared" si="2"/>
        <v>0.14659779273556256</v>
      </c>
      <c r="K28" s="5"/>
      <c r="L28" s="40">
        <f t="shared" si="0"/>
        <v>0.14033565860208178</v>
      </c>
      <c r="M28" s="9">
        <v>0</v>
      </c>
      <c r="AE28" s="11" t="str">
        <f t="shared" si="3"/>
        <v>1D</v>
      </c>
      <c r="AF28" s="48">
        <f>_xll.qlCalendarAdvance(Calendar,AF27,AE28,"f",FALSE)</f>
        <v>42219</v>
      </c>
      <c r="AG28" s="48">
        <f>_xll.qlCalendarAdvance(Calendar,AF28,Ndays&amp;"D",,,_xll.ohTrigger(Trigger,Recalc))</f>
        <v>42221</v>
      </c>
      <c r="AH28" s="49">
        <f>IFERROR(_xll.qlIndexFixing(Eur3M_QL,AG28,TRUE,Recalc),NA())</f>
        <v>2.95935055567292E-5</v>
      </c>
    </row>
    <row r="29" spans="1:34" x14ac:dyDescent="0.2">
      <c r="A29" s="4"/>
      <c r="B29" s="28" t="str">
        <f>_xll.qlIMMNextCode(B28,FALSE,Trigger)</f>
        <v>N7</v>
      </c>
      <c r="C29" s="29">
        <f>_xll.qlIMMdate(B29,EvaluationDate,Trigger)</f>
        <v>42935</v>
      </c>
      <c r="D29" s="29">
        <f>_xll.qlInterestRateIndexFixingDate($D$2,$C29,Trigger)</f>
        <v>42933</v>
      </c>
      <c r="E29" s="52">
        <v>2.0856599859773576E-3</v>
      </c>
      <c r="F29" s="52">
        <v>2.0983806730247362E-3</v>
      </c>
      <c r="G29" s="38">
        <v>1.9088978572931367E-5</v>
      </c>
      <c r="H29" s="52">
        <f>_xll.qlIndexFixing(Eur3M_QL,D29,,Trigger)</f>
        <v>2.1096306114429617E-3</v>
      </c>
      <c r="I29" s="44">
        <f t="shared" si="1"/>
        <v>0.23970625465604117</v>
      </c>
      <c r="J29" s="44">
        <f t="shared" si="2"/>
        <v>0.12720687047378543</v>
      </c>
      <c r="K29" s="5"/>
      <c r="L29" s="40">
        <f t="shared" si="0"/>
        <v>0.19088978572931367</v>
      </c>
      <c r="M29" s="9">
        <v>0</v>
      </c>
      <c r="AE29" s="11" t="str">
        <f t="shared" si="3"/>
        <v>1D</v>
      </c>
      <c r="AF29" s="48">
        <f>_xll.qlCalendarAdvance(Calendar,AF28,AE29,"f",FALSE)</f>
        <v>42220</v>
      </c>
      <c r="AG29" s="48">
        <f>_xll.qlCalendarAdvance(Calendar,AF29,Ndays&amp;"D",,,_xll.ohTrigger(Trigger,Recalc))</f>
        <v>42222</v>
      </c>
      <c r="AH29" s="49">
        <f>IFERROR(_xll.qlIndexFixing(Eur3M_QL,AG29,TRUE,Recalc),NA())</f>
        <v>3.3588214812083436E-5</v>
      </c>
    </row>
    <row r="30" spans="1:34" x14ac:dyDescent="0.2">
      <c r="A30" s="4"/>
      <c r="B30" s="28" t="str">
        <f>_xll.qlIMMNextCode(B29,FALSE,Trigger)</f>
        <v>Q7</v>
      </c>
      <c r="C30" s="29">
        <f>_xll.qlIMMdate(B30,EvaluationDate,Trigger)</f>
        <v>42963</v>
      </c>
      <c r="D30" s="29">
        <f>_xll.qlInterestRateIndexFixingDate($D$2,$C30,Trigger)</f>
        <v>42961</v>
      </c>
      <c r="E30" s="52">
        <v>2.27073192168562E-3</v>
      </c>
      <c r="F30" s="52">
        <v>2.2826848316229286E-3</v>
      </c>
      <c r="G30" s="38">
        <v>2.3551890395595154E-5</v>
      </c>
      <c r="H30" s="52">
        <f>_xll.qlIndexFixing(Eur3M_QL,D30,,Trigger)</f>
        <v>2.2942699300999908E-3</v>
      </c>
      <c r="I30" s="44">
        <f t="shared" si="1"/>
        <v>0.23538008414370792</v>
      </c>
      <c r="J30" s="44">
        <f t="shared" si="2"/>
        <v>0.11952909937308631</v>
      </c>
      <c r="K30" s="5"/>
      <c r="L30" s="40">
        <f t="shared" si="0"/>
        <v>0.23551890395595154</v>
      </c>
      <c r="M30" s="9">
        <v>0</v>
      </c>
      <c r="AE30" s="11" t="str">
        <f t="shared" si="3"/>
        <v>1D</v>
      </c>
      <c r="AF30" s="48">
        <f>_xll.qlCalendarAdvance(Calendar,AF29,AE30,"f",FALSE)</f>
        <v>42221</v>
      </c>
      <c r="AG30" s="48">
        <f>_xll.qlCalendarAdvance(Calendar,AF30,Ndays&amp;"D",,,_xll.ohTrigger(Trigger,Recalc))</f>
        <v>42223</v>
      </c>
      <c r="AH30" s="49">
        <f>IFERROR(_xll.qlIndexFixing(Eur3M_QL,AG30,TRUE,Recalc),NA())</f>
        <v>3.5529392208299981E-5</v>
      </c>
    </row>
    <row r="31" spans="1:34" x14ac:dyDescent="0.2">
      <c r="A31" s="4"/>
      <c r="B31" s="28" t="str">
        <f>_xll.qlIMMNextCode(B30,FALSE,Trigger)</f>
        <v>U7</v>
      </c>
      <c r="C31" s="29">
        <f>_xll.qlIMMdate(B31,EvaluationDate,Trigger)</f>
        <v>42998</v>
      </c>
      <c r="D31" s="29">
        <f>_xll.qlInterestRateIndexFixingDate($D$2,$C31,Trigger)</f>
        <v>42996</v>
      </c>
      <c r="E31" s="52">
        <v>2.5115886778102258E-3</v>
      </c>
      <c r="F31" s="52">
        <v>2.5250000005656633E-3</v>
      </c>
      <c r="G31" s="38">
        <v>2.6849027661100915E-5</v>
      </c>
      <c r="H31" s="52">
        <f>_xll.qlIndexFixing(Eur3M_QL,D31,,Trigger)</f>
        <v>2.5249999999999617E-3</v>
      </c>
      <c r="I31" s="44">
        <f t="shared" si="1"/>
        <v>0.13411322189735894</v>
      </c>
      <c r="J31" s="44">
        <f t="shared" si="2"/>
        <v>0.1341132275543746</v>
      </c>
      <c r="K31" s="5"/>
      <c r="L31" s="40">
        <f t="shared" si="0"/>
        <v>0.26849027661100916</v>
      </c>
      <c r="M31" s="9">
        <v>0</v>
      </c>
      <c r="AE31" s="11" t="str">
        <f t="shared" si="3"/>
        <v>1D</v>
      </c>
      <c r="AF31" s="48">
        <f>_xll.qlCalendarAdvance(Calendar,AF30,AE31,"f",FALSE)</f>
        <v>42222</v>
      </c>
      <c r="AG31" s="48">
        <f>_xll.qlCalendarAdvance(Calendar,AF31,Ndays&amp;"D",,,_xll.ohTrigger(Trigger,Recalc))</f>
        <v>42226</v>
      </c>
      <c r="AH31" s="49">
        <f>IFERROR(_xll.qlIndexFixing(Eur3M_QL,AG31,TRUE,Recalc),NA())</f>
        <v>3.7470570568093578E-5</v>
      </c>
    </row>
    <row r="32" spans="1:34" x14ac:dyDescent="0.2">
      <c r="A32" s="4"/>
      <c r="B32" s="28" t="str">
        <f>_xll.qlIMMNextCode(B31,FALSE,Trigger)</f>
        <v>V7</v>
      </c>
      <c r="C32" s="29">
        <f>_xll.qlIMMdate(B32,EvaluationDate,Trigger)</f>
        <v>43026</v>
      </c>
      <c r="D32" s="29">
        <f>_xll.qlInterestRateIndexFixingDate($D$2,$C32,Trigger)</f>
        <v>43024</v>
      </c>
      <c r="E32" s="52">
        <v>2.7317410028374718E-3</v>
      </c>
      <c r="F32" s="52">
        <v>2.7378194512258118E-3</v>
      </c>
      <c r="G32" s="38">
        <v>4.0241507586607887E-5</v>
      </c>
      <c r="H32" s="52">
        <f>_xll.qlIndexFixing(Eur3M_QL,D32,,Trigger)</f>
        <v>2.883404529206652E-3</v>
      </c>
      <c r="I32" s="44">
        <f t="shared" si="1"/>
        <v>1.5166352636918023</v>
      </c>
      <c r="J32" s="44">
        <f t="shared" si="2"/>
        <v>6.0784483883399854E-2</v>
      </c>
      <c r="K32" s="5"/>
      <c r="L32" s="40">
        <f t="shared" si="0"/>
        <v>0.40241507586607889</v>
      </c>
      <c r="M32" s="9">
        <v>0</v>
      </c>
      <c r="AE32" s="11" t="str">
        <f t="shared" si="3"/>
        <v>1D</v>
      </c>
      <c r="AF32" s="48">
        <f>_xll.qlCalendarAdvance(Calendar,AF31,AE32,"f",FALSE)</f>
        <v>42223</v>
      </c>
      <c r="AG32" s="48">
        <f>_xll.qlCalendarAdvance(Calendar,AF32,Ndays&amp;"D",,,_xll.ohTrigger(Trigger,Recalc))</f>
        <v>42227</v>
      </c>
      <c r="AH32" s="49">
        <f>IFERROR(_xll.qlIndexFixing(Eur3M_QL,AG32,TRUE,Recalc),NA())</f>
        <v>3.9411749889726472E-5</v>
      </c>
    </row>
    <row r="33" spans="1:34" x14ac:dyDescent="0.2">
      <c r="A33" s="4"/>
      <c r="B33" s="28" t="str">
        <f>_xll.qlIMMNextCode(B32,FALSE,Trigger)</f>
        <v>X7</v>
      </c>
      <c r="C33" s="29">
        <f>_xll.qlIMMdate(B33,EvaluationDate,Trigger)</f>
        <v>43054</v>
      </c>
      <c r="D33" s="29">
        <f>_xll.qlInterestRateIndexFixingDate($D$2,$C33,Trigger)</f>
        <v>43052</v>
      </c>
      <c r="E33" s="52">
        <v>2.941164469315233E-3</v>
      </c>
      <c r="F33" s="52">
        <v>2.9550010046002122E-3</v>
      </c>
      <c r="G33" s="38">
        <v>4.1459207364034483E-5</v>
      </c>
      <c r="H33" s="52">
        <f>_xll.qlIndexFixing(Eur3M_QL,D33,,Trigger)</f>
        <v>3.223034337948451E-3</v>
      </c>
      <c r="I33" s="44">
        <f t="shared" si="1"/>
        <v>2.8186986863321799</v>
      </c>
      <c r="J33" s="44">
        <f t="shared" si="2"/>
        <v>0.13836535284979246</v>
      </c>
      <c r="K33" s="5"/>
      <c r="L33" s="40">
        <f t="shared" si="0"/>
        <v>0.41459207364034484</v>
      </c>
      <c r="M33" s="9">
        <v>0</v>
      </c>
      <c r="AE33" s="11" t="str">
        <f t="shared" si="3"/>
        <v>1D</v>
      </c>
      <c r="AF33" s="48">
        <f>_xll.qlCalendarAdvance(Calendar,AF32,AE33,"f",FALSE)</f>
        <v>42226</v>
      </c>
      <c r="AG33" s="48">
        <f>_xll.qlCalendarAdvance(Calendar,AF33,Ndays&amp;"D",,,_xll.ohTrigger(Trigger,Recalc))</f>
        <v>42228</v>
      </c>
      <c r="AH33" s="49">
        <f>IFERROR(_xll.qlIndexFixing(Eur3M_QL,AG33,TRUE,Recalc),NA())</f>
        <v>4.2892644206639614E-5</v>
      </c>
    </row>
    <row r="34" spans="1:34" x14ac:dyDescent="0.2">
      <c r="A34" s="4"/>
      <c r="B34" s="28" t="str">
        <f>_xll.qlIMMNextCode(B33,FALSE,Trigger)</f>
        <v>Z7</v>
      </c>
      <c r="C34" s="29">
        <f>_xll.qlIMMdate(B34,EvaluationDate,Trigger)</f>
        <v>43089</v>
      </c>
      <c r="D34" s="29">
        <f>_xll.qlInterestRateIndexFixingDate($D$2,$C34,Trigger)</f>
        <v>43087</v>
      </c>
      <c r="E34" s="52">
        <v>3.2076094306482416E-3</v>
      </c>
      <c r="F34" s="52">
        <v>3.2249999999995893E-3</v>
      </c>
      <c r="G34" s="38">
        <v>4.6109496826569897E-5</v>
      </c>
      <c r="H34" s="52">
        <f>_xll.qlIndexFixing(Eur3M_QL,D34,,Trigger)</f>
        <v>3.6475760751555342E-3</v>
      </c>
      <c r="I34" s="44">
        <f t="shared" si="1"/>
        <v>4.3996664450729259</v>
      </c>
      <c r="J34" s="44">
        <f t="shared" si="2"/>
        <v>0.17390569351347693</v>
      </c>
      <c r="K34" s="5"/>
      <c r="L34" s="40">
        <f t="shared" si="0"/>
        <v>0.46109496826569896</v>
      </c>
      <c r="M34" s="9">
        <v>0</v>
      </c>
      <c r="AE34" s="11" t="str">
        <f t="shared" si="3"/>
        <v>1D</v>
      </c>
      <c r="AF34" s="48">
        <f>_xll.qlCalendarAdvance(Calendar,AF33,AE34,"f",FALSE)</f>
        <v>42227</v>
      </c>
      <c r="AG34" s="48">
        <f>_xll.qlCalendarAdvance(Calendar,AF34,Ndays&amp;"D",,,_xll.ohTrigger(Trigger,Recalc))</f>
        <v>42229</v>
      </c>
      <c r="AH34" s="49">
        <f>IFERROR(_xll.qlIndexFixing(Eur3M_QL,AG34,TRUE,Recalc),NA())</f>
        <v>4.7176476809421885E-5</v>
      </c>
    </row>
    <row r="35" spans="1:34" x14ac:dyDescent="0.2">
      <c r="A35" s="4"/>
      <c r="B35" s="28" t="str">
        <f>_xll.qlIMMNextCode(B34,FALSE,Trigger)</f>
        <v>F8</v>
      </c>
      <c r="C35" s="29">
        <f>_xll.qlIMMdate(B35,EvaluationDate,Trigger)</f>
        <v>43117</v>
      </c>
      <c r="D35" s="29">
        <f>_xll.qlInterestRateIndexFixingDate($D$2,$C35,Trigger)</f>
        <v>43115</v>
      </c>
      <c r="E35" s="52">
        <v>3.4392742071022975E-3</v>
      </c>
      <c r="F35" s="52">
        <v>3.4501209718085235E-3</v>
      </c>
      <c r="G35" s="38">
        <v>4.7688257495590457E-5</v>
      </c>
      <c r="H35" s="52">
        <f>_xll.qlIndexFixing(Eur3M_QL,D35,,Trigger)</f>
        <v>3.6475760751555342E-3</v>
      </c>
      <c r="I35" s="44">
        <f t="shared" si="1"/>
        <v>2.0830186805323665</v>
      </c>
      <c r="J35" s="44">
        <f t="shared" si="2"/>
        <v>0.10846764706225978</v>
      </c>
      <c r="K35" s="5"/>
      <c r="L35" s="40">
        <f t="shared" si="0"/>
        <v>0.47688257495590458</v>
      </c>
      <c r="M35" s="9">
        <v>0</v>
      </c>
      <c r="AE35" s="11" t="str">
        <f t="shared" si="3"/>
        <v>1D</v>
      </c>
      <c r="AF35" s="48">
        <f>_xll.qlCalendarAdvance(Calendar,AF34,AE35,"f",FALSE)</f>
        <v>42228</v>
      </c>
      <c r="AG35" s="48">
        <f>_xll.qlCalendarAdvance(Calendar,AF35,Ndays&amp;"D",,,_xll.ohTrigger(Trigger,Recalc))</f>
        <v>42230</v>
      </c>
      <c r="AH35" s="49">
        <f>IFERROR(_xll.qlIndexFixing(Eur3M_QL,AG35,TRUE,Recalc),NA())</f>
        <v>4.9117660946333387E-5</v>
      </c>
    </row>
    <row r="36" spans="1:34" x14ac:dyDescent="0.2">
      <c r="A36" s="4"/>
      <c r="B36" s="28" t="str">
        <f>_xll.qlIMMNextCode(B35,FALSE,Trigger)</f>
        <v>G8</v>
      </c>
      <c r="C36" s="29">
        <f>_xll.qlIMMdate(B36,EvaluationDate,Trigger)</f>
        <v>43152</v>
      </c>
      <c r="D36" s="29">
        <f>_xll.qlInterestRateIndexFixingDate($D$2,$C36,Trigger)</f>
        <v>43150</v>
      </c>
      <c r="E36" s="52">
        <v>3.7577581628247887E-3</v>
      </c>
      <c r="F36" s="52">
        <v>3.7360523226063736E-3</v>
      </c>
      <c r="G36" s="38">
        <v>4.6531192517581885E-5</v>
      </c>
      <c r="H36" s="52">
        <f>_xll.qlIndexFixing(Eur3M_QL,D36,,Trigger)</f>
        <v>3.6475576019286806E-3</v>
      </c>
      <c r="I36" s="44">
        <f t="shared" si="1"/>
        <v>-1.1020056089610817</v>
      </c>
      <c r="J36" s="44">
        <f t="shared" si="2"/>
        <v>-0.21705840218415146</v>
      </c>
      <c r="K36" s="5"/>
      <c r="L36" s="40">
        <f t="shared" si="0"/>
        <v>0.46531192517581887</v>
      </c>
      <c r="M36" s="9">
        <v>0</v>
      </c>
      <c r="AE36" s="11" t="str">
        <f t="shared" si="3"/>
        <v>1D</v>
      </c>
      <c r="AF36" s="48">
        <f>_xll.qlCalendarAdvance(Calendar,AF35,AE36,"f",FALSE)</f>
        <v>42229</v>
      </c>
      <c r="AG36" s="48">
        <f>_xll.qlCalendarAdvance(Calendar,AF36,Ndays&amp;"D",,,_xll.ohTrigger(Trigger,Recalc))</f>
        <v>42233</v>
      </c>
      <c r="AH36" s="49">
        <f>IFERROR(_xll.qlIndexFixing(Eur3M_QL,AG36,TRUE,Recalc),NA())</f>
        <v>5.1058846046821941E-5</v>
      </c>
    </row>
    <row r="37" spans="1:34" x14ac:dyDescent="0.2">
      <c r="A37" s="4"/>
      <c r="B37" s="28" t="str">
        <f>_xll.qlIMMNextCode(B36,FALSE,Trigger)</f>
        <v>H8</v>
      </c>
      <c r="C37" s="29">
        <f>_xll.qlIMMdate(B37,EvaluationDate,Trigger)</f>
        <v>43180</v>
      </c>
      <c r="D37" s="29">
        <f>_xll.qlInterestRateIndexFixingDate($D$2,$C37,Trigger)</f>
        <v>43178</v>
      </c>
      <c r="E37" s="52">
        <v>4.0430911016679531E-3</v>
      </c>
      <c r="F37" s="52">
        <v>3.9953905982850401E-3</v>
      </c>
      <c r="G37" s="38">
        <v>4.5876296034493515E-5</v>
      </c>
      <c r="H37" s="52">
        <f>_xll.qlIndexFixing(Eur3M_QL,D37,,Trigger)</f>
        <v>3.6476130219860762E-3</v>
      </c>
      <c r="I37" s="44">
        <f t="shared" si="1"/>
        <v>-3.9547807968187687</v>
      </c>
      <c r="J37" s="44">
        <f t="shared" si="2"/>
        <v>-0.47700503382912957</v>
      </c>
      <c r="K37" s="5"/>
      <c r="L37" s="40">
        <f t="shared" si="0"/>
        <v>0.45876296034493513</v>
      </c>
      <c r="M37" s="9">
        <v>0</v>
      </c>
      <c r="AE37" s="11" t="str">
        <f t="shared" si="3"/>
        <v>1D</v>
      </c>
      <c r="AF37" s="48">
        <f>_xll.qlCalendarAdvance(Calendar,AF36,AE37,"f",FALSE)</f>
        <v>42230</v>
      </c>
      <c r="AG37" s="48">
        <f>_xll.qlCalendarAdvance(Calendar,AF37,Ndays&amp;"D",,,_xll.ohTrigger(Trigger,Recalc))</f>
        <v>42234</v>
      </c>
      <c r="AH37" s="49">
        <f>IFERROR(_xll.qlIndexFixing(Eur3M_QL,AG37,TRUE,Recalc),NA())</f>
        <v>5.3000032110018658E-5</v>
      </c>
    </row>
    <row r="38" spans="1:34" x14ac:dyDescent="0.2">
      <c r="A38" s="4"/>
      <c r="B38" s="30" t="str">
        <f>_xll.qlIMMNextCode(B37,FALSE,Trigger)</f>
        <v>J8</v>
      </c>
      <c r="C38" s="31">
        <f>_xll.qlIMMdate(B38,EvaluationDate,Trigger)</f>
        <v>43208</v>
      </c>
      <c r="D38" s="31">
        <f>_xll.qlInterestRateIndexFixingDate($D$2,$C38,Trigger)</f>
        <v>43206</v>
      </c>
      <c r="E38" s="53">
        <v>4.3087396708311344E-3</v>
      </c>
      <c r="F38" s="53">
        <v>4.2525718342883443E-3</v>
      </c>
      <c r="G38" s="39">
        <v>4.3994815670938669E-5</v>
      </c>
      <c r="H38" s="53">
        <f>_xll.qlIndexFixing(Eur3M_QL,D38,,Trigger)</f>
        <v>4.1345827444642189E-3</v>
      </c>
      <c r="I38" s="45">
        <f t="shared" si="1"/>
        <v>-1.7415692636691542</v>
      </c>
      <c r="J38" s="45">
        <f t="shared" si="2"/>
        <v>-0.56167836542790095</v>
      </c>
      <c r="K38" s="5"/>
      <c r="L38" s="40">
        <f t="shared" si="0"/>
        <v>0.4399481567093867</v>
      </c>
      <c r="M38" s="9">
        <v>0</v>
      </c>
      <c r="AE38" s="11" t="str">
        <f t="shared" si="3"/>
        <v>1D</v>
      </c>
      <c r="AF38" s="48">
        <f>_xll.qlCalendarAdvance(Calendar,AF37,AE38,"f",FALSE)</f>
        <v>42233</v>
      </c>
      <c r="AG38" s="48">
        <f>_xll.qlCalendarAdvance(Calendar,AF38,Ndays&amp;"D",,,_xll.ohTrigger(Trigger,Recalc))</f>
        <v>42235</v>
      </c>
      <c r="AH38" s="49">
        <f>IFERROR(_xll.qlIndexFixing(Eur3M_QL,AG38,TRUE,Recalc),NA())</f>
        <v>5.6191829037481451E-5</v>
      </c>
    </row>
    <row r="39" spans="1:34" ht="12" thickBot="1" x14ac:dyDescent="0.25">
      <c r="A39" s="6"/>
      <c r="B39" s="7"/>
      <c r="C39" s="7"/>
      <c r="D39" s="7"/>
      <c r="E39" s="7"/>
      <c r="F39" s="7"/>
      <c r="G39" s="7"/>
      <c r="H39" s="7"/>
      <c r="I39" s="7"/>
      <c r="J39" s="7"/>
      <c r="K39" s="8"/>
      <c r="AE39" s="11" t="str">
        <f t="shared" si="3"/>
        <v>1D</v>
      </c>
      <c r="AF39" s="48">
        <f>_xll.qlCalendarAdvance(Calendar,AF38,AE39,"f",FALSE)</f>
        <v>42234</v>
      </c>
      <c r="AG39" s="48">
        <f>_xll.qlCalendarAdvance(Calendar,AF39,Ndays&amp;"D",,,_xll.ohTrigger(Trigger,Recalc))</f>
        <v>42236</v>
      </c>
      <c r="AH39" s="49">
        <f>IFERROR(_xll.qlIndexFixing(Eur3M_QL,AG39,TRUE,Recalc),NA())</f>
        <v>6.0764785991625039E-5</v>
      </c>
    </row>
    <row r="40" spans="1:34" x14ac:dyDescent="0.2">
      <c r="AE40" s="11" t="str">
        <f t="shared" si="3"/>
        <v>1D</v>
      </c>
      <c r="AF40" s="48">
        <f>_xll.qlCalendarAdvance(Calendar,AF39,AE40,"f",FALSE)</f>
        <v>42235</v>
      </c>
      <c r="AG40" s="48">
        <f>_xll.qlCalendarAdvance(Calendar,AF40,Ndays&amp;"D",,,_xll.ohTrigger(Trigger,Recalc))</f>
        <v>42237</v>
      </c>
      <c r="AH40" s="49">
        <f>IFERROR(_xll.qlIndexFixing(Eur3M_QL,AG40,TRUE,Recalc),NA())</f>
        <v>6.2705976870100372E-5</v>
      </c>
    </row>
    <row r="41" spans="1:34" x14ac:dyDescent="0.2">
      <c r="AE41" s="11" t="str">
        <f t="shared" si="3"/>
        <v>1D</v>
      </c>
      <c r="AF41" s="48">
        <f>_xll.qlCalendarAdvance(Calendar,AF40,AE41,"f",FALSE)</f>
        <v>42236</v>
      </c>
      <c r="AG41" s="48">
        <f>_xll.qlCalendarAdvance(Calendar,AF41,Ndays&amp;"D",,,_xll.ohTrigger(Trigger,Recalc))</f>
        <v>42240</v>
      </c>
      <c r="AH41" s="49">
        <f>IFERROR(_xll.qlIndexFixing(Eur3M_QL,AG41,TRUE,Recalc),NA())</f>
        <v>6.4647168711283882E-5</v>
      </c>
    </row>
    <row r="42" spans="1:34" x14ac:dyDescent="0.2">
      <c r="AE42" s="11" t="str">
        <f t="shared" si="3"/>
        <v>1D</v>
      </c>
      <c r="AF42" s="48">
        <f>_xll.qlCalendarAdvance(Calendar,AF41,AE42,"f",FALSE)</f>
        <v>42237</v>
      </c>
      <c r="AG42" s="48">
        <f>_xll.qlCalendarAdvance(Calendar,AF42,Ndays&amp;"D",,,_xll.ohTrigger(Trigger,Recalc))</f>
        <v>42241</v>
      </c>
      <c r="AH42" s="49">
        <f>IFERROR(_xll.qlIndexFixing(Eur3M_QL,AG42,TRUE,Recalc),NA())</f>
        <v>6.6588361515175563E-5</v>
      </c>
    </row>
    <row r="43" spans="1:34" x14ac:dyDescent="0.2">
      <c r="AE43" s="11" t="str">
        <f t="shared" si="3"/>
        <v>1D</v>
      </c>
      <c r="AF43" s="48">
        <f>_xll.qlCalendarAdvance(Calendar,AF42,AE43,"f",FALSE)</f>
        <v>42240</v>
      </c>
      <c r="AG43" s="48">
        <f>_xll.qlCalendarAdvance(Calendar,AF43,Ndays&amp;"D",,,_xll.ohTrigger(Trigger,Recalc))</f>
        <v>42242</v>
      </c>
      <c r="AH43" s="49">
        <f>IFERROR(_xll.qlIndexFixing(Eur3M_QL,AG43,TRUE,Recalc),NA())</f>
        <v>6.9491060050955463E-5</v>
      </c>
    </row>
    <row r="44" spans="1:34" x14ac:dyDescent="0.2">
      <c r="AE44" s="11" t="str">
        <f t="shared" si="3"/>
        <v>1D</v>
      </c>
      <c r="AF44" s="48">
        <f>_xll.qlCalendarAdvance(Calendar,AF43,AE44,"f",FALSE)</f>
        <v>42241</v>
      </c>
      <c r="AG44" s="48">
        <f>_xll.qlCalendarAdvance(Calendar,AF44,Ndays&amp;"D",,,_xll.ohTrigger(Trigger,Recalc))</f>
        <v>42243</v>
      </c>
      <c r="AH44" s="49">
        <f>IFERROR(_xll.qlIndexFixing(Eur3M_QL,AG44,TRUE,Recalc),NA())</f>
        <v>7.3920535190974177E-5</v>
      </c>
    </row>
    <row r="45" spans="1:34" x14ac:dyDescent="0.2">
      <c r="AE45" s="11" t="str">
        <f t="shared" si="3"/>
        <v>1D</v>
      </c>
      <c r="AF45" s="48">
        <f>_xll.qlCalendarAdvance(Calendar,AF44,AE45,"f",FALSE)</f>
        <v>42242</v>
      </c>
      <c r="AG45" s="48">
        <f>_xll.qlCalendarAdvance(Calendar,AF45,Ndays&amp;"D",,,_xll.ohTrigger(Trigger,Recalc))</f>
        <v>42244</v>
      </c>
      <c r="AH45" s="49">
        <f>IFERROR(_xll.qlIndexFixing(Eur3M_QL,AG45,TRUE,Recalc),NA())</f>
        <v>9.8037459196062275E-5</v>
      </c>
    </row>
    <row r="46" spans="1:34" x14ac:dyDescent="0.2">
      <c r="AE46" s="11" t="str">
        <f t="shared" si="3"/>
        <v>1D</v>
      </c>
      <c r="AF46" s="48">
        <f>_xll.qlCalendarAdvance(Calendar,AF45,AE46,"f",FALSE)</f>
        <v>42243</v>
      </c>
      <c r="AG46" s="48">
        <f>_xll.qlCalendarAdvance(Calendar,AF46,Ndays&amp;"D",,,_xll.ohTrigger(Trigger,Recalc))</f>
        <v>42247</v>
      </c>
      <c r="AH46" s="49">
        <f>IFERROR(_xll.qlIndexFixing(Eur3M_QL,AG46,TRUE,Recalc),NA())</f>
        <v>1.0000000000021591E-4</v>
      </c>
    </row>
    <row r="47" spans="1:34" x14ac:dyDescent="0.2">
      <c r="AE47" s="11" t="str">
        <f t="shared" si="3"/>
        <v>1D</v>
      </c>
      <c r="AF47" s="48">
        <f>_xll.qlCalendarAdvance(Calendar,AF46,AE47,"f",FALSE)</f>
        <v>42244</v>
      </c>
      <c r="AG47" s="48">
        <f>_xll.qlCalendarAdvance(Calendar,AF47,Ndays&amp;"D",,,_xll.ohTrigger(Trigger,Recalc))</f>
        <v>42248</v>
      </c>
      <c r="AH47" s="49">
        <f>IFERROR(_xll.qlIndexFixing(Eur3M_QL,AG47,TRUE,Recalc),NA())</f>
        <v>1.0227070690975067E-4</v>
      </c>
    </row>
    <row r="48" spans="1:34" x14ac:dyDescent="0.2">
      <c r="AE48" s="11" t="str">
        <f t="shared" si="3"/>
        <v>1D</v>
      </c>
      <c r="AF48" s="48">
        <f>_xll.qlCalendarAdvance(Calendar,AF47,AE48,"f",FALSE)</f>
        <v>42247</v>
      </c>
      <c r="AG48" s="48">
        <f>_xll.qlCalendarAdvance(Calendar,AF48,Ndays&amp;"D",,,_xll.ohTrigger(Trigger,Recalc))</f>
        <v>42249</v>
      </c>
      <c r="AH48" s="49">
        <f>IFERROR(_xll.qlIndexFixing(Eur3M_QL,AG48,TRUE,Recalc),NA())</f>
        <v>1.0454141512110123E-4</v>
      </c>
    </row>
    <row r="49" spans="31:34" x14ac:dyDescent="0.2">
      <c r="AE49" s="11" t="str">
        <f t="shared" si="3"/>
        <v>1D</v>
      </c>
      <c r="AF49" s="48">
        <f>_xll.qlCalendarAdvance(Calendar,AF48,AE49,"f",FALSE)</f>
        <v>42248</v>
      </c>
      <c r="AG49" s="48">
        <f>_xll.qlCalendarAdvance(Calendar,AF49,Ndays&amp;"D",,,_xll.ohTrigger(Trigger,Recalc))</f>
        <v>42250</v>
      </c>
      <c r="AH49" s="49">
        <f>IFERROR(_xll.qlIndexFixing(Eur3M_QL,AG49,TRUE,Recalc),NA())</f>
        <v>1.1135354757658872E-4</v>
      </c>
    </row>
    <row r="50" spans="31:34" x14ac:dyDescent="0.2">
      <c r="AE50" s="11" t="str">
        <f t="shared" si="3"/>
        <v>1D</v>
      </c>
      <c r="AF50" s="48">
        <f>_xll.qlCalendarAdvance(Calendar,AF49,AE50,"f",FALSE)</f>
        <v>42249</v>
      </c>
      <c r="AG50" s="48">
        <f>_xll.qlCalendarAdvance(Calendar,AF50,Ndays&amp;"D",,,_xll.ohTrigger(Trigger,Recalc))</f>
        <v>42251</v>
      </c>
      <c r="AH50" s="49">
        <f>IFERROR(_xll.qlIndexFixing(Eur3M_QL,AG50,TRUE,Recalc),NA())</f>
        <v>1.1362426100222981E-4</v>
      </c>
    </row>
    <row r="51" spans="31:34" x14ac:dyDescent="0.2">
      <c r="AE51" s="11" t="str">
        <f t="shared" si="3"/>
        <v>1D</v>
      </c>
      <c r="AF51" s="48">
        <f>_xll.qlCalendarAdvance(Calendar,AF50,AE51,"f",FALSE)</f>
        <v>42250</v>
      </c>
      <c r="AG51" s="48">
        <f>_xll.qlCalendarAdvance(Calendar,AF51,Ndays&amp;"D",,,_xll.ohTrigger(Trigger,Recalc))</f>
        <v>42254</v>
      </c>
      <c r="AH51" s="49">
        <f>IFERROR(_xll.qlIndexFixing(Eur3M_QL,AG51,TRUE,Recalc),NA())</f>
        <v>1.158949757296867E-4</v>
      </c>
    </row>
    <row r="52" spans="31:34" x14ac:dyDescent="0.2">
      <c r="AE52" s="11" t="str">
        <f t="shared" si="3"/>
        <v>1D</v>
      </c>
      <c r="AF52" s="48">
        <f>_xll.qlCalendarAdvance(Calendar,AF51,AE52,"f",FALSE)</f>
        <v>42251</v>
      </c>
      <c r="AG52" s="48">
        <f>_xll.qlCalendarAdvance(Calendar,AF52,Ndays&amp;"D",,,_xll.ohTrigger(Trigger,Recalc))</f>
        <v>42255</v>
      </c>
      <c r="AH52" s="49">
        <f>IFERROR(_xll.qlIndexFixing(Eur3M_QL,AG52,TRUE,Recalc),NA())</f>
        <v>1.1816569176159464E-4</v>
      </c>
    </row>
    <row r="53" spans="31:34" x14ac:dyDescent="0.2">
      <c r="AE53" s="11" t="str">
        <f t="shared" si="3"/>
        <v>1D</v>
      </c>
      <c r="AF53" s="48">
        <f>_xll.qlCalendarAdvance(Calendar,AF52,AE53,"f",FALSE)</f>
        <v>42254</v>
      </c>
      <c r="AG53" s="48">
        <f>_xll.qlCalendarAdvance(Calendar,AF53,Ndays&amp;"D",,,_xll.ohTrigger(Trigger,Recalc))</f>
        <v>42256</v>
      </c>
      <c r="AH53" s="49">
        <f>IFERROR(_xll.qlIndexFixing(Eur3M_QL,AG53,TRUE,Recalc),NA())</f>
        <v>1.2043640909707522E-4</v>
      </c>
    </row>
    <row r="54" spans="31:34" x14ac:dyDescent="0.2">
      <c r="AE54" s="11" t="str">
        <f t="shared" si="3"/>
        <v>1D</v>
      </c>
      <c r="AF54" s="48">
        <f>_xll.qlCalendarAdvance(Calendar,AF53,AE54,"f",FALSE)</f>
        <v>42255</v>
      </c>
      <c r="AG54" s="48">
        <f>_xll.qlCalendarAdvance(Calendar,AF54,Ndays&amp;"D",,,_xll.ohTrigger(Trigger,Recalc))</f>
        <v>42257</v>
      </c>
      <c r="AH54" s="49">
        <f>IFERROR(_xll.qlIndexFixing(Eur3M_QL,AG54,TRUE,Recalc),NA())</f>
        <v>1.2724856892231751E-4</v>
      </c>
    </row>
    <row r="55" spans="31:34" x14ac:dyDescent="0.2">
      <c r="AE55" s="11" t="str">
        <f t="shared" si="3"/>
        <v>1D</v>
      </c>
      <c r="AF55" s="48">
        <f>_xll.qlCalendarAdvance(Calendar,AF54,AE55,"f",FALSE)</f>
        <v>42256</v>
      </c>
      <c r="AG55" s="48">
        <f>_xll.qlCalendarAdvance(Calendar,AF55,Ndays&amp;"D",,,_xll.ohTrigger(Trigger,Recalc))</f>
        <v>42258</v>
      </c>
      <c r="AH55" s="49">
        <f>IFERROR(_xll.qlIndexFixing(Eur3M_QL,AG55,TRUE,Recalc),NA())</f>
        <v>1.2951929147033179E-4</v>
      </c>
    </row>
    <row r="56" spans="31:34" x14ac:dyDescent="0.2">
      <c r="AE56" s="11" t="str">
        <f t="shared" si="3"/>
        <v>1D</v>
      </c>
      <c r="AF56" s="48">
        <f>_xll.qlCalendarAdvance(Calendar,AF55,AE56,"f",FALSE)</f>
        <v>42257</v>
      </c>
      <c r="AG56" s="48">
        <f>_xll.qlCalendarAdvance(Calendar,AF56,Ndays&amp;"D",,,_xll.ohTrigger(Trigger,Recalc))</f>
        <v>42261</v>
      </c>
      <c r="AH56" s="49">
        <f>IFERROR(_xll.qlIndexFixing(Eur3M_QL,AG56,TRUE,Recalc),NA())</f>
        <v>1.3179001532279713E-4</v>
      </c>
    </row>
    <row r="57" spans="31:34" x14ac:dyDescent="0.2">
      <c r="AE57" s="11" t="str">
        <f t="shared" si="3"/>
        <v>1D</v>
      </c>
      <c r="AF57" s="48">
        <f>_xll.qlCalendarAdvance(Calendar,AF56,AE57,"f",FALSE)</f>
        <v>42258</v>
      </c>
      <c r="AG57" s="48">
        <f>_xll.qlCalendarAdvance(Calendar,AF57,Ndays&amp;"D",,,_xll.ohTrigger(Trigger,Recalc))</f>
        <v>42262</v>
      </c>
      <c r="AH57" s="49">
        <f>IFERROR(_xll.qlIndexFixing(Eur3M_QL,AG57,TRUE,Recalc),NA())</f>
        <v>1.3406074047795668E-4</v>
      </c>
    </row>
    <row r="58" spans="31:34" x14ac:dyDescent="0.2">
      <c r="AE58" s="11" t="str">
        <f t="shared" si="3"/>
        <v>1D</v>
      </c>
      <c r="AF58" s="48">
        <f>_xll.qlCalendarAdvance(Calendar,AF57,AE58,"f",FALSE)</f>
        <v>42261</v>
      </c>
      <c r="AG58" s="48">
        <f>_xll.qlCalendarAdvance(Calendar,AF58,Ndays&amp;"D",,,_xll.ohTrigger(Trigger,Recalc))</f>
        <v>42263</v>
      </c>
      <c r="AH58" s="49">
        <f>IFERROR(_xll.qlIndexFixing(Eur3M_QL,AG58,TRUE,Recalc),NA())</f>
        <v>1.3633146693581044E-4</v>
      </c>
    </row>
    <row r="59" spans="31:34" x14ac:dyDescent="0.2">
      <c r="AE59" s="11" t="str">
        <f t="shared" si="3"/>
        <v>1D</v>
      </c>
      <c r="AF59" s="48">
        <f>_xll.qlCalendarAdvance(Calendar,AF58,AE59,"f",FALSE)</f>
        <v>42262</v>
      </c>
      <c r="AG59" s="48">
        <f>_xll.qlCalendarAdvance(Calendar,AF59,Ndays&amp;"D",,,_xll.ohTrigger(Trigger,Recalc))</f>
        <v>42264</v>
      </c>
      <c r="AH59" s="49">
        <f>IFERROR(_xll.qlIndexFixing(Eur3M_QL,AG59,TRUE,Recalc),NA())</f>
        <v>1.4314365413080755E-4</v>
      </c>
    </row>
    <row r="60" spans="31:34" x14ac:dyDescent="0.2">
      <c r="AE60" s="11" t="str">
        <f t="shared" si="3"/>
        <v>1D</v>
      </c>
      <c r="AF60" s="48">
        <f>_xll.qlCalendarAdvance(Calendar,AF59,AE60,"f",FALSE)</f>
        <v>42263</v>
      </c>
      <c r="AG60" s="48">
        <f>_xll.qlCalendarAdvance(Calendar,AF60,Ndays&amp;"D",,,_xll.ohTrigger(Trigger,Recalc))</f>
        <v>42265</v>
      </c>
      <c r="AH60" s="49">
        <f>IFERROR(_xll.qlIndexFixing(Eur3M_QL,AG60,TRUE,Recalc),NA())</f>
        <v>1.4541438580207343E-4</v>
      </c>
    </row>
    <row r="61" spans="31:34" x14ac:dyDescent="0.2">
      <c r="AE61" s="11" t="str">
        <f t="shared" si="3"/>
        <v>1D</v>
      </c>
      <c r="AF61" s="48">
        <f>_xll.qlCalendarAdvance(Calendar,AF60,AE61,"f",FALSE)</f>
        <v>42264</v>
      </c>
      <c r="AG61" s="48">
        <f>_xll.qlCalendarAdvance(Calendar,AF61,Ndays&amp;"D",,,_xll.ohTrigger(Trigger,Recalc))</f>
        <v>42268</v>
      </c>
      <c r="AH61" s="49">
        <f>IFERROR(_xll.qlIndexFixing(Eur3M_QL,AG61,TRUE,Recalc),NA())</f>
        <v>1.4768511877779038E-4</v>
      </c>
    </row>
    <row r="62" spans="31:34" x14ac:dyDescent="0.2">
      <c r="AE62" s="11" t="str">
        <f t="shared" si="3"/>
        <v>1D</v>
      </c>
      <c r="AF62" s="48">
        <f>_xll.qlCalendarAdvance(Calendar,AF61,AE62,"f",FALSE)</f>
        <v>42265</v>
      </c>
      <c r="AG62" s="48">
        <f>_xll.qlCalendarAdvance(Calendar,AF62,Ndays&amp;"D",,,_xll.ohTrigger(Trigger,Recalc))</f>
        <v>42269</v>
      </c>
      <c r="AH62" s="49">
        <f>IFERROR(_xll.qlIndexFixing(Eur3M_QL,AG62,TRUE,Recalc),NA())</f>
        <v>1.4995585305532311E-4</v>
      </c>
    </row>
    <row r="63" spans="31:34" x14ac:dyDescent="0.2">
      <c r="AE63" s="11" t="str">
        <f t="shared" si="3"/>
        <v>1D</v>
      </c>
      <c r="AF63" s="48">
        <f>_xll.qlCalendarAdvance(Calendar,AF62,AE63,"f",FALSE)</f>
        <v>42268</v>
      </c>
      <c r="AG63" s="48">
        <f>_xll.qlCalendarAdvance(Calendar,AF63,Ndays&amp;"D",,,_xll.ohTrigger(Trigger,Recalc))</f>
        <v>42270</v>
      </c>
      <c r="AH63" s="49">
        <f>IFERROR(_xll.qlIndexFixing(Eur3M_QL,AG63,TRUE,Recalc),NA())</f>
        <v>1.5461207848733796E-4</v>
      </c>
    </row>
    <row r="64" spans="31:34" x14ac:dyDescent="0.2">
      <c r="AE64" s="11" t="str">
        <f t="shared" si="3"/>
        <v>1D</v>
      </c>
      <c r="AF64" s="48">
        <f>_xll.qlCalendarAdvance(Calendar,AF63,AE64,"f",FALSE)</f>
        <v>42269</v>
      </c>
      <c r="AG64" s="48">
        <f>_xll.qlCalendarAdvance(Calendar,AF64,Ndays&amp;"D",,,_xll.ohTrigger(Trigger,Recalc))</f>
        <v>42271</v>
      </c>
      <c r="AH64" s="49">
        <f>IFERROR(_xll.qlIndexFixing(Eur3M_QL,AG64,TRUE,Recalc),NA())</f>
        <v>1.5903880320293726E-4</v>
      </c>
    </row>
    <row r="65" spans="31:34" x14ac:dyDescent="0.2">
      <c r="AE65" s="11" t="str">
        <f t="shared" si="3"/>
        <v>1D</v>
      </c>
      <c r="AF65" s="48">
        <f>_xll.qlCalendarAdvance(Calendar,AF64,AE65,"f",FALSE)</f>
        <v>42270</v>
      </c>
      <c r="AG65" s="48">
        <f>_xll.qlCalendarAdvance(Calendar,AF65,Ndays&amp;"D",,,_xll.ohTrigger(Trigger,Recalc))</f>
        <v>42272</v>
      </c>
      <c r="AH65" s="49">
        <f>IFERROR(_xll.qlIndexFixing(Eur3M_QL,AG65,TRUE,Recalc),NA())</f>
        <v>1.6130954399745475E-4</v>
      </c>
    </row>
    <row r="66" spans="31:34" x14ac:dyDescent="0.2">
      <c r="AE66" s="11" t="str">
        <f t="shared" si="3"/>
        <v>1D</v>
      </c>
      <c r="AF66" s="48">
        <f>_xll.qlCalendarAdvance(Calendar,AF65,AE66,"f",FALSE)</f>
        <v>42271</v>
      </c>
      <c r="AG66" s="48">
        <f>_xll.qlCalendarAdvance(Calendar,AF66,Ndays&amp;"D",,,_xll.ohTrigger(Trigger,Recalc))</f>
        <v>42275</v>
      </c>
      <c r="AH66" s="49">
        <f>IFERROR(_xll.qlIndexFixing(Eur3M_QL,AG66,TRUE,Recalc),NA())</f>
        <v>1.6426933130796607E-4</v>
      </c>
    </row>
    <row r="67" spans="31:34" x14ac:dyDescent="0.2">
      <c r="AE67" s="11" t="str">
        <f t="shared" si="3"/>
        <v>1D</v>
      </c>
      <c r="AF67" s="48">
        <f>_xll.qlCalendarAdvance(Calendar,AF66,AE67,"f",FALSE)</f>
        <v>42272</v>
      </c>
      <c r="AG67" s="48">
        <f>_xll.qlCalendarAdvance(Calendar,AF67,Ndays&amp;"D",,,_xll.ohTrigger(Trigger,Recalc))</f>
        <v>42276</v>
      </c>
      <c r="AH67" s="49">
        <f>IFERROR(_xll.qlIndexFixing(Eur3M_QL,AG67,TRUE,Recalc),NA())</f>
        <v>1.6842457732816515E-4</v>
      </c>
    </row>
    <row r="68" spans="31:34" x14ac:dyDescent="0.2">
      <c r="AE68" s="11" t="str">
        <f t="shared" si="3"/>
        <v>1D</v>
      </c>
      <c r="AF68" s="48">
        <f>_xll.qlCalendarAdvance(Calendar,AF67,AE68,"f",FALSE)</f>
        <v>42275</v>
      </c>
      <c r="AG68" s="48">
        <f>_xll.qlCalendarAdvance(Calendar,AF68,Ndays&amp;"D",,,_xll.ohTrigger(Trigger,Recalc))</f>
        <v>42277</v>
      </c>
      <c r="AH68" s="49">
        <f>IFERROR(_xll.qlIndexFixing(Eur3M_QL,AG68,TRUE,Recalc),NA())</f>
        <v>1.7000000000051842E-4</v>
      </c>
    </row>
    <row r="69" spans="31:34" x14ac:dyDescent="0.2">
      <c r="AE69" s="11" t="str">
        <f t="shared" si="3"/>
        <v>1D</v>
      </c>
      <c r="AF69" s="48">
        <f>_xll.qlCalendarAdvance(Calendar,AF68,AE69,"f",FALSE)</f>
        <v>42276</v>
      </c>
      <c r="AG69" s="48">
        <f>_xll.qlCalendarAdvance(Calendar,AF69,Ndays&amp;"D",,,_xll.ohTrigger(Trigger,Recalc))</f>
        <v>42278</v>
      </c>
      <c r="AH69" s="49">
        <f>IFERROR(_xll.qlIndexFixing(Eur3M_QL,AG69,TRUE,Recalc),NA())</f>
        <v>1.7182972204751132E-4</v>
      </c>
    </row>
    <row r="70" spans="31:34" x14ac:dyDescent="0.2">
      <c r="AE70" s="11" t="str">
        <f t="shared" ref="AE70:AE133" si="4">AE69</f>
        <v>1D</v>
      </c>
      <c r="AF70" s="48">
        <f>_xll.qlCalendarAdvance(Calendar,AF69,AE70,"f",FALSE)</f>
        <v>42277</v>
      </c>
      <c r="AG70" s="48">
        <f>_xll.qlCalendarAdvance(Calendar,AF70,Ndays&amp;"D",,,_xll.ohTrigger(Trigger,Recalc))</f>
        <v>42279</v>
      </c>
      <c r="AH70" s="49">
        <f>IFERROR(_xll.qlIndexFixing(Eur3M_QL,AG70,TRUE,Recalc),NA())</f>
        <v>1.7212151738583802E-4</v>
      </c>
    </row>
    <row r="71" spans="31:34" x14ac:dyDescent="0.2">
      <c r="AE71" s="11" t="str">
        <f t="shared" si="4"/>
        <v>1D</v>
      </c>
      <c r="AF71" s="48">
        <f>_xll.qlCalendarAdvance(Calendar,AF70,AE71,"f",FALSE)</f>
        <v>42278</v>
      </c>
      <c r="AG71" s="48">
        <f>_xll.qlCalendarAdvance(Calendar,AF71,Ndays&amp;"D",,,_xll.ohTrigger(Trigger,Recalc))</f>
        <v>42282</v>
      </c>
      <c r="AH71" s="49">
        <f>IFERROR(_xll.qlIndexFixing(Eur3M_QL,AG71,TRUE,Recalc),NA())</f>
        <v>1.7241331274675531E-4</v>
      </c>
    </row>
    <row r="72" spans="31:34" x14ac:dyDescent="0.2">
      <c r="AE72" s="11" t="str">
        <f t="shared" si="4"/>
        <v>1D</v>
      </c>
      <c r="AF72" s="48">
        <f>_xll.qlCalendarAdvance(Calendar,AF71,AE72,"f",FALSE)</f>
        <v>42279</v>
      </c>
      <c r="AG72" s="48">
        <f>_xll.qlCalendarAdvance(Calendar,AF72,Ndays&amp;"D",,,_xll.ohTrigger(Trigger,Recalc))</f>
        <v>42283</v>
      </c>
      <c r="AH72" s="49">
        <f>IFERROR(_xll.qlIndexFixing(Eur3M_QL,AG72,TRUE,Recalc),NA())</f>
        <v>1.7270510812852552E-4</v>
      </c>
    </row>
    <row r="73" spans="31:34" x14ac:dyDescent="0.2">
      <c r="AE73" s="11" t="str">
        <f t="shared" si="4"/>
        <v>1D</v>
      </c>
      <c r="AF73" s="48">
        <f>_xll.qlCalendarAdvance(Calendar,AF72,AE73,"f",FALSE)</f>
        <v>42282</v>
      </c>
      <c r="AG73" s="48">
        <f>_xll.qlCalendarAdvance(Calendar,AF73,Ndays&amp;"D",,,_xll.ohTrigger(Trigger,Recalc))</f>
        <v>42284</v>
      </c>
      <c r="AH73" s="49">
        <f>IFERROR(_xll.qlIndexFixing(Eur3M_QL,AG73,TRUE,Recalc),NA())</f>
        <v>1.719991098900611E-4</v>
      </c>
    </row>
    <row r="74" spans="31:34" x14ac:dyDescent="0.2">
      <c r="AE74" s="11" t="str">
        <f t="shared" si="4"/>
        <v>1D</v>
      </c>
      <c r="AF74" s="48">
        <f>_xll.qlCalendarAdvance(Calendar,AF73,AE74,"f",FALSE)</f>
        <v>42283</v>
      </c>
      <c r="AG74" s="48">
        <f>_xll.qlCalendarAdvance(Calendar,AF74,Ndays&amp;"D",,,_xll.ohTrigger(Trigger,Recalc))</f>
        <v>42285</v>
      </c>
      <c r="AH74" s="49">
        <f>IFERROR(_xll.qlIndexFixing(Eur3M_QL,AG74,TRUE,Recalc),NA())</f>
        <v>1.7387228987369272E-4</v>
      </c>
    </row>
    <row r="75" spans="31:34" x14ac:dyDescent="0.2">
      <c r="AE75" s="11" t="str">
        <f t="shared" si="4"/>
        <v>1D</v>
      </c>
      <c r="AF75" s="48">
        <f>_xll.qlCalendarAdvance(Calendar,AF74,AE75,"f",FALSE)</f>
        <v>42284</v>
      </c>
      <c r="AG75" s="48">
        <f>_xll.qlCalendarAdvance(Calendar,AF75,Ndays&amp;"D",,,_xll.ohTrigger(Trigger,Recalc))</f>
        <v>42286</v>
      </c>
      <c r="AH75" s="49">
        <f>IFERROR(_xll.qlIndexFixing(Eur3M_QL,AG75,TRUE,Recalc),NA())</f>
        <v>1.7416408536494057E-4</v>
      </c>
    </row>
    <row r="76" spans="31:34" x14ac:dyDescent="0.2">
      <c r="AE76" s="11" t="str">
        <f t="shared" si="4"/>
        <v>1D</v>
      </c>
      <c r="AF76" s="48">
        <f>_xll.qlCalendarAdvance(Calendar,AF75,AE76,"f",FALSE)</f>
        <v>42285</v>
      </c>
      <c r="AG76" s="48">
        <f>_xll.qlCalendarAdvance(Calendar,AF76,Ndays&amp;"D",,,_xll.ohTrigger(Trigger,Recalc))</f>
        <v>42289</v>
      </c>
      <c r="AH76" s="49">
        <f>IFERROR(_xll.qlIndexFixing(Eur3M_QL,AG76,TRUE,Recalc),NA())</f>
        <v>1.7445588087704129E-4</v>
      </c>
    </row>
    <row r="77" spans="31:34" x14ac:dyDescent="0.2">
      <c r="AE77" s="11" t="str">
        <f t="shared" si="4"/>
        <v>1D</v>
      </c>
      <c r="AF77" s="48">
        <f>_xll.qlCalendarAdvance(Calendar,AF76,AE77,"f",FALSE)</f>
        <v>42286</v>
      </c>
      <c r="AG77" s="48">
        <f>_xll.qlCalendarAdvance(Calendar,AF77,Ndays&amp;"D",,,_xll.ohTrigger(Trigger,Recalc))</f>
        <v>42290</v>
      </c>
      <c r="AH77" s="49">
        <f>IFERROR(_xll.qlIndexFixing(Eur3M_QL,AG77,TRUE,Recalc),NA())</f>
        <v>1.7474767641086379E-4</v>
      </c>
    </row>
    <row r="78" spans="31:34" x14ac:dyDescent="0.2">
      <c r="AE78" s="11" t="str">
        <f t="shared" si="4"/>
        <v>1D</v>
      </c>
      <c r="AF78" s="48">
        <f>_xll.qlCalendarAdvance(Calendar,AF77,AE78,"f",FALSE)</f>
        <v>42289</v>
      </c>
      <c r="AG78" s="48">
        <f>_xll.qlCalendarAdvance(Calendar,AF78,Ndays&amp;"D",,,_xll.ohTrigger(Trigger,Recalc))</f>
        <v>42291</v>
      </c>
      <c r="AH78" s="49">
        <f>IFERROR(_xll.qlIndexFixing(Eur3M_QL,AG78,TRUE,Recalc),NA())</f>
        <v>1.7399822082302441E-4</v>
      </c>
    </row>
    <row r="79" spans="31:34" x14ac:dyDescent="0.2">
      <c r="AE79" s="11" t="str">
        <f t="shared" si="4"/>
        <v>1D</v>
      </c>
      <c r="AF79" s="48">
        <f>_xll.qlCalendarAdvance(Calendar,AF78,AE79,"f",FALSE)</f>
        <v>42290</v>
      </c>
      <c r="AG79" s="48">
        <f>_xll.qlCalendarAdvance(Calendar,AF79,Ndays&amp;"D",,,_xll.ohTrigger(Trigger,Recalc))</f>
        <v>42292</v>
      </c>
      <c r="AH79" s="49">
        <f>IFERROR(_xll.qlIndexFixing(Eur3M_QL,AG79,TRUE,Recalc),NA())</f>
        <v>1.7591485876597787E-4</v>
      </c>
    </row>
    <row r="80" spans="31:34" x14ac:dyDescent="0.2">
      <c r="AE80" s="11" t="str">
        <f t="shared" si="4"/>
        <v>1D</v>
      </c>
      <c r="AF80" s="48">
        <f>_xll.qlCalendarAdvance(Calendar,AF79,AE80,"f",FALSE)</f>
        <v>42291</v>
      </c>
      <c r="AG80" s="48">
        <f>_xll.qlCalendarAdvance(Calendar,AF80,Ndays&amp;"D",,,_xll.ohTrigger(Trigger,Recalc))</f>
        <v>42293</v>
      </c>
      <c r="AH80" s="49">
        <f>IFERROR(_xll.qlIndexFixing(Eur3M_QL,AG80,TRUE,Recalc),NA())</f>
        <v>1.7620665441014685E-4</v>
      </c>
    </row>
    <row r="81" spans="31:34" x14ac:dyDescent="0.2">
      <c r="AE81" s="11" t="str">
        <f t="shared" si="4"/>
        <v>1D</v>
      </c>
      <c r="AF81" s="48">
        <f>_xll.qlCalendarAdvance(Calendar,AF80,AE81,"f",FALSE)</f>
        <v>42292</v>
      </c>
      <c r="AG81" s="48">
        <f>_xll.qlCalendarAdvance(Calendar,AF81,Ndays&amp;"D",,,_xll.ohTrigger(Trigger,Recalc))</f>
        <v>42296</v>
      </c>
      <c r="AH81" s="49">
        <f>IFERROR(_xll.qlIndexFixing(Eur3M_QL,AG81,TRUE,Recalc),NA())</f>
        <v>1.7649845007429988E-4</v>
      </c>
    </row>
    <row r="82" spans="31:34" x14ac:dyDescent="0.2">
      <c r="AE82" s="11" t="str">
        <f t="shared" si="4"/>
        <v>1D</v>
      </c>
      <c r="AF82" s="48">
        <f>_xll.qlCalendarAdvance(Calendar,AF81,AE82,"f",FALSE)</f>
        <v>42293</v>
      </c>
      <c r="AG82" s="48">
        <f>_xll.qlCalendarAdvance(Calendar,AF82,Ndays&amp;"D",,,_xll.ohTrigger(Trigger,Recalc))</f>
        <v>42297</v>
      </c>
      <c r="AH82" s="49">
        <f>IFERROR(_xll.qlIndexFixing(Eur3M_QL,AG82,TRUE,Recalc),NA())</f>
        <v>1.7679024576191239E-4</v>
      </c>
    </row>
    <row r="83" spans="31:34" x14ac:dyDescent="0.2">
      <c r="AE83" s="11" t="str">
        <f t="shared" si="4"/>
        <v>1D</v>
      </c>
      <c r="AF83" s="48">
        <f>_xll.qlCalendarAdvance(Calendar,AF82,AE83,"f",FALSE)</f>
        <v>42296</v>
      </c>
      <c r="AG83" s="48">
        <f>_xll.qlCalendarAdvance(Calendar,AF83,Ndays&amp;"D",,,_xll.ohTrigger(Trigger,Recalc))</f>
        <v>42298</v>
      </c>
      <c r="AH83" s="49">
        <f>IFERROR(_xll.qlIndexFixing(Eur3M_QL,AG83,TRUE,Recalc),NA())</f>
        <v>1.7599733280025882E-4</v>
      </c>
    </row>
    <row r="84" spans="31:34" x14ac:dyDescent="0.2">
      <c r="AE84" s="11" t="str">
        <f t="shared" si="4"/>
        <v>1D</v>
      </c>
      <c r="AF84" s="48">
        <f>_xll.qlCalendarAdvance(Calendar,AF83,AE84,"f",FALSE)</f>
        <v>42297</v>
      </c>
      <c r="AG84" s="48">
        <f>_xll.qlCalendarAdvance(Calendar,AF84,Ndays&amp;"D",,,_xll.ohTrigger(Trigger,Recalc))</f>
        <v>42299</v>
      </c>
      <c r="AH84" s="49">
        <f>IFERROR(_xll.qlIndexFixing(Eur3M_QL,AG84,TRUE,Recalc),NA())</f>
        <v>1.7795742872436673E-4</v>
      </c>
    </row>
    <row r="85" spans="31:34" x14ac:dyDescent="0.2">
      <c r="AE85" s="11" t="str">
        <f t="shared" si="4"/>
        <v>1D</v>
      </c>
      <c r="AF85" s="48">
        <f>_xll.qlCalendarAdvance(Calendar,AF84,AE85,"f",FALSE)</f>
        <v>42298</v>
      </c>
      <c r="AG85" s="48">
        <f>_xll.qlCalendarAdvance(Calendar,AF85,Ndays&amp;"D",,,_xll.ohTrigger(Trigger,Recalc))</f>
        <v>42300</v>
      </c>
      <c r="AH85" s="49">
        <f>IFERROR(_xll.qlIndexFixing(Eur3M_QL,AG85,TRUE,Recalc),NA())</f>
        <v>1.7824922452058803E-4</v>
      </c>
    </row>
    <row r="86" spans="31:34" x14ac:dyDescent="0.2">
      <c r="AE86" s="11" t="str">
        <f t="shared" si="4"/>
        <v>1D</v>
      </c>
      <c r="AF86" s="48">
        <f>_xll.qlCalendarAdvance(Calendar,AF85,AE86,"f",FALSE)</f>
        <v>42299</v>
      </c>
      <c r="AG86" s="48">
        <f>_xll.qlCalendarAdvance(Calendar,AF86,Ndays&amp;"D",,,_xll.ohTrigger(Trigger,Recalc))</f>
        <v>42303</v>
      </c>
      <c r="AH86" s="49">
        <f>IFERROR(_xll.qlIndexFixing(Eur3M_QL,AG86,TRUE,Recalc),NA())</f>
        <v>1.7854102033766219E-4</v>
      </c>
    </row>
    <row r="87" spans="31:34" x14ac:dyDescent="0.2">
      <c r="AE87" s="11" t="str">
        <f t="shared" si="4"/>
        <v>1D</v>
      </c>
      <c r="AF87" s="48">
        <f>_xll.qlCalendarAdvance(Calendar,AF86,AE87,"f",FALSE)</f>
        <v>42300</v>
      </c>
      <c r="AG87" s="48">
        <f>_xll.qlCalendarAdvance(Calendar,AF87,Ndays&amp;"D",,,_xll.ohTrigger(Trigger,Recalc))</f>
        <v>42304</v>
      </c>
      <c r="AH87" s="49">
        <f>IFERROR(_xll.qlIndexFixing(Eur3M_QL,AG87,TRUE,Recalc),NA())</f>
        <v>1.788328161764581E-4</v>
      </c>
    </row>
    <row r="88" spans="31:34" x14ac:dyDescent="0.2">
      <c r="AE88" s="11" t="str">
        <f t="shared" si="4"/>
        <v>1D</v>
      </c>
      <c r="AF88" s="48">
        <f>_xll.qlCalendarAdvance(Calendar,AF87,AE88,"f",FALSE)</f>
        <v>42303</v>
      </c>
      <c r="AG88" s="48">
        <f>_xll.qlCalendarAdvance(Calendar,AF88,Ndays&amp;"D",,,_xll.ohTrigger(Trigger,Recalc))</f>
        <v>42305</v>
      </c>
      <c r="AH88" s="49">
        <f>IFERROR(_xll.qlIndexFixing(Eur3M_QL,AG88,TRUE,Recalc),NA())</f>
        <v>1.7970729202051243E-4</v>
      </c>
    </row>
    <row r="89" spans="31:34" x14ac:dyDescent="0.2">
      <c r="AE89" s="11" t="str">
        <f t="shared" si="4"/>
        <v>1D</v>
      </c>
      <c r="AF89" s="48">
        <f>_xll.qlCalendarAdvance(Calendar,AF88,AE89,"f",FALSE)</f>
        <v>42304</v>
      </c>
      <c r="AG89" s="48">
        <f>_xll.qlCalendarAdvance(Calendar,AF89,Ndays&amp;"D",,,_xll.ohTrigger(Trigger,Recalc))</f>
        <v>42306</v>
      </c>
      <c r="AH89" s="49">
        <f>IFERROR(_xll.qlIndexFixing(Eur3M_QL,AG89,TRUE,Recalc),NA())</f>
        <v>1.799999997497282E-4</v>
      </c>
    </row>
    <row r="90" spans="31:34" x14ac:dyDescent="0.2">
      <c r="AE90" s="11" t="str">
        <f t="shared" si="4"/>
        <v>1D</v>
      </c>
      <c r="AF90" s="48">
        <f>_xll.qlCalendarAdvance(Calendar,AF89,AE90,"f",FALSE)</f>
        <v>42305</v>
      </c>
      <c r="AG90" s="48">
        <f>_xll.qlCalendarAdvance(Calendar,AF90,Ndays&amp;"D",,,_xll.ohTrigger(Trigger,Recalc))</f>
        <v>42307</v>
      </c>
      <c r="AH90" s="49">
        <f>IFERROR(_xll.qlIndexFixing(Eur3M_QL,AG90,TRUE,Recalc),NA())</f>
        <v>1.8122373422000695E-4</v>
      </c>
    </row>
    <row r="91" spans="31:34" x14ac:dyDescent="0.2">
      <c r="AE91" s="11" t="str">
        <f t="shared" si="4"/>
        <v>1D</v>
      </c>
      <c r="AF91" s="48">
        <f>_xll.qlCalendarAdvance(Calendar,AF90,AE91,"f",FALSE)</f>
        <v>42306</v>
      </c>
      <c r="AG91" s="48">
        <f>_xll.qlCalendarAdvance(Calendar,AF91,Ndays&amp;"D",,,_xll.ohTrigger(Trigger,Recalc))</f>
        <v>42310</v>
      </c>
      <c r="AH91" s="49">
        <f>IFERROR(_xll.qlIndexFixing(Eur3M_QL,AG91,TRUE,Recalc),NA())</f>
        <v>1.8229020891986252E-4</v>
      </c>
    </row>
    <row r="92" spans="31:34" x14ac:dyDescent="0.2">
      <c r="AE92" s="11" t="str">
        <f t="shared" si="4"/>
        <v>1D</v>
      </c>
      <c r="AF92" s="48">
        <f>_xll.qlCalendarAdvance(Calendar,AF91,AE92,"f",FALSE)</f>
        <v>42307</v>
      </c>
      <c r="AG92" s="48">
        <f>_xll.qlCalendarAdvance(Calendar,AF92,Ndays&amp;"D",,,_xll.ohTrigger(Trigger,Recalc))</f>
        <v>42311</v>
      </c>
      <c r="AH92" s="49">
        <f>IFERROR(_xll.qlIndexFixing(Eur3M_QL,AG92,TRUE,Recalc),NA())</f>
        <v>1.8335668390992072E-4</v>
      </c>
    </row>
    <row r="93" spans="31:34" x14ac:dyDescent="0.2">
      <c r="AE93" s="11" t="str">
        <f t="shared" si="4"/>
        <v>1D</v>
      </c>
      <c r="AF93" s="48">
        <f>_xll.qlCalendarAdvance(Calendar,AF92,AE93,"f",FALSE)</f>
        <v>42310</v>
      </c>
      <c r="AG93" s="48">
        <f>_xll.qlCalendarAdvance(Calendar,AF93,Ndays&amp;"D",,,_xll.ohTrigger(Trigger,Recalc))</f>
        <v>42312</v>
      </c>
      <c r="AH93" s="49">
        <f>IFERROR(_xll.qlIndexFixing(Eur3M_QL,AG93,TRUE,Recalc),NA())</f>
        <v>1.8500648506871624E-4</v>
      </c>
    </row>
    <row r="94" spans="31:34" x14ac:dyDescent="0.2">
      <c r="AE94" s="11" t="str">
        <f t="shared" si="4"/>
        <v>1D</v>
      </c>
      <c r="AF94" s="48">
        <f>_xll.qlCalendarAdvance(Calendar,AF93,AE94,"f",FALSE)</f>
        <v>42311</v>
      </c>
      <c r="AG94" s="48">
        <f>_xll.qlCalendarAdvance(Calendar,AF94,Ndays&amp;"D",,,_xll.ohTrigger(Trigger,Recalc))</f>
        <v>42313</v>
      </c>
      <c r="AH94" s="49">
        <f>IFERROR(_xll.qlIndexFixing(Eur3M_QL,AG94,TRUE,Recalc),NA())</f>
        <v>1.8762258677826207E-4</v>
      </c>
    </row>
    <row r="95" spans="31:34" x14ac:dyDescent="0.2">
      <c r="AE95" s="11" t="str">
        <f t="shared" si="4"/>
        <v>1D</v>
      </c>
      <c r="AF95" s="48">
        <f>_xll.qlCalendarAdvance(Calendar,AF94,AE95,"f",FALSE)</f>
        <v>42312</v>
      </c>
      <c r="AG95" s="48">
        <f>_xll.qlCalendarAdvance(Calendar,AF95,Ndays&amp;"D",,,_xll.ohTrigger(Trigger,Recalc))</f>
        <v>42314</v>
      </c>
      <c r="AH95" s="49">
        <f>IFERROR(_xll.qlIndexFixing(Eur3M_QL,AG95,TRUE,Recalc),NA())</f>
        <v>1.886890632219401E-4</v>
      </c>
    </row>
    <row r="96" spans="31:34" x14ac:dyDescent="0.2">
      <c r="AE96" s="11" t="str">
        <f t="shared" si="4"/>
        <v>1D</v>
      </c>
      <c r="AF96" s="48">
        <f>_xll.qlCalendarAdvance(Calendar,AF95,AE96,"f",FALSE)</f>
        <v>42313</v>
      </c>
      <c r="AG96" s="48">
        <f>_xll.qlCalendarAdvance(Calendar,AF96,Ndays&amp;"D",,,_xll.ohTrigger(Trigger,Recalc))</f>
        <v>42317</v>
      </c>
      <c r="AH96" s="49">
        <f>IFERROR(_xll.qlIndexFixing(Eur3M_QL,AG96,TRUE,Recalc),NA())</f>
        <v>1.8975553995668966E-4</v>
      </c>
    </row>
    <row r="97" spans="31:34" x14ac:dyDescent="0.2">
      <c r="AE97" s="11" t="str">
        <f t="shared" si="4"/>
        <v>1D</v>
      </c>
      <c r="AF97" s="48">
        <f>_xll.qlCalendarAdvance(Calendar,AF96,AE97,"f",FALSE)</f>
        <v>42314</v>
      </c>
      <c r="AG97" s="48">
        <f>_xll.qlCalendarAdvance(Calendar,AF97,Ndays&amp;"D",,,_xll.ohTrigger(Trigger,Recalc))</f>
        <v>42318</v>
      </c>
      <c r="AH97" s="49">
        <f>IFERROR(_xll.qlIndexFixing(Eur3M_QL,AG97,TRUE,Recalc),NA())</f>
        <v>1.9082201698164187E-4</v>
      </c>
    </row>
    <row r="98" spans="31:34" x14ac:dyDescent="0.2">
      <c r="AE98" s="11" t="str">
        <f t="shared" si="4"/>
        <v>1D</v>
      </c>
      <c r="AF98" s="48">
        <f>_xll.qlCalendarAdvance(Calendar,AF97,AE98,"f",FALSE)</f>
        <v>42317</v>
      </c>
      <c r="AG98" s="48">
        <f>_xll.qlCalendarAdvance(Calendar,AF98,Ndays&amp;"D",,,_xll.ohTrigger(Trigger,Recalc))</f>
        <v>42319</v>
      </c>
      <c r="AH98" s="49">
        <f>IFERROR(_xll.qlIndexFixing(Eur3M_QL,AG98,TRUE,Recalc),NA())</f>
        <v>1.9231299185639786E-4</v>
      </c>
    </row>
    <row r="99" spans="31:34" x14ac:dyDescent="0.2">
      <c r="AE99" s="11" t="str">
        <f t="shared" si="4"/>
        <v>1D</v>
      </c>
      <c r="AF99" s="48">
        <f>_xll.qlCalendarAdvance(Calendar,AF98,AE99,"f",FALSE)</f>
        <v>42318</v>
      </c>
      <c r="AG99" s="48">
        <f>_xll.qlCalendarAdvance(Calendar,AF99,Ndays&amp;"D",,,_xll.ohTrigger(Trigger,Recalc))</f>
        <v>42320</v>
      </c>
      <c r="AH99" s="49">
        <f>IFERROR(_xll.qlIndexFixing(Eur3M_QL,AG99,TRUE,Recalc),NA())</f>
        <v>1.9508792798782144E-4</v>
      </c>
    </row>
    <row r="100" spans="31:34" x14ac:dyDescent="0.2">
      <c r="AE100" s="11" t="str">
        <f t="shared" si="4"/>
        <v>1D</v>
      </c>
      <c r="AF100" s="48">
        <f>_xll.qlCalendarAdvance(Calendar,AF99,AE100,"f",FALSE)</f>
        <v>42319</v>
      </c>
      <c r="AG100" s="48">
        <f>_xll.qlCalendarAdvance(Calendar,AF100,Ndays&amp;"D",,,_xll.ohTrigger(Trigger,Recalc))</f>
        <v>42321</v>
      </c>
      <c r="AH100" s="49">
        <f>IFERROR(_xll.qlIndexFixing(Eur3M_QL,AG100,TRUE,Recalc),NA())</f>
        <v>1.9615440646639348E-4</v>
      </c>
    </row>
    <row r="101" spans="31:34" x14ac:dyDescent="0.2">
      <c r="AE101" s="11" t="str">
        <f t="shared" si="4"/>
        <v>1D</v>
      </c>
      <c r="AF101" s="48">
        <f>_xll.qlCalendarAdvance(Calendar,AF100,AE101,"f",FALSE)</f>
        <v>42320</v>
      </c>
      <c r="AG101" s="48">
        <f>_xll.qlCalendarAdvance(Calendar,AF101,Ndays&amp;"D",,,_xll.ohTrigger(Trigger,Recalc))</f>
        <v>42324</v>
      </c>
      <c r="AH101" s="49">
        <f>IFERROR(_xll.qlIndexFixing(Eur3M_QL,AG101,TRUE,Recalc),NA())</f>
        <v>1.9722088523516817E-4</v>
      </c>
    </row>
    <row r="102" spans="31:34" x14ac:dyDescent="0.2">
      <c r="AE102" s="11" t="str">
        <f t="shared" si="4"/>
        <v>1D</v>
      </c>
      <c r="AF102" s="48">
        <f>_xll.qlCalendarAdvance(Calendar,AF101,AE102,"f",FALSE)</f>
        <v>42321</v>
      </c>
      <c r="AG102" s="48">
        <f>_xll.qlCalendarAdvance(Calendar,AF102,Ndays&amp;"D",,,_xll.ohTrigger(Trigger,Recalc))</f>
        <v>42325</v>
      </c>
      <c r="AH102" s="49">
        <f>IFERROR(_xll.qlIndexFixing(Eur3M_QL,AG102,TRUE,Recalc),NA())</f>
        <v>1.9828736429501436E-4</v>
      </c>
    </row>
    <row r="103" spans="31:34" x14ac:dyDescent="0.2">
      <c r="AE103" s="11" t="str">
        <f t="shared" si="4"/>
        <v>1D</v>
      </c>
      <c r="AF103" s="48">
        <f>_xll.qlCalendarAdvance(Calendar,AF102,AE103,"f",FALSE)</f>
        <v>42324</v>
      </c>
      <c r="AG103" s="48">
        <f>_xll.qlCalendarAdvance(Calendar,AF103,Ndays&amp;"D",,,_xll.ohTrigger(Trigger,Recalc))</f>
        <v>42326</v>
      </c>
      <c r="AH103" s="49">
        <f>IFERROR(_xll.qlIndexFixing(Eur3M_QL,AG103,TRUE,Recalc),NA())</f>
        <v>1.996195125818666E-4</v>
      </c>
    </row>
    <row r="104" spans="31:34" x14ac:dyDescent="0.2">
      <c r="AE104" s="11" t="str">
        <f t="shared" si="4"/>
        <v>1D</v>
      </c>
      <c r="AF104" s="48">
        <f>_xll.qlCalendarAdvance(Calendar,AF103,AE104,"f",FALSE)</f>
        <v>42325</v>
      </c>
      <c r="AG104" s="48">
        <f>_xll.qlCalendarAdvance(Calendar,AF104,Ndays&amp;"D",,,_xll.ohTrigger(Trigger,Recalc))</f>
        <v>42327</v>
      </c>
      <c r="AH104" s="49">
        <f>IFERROR(_xll.qlIndexFixing(Eur3M_QL,AG104,TRUE,Recalc),NA())</f>
        <v>2.0255328343990104E-4</v>
      </c>
    </row>
    <row r="105" spans="31:34" x14ac:dyDescent="0.2">
      <c r="AE105" s="11" t="str">
        <f t="shared" si="4"/>
        <v>1D</v>
      </c>
      <c r="AF105" s="48">
        <f>_xll.qlCalendarAdvance(Calendar,AF104,AE105,"f",FALSE)</f>
        <v>42326</v>
      </c>
      <c r="AG105" s="48">
        <f>_xll.qlCalendarAdvance(Calendar,AF105,Ndays&amp;"D",,,_xll.ohTrigger(Trigger,Recalc))</f>
        <v>42328</v>
      </c>
      <c r="AH105" s="49">
        <f>IFERROR(_xll.qlIndexFixing(Eur3M_QL,AG105,TRUE,Recalc),NA())</f>
        <v>2.036197639524982E-4</v>
      </c>
    </row>
    <row r="106" spans="31:34" x14ac:dyDescent="0.2">
      <c r="AE106" s="11" t="str">
        <f t="shared" si="4"/>
        <v>1D</v>
      </c>
      <c r="AF106" s="48">
        <f>_xll.qlCalendarAdvance(Calendar,AF105,AE106,"f",FALSE)</f>
        <v>42327</v>
      </c>
      <c r="AG106" s="48">
        <f>_xll.qlCalendarAdvance(Calendar,AF106,Ndays&amp;"D",,,_xll.ohTrigger(Trigger,Recalc))</f>
        <v>42331</v>
      </c>
      <c r="AH106" s="49">
        <f>IFERROR(_xll.qlIndexFixing(Eur3M_QL,AG106,TRUE,Recalc),NA())</f>
        <v>2.0468624475616687E-4</v>
      </c>
    </row>
    <row r="107" spans="31:34" x14ac:dyDescent="0.2">
      <c r="AE107" s="11" t="str">
        <f t="shared" si="4"/>
        <v>1D</v>
      </c>
      <c r="AF107" s="48">
        <f>_xll.qlCalendarAdvance(Calendar,AF106,AE107,"f",FALSE)</f>
        <v>42328</v>
      </c>
      <c r="AG107" s="48">
        <f>_xll.qlCalendarAdvance(Calendar,AF107,Ndays&amp;"D",,,_xll.ohTrigger(Trigger,Recalc))</f>
        <v>42332</v>
      </c>
      <c r="AH107" s="49">
        <f>IFERROR(_xll.qlIndexFixing(Eur3M_QL,AG107,TRUE,Recalc),NA())</f>
        <v>2.0575272585003816E-4</v>
      </c>
    </row>
    <row r="108" spans="31:34" x14ac:dyDescent="0.2">
      <c r="AE108" s="11" t="str">
        <f t="shared" si="4"/>
        <v>1D</v>
      </c>
      <c r="AF108" s="48">
        <f>_xll.qlCalendarAdvance(Calendar,AF107,AE108,"f",FALSE)</f>
        <v>42331</v>
      </c>
      <c r="AG108" s="48">
        <f>_xll.qlCalendarAdvance(Calendar,AF108,Ndays&amp;"D",,,_xll.ohTrigger(Trigger,Recalc))</f>
        <v>42333</v>
      </c>
      <c r="AH108" s="49">
        <f>IFERROR(_xll.qlIndexFixing(Eur3M_QL,AG108,TRUE,Recalc),NA())</f>
        <v>2.0692604724682317E-4</v>
      </c>
    </row>
    <row r="109" spans="31:34" x14ac:dyDescent="0.2">
      <c r="AE109" s="11" t="str">
        <f t="shared" si="4"/>
        <v>1D</v>
      </c>
      <c r="AF109" s="48">
        <f>_xll.qlCalendarAdvance(Calendar,AF108,AE109,"f",FALSE)</f>
        <v>42332</v>
      </c>
      <c r="AG109" s="48">
        <f>_xll.qlCalendarAdvance(Calendar,AF109,Ndays&amp;"D",,,_xll.ohTrigger(Trigger,Recalc))</f>
        <v>42334</v>
      </c>
      <c r="AH109" s="49">
        <f>IFERROR(_xll.qlIndexFixing(Eur3M_QL,AG109,TRUE,Recalc),NA())</f>
        <v>2.0999863092496308E-4</v>
      </c>
    </row>
    <row r="110" spans="31:34" x14ac:dyDescent="0.2">
      <c r="AE110" s="11" t="str">
        <f t="shared" si="4"/>
        <v>1D</v>
      </c>
      <c r="AF110" s="48">
        <f>_xll.qlCalendarAdvance(Calendar,AF109,AE110,"f",FALSE)</f>
        <v>42333</v>
      </c>
      <c r="AG110" s="48">
        <f>_xll.qlCalendarAdvance(Calendar,AF110,Ndays&amp;"D",,,_xll.ohTrigger(Trigger,Recalc))</f>
        <v>42335</v>
      </c>
      <c r="AH110" s="49">
        <f>IFERROR(_xll.qlIndexFixing(Eur3M_QL,AG110,TRUE,Recalc),NA())</f>
        <v>1.8892180424188922E-4</v>
      </c>
    </row>
    <row r="111" spans="31:34" x14ac:dyDescent="0.2">
      <c r="AE111" s="11" t="str">
        <f t="shared" si="4"/>
        <v>1D</v>
      </c>
      <c r="AF111" s="48">
        <f>_xll.qlCalendarAdvance(Calendar,AF110,AE111,"f",FALSE)</f>
        <v>42334</v>
      </c>
      <c r="AG111" s="48">
        <f>_xll.qlCalendarAdvance(Calendar,AF111,Ndays&amp;"D",,,_xll.ohTrigger(Trigger,Recalc))</f>
        <v>42338</v>
      </c>
      <c r="AH111" s="49">
        <f>IFERROR(_xll.qlIndexFixing(Eur3M_QL,AG111,TRUE,Recalc),NA())</f>
        <v>1.8999999999961967E-4</v>
      </c>
    </row>
    <row r="112" spans="31:34" x14ac:dyDescent="0.2">
      <c r="AE112" s="11" t="str">
        <f t="shared" si="4"/>
        <v>1D</v>
      </c>
      <c r="AF112" s="48">
        <f>_xll.qlCalendarAdvance(Calendar,AF111,AE112,"f",FALSE)</f>
        <v>42335</v>
      </c>
      <c r="AG112" s="48">
        <f>_xll.qlCalendarAdvance(Calendar,AF112,Ndays&amp;"D",,,_xll.ohTrigger(Trigger,Recalc))</f>
        <v>42339</v>
      </c>
      <c r="AH112" s="49">
        <f>IFERROR(_xll.qlIndexFixing(Eur3M_QL,AG112,TRUE,Recalc),NA())</f>
        <v>1.9030302993043821E-4</v>
      </c>
    </row>
    <row r="113" spans="31:34" x14ac:dyDescent="0.2">
      <c r="AE113" s="11" t="str">
        <f t="shared" si="4"/>
        <v>1D</v>
      </c>
      <c r="AF113" s="48">
        <f>_xll.qlCalendarAdvance(Calendar,AF112,AE113,"f",FALSE)</f>
        <v>42338</v>
      </c>
      <c r="AG113" s="48">
        <f>_xll.qlCalendarAdvance(Calendar,AF113,Ndays&amp;"D",,,_xll.ohTrigger(Trigger,Recalc))</f>
        <v>42340</v>
      </c>
      <c r="AH113" s="49">
        <f>IFERROR(_xll.qlIndexFixing(Eur3M_QL,AG113,TRUE,Recalc),NA())</f>
        <v>1.9060605988673087E-4</v>
      </c>
    </row>
    <row r="114" spans="31:34" x14ac:dyDescent="0.2">
      <c r="AE114" s="11" t="str">
        <f t="shared" si="4"/>
        <v>1D</v>
      </c>
      <c r="AF114" s="48">
        <f>_xll.qlCalendarAdvance(Calendar,AF113,AE114,"f",FALSE)</f>
        <v>42339</v>
      </c>
      <c r="AG114" s="48">
        <f>_xll.qlCalendarAdvance(Calendar,AF114,Ndays&amp;"D",,,_xll.ohTrigger(Trigger,Recalc))</f>
        <v>42341</v>
      </c>
      <c r="AH114" s="49">
        <f>IFERROR(_xll.qlIndexFixing(Eur3M_QL,AG114,TRUE,Recalc),NA())</f>
        <v>1.9151514989000686E-4</v>
      </c>
    </row>
    <row r="115" spans="31:34" x14ac:dyDescent="0.2">
      <c r="AE115" s="11" t="str">
        <f t="shared" si="4"/>
        <v>1D</v>
      </c>
      <c r="AF115" s="48">
        <f>_xll.qlCalendarAdvance(Calendar,AF114,AE115,"f",FALSE)</f>
        <v>42340</v>
      </c>
      <c r="AG115" s="48">
        <f>_xll.qlCalendarAdvance(Calendar,AF115,Ndays&amp;"D",,,_xll.ohTrigger(Trigger,Recalc))</f>
        <v>42342</v>
      </c>
      <c r="AH115" s="49">
        <f>IFERROR(_xll.qlIndexFixing(Eur3M_QL,AG115,TRUE,Recalc),NA())</f>
        <v>1.9181817993677662E-4</v>
      </c>
    </row>
    <row r="116" spans="31:34" x14ac:dyDescent="0.2">
      <c r="AE116" s="11" t="str">
        <f t="shared" si="4"/>
        <v>1D</v>
      </c>
      <c r="AF116" s="48">
        <f>_xll.qlCalendarAdvance(Calendar,AF115,AE116,"f",FALSE)</f>
        <v>42341</v>
      </c>
      <c r="AG116" s="48">
        <f>_xll.qlCalendarAdvance(Calendar,AF116,Ndays&amp;"D",,,_xll.ohTrigger(Trigger,Recalc))</f>
        <v>42345</v>
      </c>
      <c r="AH116" s="49">
        <f>IFERROR(_xll.qlIndexFixing(Eur3M_QL,AG116,TRUE,Recalc),NA())</f>
        <v>1.9212121000902047E-4</v>
      </c>
    </row>
    <row r="117" spans="31:34" x14ac:dyDescent="0.2">
      <c r="AE117" s="11" t="str">
        <f t="shared" si="4"/>
        <v>1D</v>
      </c>
      <c r="AF117" s="48">
        <f>_xll.qlCalendarAdvance(Calendar,AF116,AE117,"f",FALSE)</f>
        <v>42342</v>
      </c>
      <c r="AG117" s="48">
        <f>_xll.qlCalendarAdvance(Calendar,AF117,Ndays&amp;"D",,,_xll.ohTrigger(Trigger,Recalc))</f>
        <v>42346</v>
      </c>
      <c r="AH117" s="49">
        <f>IFERROR(_xll.qlIndexFixing(Eur3M_QL,AG117,TRUE,Recalc),NA())</f>
        <v>1.924242401032248E-4</v>
      </c>
    </row>
    <row r="118" spans="31:34" x14ac:dyDescent="0.2">
      <c r="AE118" s="11" t="str">
        <f t="shared" si="4"/>
        <v>1D</v>
      </c>
      <c r="AF118" s="48">
        <f>_xll.qlCalendarAdvance(Calendar,AF117,AE118,"f",FALSE)</f>
        <v>42345</v>
      </c>
      <c r="AG118" s="48">
        <f>_xll.qlCalendarAdvance(Calendar,AF118,Ndays&amp;"D",,,_xll.ohTrigger(Trigger,Recalc))</f>
        <v>42347</v>
      </c>
      <c r="AH118" s="49">
        <f>IFERROR(_xll.qlIndexFixing(Eur3M_QL,AG118,TRUE,Recalc),NA())</f>
        <v>1.9272727022026802E-4</v>
      </c>
    </row>
    <row r="119" spans="31:34" x14ac:dyDescent="0.2">
      <c r="AE119" s="11" t="str">
        <f t="shared" si="4"/>
        <v>1D</v>
      </c>
      <c r="AF119" s="48">
        <f>_xll.qlCalendarAdvance(Calendar,AF118,AE119,"f",FALSE)</f>
        <v>42346</v>
      </c>
      <c r="AG119" s="48">
        <f>_xll.qlCalendarAdvance(Calendar,AF119,Ndays&amp;"D",,,_xll.ohTrigger(Trigger,Recalc))</f>
        <v>42348</v>
      </c>
      <c r="AH119" s="49">
        <f>IFERROR(_xll.qlIndexFixing(Eur3M_QL,AG119,TRUE,Recalc),NA())</f>
        <v>1.9363636071106612E-4</v>
      </c>
    </row>
    <row r="120" spans="31:34" x14ac:dyDescent="0.2">
      <c r="AE120" s="11" t="str">
        <f t="shared" si="4"/>
        <v>1D</v>
      </c>
      <c r="AF120" s="48">
        <f>_xll.qlCalendarAdvance(Calendar,AF119,AE120,"f",FALSE)</f>
        <v>42347</v>
      </c>
      <c r="AG120" s="48">
        <f>_xll.qlCalendarAdvance(Calendar,AF120,Ndays&amp;"D",,,_xll.ohTrigger(Trigger,Recalc))</f>
        <v>42349</v>
      </c>
      <c r="AH120" s="49">
        <f>IFERROR(_xll.qlIndexFixing(Eur3M_QL,AG120,TRUE,Recalc),NA())</f>
        <v>1.9393939092210007E-4</v>
      </c>
    </row>
    <row r="121" spans="31:34" x14ac:dyDescent="0.2">
      <c r="AE121" s="11" t="str">
        <f t="shared" si="4"/>
        <v>1D</v>
      </c>
      <c r="AF121" s="48">
        <f>_xll.qlCalendarAdvance(Calendar,AF120,AE121,"f",FALSE)</f>
        <v>42348</v>
      </c>
      <c r="AG121" s="48">
        <f>_xll.qlCalendarAdvance(Calendar,AF121,Ndays&amp;"D",,,_xll.ohTrigger(Trigger,Recalc))</f>
        <v>42352</v>
      </c>
      <c r="AH121" s="49">
        <f>IFERROR(_xll.qlIndexFixing(Eur3M_QL,AG121,TRUE,Recalc),NA())</f>
        <v>1.9424242115509448E-4</v>
      </c>
    </row>
    <row r="122" spans="31:34" x14ac:dyDescent="0.2">
      <c r="AE122" s="11" t="str">
        <f t="shared" si="4"/>
        <v>1D</v>
      </c>
      <c r="AF122" s="48">
        <f>_xll.qlCalendarAdvance(Calendar,AF121,AE122,"f",FALSE)</f>
        <v>42349</v>
      </c>
      <c r="AG122" s="48">
        <f>_xll.qlCalendarAdvance(Calendar,AF122,Ndays&amp;"D",,,_xll.ohTrigger(Trigger,Recalc))</f>
        <v>42353</v>
      </c>
      <c r="AH122" s="49">
        <f>IFERROR(_xll.qlIndexFixing(Eur3M_QL,AG122,TRUE,Recalc),NA())</f>
        <v>1.9454545141180617E-4</v>
      </c>
    </row>
    <row r="123" spans="31:34" x14ac:dyDescent="0.2">
      <c r="AE123" s="11" t="str">
        <f t="shared" si="4"/>
        <v>1D</v>
      </c>
      <c r="AF123" s="48">
        <f>_xll.qlCalendarAdvance(Calendar,AF122,AE123,"f",FALSE)</f>
        <v>42352</v>
      </c>
      <c r="AG123" s="48">
        <f>_xll.qlCalendarAdvance(Calendar,AF123,Ndays&amp;"D",,,_xll.ohTrigger(Trigger,Recalc))</f>
        <v>42354</v>
      </c>
      <c r="AH123" s="49">
        <f>IFERROR(_xll.qlIndexFixing(Eur3M_QL,AG123,TRUE,Recalc),NA())</f>
        <v>1.9484848169135674E-4</v>
      </c>
    </row>
    <row r="124" spans="31:34" x14ac:dyDescent="0.2">
      <c r="AE124" s="11" t="str">
        <f t="shared" si="4"/>
        <v>1D</v>
      </c>
      <c r="AF124" s="48">
        <f>_xll.qlCalendarAdvance(Calendar,AF123,AE124,"f",FALSE)</f>
        <v>42353</v>
      </c>
      <c r="AG124" s="48">
        <f>_xll.qlCalendarAdvance(Calendar,AF124,Ndays&amp;"D",,,_xll.ohTrigger(Trigger,Recalc))</f>
        <v>42355</v>
      </c>
      <c r="AH124" s="49">
        <f>IFERROR(_xll.qlIndexFixing(Eur3M_QL,AG124,TRUE,Recalc),NA())</f>
        <v>1.9575757267055536E-4</v>
      </c>
    </row>
    <row r="125" spans="31:34" x14ac:dyDescent="0.2">
      <c r="AE125" s="11" t="str">
        <f t="shared" si="4"/>
        <v>1D</v>
      </c>
      <c r="AF125" s="48">
        <f>_xll.qlCalendarAdvance(Calendar,AF124,AE125,"f",FALSE)</f>
        <v>42354</v>
      </c>
      <c r="AG125" s="48">
        <f>_xll.qlCalendarAdvance(Calendar,AF125,Ndays&amp;"D",,,_xll.ohTrigger(Trigger,Recalc))</f>
        <v>42356</v>
      </c>
      <c r="AH125" s="49">
        <f>IFERROR(_xll.qlIndexFixing(Eur3M_QL,AG125,TRUE,Recalc),NA())</f>
        <v>1.9606060304321827E-4</v>
      </c>
    </row>
    <row r="126" spans="31:34" x14ac:dyDescent="0.2">
      <c r="AE126" s="11" t="str">
        <f t="shared" si="4"/>
        <v>1D</v>
      </c>
      <c r="AF126" s="48">
        <f>_xll.qlCalendarAdvance(Calendar,AF125,AE126,"f",FALSE)</f>
        <v>42355</v>
      </c>
      <c r="AG126" s="48">
        <f>_xll.qlCalendarAdvance(Calendar,AF126,Ndays&amp;"D",,,_xll.ohTrigger(Trigger,Recalc))</f>
        <v>42359</v>
      </c>
      <c r="AH126" s="49">
        <f>IFERROR(_xll.qlIndexFixing(Eur3M_QL,AG126,TRUE,Recalc),NA())</f>
        <v>1.9636363343872006E-4</v>
      </c>
    </row>
    <row r="127" spans="31:34" x14ac:dyDescent="0.2">
      <c r="AE127" s="11" t="str">
        <f t="shared" si="4"/>
        <v>1D</v>
      </c>
      <c r="AF127" s="48">
        <f>_xll.qlCalendarAdvance(Calendar,AF126,AE127,"f",FALSE)</f>
        <v>42356</v>
      </c>
      <c r="AG127" s="48">
        <f>_xll.qlCalendarAdvance(Calendar,AF127,Ndays&amp;"D",,,_xll.ohTrigger(Trigger,Recalc))</f>
        <v>42360</v>
      </c>
      <c r="AH127" s="49">
        <f>IFERROR(_xll.qlIndexFixing(Eur3M_QL,AG127,TRUE,Recalc),NA())</f>
        <v>1.9666666385793912E-4</v>
      </c>
    </row>
    <row r="128" spans="31:34" x14ac:dyDescent="0.2">
      <c r="AE128" s="11" t="str">
        <f t="shared" si="4"/>
        <v>1D</v>
      </c>
      <c r="AF128" s="48">
        <f>_xll.qlCalendarAdvance(Calendar,AF127,AE128,"f",FALSE)</f>
        <v>42359</v>
      </c>
      <c r="AG128" s="48">
        <f>_xll.qlCalendarAdvance(Calendar,AF128,Ndays&amp;"D",,,_xll.ohTrigger(Trigger,Recalc))</f>
        <v>42361</v>
      </c>
      <c r="AH128" s="49">
        <f>IFERROR(_xll.qlIndexFixing(Eur3M_QL,AG128,TRUE,Recalc),NA())</f>
        <v>1.9849477950089454E-4</v>
      </c>
    </row>
    <row r="129" spans="31:34" x14ac:dyDescent="0.2">
      <c r="AE129" s="11" t="str">
        <f t="shared" si="4"/>
        <v>1D</v>
      </c>
      <c r="AF129" s="48">
        <f>_xll.qlCalendarAdvance(Calendar,AF128,AE129,"f",FALSE)</f>
        <v>42360</v>
      </c>
      <c r="AG129" s="48">
        <f>_xll.qlCalendarAdvance(Calendar,AF129,Ndays&amp;"D",,,_xll.ohTrigger(Trigger,Recalc))</f>
        <v>42362</v>
      </c>
      <c r="AH129" s="49">
        <f>IFERROR(_xll.qlIndexFixing(Eur3M_QL,AG129,TRUE,Recalc),NA())</f>
        <v>1.9818181630100966E-4</v>
      </c>
    </row>
    <row r="130" spans="31:34" x14ac:dyDescent="0.2">
      <c r="AE130" s="11" t="str">
        <f t="shared" si="4"/>
        <v>1D</v>
      </c>
      <c r="AF130" s="48">
        <f>_xll.qlCalendarAdvance(Calendar,AF129,AE130,"f",FALSE)</f>
        <v>42361</v>
      </c>
      <c r="AG130" s="48">
        <f>_xll.qlCalendarAdvance(Calendar,AF130,Ndays&amp;"D",,,_xll.ohTrigger(Trigger,Recalc))</f>
        <v>42366</v>
      </c>
      <c r="AH130" s="49">
        <f>IFERROR(_xll.qlIndexFixing(Eur3M_QL,AG130,TRUE,Recalc),NA())</f>
        <v>1.9848484685989722E-4</v>
      </c>
    </row>
    <row r="131" spans="31:34" x14ac:dyDescent="0.2">
      <c r="AE131" s="11" t="str">
        <f t="shared" si="4"/>
        <v>1D</v>
      </c>
      <c r="AF131" s="48">
        <f>_xll.qlCalendarAdvance(Calendar,AF130,AE131,"f",FALSE)</f>
        <v>42362</v>
      </c>
      <c r="AG131" s="48">
        <f>_xll.qlCalendarAdvance(Calendar,AF131,Ndays&amp;"D",,,_xll.ohTrigger(Trigger,Recalc))</f>
        <v>42367</v>
      </c>
      <c r="AH131" s="49">
        <f>IFERROR(_xll.qlIndexFixing(Eur3M_QL,AG131,TRUE,Recalc),NA())</f>
        <v>1.9878787744162366E-4</v>
      </c>
    </row>
    <row r="132" spans="31:34" x14ac:dyDescent="0.2">
      <c r="AE132" s="11" t="str">
        <f t="shared" si="4"/>
        <v>1D</v>
      </c>
      <c r="AF132" s="48">
        <f>_xll.qlCalendarAdvance(Calendar,AF131,AE132,"f",FALSE)</f>
        <v>42366</v>
      </c>
      <c r="AG132" s="48">
        <f>_xll.qlCalendarAdvance(Calendar,AF132,Ndays&amp;"D",,,_xll.ohTrigger(Trigger,Recalc))</f>
        <v>42368</v>
      </c>
      <c r="AH132" s="49">
        <f>IFERROR(_xll.qlIndexFixing(Eur3M_QL,AG132,TRUE,Recalc),NA())</f>
        <v>1.999999999995534E-4</v>
      </c>
    </row>
    <row r="133" spans="31:34" x14ac:dyDescent="0.2">
      <c r="AE133" s="11" t="str">
        <f t="shared" si="4"/>
        <v>1D</v>
      </c>
      <c r="AF133" s="48">
        <f>_xll.qlCalendarAdvance(Calendar,AF132,AE133,"f",FALSE)</f>
        <v>42367</v>
      </c>
      <c r="AG133" s="48">
        <f>_xll.qlCalendarAdvance(Calendar,AF133,Ndays&amp;"D",,,_xll.ohTrigger(Trigger,Recalc))</f>
        <v>42369</v>
      </c>
      <c r="AH133" s="49">
        <f>IFERROR(_xll.qlIndexFixing(Eur3M_QL,AG133,TRUE,Recalc),NA())</f>
        <v>2.0067743246220661E-4</v>
      </c>
    </row>
    <row r="134" spans="31:34" x14ac:dyDescent="0.2">
      <c r="AE134" s="11" t="str">
        <f t="shared" ref="AE134:AE197" si="5">AE133</f>
        <v>1D</v>
      </c>
      <c r="AF134" s="48">
        <f>_xll.qlCalendarAdvance(Calendar,AF133,AE134,"f",FALSE)</f>
        <v>42368</v>
      </c>
      <c r="AG134" s="48">
        <f>_xll.qlCalendarAdvance(Calendar,AF134,Ndays&amp;"D",,,_xll.ohTrigger(Trigger,Recalc))</f>
        <v>42373</v>
      </c>
      <c r="AH134" s="49">
        <f>IFERROR(_xll.qlIndexFixing(Eur3M_QL,AG134,TRUE,Recalc),NA())</f>
        <v>2.0135486503993259E-4</v>
      </c>
    </row>
    <row r="135" spans="31:34" x14ac:dyDescent="0.2">
      <c r="AE135" s="11" t="str">
        <f t="shared" si="5"/>
        <v>1D</v>
      </c>
      <c r="AF135" s="48">
        <f>_xll.qlCalendarAdvance(Calendar,AF134,AE135,"f",FALSE)</f>
        <v>42369</v>
      </c>
      <c r="AG135" s="48">
        <f>_xll.qlCalendarAdvance(Calendar,AF135,Ndays&amp;"D",,,_xll.ohTrigger(Trigger,Recalc))</f>
        <v>42374</v>
      </c>
      <c r="AH135" s="49">
        <f>IFERROR(_xll.qlIndexFixing(Eur3M_QL,AG135,TRUE,Recalc),NA())</f>
        <v>2.0203229773360979E-4</v>
      </c>
    </row>
    <row r="136" spans="31:34" x14ac:dyDescent="0.2">
      <c r="AE136" s="11" t="str">
        <f t="shared" si="5"/>
        <v>1D</v>
      </c>
      <c r="AF136" s="48">
        <f>_xll.qlCalendarAdvance(Calendar,AF135,AE136,"f",FALSE)</f>
        <v>42373</v>
      </c>
      <c r="AG136" s="48">
        <f>_xll.qlCalendarAdvance(Calendar,AF136,Ndays&amp;"D",,,_xll.ohTrigger(Trigger,Recalc))</f>
        <v>42375</v>
      </c>
      <c r="AH136" s="49">
        <f>IFERROR(_xll.qlIndexFixing(Eur3M_QL,AG136,TRUE,Recalc),NA())</f>
        <v>2.0270973054323818E-4</v>
      </c>
    </row>
    <row r="137" spans="31:34" x14ac:dyDescent="0.2">
      <c r="AE137" s="11" t="str">
        <f t="shared" si="5"/>
        <v>1D</v>
      </c>
      <c r="AF137" s="48">
        <f>_xll.qlCalendarAdvance(Calendar,AF136,AE137,"f",FALSE)</f>
        <v>42374</v>
      </c>
      <c r="AG137" s="48">
        <f>_xll.qlCalendarAdvance(Calendar,AF137,Ndays&amp;"D",,,_xll.ohTrigger(Trigger,Recalc))</f>
        <v>42376</v>
      </c>
      <c r="AH137" s="49">
        <f>IFERROR(_xll.qlIndexFixing(Eur3M_QL,AG137,TRUE,Recalc),NA())</f>
        <v>2.04742029668709E-4</v>
      </c>
    </row>
    <row r="138" spans="31:34" x14ac:dyDescent="0.2">
      <c r="AE138" s="11" t="str">
        <f t="shared" si="5"/>
        <v>1D</v>
      </c>
      <c r="AF138" s="48">
        <f>_xll.qlCalendarAdvance(Calendar,AF137,AE138,"f",FALSE)</f>
        <v>42375</v>
      </c>
      <c r="AG138" s="48">
        <f>_xll.qlCalendarAdvance(Calendar,AF138,Ndays&amp;"D",,,_xll.ohTrigger(Trigger,Recalc))</f>
        <v>42377</v>
      </c>
      <c r="AH138" s="49">
        <f>IFERROR(_xll.qlIndexFixing(Eur3M_QL,AG138,TRUE,Recalc),NA())</f>
        <v>2.0541946294302065E-4</v>
      </c>
    </row>
    <row r="139" spans="31:34" x14ac:dyDescent="0.2">
      <c r="AE139" s="11" t="str">
        <f t="shared" si="5"/>
        <v>1D</v>
      </c>
      <c r="AF139" s="48">
        <f>_xll.qlCalendarAdvance(Calendar,AF138,AE139,"f",FALSE)</f>
        <v>42376</v>
      </c>
      <c r="AG139" s="48">
        <f>_xll.qlCalendarAdvance(Calendar,AF139,Ndays&amp;"D",,,_xll.ohTrigger(Trigger,Recalc))</f>
        <v>42380</v>
      </c>
      <c r="AH139" s="49">
        <f>IFERROR(_xll.qlIndexFixing(Eur3M_QL,AG139,TRUE,Recalc),NA())</f>
        <v>2.0609689633328349E-4</v>
      </c>
    </row>
    <row r="140" spans="31:34" x14ac:dyDescent="0.2">
      <c r="AE140" s="11" t="str">
        <f t="shared" si="5"/>
        <v>1D</v>
      </c>
      <c r="AF140" s="48">
        <f>_xll.qlCalendarAdvance(Calendar,AF139,AE140,"f",FALSE)</f>
        <v>42377</v>
      </c>
      <c r="AG140" s="48">
        <f>_xll.qlCalendarAdvance(Calendar,AF140,Ndays&amp;"D",,,_xll.ohTrigger(Trigger,Recalc))</f>
        <v>42381</v>
      </c>
      <c r="AH140" s="49">
        <f>IFERROR(_xll.qlIndexFixing(Eur3M_QL,AG140,TRUE,Recalc),NA())</f>
        <v>2.067743298386191E-4</v>
      </c>
    </row>
    <row r="141" spans="31:34" x14ac:dyDescent="0.2">
      <c r="AE141" s="11" t="str">
        <f t="shared" si="5"/>
        <v>1D</v>
      </c>
      <c r="AF141" s="48">
        <f>_xll.qlCalendarAdvance(Calendar,AF140,AE141,"f",FALSE)</f>
        <v>42380</v>
      </c>
      <c r="AG141" s="48">
        <f>_xll.qlCalendarAdvance(Calendar,AF141,Ndays&amp;"D",,,_xll.ohTrigger(Trigger,Recalc))</f>
        <v>42382</v>
      </c>
      <c r="AH141" s="49">
        <f>IFERROR(_xll.qlIndexFixing(Eur3M_QL,AG141,TRUE,Recalc),NA())</f>
        <v>2.0745176345990593E-4</v>
      </c>
    </row>
    <row r="142" spans="31:34" x14ac:dyDescent="0.2">
      <c r="AE142" s="11" t="str">
        <f t="shared" si="5"/>
        <v>1D</v>
      </c>
      <c r="AF142" s="48">
        <f>_xll.qlCalendarAdvance(Calendar,AF141,AE142,"f",FALSE)</f>
        <v>42381</v>
      </c>
      <c r="AG142" s="48">
        <f>_xll.qlCalendarAdvance(Calendar,AF142,Ndays&amp;"D",,,_xll.ohTrigger(Trigger,Recalc))</f>
        <v>42383</v>
      </c>
      <c r="AH142" s="49">
        <f>IFERROR(_xll.qlIndexFixing(Eur3M_QL,AG142,TRUE,Recalc),NA())</f>
        <v>2.0948406502210892E-4</v>
      </c>
    </row>
    <row r="143" spans="31:34" x14ac:dyDescent="0.2">
      <c r="AE143" s="11" t="str">
        <f t="shared" si="5"/>
        <v>1D</v>
      </c>
      <c r="AF143" s="48">
        <f>_xll.qlCalendarAdvance(Calendar,AF142,AE143,"f",FALSE)</f>
        <v>42382</v>
      </c>
      <c r="AG143" s="48">
        <f>_xll.qlCalendarAdvance(Calendar,AF143,Ndays&amp;"D",,,_xll.ohTrigger(Trigger,Recalc))</f>
        <v>42384</v>
      </c>
      <c r="AH143" s="49">
        <f>IFERROR(_xll.qlIndexFixing(Eur3M_QL,AG143,TRUE,Recalc),NA())</f>
        <v>2.1016149910807897E-4</v>
      </c>
    </row>
    <row r="144" spans="31:34" x14ac:dyDescent="0.2">
      <c r="AE144" s="11" t="str">
        <f t="shared" si="5"/>
        <v>1D</v>
      </c>
      <c r="AF144" s="48">
        <f>_xll.qlCalendarAdvance(Calendar,AF143,AE144,"f",FALSE)</f>
        <v>42383</v>
      </c>
      <c r="AG144" s="48">
        <f>_xll.qlCalendarAdvance(Calendar,AF144,Ndays&amp;"D",,,_xll.ohTrigger(Trigger,Recalc))</f>
        <v>42387</v>
      </c>
      <c r="AH144" s="49">
        <f>IFERROR(_xll.qlIndexFixing(Eur3M_QL,AG144,TRUE,Recalc),NA())</f>
        <v>2.1083893330912183E-4</v>
      </c>
    </row>
    <row r="145" spans="31:34" x14ac:dyDescent="0.2">
      <c r="AE145" s="11" t="str">
        <f t="shared" si="5"/>
        <v>1D</v>
      </c>
      <c r="AF145" s="48">
        <f>_xll.qlCalendarAdvance(Calendar,AF144,AE145,"f",FALSE)</f>
        <v>42384</v>
      </c>
      <c r="AG145" s="48">
        <f>_xll.qlCalendarAdvance(Calendar,AF145,Ndays&amp;"D",,,_xll.ohTrigger(Trigger,Recalc))</f>
        <v>42388</v>
      </c>
      <c r="AH145" s="49">
        <f>IFERROR(_xll.qlIndexFixing(Eur3M_QL,AG145,TRUE,Recalc),NA())</f>
        <v>2.115163676269943E-4</v>
      </c>
    </row>
    <row r="146" spans="31:34" x14ac:dyDescent="0.2">
      <c r="AE146" s="11" t="str">
        <f t="shared" si="5"/>
        <v>1D</v>
      </c>
      <c r="AF146" s="48">
        <f>_xll.qlCalendarAdvance(Calendar,AF145,AE146,"f",FALSE)</f>
        <v>42387</v>
      </c>
      <c r="AG146" s="48">
        <f>_xll.qlCalendarAdvance(Calendar,AF146,Ndays&amp;"D",,,_xll.ohTrigger(Trigger,Recalc))</f>
        <v>42389</v>
      </c>
      <c r="AH146" s="49">
        <f>IFERROR(_xll.qlIndexFixing(Eur3M_QL,AG146,TRUE,Recalc),NA())</f>
        <v>2.1219380206081797E-4</v>
      </c>
    </row>
    <row r="147" spans="31:34" x14ac:dyDescent="0.2">
      <c r="AE147" s="11" t="str">
        <f t="shared" si="5"/>
        <v>1D</v>
      </c>
      <c r="AF147" s="48">
        <f>_xll.qlCalendarAdvance(Calendar,AF146,AE147,"f",FALSE)</f>
        <v>42388</v>
      </c>
      <c r="AG147" s="48">
        <f>_xll.qlCalendarAdvance(Calendar,AF147,Ndays&amp;"D",,,_xll.ohTrigger(Trigger,Recalc))</f>
        <v>42390</v>
      </c>
      <c r="AH147" s="49">
        <f>IFERROR(_xll.qlIndexFixing(Eur3M_QL,AG147,TRUE,Recalc),NA())</f>
        <v>2.1422610605887466E-4</v>
      </c>
    </row>
    <row r="148" spans="31:34" x14ac:dyDescent="0.2">
      <c r="AE148" s="11" t="str">
        <f t="shared" si="5"/>
        <v>1D</v>
      </c>
      <c r="AF148" s="48">
        <f>_xll.qlCalendarAdvance(Calendar,AF147,AE148,"f",FALSE)</f>
        <v>42389</v>
      </c>
      <c r="AG148" s="48">
        <f>_xll.qlCalendarAdvance(Calendar,AF148,Ndays&amp;"D",,,_xll.ohTrigger(Trigger,Recalc))</f>
        <v>42391</v>
      </c>
      <c r="AH148" s="49">
        <f>IFERROR(_xll.qlIndexFixing(Eur3M_QL,AG148,TRUE,Recalc),NA())</f>
        <v>2.1490354095650316E-4</v>
      </c>
    </row>
    <row r="149" spans="31:34" x14ac:dyDescent="0.2">
      <c r="AE149" s="11" t="str">
        <f t="shared" si="5"/>
        <v>1D</v>
      </c>
      <c r="AF149" s="48">
        <f>_xll.qlCalendarAdvance(Calendar,AF148,AE149,"f",FALSE)</f>
        <v>42390</v>
      </c>
      <c r="AG149" s="48">
        <f>_xll.qlCalendarAdvance(Calendar,AF149,Ndays&amp;"D",,,_xll.ohTrigger(Trigger,Recalc))</f>
        <v>42394</v>
      </c>
      <c r="AH149" s="49">
        <f>IFERROR(_xll.qlIndexFixing(Eur3M_QL,AG149,TRUE,Recalc),NA())</f>
        <v>2.1558097597008285E-4</v>
      </c>
    </row>
    <row r="150" spans="31:34" x14ac:dyDescent="0.2">
      <c r="AE150" s="11" t="str">
        <f t="shared" si="5"/>
        <v>1D</v>
      </c>
      <c r="AF150" s="48">
        <f>_xll.qlCalendarAdvance(Calendar,AF149,AE150,"f",FALSE)</f>
        <v>42391</v>
      </c>
      <c r="AG150" s="48">
        <f>_xll.qlCalendarAdvance(Calendar,AF150,Ndays&amp;"D",,,_xll.ohTrigger(Trigger,Recalc))</f>
        <v>42395</v>
      </c>
      <c r="AH150" s="49">
        <f>IFERROR(_xll.qlIndexFixing(Eur3M_QL,AG150,TRUE,Recalc),NA())</f>
        <v>2.1625841110049218E-4</v>
      </c>
    </row>
    <row r="151" spans="31:34" x14ac:dyDescent="0.2">
      <c r="AE151" s="11" t="str">
        <f t="shared" si="5"/>
        <v>1D</v>
      </c>
      <c r="AF151" s="48">
        <f>_xll.qlCalendarAdvance(Calendar,AF150,AE151,"f",FALSE)</f>
        <v>42394</v>
      </c>
      <c r="AG151" s="48">
        <f>_xll.qlCalendarAdvance(Calendar,AF151,Ndays&amp;"D",,,_xll.ohTrigger(Trigger,Recalc))</f>
        <v>42396</v>
      </c>
      <c r="AH151" s="49">
        <f>IFERROR(_xll.qlIndexFixing(Eur3M_QL,AG151,TRUE,Recalc),NA())</f>
        <v>2.1693584634597428E-4</v>
      </c>
    </row>
    <row r="152" spans="31:34" x14ac:dyDescent="0.2">
      <c r="AE152" s="11" t="str">
        <f t="shared" si="5"/>
        <v>1D</v>
      </c>
      <c r="AF152" s="48">
        <f>_xll.qlCalendarAdvance(Calendar,AF151,AE152,"f",FALSE)</f>
        <v>42395</v>
      </c>
      <c r="AG152" s="48">
        <f>_xll.qlCalendarAdvance(Calendar,AF152,Ndays&amp;"D",,,_xll.ohTrigger(Trigger,Recalc))</f>
        <v>42397</v>
      </c>
      <c r="AH152" s="49">
        <f>IFERROR(_xll.qlIndexFixing(Eur3M_QL,AG152,TRUE,Recalc),NA())</f>
        <v>2.1896815277988469E-4</v>
      </c>
    </row>
    <row r="153" spans="31:34" x14ac:dyDescent="0.2">
      <c r="AE153" s="11" t="str">
        <f t="shared" si="5"/>
        <v>1D</v>
      </c>
      <c r="AF153" s="48">
        <f>_xll.qlCalendarAdvance(Calendar,AF152,AE153,"f",FALSE)</f>
        <v>42396</v>
      </c>
      <c r="AG153" s="48">
        <f>_xll.qlCalendarAdvance(Calendar,AF153,Ndays&amp;"D",,,_xll.ohTrigger(Trigger,Recalc))</f>
        <v>42398</v>
      </c>
      <c r="AH153" s="49">
        <f>IFERROR(_xll.qlIndexFixing(Eur3M_QL,AG153,TRUE,Recalc),NA())</f>
        <v>2.1999999957955652E-4</v>
      </c>
    </row>
    <row r="154" spans="31:34" x14ac:dyDescent="0.2">
      <c r="AE154" s="11" t="str">
        <f t="shared" si="5"/>
        <v>1D</v>
      </c>
      <c r="AF154" s="48">
        <f>_xll.qlCalendarAdvance(Calendar,AF153,AE154,"f",FALSE)</f>
        <v>42397</v>
      </c>
      <c r="AG154" s="48">
        <f>_xll.qlCalendarAdvance(Calendar,AF154,Ndays&amp;"D",,,_xll.ohTrigger(Trigger,Recalc))</f>
        <v>42401</v>
      </c>
      <c r="AH154" s="49">
        <f>IFERROR(_xll.qlIndexFixing(Eur3M_QL,AG154,TRUE,Recalc),NA())</f>
        <v>2.2033559652268053E-4</v>
      </c>
    </row>
    <row r="155" spans="31:34" x14ac:dyDescent="0.2">
      <c r="AE155" s="11" t="str">
        <f t="shared" si="5"/>
        <v>1D</v>
      </c>
      <c r="AF155" s="48">
        <f>_xll.qlCalendarAdvance(Calendar,AF154,AE155,"f",FALSE)</f>
        <v>42398</v>
      </c>
      <c r="AG155" s="48">
        <f>_xll.qlCalendarAdvance(Calendar,AF155,Ndays&amp;"D",,,_xll.ohTrigger(Trigger,Recalc))</f>
        <v>42402</v>
      </c>
      <c r="AH155" s="49">
        <f>IFERROR(_xll.qlIndexFixing(Eur3M_QL,AG155,TRUE,Recalc),NA())</f>
        <v>2.2067119349511444E-4</v>
      </c>
    </row>
    <row r="156" spans="31:34" x14ac:dyDescent="0.2">
      <c r="AE156" s="11" t="str">
        <f t="shared" si="5"/>
        <v>1D</v>
      </c>
      <c r="AF156" s="48">
        <f>_xll.qlCalendarAdvance(Calendar,AF155,AE156,"f",FALSE)</f>
        <v>42401</v>
      </c>
      <c r="AG156" s="48">
        <f>_xll.qlCalendarAdvance(Calendar,AF156,Ndays&amp;"D",,,_xll.ohTrigger(Trigger,Recalc))</f>
        <v>42403</v>
      </c>
      <c r="AH156" s="49">
        <f>IFERROR(_xll.qlIndexFixing(Eur3M_QL,AG156,TRUE,Recalc),NA())</f>
        <v>2.2100679049419369E-4</v>
      </c>
    </row>
    <row r="157" spans="31:34" x14ac:dyDescent="0.2">
      <c r="AE157" s="11" t="str">
        <f t="shared" si="5"/>
        <v>1D</v>
      </c>
      <c r="AF157" s="48">
        <f>_xll.qlCalendarAdvance(Calendar,AF156,AE157,"f",FALSE)</f>
        <v>42402</v>
      </c>
      <c r="AG157" s="48">
        <f>_xll.qlCalendarAdvance(Calendar,AF157,Ndays&amp;"D",,,_xll.ohTrigger(Trigger,Recalc))</f>
        <v>42404</v>
      </c>
      <c r="AH157" s="49">
        <f>IFERROR(_xll.qlIndexFixing(Eur3M_QL,AG157,TRUE,Recalc),NA())</f>
        <v>2.2223370653168812E-4</v>
      </c>
    </row>
    <row r="158" spans="31:34" x14ac:dyDescent="0.2">
      <c r="AE158" s="11" t="str">
        <f t="shared" si="5"/>
        <v>1D</v>
      </c>
      <c r="AF158" s="48">
        <f>_xll.qlCalendarAdvance(Calendar,AF157,AE158,"f",FALSE)</f>
        <v>42403</v>
      </c>
      <c r="AG158" s="48">
        <f>_xll.qlCalendarAdvance(Calendar,AF158,Ndays&amp;"D",,,_xll.ohTrigger(Trigger,Recalc))</f>
        <v>42405</v>
      </c>
      <c r="AH158" s="49">
        <f>IFERROR(_xll.qlIndexFixing(Eur3M_QL,AG158,TRUE,Recalc),NA())</f>
        <v>2.22349178775616E-4</v>
      </c>
    </row>
    <row r="159" spans="31:34" x14ac:dyDescent="0.2">
      <c r="AE159" s="11" t="str">
        <f t="shared" si="5"/>
        <v>1D</v>
      </c>
      <c r="AF159" s="48">
        <f>_xll.qlCalendarAdvance(Calendar,AF158,AE159,"f",FALSE)</f>
        <v>42404</v>
      </c>
      <c r="AG159" s="48">
        <f>_xll.qlCalendarAdvance(Calendar,AF159,Ndays&amp;"D",,,_xll.ohTrigger(Trigger,Recalc))</f>
        <v>42408</v>
      </c>
      <c r="AH159" s="49">
        <f>IFERROR(_xll.qlIndexFixing(Eur3M_QL,AG159,TRUE,Recalc),NA())</f>
        <v>2.2268477591769198E-4</v>
      </c>
    </row>
    <row r="160" spans="31:34" x14ac:dyDescent="0.2">
      <c r="AE160" s="11" t="str">
        <f t="shared" si="5"/>
        <v>1D</v>
      </c>
      <c r="AF160" s="48">
        <f>_xll.qlCalendarAdvance(Calendar,AF159,AE160,"f",FALSE)</f>
        <v>42405</v>
      </c>
      <c r="AG160" s="48">
        <f>_xll.qlCalendarAdvance(Calendar,AF160,Ndays&amp;"D",,,_xll.ohTrigger(Trigger,Recalc))</f>
        <v>42409</v>
      </c>
      <c r="AH160" s="49">
        <f>IFERROR(_xll.qlIndexFixing(Eur3M_QL,AG160,TRUE,Recalc),NA())</f>
        <v>2.2302037308552514E-4</v>
      </c>
    </row>
    <row r="161" spans="31:34" x14ac:dyDescent="0.2">
      <c r="AE161" s="11" t="str">
        <f t="shared" si="5"/>
        <v>1D</v>
      </c>
      <c r="AF161" s="48">
        <f>_xll.qlCalendarAdvance(Calendar,AF160,AE161,"f",FALSE)</f>
        <v>42408</v>
      </c>
      <c r="AG161" s="48">
        <f>_xll.qlCalendarAdvance(Calendar,AF161,Ndays&amp;"D",,,_xll.ohTrigger(Trigger,Recalc))</f>
        <v>42410</v>
      </c>
      <c r="AH161" s="49">
        <f>IFERROR(_xll.qlIndexFixing(Eur3M_QL,AG161,TRUE,Recalc),NA())</f>
        <v>2.2335597028266818E-4</v>
      </c>
    </row>
    <row r="162" spans="31:34" x14ac:dyDescent="0.2">
      <c r="AE162" s="11" t="str">
        <f t="shared" si="5"/>
        <v>1D</v>
      </c>
      <c r="AF162" s="48">
        <f>_xll.qlCalendarAdvance(Calendar,AF161,AE162,"f",FALSE)</f>
        <v>42409</v>
      </c>
      <c r="AG162" s="48">
        <f>_xll.qlCalendarAdvance(Calendar,AF162,Ndays&amp;"D",,,_xll.ohTrigger(Trigger,Recalc))</f>
        <v>42411</v>
      </c>
      <c r="AH162" s="49">
        <f>IFERROR(_xll.qlIndexFixing(Eur3M_QL,AG162,TRUE,Recalc),NA())</f>
        <v>2.2455707330362761E-4</v>
      </c>
    </row>
    <row r="163" spans="31:34" x14ac:dyDescent="0.2">
      <c r="AE163" s="11" t="str">
        <f t="shared" si="5"/>
        <v>1D</v>
      </c>
      <c r="AF163" s="48">
        <f>_xll.qlCalendarAdvance(Calendar,AF162,AE163,"f",FALSE)</f>
        <v>42410</v>
      </c>
      <c r="AG163" s="48">
        <f>_xll.qlCalendarAdvance(Calendar,AF163,Ndays&amp;"D",,,_xll.ohTrigger(Trigger,Recalc))</f>
        <v>42412</v>
      </c>
      <c r="AH163" s="49">
        <f>IFERROR(_xll.qlIndexFixing(Eur3M_QL,AG163,TRUE,Recalc),NA())</f>
        <v>2.2469835935279292E-4</v>
      </c>
    </row>
    <row r="164" spans="31:34" x14ac:dyDescent="0.2">
      <c r="AE164" s="11" t="str">
        <f t="shared" si="5"/>
        <v>1D</v>
      </c>
      <c r="AF164" s="48">
        <f>_xll.qlCalendarAdvance(Calendar,AF163,AE164,"f",FALSE)</f>
        <v>42411</v>
      </c>
      <c r="AG164" s="48">
        <f>_xll.qlCalendarAdvance(Calendar,AF164,Ndays&amp;"D",,,_xll.ohTrigger(Trigger,Recalc))</f>
        <v>42415</v>
      </c>
      <c r="AH164" s="49">
        <f>IFERROR(_xll.qlIndexFixing(Eur3M_QL,AG164,TRUE,Recalc),NA())</f>
        <v>2.2503395669115633E-4</v>
      </c>
    </row>
    <row r="165" spans="31:34" x14ac:dyDescent="0.2">
      <c r="AE165" s="11" t="str">
        <f t="shared" si="5"/>
        <v>1D</v>
      </c>
      <c r="AF165" s="48">
        <f>_xll.qlCalendarAdvance(Calendar,AF164,AE165,"f",FALSE)</f>
        <v>42412</v>
      </c>
      <c r="AG165" s="48">
        <f>_xll.qlCalendarAdvance(Calendar,AF165,Ndays&amp;"D",,,_xll.ohTrigger(Trigger,Recalc))</f>
        <v>42416</v>
      </c>
      <c r="AH165" s="49">
        <f>IFERROR(_xll.qlIndexFixing(Eur3M_QL,AG165,TRUE,Recalc),NA())</f>
        <v>2.253695540561651E-4</v>
      </c>
    </row>
    <row r="166" spans="31:34" x14ac:dyDescent="0.2">
      <c r="AE166" s="11" t="str">
        <f t="shared" si="5"/>
        <v>1D</v>
      </c>
      <c r="AF166" s="48">
        <f>_xll.qlCalendarAdvance(Calendar,AF165,AE166,"f",FALSE)</f>
        <v>42415</v>
      </c>
      <c r="AG166" s="48">
        <f>_xll.qlCalendarAdvance(Calendar,AF166,Ndays&amp;"D",,,_xll.ohTrigger(Trigger,Recalc))</f>
        <v>42417</v>
      </c>
      <c r="AH166" s="49">
        <f>IFERROR(_xll.qlIndexFixing(Eur3M_QL,AG166,TRUE,Recalc),NA())</f>
        <v>2.2570515145048375E-4</v>
      </c>
    </row>
    <row r="167" spans="31:34" x14ac:dyDescent="0.2">
      <c r="AE167" s="11" t="str">
        <f t="shared" si="5"/>
        <v>1D</v>
      </c>
      <c r="AF167" s="48">
        <f>_xll.qlCalendarAdvance(Calendar,AF166,AE167,"f",FALSE)</f>
        <v>42416</v>
      </c>
      <c r="AG167" s="48">
        <f>_xll.qlCalendarAdvance(Calendar,AF167,Ndays&amp;"D",,,_xll.ohTrigger(Trigger,Recalc))</f>
        <v>42418</v>
      </c>
      <c r="AH167" s="49">
        <f>IFERROR(_xll.qlIndexFixing(Eur3M_QL,AG167,TRUE,Recalc),NA())</f>
        <v>2.2688044144150742E-4</v>
      </c>
    </row>
    <row r="168" spans="31:34" x14ac:dyDescent="0.2">
      <c r="AE168" s="11" t="str">
        <f t="shared" si="5"/>
        <v>1D</v>
      </c>
      <c r="AF168" s="48">
        <f>_xll.qlCalendarAdvance(Calendar,AF167,AE168,"f",FALSE)</f>
        <v>42417</v>
      </c>
      <c r="AG168" s="48">
        <f>_xll.qlCalendarAdvance(Calendar,AF168,Ndays&amp;"D",,,_xll.ohTrigger(Trigger,Recalc))</f>
        <v>42419</v>
      </c>
      <c r="AH168" s="49">
        <f>IFERROR(_xll.qlIndexFixing(Eur3M_QL,AG168,TRUE,Recalc),NA())</f>
        <v>2.2704754130931093E-4</v>
      </c>
    </row>
    <row r="169" spans="31:34" x14ac:dyDescent="0.2">
      <c r="AE169" s="11" t="str">
        <f t="shared" si="5"/>
        <v>1D</v>
      </c>
      <c r="AF169" s="48">
        <f>_xll.qlCalendarAdvance(Calendar,AF168,AE169,"f",FALSE)</f>
        <v>42418</v>
      </c>
      <c r="AG169" s="48">
        <f>_xll.qlCalendarAdvance(Calendar,AF169,Ndays&amp;"D",,,_xll.ohTrigger(Trigger,Recalc))</f>
        <v>42422</v>
      </c>
      <c r="AH169" s="49">
        <f>IFERROR(_xll.qlIndexFixing(Eur3M_QL,AG169,TRUE,Recalc),NA())</f>
        <v>2.2738313884484995E-4</v>
      </c>
    </row>
    <row r="170" spans="31:34" x14ac:dyDescent="0.2">
      <c r="AE170" s="11" t="str">
        <f t="shared" si="5"/>
        <v>1D</v>
      </c>
      <c r="AF170" s="48">
        <f>_xll.qlCalendarAdvance(Calendar,AF169,AE170,"f",FALSE)</f>
        <v>42419</v>
      </c>
      <c r="AG170" s="48">
        <f>_xll.qlCalendarAdvance(Calendar,AF170,Ndays&amp;"D",,,_xll.ohTrigger(Trigger,Recalc))</f>
        <v>42423</v>
      </c>
      <c r="AH170" s="49">
        <f>IFERROR(_xll.qlIndexFixing(Eur3M_QL,AG170,TRUE,Recalc),NA())</f>
        <v>2.2771873640703433E-4</v>
      </c>
    </row>
    <row r="171" spans="31:34" x14ac:dyDescent="0.2">
      <c r="AE171" s="11" t="str">
        <f t="shared" si="5"/>
        <v>1D</v>
      </c>
      <c r="AF171" s="48">
        <f>_xll.qlCalendarAdvance(Calendar,AF170,AE171,"f",FALSE)</f>
        <v>42422</v>
      </c>
      <c r="AG171" s="48">
        <f>_xll.qlCalendarAdvance(Calendar,AF171,Ndays&amp;"D",,,_xll.ohTrigger(Trigger,Recalc))</f>
        <v>42424</v>
      </c>
      <c r="AH171" s="49">
        <f>IFERROR(_xll.qlIndexFixing(Eur3M_QL,AG171,TRUE,Recalc),NA())</f>
        <v>2.2805433399852859E-4</v>
      </c>
    </row>
    <row r="172" spans="31:34" x14ac:dyDescent="0.2">
      <c r="AE172" s="11" t="str">
        <f t="shared" si="5"/>
        <v>1D</v>
      </c>
      <c r="AF172" s="48">
        <f>_xll.qlCalendarAdvance(Calendar,AF171,AE172,"f",FALSE)</f>
        <v>42423</v>
      </c>
      <c r="AG172" s="48">
        <f>_xll.qlCalendarAdvance(Calendar,AF172,Ndays&amp;"D",,,_xll.ohTrigger(Trigger,Recalc))</f>
        <v>42425</v>
      </c>
      <c r="AH172" s="49">
        <f>IFERROR(_xll.qlIndexFixing(Eur3M_QL,AG172,TRUE,Recalc),NA())</f>
        <v>2.2934339488740079E-4</v>
      </c>
    </row>
    <row r="173" spans="31:34" x14ac:dyDescent="0.2">
      <c r="AE173" s="11" t="str">
        <f t="shared" si="5"/>
        <v>1D</v>
      </c>
      <c r="AF173" s="48">
        <f>_xll.qlCalendarAdvance(Calendar,AF172,AE173,"f",FALSE)</f>
        <v>42424</v>
      </c>
      <c r="AG173" s="48">
        <f>_xll.qlCalendarAdvance(Calendar,AF173,Ndays&amp;"D",,,_xll.ohTrigger(Trigger,Recalc))</f>
        <v>42426</v>
      </c>
      <c r="AH173" s="49">
        <f>IFERROR(_xll.qlIndexFixing(Eur3M_QL,AG173,TRUE,Recalc),NA())</f>
        <v>2.2967169742994366E-4</v>
      </c>
    </row>
    <row r="174" spans="31:34" x14ac:dyDescent="0.2">
      <c r="AE174" s="11" t="str">
        <f t="shared" si="5"/>
        <v>1D</v>
      </c>
      <c r="AF174" s="48">
        <f>_xll.qlCalendarAdvance(Calendar,AF173,AE174,"f",FALSE)</f>
        <v>42425</v>
      </c>
      <c r="AG174" s="48">
        <f>_xll.qlCalendarAdvance(Calendar,AF174,Ndays&amp;"D",,,_xll.ohTrigger(Trigger,Recalc))</f>
        <v>42429</v>
      </c>
      <c r="AH174" s="49">
        <f>IFERROR(_xll.qlIndexFixing(Eur3M_QL,AG174,TRUE,Recalc),NA())</f>
        <v>2.3000000000029038E-4</v>
      </c>
    </row>
    <row r="175" spans="31:34" x14ac:dyDescent="0.2">
      <c r="AE175" s="11" t="str">
        <f t="shared" si="5"/>
        <v>1D</v>
      </c>
      <c r="AF175" s="48">
        <f>_xll.qlCalendarAdvance(Calendar,AF174,AE175,"f",FALSE)</f>
        <v>42426</v>
      </c>
      <c r="AG175" s="48">
        <f>_xll.qlCalendarAdvance(Calendar,AF175,Ndays&amp;"D",,,_xll.ohTrigger(Trigger,Recalc))</f>
        <v>42430</v>
      </c>
      <c r="AH175" s="49">
        <f>IFERROR(_xll.qlIndexFixing(Eur3M_QL,AG175,TRUE,Recalc),NA())</f>
        <v>2.3031744284881964E-4</v>
      </c>
    </row>
    <row r="176" spans="31:34" x14ac:dyDescent="0.2">
      <c r="AE176" s="11" t="str">
        <f t="shared" si="5"/>
        <v>1D</v>
      </c>
      <c r="AF176" s="48">
        <f>_xll.qlCalendarAdvance(Calendar,AF175,AE176,"f",FALSE)</f>
        <v>42429</v>
      </c>
      <c r="AG176" s="48">
        <f>_xll.qlCalendarAdvance(Calendar,AF176,Ndays&amp;"D",,,_xll.ohTrigger(Trigger,Recalc))</f>
        <v>42431</v>
      </c>
      <c r="AH176" s="49">
        <f>IFERROR(_xll.qlIndexFixing(Eur3M_QL,AG176,TRUE,Recalc),NA())</f>
        <v>2.3176515111588772E-4</v>
      </c>
    </row>
    <row r="177" spans="31:34" x14ac:dyDescent="0.2">
      <c r="AE177" s="11" t="str">
        <f t="shared" si="5"/>
        <v>1D</v>
      </c>
      <c r="AF177" s="48">
        <f>_xll.qlCalendarAdvance(Calendar,AF176,AE177,"f",FALSE)</f>
        <v>42430</v>
      </c>
      <c r="AG177" s="48">
        <f>_xll.qlCalendarAdvance(Calendar,AF177,Ndays&amp;"D",,,_xll.ohTrigger(Trigger,Recalc))</f>
        <v>42432</v>
      </c>
      <c r="AH177" s="49">
        <f>IFERROR(_xll.qlIndexFixing(Eur3M_QL,AG177,TRUE,Recalc),NA())</f>
        <v>2.3158721449838453E-4</v>
      </c>
    </row>
    <row r="178" spans="31:34" x14ac:dyDescent="0.2">
      <c r="AE178" s="11" t="str">
        <f t="shared" si="5"/>
        <v>1D</v>
      </c>
      <c r="AF178" s="48">
        <f>_xll.qlCalendarAdvance(Calendar,AF177,AE178,"f",FALSE)</f>
        <v>42431</v>
      </c>
      <c r="AG178" s="48">
        <f>_xll.qlCalendarAdvance(Calendar,AF178,Ndays&amp;"D",,,_xll.ohTrigger(Trigger,Recalc))</f>
        <v>42433</v>
      </c>
      <c r="AH178" s="49">
        <f>IFERROR(_xll.qlIndexFixing(Eur3M_QL,AG178,TRUE,Recalc),NA())</f>
        <v>2.3190465747463773E-4</v>
      </c>
    </row>
    <row r="179" spans="31:34" x14ac:dyDescent="0.2">
      <c r="AE179" s="11" t="str">
        <f t="shared" si="5"/>
        <v>1D</v>
      </c>
      <c r="AF179" s="48">
        <f>_xll.qlCalendarAdvance(Calendar,AF178,AE179,"f",FALSE)</f>
        <v>42432</v>
      </c>
      <c r="AG179" s="48">
        <f>_xll.qlCalendarAdvance(Calendar,AF179,Ndays&amp;"D",,,_xll.ohTrigger(Trigger,Recalc))</f>
        <v>42436</v>
      </c>
      <c r="AH179" s="49">
        <f>IFERROR(_xll.qlIndexFixing(Eur3M_QL,AG179,TRUE,Recalc),NA())</f>
        <v>2.3222210047695702E-4</v>
      </c>
    </row>
    <row r="180" spans="31:34" x14ac:dyDescent="0.2">
      <c r="AE180" s="11" t="str">
        <f t="shared" si="5"/>
        <v>1D</v>
      </c>
      <c r="AF180" s="48">
        <f>_xll.qlCalendarAdvance(Calendar,AF179,AE180,"f",FALSE)</f>
        <v>42433</v>
      </c>
      <c r="AG180" s="48">
        <f>_xll.qlCalendarAdvance(Calendar,AF180,Ndays&amp;"D",,,_xll.ohTrigger(Trigger,Recalc))</f>
        <v>42437</v>
      </c>
      <c r="AH180" s="49">
        <f>IFERROR(_xll.qlIndexFixing(Eur3M_QL,AG180,TRUE,Recalc),NA())</f>
        <v>2.3253954350534241E-4</v>
      </c>
    </row>
    <row r="181" spans="31:34" x14ac:dyDescent="0.2">
      <c r="AE181" s="11" t="str">
        <f t="shared" si="5"/>
        <v>1D</v>
      </c>
      <c r="AF181" s="48">
        <f>_xll.qlCalendarAdvance(Calendar,AF180,AE181,"f",FALSE)</f>
        <v>42436</v>
      </c>
      <c r="AG181" s="48">
        <f>_xll.qlCalendarAdvance(Calendar,AF181,Ndays&amp;"D",,,_xll.ohTrigger(Trigger,Recalc))</f>
        <v>42438</v>
      </c>
      <c r="AH181" s="49">
        <f>IFERROR(_xll.qlIndexFixing(Eur3M_QL,AG181,TRUE,Recalc),NA())</f>
        <v>2.339399766406641E-4</v>
      </c>
    </row>
    <row r="182" spans="31:34" x14ac:dyDescent="0.2">
      <c r="AE182" s="11" t="str">
        <f t="shared" si="5"/>
        <v>1D</v>
      </c>
      <c r="AF182" s="48">
        <f>_xll.qlCalendarAdvance(Calendar,AF181,AE182,"f",FALSE)</f>
        <v>42437</v>
      </c>
      <c r="AG182" s="48">
        <f>_xll.qlCalendarAdvance(Calendar,AF182,Ndays&amp;"D",,,_xll.ohTrigger(Trigger,Recalc))</f>
        <v>42439</v>
      </c>
      <c r="AH182" s="49">
        <f>IFERROR(_xll.qlIndexFixing(Eur3M_QL,AG182,TRUE,Recalc),NA())</f>
        <v>2.3380931587606957E-4</v>
      </c>
    </row>
    <row r="183" spans="31:34" x14ac:dyDescent="0.2">
      <c r="AE183" s="11" t="str">
        <f t="shared" si="5"/>
        <v>1D</v>
      </c>
      <c r="AF183" s="48">
        <f>_xll.qlCalendarAdvance(Calendar,AF182,AE183,"f",FALSE)</f>
        <v>42438</v>
      </c>
      <c r="AG183" s="48">
        <f>_xll.qlCalendarAdvance(Calendar,AF183,Ndays&amp;"D",,,_xll.ohTrigger(Trigger,Recalc))</f>
        <v>42440</v>
      </c>
      <c r="AH183" s="49">
        <f>IFERROR(_xll.qlIndexFixing(Eur3M_QL,AG183,TRUE,Recalc),NA())</f>
        <v>2.3412675903304773E-4</v>
      </c>
    </row>
    <row r="184" spans="31:34" x14ac:dyDescent="0.2">
      <c r="AE184" s="11" t="str">
        <f t="shared" si="5"/>
        <v>1D</v>
      </c>
      <c r="AF184" s="48">
        <f>_xll.qlCalendarAdvance(Calendar,AF183,AE184,"f",FALSE)</f>
        <v>42439</v>
      </c>
      <c r="AG184" s="48">
        <f>_xll.qlCalendarAdvance(Calendar,AF184,Ndays&amp;"D",,,_xll.ohTrigger(Trigger,Recalc))</f>
        <v>42443</v>
      </c>
      <c r="AH184" s="49">
        <f>IFERROR(_xll.qlIndexFixing(Eur3M_QL,AG184,TRUE,Recalc),NA())</f>
        <v>2.3444420221609204E-4</v>
      </c>
    </row>
    <row r="185" spans="31:34" x14ac:dyDescent="0.2">
      <c r="AE185" s="11" t="str">
        <f t="shared" si="5"/>
        <v>1D</v>
      </c>
      <c r="AF185" s="48">
        <f>_xll.qlCalendarAdvance(Calendar,AF184,AE185,"f",FALSE)</f>
        <v>42440</v>
      </c>
      <c r="AG185" s="48">
        <f>_xll.qlCalendarAdvance(Calendar,AF185,Ndays&amp;"D",,,_xll.ohTrigger(Trigger,Recalc))</f>
        <v>42444</v>
      </c>
      <c r="AH185" s="49">
        <f>IFERROR(_xll.qlIndexFixing(Eur3M_QL,AG185,TRUE,Recalc),NA())</f>
        <v>2.3476164542433355E-4</v>
      </c>
    </row>
    <row r="186" spans="31:34" x14ac:dyDescent="0.2">
      <c r="AE186" s="11" t="str">
        <f t="shared" si="5"/>
        <v>1D</v>
      </c>
      <c r="AF186" s="48">
        <f>_xll.qlCalendarAdvance(Calendar,AF185,AE186,"f",FALSE)</f>
        <v>42443</v>
      </c>
      <c r="AG186" s="48">
        <f>_xll.qlCalendarAdvance(Calendar,AF186,Ndays&amp;"D",,,_xll.ohTrigger(Trigger,Recalc))</f>
        <v>42445</v>
      </c>
      <c r="AH186" s="49">
        <f>IFERROR(_xll.qlIndexFixing(Eur3M_QL,AG186,TRUE,Recalc),NA())</f>
        <v>2.3611480340019744E-4</v>
      </c>
    </row>
    <row r="187" spans="31:34" x14ac:dyDescent="0.2">
      <c r="AE187" s="11" t="str">
        <f t="shared" si="5"/>
        <v>1D</v>
      </c>
      <c r="AF187" s="48">
        <f>_xll.qlCalendarAdvance(Calendar,AF186,AE187,"f",FALSE)</f>
        <v>42444</v>
      </c>
      <c r="AG187" s="48">
        <f>_xll.qlCalendarAdvance(Calendar,AF187,Ndays&amp;"D",,,_xll.ohTrigger(Trigger,Recalc))</f>
        <v>42446</v>
      </c>
      <c r="AH187" s="49">
        <f>IFERROR(_xll.qlIndexFixing(Eur3M_QL,AG187,TRUE,Recalc),NA())</f>
        <v>2.3603141851535412E-4</v>
      </c>
    </row>
    <row r="188" spans="31:34" x14ac:dyDescent="0.2">
      <c r="AE188" s="11" t="str">
        <f t="shared" si="5"/>
        <v>1D</v>
      </c>
      <c r="AF188" s="48">
        <f>_xll.qlCalendarAdvance(Calendar,AF187,AE188,"f",FALSE)</f>
        <v>42445</v>
      </c>
      <c r="AG188" s="48">
        <f>_xll.qlCalendarAdvance(Calendar,AF188,Ndays&amp;"D",,,_xll.ohTrigger(Trigger,Recalc))</f>
        <v>42447</v>
      </c>
      <c r="AH188" s="49">
        <f>IFERROR(_xll.qlIndexFixing(Eur3M_QL,AG188,TRUE,Recalc),NA())</f>
        <v>2.3634886185218841E-4</v>
      </c>
    </row>
    <row r="189" spans="31:34" x14ac:dyDescent="0.2">
      <c r="AE189" s="11" t="str">
        <f t="shared" si="5"/>
        <v>1D</v>
      </c>
      <c r="AF189" s="48">
        <f>_xll.qlCalendarAdvance(Calendar,AF188,AE189,"f",FALSE)</f>
        <v>42446</v>
      </c>
      <c r="AG189" s="48">
        <f>_xll.qlCalendarAdvance(Calendar,AF189,Ndays&amp;"D",,,_xll.ohTrigger(Trigger,Recalc))</f>
        <v>42450</v>
      </c>
      <c r="AH189" s="49">
        <f>IFERROR(_xll.qlIndexFixing(Eur3M_QL,AG189,TRUE,Recalc),NA())</f>
        <v>2.3666630521508884E-4</v>
      </c>
    </row>
    <row r="190" spans="31:34" x14ac:dyDescent="0.2">
      <c r="AE190" s="11" t="str">
        <f t="shared" si="5"/>
        <v>1D</v>
      </c>
      <c r="AF190" s="48">
        <f>_xll.qlCalendarAdvance(Calendar,AF189,AE190,"f",FALSE)</f>
        <v>42447</v>
      </c>
      <c r="AG190" s="48">
        <f>_xll.qlCalendarAdvance(Calendar,AF190,Ndays&amp;"D",,,_xll.ohTrigger(Trigger,Recalc))</f>
        <v>42451</v>
      </c>
      <c r="AH190" s="49">
        <f>IFERROR(_xll.qlIndexFixing(Eur3M_QL,AG190,TRUE,Recalc),NA())</f>
        <v>2.3698374860405536E-4</v>
      </c>
    </row>
    <row r="191" spans="31:34" x14ac:dyDescent="0.2">
      <c r="AE191" s="11" t="str">
        <f t="shared" si="5"/>
        <v>1D</v>
      </c>
      <c r="AF191" s="48">
        <f>_xll.qlCalendarAdvance(Calendar,AF190,AE191,"f",FALSE)</f>
        <v>42450</v>
      </c>
      <c r="AG191" s="48">
        <f>_xll.qlCalendarAdvance(Calendar,AF191,Ndays&amp;"D",,,_xll.ohTrigger(Trigger,Recalc))</f>
        <v>42452</v>
      </c>
      <c r="AH191" s="49">
        <f>IFERROR(_xll.qlIndexFixing(Eur3M_QL,AG191,TRUE,Recalc),NA())</f>
        <v>2.3857096593466636E-4</v>
      </c>
    </row>
    <row r="192" spans="31:34" x14ac:dyDescent="0.2">
      <c r="AE192" s="11" t="str">
        <f t="shared" si="5"/>
        <v>1D</v>
      </c>
      <c r="AF192" s="48">
        <f>_xll.qlCalendarAdvance(Calendar,AF191,AE192,"f",FALSE)</f>
        <v>42451</v>
      </c>
      <c r="AG192" s="48">
        <f>_xll.qlCalendarAdvance(Calendar,AF192,Ndays&amp;"D",,,_xll.ohTrigger(Trigger,Recalc))</f>
        <v>42453</v>
      </c>
      <c r="AH192" s="49">
        <f>IFERROR(_xll.qlIndexFixing(Eur3M_QL,AG192,TRUE,Recalc),NA())</f>
        <v>2.388884094774229E-4</v>
      </c>
    </row>
    <row r="193" spans="31:34" x14ac:dyDescent="0.2">
      <c r="AE193" s="11" t="str">
        <f t="shared" si="5"/>
        <v>1D</v>
      </c>
      <c r="AF193" s="48">
        <f>_xll.qlCalendarAdvance(Calendar,AF192,AE193,"f",FALSE)</f>
        <v>42452</v>
      </c>
      <c r="AG193" s="48">
        <f>_xll.qlCalendarAdvance(Calendar,AF193,Ndays&amp;"D",,,_xll.ohTrigger(Trigger,Recalc))</f>
        <v>42458</v>
      </c>
      <c r="AH193" s="49">
        <f>IFERROR(_xll.qlIndexFixing(Eur3M_QL,AG193,TRUE,Recalc),NA())</f>
        <v>2.3871627291158063E-4</v>
      </c>
    </row>
    <row r="194" spans="31:34" x14ac:dyDescent="0.2">
      <c r="AE194" s="11" t="str">
        <f t="shared" si="5"/>
        <v>1D</v>
      </c>
      <c r="AF194" s="48">
        <f>_xll.qlCalendarAdvance(Calendar,AF193,AE194,"f",FALSE)</f>
        <v>42453</v>
      </c>
      <c r="AG194" s="48">
        <f>_xll.qlCalendarAdvance(Calendar,AF194,Ndays&amp;"D",,,_xll.ohTrigger(Trigger,Recalc))</f>
        <v>42459</v>
      </c>
      <c r="AH194" s="49">
        <f>IFERROR(_xll.qlIndexFixing(Eur3M_QL,AG194,TRUE,Recalc),NA())</f>
        <v>2.3903720464463758E-4</v>
      </c>
    </row>
    <row r="195" spans="31:34" x14ac:dyDescent="0.2">
      <c r="AE195" s="11" t="str">
        <f t="shared" si="5"/>
        <v>1D</v>
      </c>
      <c r="AF195" s="48">
        <f>_xll.qlCalendarAdvance(Calendar,AF194,AE195,"f",FALSE)</f>
        <v>42458</v>
      </c>
      <c r="AG195" s="48">
        <f>_xll.qlCalendarAdvance(Calendar,AF195,Ndays&amp;"D",,,_xll.ohTrigger(Trigger,Recalc))</f>
        <v>42460</v>
      </c>
      <c r="AH195" s="49">
        <f>IFERROR(_xll.qlIndexFixing(Eur3M_QL,AG195,TRUE,Recalc),NA())</f>
        <v>2.4000000000016684E-4</v>
      </c>
    </row>
    <row r="196" spans="31:34" x14ac:dyDescent="0.2">
      <c r="AE196" s="11" t="str">
        <f t="shared" si="5"/>
        <v>1D</v>
      </c>
      <c r="AF196" s="48">
        <f>_xll.qlCalendarAdvance(Calendar,AF195,AE196,"f",FALSE)</f>
        <v>42459</v>
      </c>
      <c r="AG196" s="48">
        <f>_xll.qlCalendarAdvance(Calendar,AF196,Ndays&amp;"D",,,_xll.ohTrigger(Trigger,Recalc))</f>
        <v>42461</v>
      </c>
      <c r="AH196" s="49">
        <f>IFERROR(_xll.qlIndexFixing(Eur3M_QL,AG196,TRUE,Recalc),NA())</f>
        <v>2.4071703090514738E-4</v>
      </c>
    </row>
    <row r="197" spans="31:34" x14ac:dyDescent="0.2">
      <c r="AE197" s="11" t="str">
        <f t="shared" si="5"/>
        <v>1D</v>
      </c>
      <c r="AF197" s="48">
        <f>_xll.qlCalendarAdvance(Calendar,AF196,AE197,"f",FALSE)</f>
        <v>42460</v>
      </c>
      <c r="AG197" s="48">
        <f>_xll.qlCalendarAdvance(Calendar,AF197,Ndays&amp;"D",,,_xll.ohTrigger(Trigger,Recalc))</f>
        <v>42464</v>
      </c>
      <c r="AH197" s="49">
        <f>IFERROR(_xll.qlIndexFixing(Eur3M_QL,AG197,TRUE,Recalc),NA())</f>
        <v>2.4143406193925541E-4</v>
      </c>
    </row>
    <row r="198" spans="31:34" x14ac:dyDescent="0.2">
      <c r="AE198" s="11" t="str">
        <f t="shared" ref="AE198:AE261" si="6">AE197</f>
        <v>1D</v>
      </c>
      <c r="AF198" s="48">
        <f>_xll.qlCalendarAdvance(Calendar,AF197,AE198,"f",FALSE)</f>
        <v>42461</v>
      </c>
      <c r="AG198" s="48">
        <f>_xll.qlCalendarAdvance(Calendar,AF198,Ndays&amp;"D",,,_xll.ohTrigger(Trigger,Recalc))</f>
        <v>42465</v>
      </c>
      <c r="AH198" s="49">
        <f>IFERROR(_xll.qlIndexFixing(Eur3M_QL,AG198,TRUE,Recalc),NA())</f>
        <v>2.4215109310424775E-4</v>
      </c>
    </row>
    <row r="199" spans="31:34" x14ac:dyDescent="0.2">
      <c r="AE199" s="11" t="str">
        <f t="shared" si="6"/>
        <v>1D</v>
      </c>
      <c r="AF199" s="48">
        <f>_xll.qlCalendarAdvance(Calendar,AF198,AE199,"f",FALSE)</f>
        <v>42464</v>
      </c>
      <c r="AG199" s="48">
        <f>_xll.qlCalendarAdvance(Calendar,AF199,Ndays&amp;"D",,,_xll.ohTrigger(Trigger,Recalc))</f>
        <v>42466</v>
      </c>
      <c r="AH199" s="49">
        <f>IFERROR(_xll.qlIndexFixing(Eur3M_QL,AG199,TRUE,Recalc),NA())</f>
        <v>2.4286812439836756E-4</v>
      </c>
    </row>
    <row r="200" spans="31:34" x14ac:dyDescent="0.2">
      <c r="AE200" s="11" t="str">
        <f t="shared" si="6"/>
        <v>1D</v>
      </c>
      <c r="AF200" s="48">
        <f>_xll.qlCalendarAdvance(Calendar,AF199,AE200,"f",FALSE)</f>
        <v>42465</v>
      </c>
      <c r="AG200" s="48">
        <f>_xll.qlCalendarAdvance(Calendar,AF200,Ndays&amp;"D",,,_xll.ohTrigger(Trigger,Recalc))</f>
        <v>42467</v>
      </c>
      <c r="AH200" s="49">
        <f>IFERROR(_xll.qlIndexFixing(Eur3M_QL,AG200,TRUE,Recalc),NA())</f>
        <v>2.4501921906251923E-4</v>
      </c>
    </row>
    <row r="201" spans="31:34" x14ac:dyDescent="0.2">
      <c r="AE201" s="11" t="str">
        <f t="shared" si="6"/>
        <v>1D</v>
      </c>
      <c r="AF201" s="48">
        <f>_xll.qlCalendarAdvance(Calendar,AF200,AE201,"f",FALSE)</f>
        <v>42466</v>
      </c>
      <c r="AG201" s="48">
        <f>_xll.qlCalendarAdvance(Calendar,AF201,Ndays&amp;"D",,,_xll.ohTrigger(Trigger,Recalc))</f>
        <v>42468</v>
      </c>
      <c r="AH201" s="49">
        <f>IFERROR(_xll.qlIndexFixing(Eur3M_QL,AG201,TRUE,Recalc),NA())</f>
        <v>2.4573625087666263E-4</v>
      </c>
    </row>
    <row r="202" spans="31:34" x14ac:dyDescent="0.2">
      <c r="AE202" s="11" t="str">
        <f t="shared" si="6"/>
        <v>1D</v>
      </c>
      <c r="AF202" s="48">
        <f>_xll.qlCalendarAdvance(Calendar,AF201,AE202,"f",FALSE)</f>
        <v>42467</v>
      </c>
      <c r="AG202" s="48">
        <f>_xll.qlCalendarAdvance(Calendar,AF202,Ndays&amp;"D",,,_xll.ohTrigger(Trigger,Recalc))</f>
        <v>42471</v>
      </c>
      <c r="AH202" s="49">
        <f>IFERROR(_xll.qlIndexFixing(Eur3M_QL,AG202,TRUE,Recalc),NA())</f>
        <v>2.464532828208119E-4</v>
      </c>
    </row>
    <row r="203" spans="31:34" x14ac:dyDescent="0.2">
      <c r="AE203" s="11" t="str">
        <f t="shared" si="6"/>
        <v>1D</v>
      </c>
      <c r="AF203" s="48">
        <f>_xll.qlCalendarAdvance(Calendar,AF202,AE203,"f",FALSE)</f>
        <v>42468</v>
      </c>
      <c r="AG203" s="48">
        <f>_xll.qlCalendarAdvance(Calendar,AF203,Ndays&amp;"D",,,_xll.ohTrigger(Trigger,Recalc))</f>
        <v>42472</v>
      </c>
      <c r="AH203" s="49">
        <f>IFERROR(_xll.qlIndexFixing(Eur3M_QL,AG203,TRUE,Recalc),NA())</f>
        <v>2.4717031489584552E-4</v>
      </c>
    </row>
    <row r="204" spans="31:34" x14ac:dyDescent="0.2">
      <c r="AE204" s="11" t="str">
        <f t="shared" si="6"/>
        <v>1D</v>
      </c>
      <c r="AF204" s="48">
        <f>_xll.qlCalendarAdvance(Calendar,AF203,AE204,"f",FALSE)</f>
        <v>42471</v>
      </c>
      <c r="AG204" s="48">
        <f>_xll.qlCalendarAdvance(Calendar,AF204,Ndays&amp;"D",,,_xll.ohTrigger(Trigger,Recalc))</f>
        <v>42473</v>
      </c>
      <c r="AH204" s="49">
        <f>IFERROR(_xll.qlIndexFixing(Eur3M_QL,AG204,TRUE,Recalc),NA())</f>
        <v>2.4788734710000663E-4</v>
      </c>
    </row>
    <row r="205" spans="31:34" x14ac:dyDescent="0.2">
      <c r="AE205" s="11" t="str">
        <f t="shared" si="6"/>
        <v>1D</v>
      </c>
      <c r="AF205" s="48">
        <f>_xll.qlCalendarAdvance(Calendar,AF204,AE205,"f",FALSE)</f>
        <v>42472</v>
      </c>
      <c r="AG205" s="48">
        <f>_xll.qlCalendarAdvance(Calendar,AF205,Ndays&amp;"D",,,_xll.ohTrigger(Trigger,Recalc))</f>
        <v>42474</v>
      </c>
      <c r="AH205" s="49">
        <f>IFERROR(_xll.qlIndexFixing(Eur3M_QL,AG205,TRUE,Recalc),NA())</f>
        <v>2.5003844449252526E-4</v>
      </c>
    </row>
    <row r="206" spans="31:34" x14ac:dyDescent="0.2">
      <c r="AE206" s="11" t="str">
        <f t="shared" si="6"/>
        <v>1D</v>
      </c>
      <c r="AF206" s="48">
        <f>_xll.qlCalendarAdvance(Calendar,AF205,AE206,"f",FALSE)</f>
        <v>42473</v>
      </c>
      <c r="AG206" s="48">
        <f>_xll.qlCalendarAdvance(Calendar,AF206,Ndays&amp;"D",,,_xll.ohTrigger(Trigger,Recalc))</f>
        <v>42475</v>
      </c>
      <c r="AH206" s="49">
        <f>IFERROR(_xll.qlIndexFixing(Eur3M_QL,AG206,TRUE,Recalc),NA())</f>
        <v>2.5075547721670991E-4</v>
      </c>
    </row>
    <row r="207" spans="31:34" x14ac:dyDescent="0.2">
      <c r="AE207" s="11" t="str">
        <f t="shared" si="6"/>
        <v>1D</v>
      </c>
      <c r="AF207" s="48">
        <f>_xll.qlCalendarAdvance(Calendar,AF206,AE207,"f",FALSE)</f>
        <v>42474</v>
      </c>
      <c r="AG207" s="48">
        <f>_xll.qlCalendarAdvance(Calendar,AF207,Ndays&amp;"D",,,_xll.ohTrigger(Trigger,Recalc))</f>
        <v>42478</v>
      </c>
      <c r="AH207" s="49">
        <f>IFERROR(_xll.qlIndexFixing(Eur3M_QL,AG207,TRUE,Recalc),NA())</f>
        <v>2.5147251007090048E-4</v>
      </c>
    </row>
    <row r="208" spans="31:34" x14ac:dyDescent="0.2">
      <c r="AE208" s="11" t="str">
        <f t="shared" si="6"/>
        <v>1D</v>
      </c>
      <c r="AF208" s="48">
        <f>_xll.qlCalendarAdvance(Calendar,AF207,AE208,"f",FALSE)</f>
        <v>42475</v>
      </c>
      <c r="AG208" s="48">
        <f>_xll.qlCalendarAdvance(Calendar,AF208,Ndays&amp;"D",,,_xll.ohTrigger(Trigger,Recalc))</f>
        <v>42479</v>
      </c>
      <c r="AH208" s="49">
        <f>IFERROR(_xll.qlIndexFixing(Eur3M_QL,AG208,TRUE,Recalc),NA())</f>
        <v>2.5218954305509698E-4</v>
      </c>
    </row>
    <row r="209" spans="31:34" x14ac:dyDescent="0.2">
      <c r="AE209" s="11" t="str">
        <f t="shared" si="6"/>
        <v>1D</v>
      </c>
      <c r="AF209" s="48">
        <f>_xll.qlCalendarAdvance(Calendar,AF208,AE209,"f",FALSE)</f>
        <v>42478</v>
      </c>
      <c r="AG209" s="48">
        <f>_xll.qlCalendarAdvance(Calendar,AF209,Ndays&amp;"D",,,_xll.ohTrigger(Trigger,Recalc))</f>
        <v>42480</v>
      </c>
      <c r="AH209" s="49">
        <f>IFERROR(_xll.qlIndexFixing(Eur3M_QL,AG209,TRUE,Recalc),NA())</f>
        <v>2.5290657616929934E-4</v>
      </c>
    </row>
    <row r="210" spans="31:34" x14ac:dyDescent="0.2">
      <c r="AE210" s="11" t="str">
        <f t="shared" si="6"/>
        <v>1D</v>
      </c>
      <c r="AF210" s="48">
        <f>_xll.qlCalendarAdvance(Calendar,AF209,AE210,"f",FALSE)</f>
        <v>42479</v>
      </c>
      <c r="AG210" s="48">
        <f>_xll.qlCalendarAdvance(Calendar,AF210,Ndays&amp;"D",,,_xll.ohTrigger(Trigger,Recalc))</f>
        <v>42481</v>
      </c>
      <c r="AH210" s="49">
        <f>IFERROR(_xll.qlIndexFixing(Eur3M_QL,AG210,TRUE,Recalc),NA())</f>
        <v>2.5505767629018498E-4</v>
      </c>
    </row>
    <row r="211" spans="31:34" x14ac:dyDescent="0.2">
      <c r="AE211" s="11" t="str">
        <f t="shared" si="6"/>
        <v>1D</v>
      </c>
      <c r="AF211" s="48">
        <f>_xll.qlCalendarAdvance(Calendar,AF210,AE211,"f",FALSE)</f>
        <v>42480</v>
      </c>
      <c r="AG211" s="48">
        <f>_xll.qlCalendarAdvance(Calendar,AF211,Ndays&amp;"D",,,_xll.ohTrigger(Trigger,Recalc))</f>
        <v>42482</v>
      </c>
      <c r="AH211" s="49">
        <f>IFERROR(_xll.qlIndexFixing(Eur3M_QL,AG211,TRUE,Recalc),NA())</f>
        <v>2.5577470992441093E-4</v>
      </c>
    </row>
    <row r="212" spans="31:34" x14ac:dyDescent="0.2">
      <c r="AE212" s="11" t="str">
        <f t="shared" si="6"/>
        <v>1D</v>
      </c>
      <c r="AF212" s="48">
        <f>_xll.qlCalendarAdvance(Calendar,AF211,AE212,"f",FALSE)</f>
        <v>42481</v>
      </c>
      <c r="AG212" s="48">
        <f>_xll.qlCalendarAdvance(Calendar,AF212,Ndays&amp;"D",,,_xll.ohTrigger(Trigger,Recalc))</f>
        <v>42485</v>
      </c>
      <c r="AH212" s="49">
        <f>IFERROR(_xll.qlIndexFixing(Eur3M_QL,AG212,TRUE,Recalc),NA())</f>
        <v>2.5649174368776433E-4</v>
      </c>
    </row>
    <row r="213" spans="31:34" x14ac:dyDescent="0.2">
      <c r="AE213" s="11" t="str">
        <f t="shared" si="6"/>
        <v>1D</v>
      </c>
      <c r="AF213" s="48">
        <f>_xll.qlCalendarAdvance(Calendar,AF212,AE213,"f",FALSE)</f>
        <v>42482</v>
      </c>
      <c r="AG213" s="48">
        <f>_xll.qlCalendarAdvance(Calendar,AF213,Ndays&amp;"D",,,_xll.ohTrigger(Trigger,Recalc))</f>
        <v>42486</v>
      </c>
      <c r="AH213" s="49">
        <f>IFERROR(_xll.qlIndexFixing(Eur3M_QL,AG213,TRUE,Recalc),NA())</f>
        <v>2.5720877758200208E-4</v>
      </c>
    </row>
    <row r="214" spans="31:34" x14ac:dyDescent="0.2">
      <c r="AE214" s="11" t="str">
        <f t="shared" si="6"/>
        <v>1D</v>
      </c>
      <c r="AF214" s="48">
        <f>_xll.qlCalendarAdvance(Calendar,AF213,AE214,"f",FALSE)</f>
        <v>42485</v>
      </c>
      <c r="AG214" s="48">
        <f>_xll.qlCalendarAdvance(Calendar,AF214,Ndays&amp;"D",,,_xll.ohTrigger(Trigger,Recalc))</f>
        <v>42487</v>
      </c>
      <c r="AH214" s="49">
        <f>IFERROR(_xll.qlIndexFixing(Eur3M_QL,AG214,TRUE,Recalc),NA())</f>
        <v>2.5792581160536727E-4</v>
      </c>
    </row>
    <row r="215" spans="31:34" x14ac:dyDescent="0.2">
      <c r="AE215" s="11" t="str">
        <f t="shared" si="6"/>
        <v>1D</v>
      </c>
      <c r="AF215" s="48">
        <f>_xll.qlCalendarAdvance(Calendar,AF214,AE215,"f",FALSE)</f>
        <v>42486</v>
      </c>
      <c r="AG215" s="48">
        <f>_xll.qlCalendarAdvance(Calendar,AF215,Ndays&amp;"D",,,_xll.ohTrigger(Trigger,Recalc))</f>
        <v>42488</v>
      </c>
      <c r="AH215" s="49">
        <f>IFERROR(_xll.qlIndexFixing(Eur3M_QL,AG215,TRUE,Recalc),NA())</f>
        <v>2.6000000000013935E-4</v>
      </c>
    </row>
    <row r="216" spans="31:34" x14ac:dyDescent="0.2">
      <c r="AE216" s="11" t="str">
        <f t="shared" si="6"/>
        <v>1D</v>
      </c>
      <c r="AF216" s="48">
        <f>_xll.qlCalendarAdvance(Calendar,AF215,AE216,"f",FALSE)</f>
        <v>42487</v>
      </c>
      <c r="AG216" s="48">
        <f>_xll.qlCalendarAdvance(Calendar,AF216,Ndays&amp;"D",,,_xll.ohTrigger(Trigger,Recalc))</f>
        <v>42489</v>
      </c>
      <c r="AH216" s="49">
        <f>IFERROR(_xll.qlIndexFixing(Eur3M_QL,AG216,TRUE,Recalc),NA())</f>
        <v>2.6161121652121136E-4</v>
      </c>
    </row>
    <row r="217" spans="31:34" x14ac:dyDescent="0.2">
      <c r="AE217" s="11" t="str">
        <f t="shared" si="6"/>
        <v>1D</v>
      </c>
      <c r="AF217" s="48">
        <f>_xll.qlCalendarAdvance(Calendar,AF216,AE217,"f",FALSE)</f>
        <v>42488</v>
      </c>
      <c r="AG217" s="48">
        <f>_xll.qlCalendarAdvance(Calendar,AF217,Ndays&amp;"D",,,_xll.ohTrigger(Trigger,Recalc))</f>
        <v>42492</v>
      </c>
      <c r="AH217" s="49">
        <f>IFERROR(_xll.qlIndexFixing(Eur3M_QL,AG217,TRUE,Recalc),NA())</f>
        <v>2.6322243370436243E-4</v>
      </c>
    </row>
    <row r="218" spans="31:34" x14ac:dyDescent="0.2">
      <c r="AE218" s="11" t="str">
        <f t="shared" si="6"/>
        <v>1D</v>
      </c>
      <c r="AF218" s="48">
        <f>_xll.qlCalendarAdvance(Calendar,AF217,AE218,"f",FALSE)</f>
        <v>42489</v>
      </c>
      <c r="AG218" s="48">
        <f>_xll.qlCalendarAdvance(Calendar,AF218,Ndays&amp;"D",,,_xll.ohTrigger(Trigger,Recalc))</f>
        <v>42493</v>
      </c>
      <c r="AH218" s="49">
        <f>IFERROR(_xll.qlIndexFixing(Eur3M_QL,AG218,TRUE,Recalc),NA())</f>
        <v>2.6483365155219925E-4</v>
      </c>
    </row>
    <row r="219" spans="31:34" x14ac:dyDescent="0.2">
      <c r="AE219" s="11" t="str">
        <f t="shared" si="6"/>
        <v>1D</v>
      </c>
      <c r="AF219" s="48">
        <f>_xll.qlCalendarAdvance(Calendar,AF218,AE219,"f",FALSE)</f>
        <v>42492</v>
      </c>
      <c r="AG219" s="48">
        <f>_xll.qlCalendarAdvance(Calendar,AF219,Ndays&amp;"D",,,_xll.ohTrigger(Trigger,Recalc))</f>
        <v>42494</v>
      </c>
      <c r="AH219" s="49">
        <f>IFERROR(_xll.qlIndexFixing(Eur3M_QL,AG219,TRUE,Recalc),NA())</f>
        <v>2.6907966998897394E-4</v>
      </c>
    </row>
    <row r="220" spans="31:34" x14ac:dyDescent="0.2">
      <c r="AE220" s="11" t="str">
        <f t="shared" si="6"/>
        <v>1D</v>
      </c>
      <c r="AF220" s="48">
        <f>_xll.qlCalendarAdvance(Calendar,AF219,AE220,"f",FALSE)</f>
        <v>42493</v>
      </c>
      <c r="AG220" s="48">
        <f>_xll.qlCalendarAdvance(Calendar,AF220,Ndays&amp;"D",,,_xll.ohTrigger(Trigger,Recalc))</f>
        <v>42495</v>
      </c>
      <c r="AH220" s="49">
        <f>IFERROR(_xll.qlIndexFixing(Eur3M_QL,AG220,TRUE,Recalc),NA())</f>
        <v>2.7127852957563255E-4</v>
      </c>
    </row>
    <row r="221" spans="31:34" x14ac:dyDescent="0.2">
      <c r="AE221" s="11" t="str">
        <f t="shared" si="6"/>
        <v>1D</v>
      </c>
      <c r="AF221" s="48">
        <f>_xll.qlCalendarAdvance(Calendar,AF220,AE221,"f",FALSE)</f>
        <v>42494</v>
      </c>
      <c r="AG221" s="48">
        <f>_xll.qlCalendarAdvance(Calendar,AF221,Ndays&amp;"D",,,_xll.ohTrigger(Trigger,Recalc))</f>
        <v>42496</v>
      </c>
      <c r="AH221" s="49">
        <f>IFERROR(_xll.qlIndexFixing(Eur3M_QL,AG221,TRUE,Recalc),NA())</f>
        <v>2.7288975073907801E-4</v>
      </c>
    </row>
    <row r="222" spans="31:34" x14ac:dyDescent="0.2">
      <c r="AE222" s="11" t="str">
        <f t="shared" si="6"/>
        <v>1D</v>
      </c>
      <c r="AF222" s="48">
        <f>_xll.qlCalendarAdvance(Calendar,AF221,AE222,"f",FALSE)</f>
        <v>42495</v>
      </c>
      <c r="AG222" s="48">
        <f>_xll.qlCalendarAdvance(Calendar,AF222,Ndays&amp;"D",,,_xll.ohTrigger(Trigger,Recalc))</f>
        <v>42499</v>
      </c>
      <c r="AH222" s="49">
        <f>IFERROR(_xll.qlIndexFixing(Eur3M_QL,AG222,TRUE,Recalc),NA())</f>
        <v>2.7450097256720912E-4</v>
      </c>
    </row>
    <row r="223" spans="31:34" x14ac:dyDescent="0.2">
      <c r="AE223" s="11" t="str">
        <f t="shared" si="6"/>
        <v>1D</v>
      </c>
      <c r="AF223" s="48">
        <f>_xll.qlCalendarAdvance(Calendar,AF222,AE223,"f",FALSE)</f>
        <v>42496</v>
      </c>
      <c r="AG223" s="48">
        <f>_xll.qlCalendarAdvance(Calendar,AF223,Ndays&amp;"D",,,_xll.ohTrigger(Trigger,Recalc))</f>
        <v>42500</v>
      </c>
      <c r="AH223" s="49">
        <f>IFERROR(_xll.qlIndexFixing(Eur3M_QL,AG223,TRUE,Recalc),NA())</f>
        <v>2.7611219505828822E-4</v>
      </c>
    </row>
    <row r="224" spans="31:34" x14ac:dyDescent="0.2">
      <c r="AE224" s="11" t="str">
        <f t="shared" si="6"/>
        <v>1D</v>
      </c>
      <c r="AF224" s="48">
        <f>_xll.qlCalendarAdvance(Calendar,AF223,AE224,"f",FALSE)</f>
        <v>42499</v>
      </c>
      <c r="AG224" s="48">
        <f>_xll.qlCalendarAdvance(Calendar,AF224,Ndays&amp;"D",,,_xll.ohTrigger(Trigger,Recalc))</f>
        <v>42501</v>
      </c>
      <c r="AH224" s="49">
        <f>IFERROR(_xll.qlIndexFixing(Eur3M_QL,AG224,TRUE,Recalc),NA())</f>
        <v>2.8011827296194086E-4</v>
      </c>
    </row>
    <row r="225" spans="31:34" x14ac:dyDescent="0.2">
      <c r="AE225" s="11" t="str">
        <f t="shared" si="6"/>
        <v>1D</v>
      </c>
      <c r="AF225" s="48">
        <f>_xll.qlCalendarAdvance(Calendar,AF224,AE225,"f",FALSE)</f>
        <v>42500</v>
      </c>
      <c r="AG225" s="48">
        <f>_xll.qlCalendarAdvance(Calendar,AF225,Ndays&amp;"D",,,_xll.ohTrigger(Trigger,Recalc))</f>
        <v>42502</v>
      </c>
      <c r="AH225" s="49">
        <f>IFERROR(_xll.qlIndexFixing(Eur3M_QL,AG225,TRUE,Recalc),NA())</f>
        <v>2.8255709165642855E-4</v>
      </c>
    </row>
    <row r="226" spans="31:34" x14ac:dyDescent="0.2">
      <c r="AE226" s="11" t="str">
        <f t="shared" si="6"/>
        <v>1D</v>
      </c>
      <c r="AF226" s="48">
        <f>_xll.qlCalendarAdvance(Calendar,AF225,AE226,"f",FALSE)</f>
        <v>42501</v>
      </c>
      <c r="AG226" s="48">
        <f>_xll.qlCalendarAdvance(Calendar,AF226,Ndays&amp;"D",,,_xll.ohTrigger(Trigger,Recalc))</f>
        <v>42503</v>
      </c>
      <c r="AH226" s="49">
        <f>IFERROR(_xll.qlIndexFixing(Eur3M_QL,AG226,TRUE,Recalc),NA())</f>
        <v>2.8416831746398517E-4</v>
      </c>
    </row>
    <row r="227" spans="31:34" x14ac:dyDescent="0.2">
      <c r="AE227" s="11" t="str">
        <f t="shared" si="6"/>
        <v>1D</v>
      </c>
      <c r="AF227" s="48">
        <f>_xll.qlCalendarAdvance(Calendar,AF226,AE227,"f",FALSE)</f>
        <v>42502</v>
      </c>
      <c r="AG227" s="48">
        <f>_xll.qlCalendarAdvance(Calendar,AF227,Ndays&amp;"D",,,_xll.ohTrigger(Trigger,Recalc))</f>
        <v>42506</v>
      </c>
      <c r="AH227" s="49">
        <f>IFERROR(_xll.qlIndexFixing(Eur3M_QL,AG227,TRUE,Recalc),NA())</f>
        <v>2.857795439362275E-4</v>
      </c>
    </row>
    <row r="228" spans="31:34" x14ac:dyDescent="0.2">
      <c r="AE228" s="11" t="str">
        <f t="shared" si="6"/>
        <v>1D</v>
      </c>
      <c r="AF228" s="48">
        <f>_xll.qlCalendarAdvance(Calendar,AF227,AE228,"f",FALSE)</f>
        <v>42503</v>
      </c>
      <c r="AG228" s="48">
        <f>_xll.qlCalendarAdvance(Calendar,AF228,Ndays&amp;"D",,,_xll.ohTrigger(Trigger,Recalc))</f>
        <v>42507</v>
      </c>
      <c r="AH228" s="49">
        <f>IFERROR(_xll.qlIndexFixing(Eur3M_QL,AG228,TRUE,Recalc),NA())</f>
        <v>2.8739077107141776E-4</v>
      </c>
    </row>
    <row r="229" spans="31:34" x14ac:dyDescent="0.2">
      <c r="AE229" s="11" t="str">
        <f t="shared" si="6"/>
        <v>1D</v>
      </c>
      <c r="AF229" s="48">
        <f>_xll.qlCalendarAdvance(Calendar,AF228,AE229,"f",FALSE)</f>
        <v>42506</v>
      </c>
      <c r="AG229" s="48">
        <f>_xll.qlCalendarAdvance(Calendar,AF229,Ndays&amp;"D",,,_xll.ohTrigger(Trigger,Recalc))</f>
        <v>42508</v>
      </c>
      <c r="AH229" s="49">
        <f>IFERROR(_xll.qlIndexFixing(Eur3M_QL,AG229,TRUE,Recalc),NA())</f>
        <v>2.9115690774945876E-4</v>
      </c>
    </row>
    <row r="230" spans="31:34" x14ac:dyDescent="0.2">
      <c r="AE230" s="11" t="str">
        <f t="shared" si="6"/>
        <v>1D</v>
      </c>
      <c r="AF230" s="48">
        <f>_xll.qlCalendarAdvance(Calendar,AF229,AE230,"f",FALSE)</f>
        <v>42507</v>
      </c>
      <c r="AG230" s="48">
        <f>_xll.qlCalendarAdvance(Calendar,AF230,Ndays&amp;"D",,,_xll.ohTrigger(Trigger,Recalc))</f>
        <v>42509</v>
      </c>
      <c r="AH230" s="49">
        <f>IFERROR(_xll.qlIndexFixing(Eur3M_QL,AG230,TRUE,Recalc),NA())</f>
        <v>2.938356862433962E-4</v>
      </c>
    </row>
    <row r="231" spans="31:34" x14ac:dyDescent="0.2">
      <c r="AE231" s="11" t="str">
        <f t="shared" si="6"/>
        <v>1D</v>
      </c>
      <c r="AF231" s="48">
        <f>_xll.qlCalendarAdvance(Calendar,AF230,AE231,"f",FALSE)</f>
        <v>42508</v>
      </c>
      <c r="AG231" s="48">
        <f>_xll.qlCalendarAdvance(Calendar,AF231,Ndays&amp;"D",,,_xll.ohTrigger(Trigger,Recalc))</f>
        <v>42510</v>
      </c>
      <c r="AH231" s="49">
        <f>IFERROR(_xll.qlIndexFixing(Eur3M_QL,AG231,TRUE,Recalc),NA())</f>
        <v>2.9544691669506403E-4</v>
      </c>
    </row>
    <row r="232" spans="31:34" x14ac:dyDescent="0.2">
      <c r="AE232" s="11" t="str">
        <f t="shared" si="6"/>
        <v>1D</v>
      </c>
      <c r="AF232" s="48">
        <f>_xll.qlCalendarAdvance(Calendar,AF231,AE232,"f",FALSE)</f>
        <v>42509</v>
      </c>
      <c r="AG232" s="48">
        <f>_xll.qlCalendarAdvance(Calendar,AF232,Ndays&amp;"D",,,_xll.ohTrigger(Trigger,Recalc))</f>
        <v>42513</v>
      </c>
      <c r="AH232" s="49">
        <f>IFERROR(_xll.qlIndexFixing(Eur3M_QL,AG232,TRUE,Recalc),NA())</f>
        <v>2.9705814781054863E-4</v>
      </c>
    </row>
    <row r="233" spans="31:34" x14ac:dyDescent="0.2">
      <c r="AE233" s="11" t="str">
        <f t="shared" si="6"/>
        <v>1D</v>
      </c>
      <c r="AF233" s="48">
        <f>_xll.qlCalendarAdvance(Calendar,AF232,AE233,"f",FALSE)</f>
        <v>42510</v>
      </c>
      <c r="AG233" s="48">
        <f>_xll.qlCalendarAdvance(Calendar,AF233,Ndays&amp;"D",,,_xll.ohTrigger(Trigger,Recalc))</f>
        <v>42514</v>
      </c>
      <c r="AH233" s="49">
        <f>IFERROR(_xll.qlIndexFixing(Eur3M_QL,AG233,TRUE,Recalc),NA())</f>
        <v>2.9866937958898123E-4</v>
      </c>
    </row>
    <row r="234" spans="31:34" x14ac:dyDescent="0.2">
      <c r="AE234" s="11" t="str">
        <f t="shared" si="6"/>
        <v>1D</v>
      </c>
      <c r="AF234" s="48">
        <f>_xll.qlCalendarAdvance(Calendar,AF233,AE234,"f",FALSE)</f>
        <v>42513</v>
      </c>
      <c r="AG234" s="48">
        <f>_xll.qlCalendarAdvance(Calendar,AF234,Ndays&amp;"D",,,_xll.ohTrigger(Trigger,Recalc))</f>
        <v>42515</v>
      </c>
      <c r="AH234" s="49">
        <f>IFERROR(_xll.qlIndexFixing(Eur3M_QL,AG234,TRUE,Recalc),NA())</f>
        <v>3.0219557435067732E-4</v>
      </c>
    </row>
    <row r="235" spans="31:34" x14ac:dyDescent="0.2">
      <c r="AE235" s="11" t="str">
        <f t="shared" si="6"/>
        <v>1D</v>
      </c>
      <c r="AF235" s="48">
        <f>_xll.qlCalendarAdvance(Calendar,AF234,AE235,"f",FALSE)</f>
        <v>42514</v>
      </c>
      <c r="AG235" s="48">
        <f>_xll.qlCalendarAdvance(Calendar,AF235,Ndays&amp;"D",,,_xll.ohTrigger(Trigger,Recalc))</f>
        <v>42516</v>
      </c>
      <c r="AH235" s="49">
        <f>IFERROR(_xll.qlIndexFixing(Eur3M_QL,AG235,TRUE,Recalc),NA())</f>
        <v>3.0511431333653553E-4</v>
      </c>
    </row>
    <row r="236" spans="31:34" x14ac:dyDescent="0.2">
      <c r="AE236" s="11" t="str">
        <f t="shared" si="6"/>
        <v>1D</v>
      </c>
      <c r="AF236" s="48">
        <f>_xll.qlCalendarAdvance(Calendar,AF235,AE236,"f",FALSE)</f>
        <v>42515</v>
      </c>
      <c r="AG236" s="48">
        <f>_xll.qlCalendarAdvance(Calendar,AF236,Ndays&amp;"D",,,_xll.ohTrigger(Trigger,Recalc))</f>
        <v>42517</v>
      </c>
      <c r="AH236" s="49">
        <f>IFERROR(_xll.qlIndexFixing(Eur3M_QL,AG236,TRUE,Recalc),NA())</f>
        <v>3.0672554843231452E-4</v>
      </c>
    </row>
    <row r="237" spans="31:34" x14ac:dyDescent="0.2">
      <c r="AE237" s="11" t="str">
        <f t="shared" si="6"/>
        <v>1D</v>
      </c>
      <c r="AF237" s="48">
        <f>_xll.qlCalendarAdvance(Calendar,AF236,AE237,"f",FALSE)</f>
        <v>42516</v>
      </c>
      <c r="AG237" s="48">
        <f>_xll.qlCalendarAdvance(Calendar,AF237,Ndays&amp;"D",,,_xll.ohTrigger(Trigger,Recalc))</f>
        <v>42520</v>
      </c>
      <c r="AH237" s="49">
        <f>IFERROR(_xll.qlIndexFixing(Eur3M_QL,AG237,TRUE,Recalc),NA())</f>
        <v>3.0833678419104146E-4</v>
      </c>
    </row>
    <row r="238" spans="31:34" x14ac:dyDescent="0.2">
      <c r="AE238" s="11" t="str">
        <f t="shared" si="6"/>
        <v>1D</v>
      </c>
      <c r="AF238" s="48">
        <f>_xll.qlCalendarAdvance(Calendar,AF237,AE238,"f",FALSE)</f>
        <v>42517</v>
      </c>
      <c r="AG238" s="48">
        <f>_xll.qlCalendarAdvance(Calendar,AF238,Ndays&amp;"D",,,_xll.ohTrigger(Trigger,Recalc))</f>
        <v>42521</v>
      </c>
      <c r="AH238" s="49">
        <f>IFERROR(_xll.qlIndexFixing(Eur3M_QL,AG238,TRUE,Recalc),NA())</f>
        <v>3.0994802061358527E-4</v>
      </c>
    </row>
    <row r="239" spans="31:34" x14ac:dyDescent="0.2">
      <c r="AE239" s="11" t="str">
        <f t="shared" si="6"/>
        <v>1D</v>
      </c>
      <c r="AF239" s="48">
        <f>_xll.qlCalendarAdvance(Calendar,AF238,AE239,"f",FALSE)</f>
        <v>42520</v>
      </c>
      <c r="AG239" s="48">
        <f>_xll.qlCalendarAdvance(Calendar,AF239,Ndays&amp;"D",,,_xll.ohTrigger(Trigger,Recalc))</f>
        <v>42522</v>
      </c>
      <c r="AH239" s="49">
        <f>IFERROR(_xll.qlIndexFixing(Eur3M_QL,AG239,TRUE,Recalc),NA())</f>
        <v>3.1279052392537012E-4</v>
      </c>
    </row>
    <row r="240" spans="31:34" x14ac:dyDescent="0.2">
      <c r="AE240" s="11" t="str">
        <f t="shared" si="6"/>
        <v>1D</v>
      </c>
      <c r="AF240" s="48">
        <f>_xll.qlCalendarAdvance(Calendar,AF239,AE240,"f",FALSE)</f>
        <v>42521</v>
      </c>
      <c r="AG240" s="48">
        <f>_xll.qlCalendarAdvance(Calendar,AF240,Ndays&amp;"D",,,_xll.ohTrigger(Trigger,Recalc))</f>
        <v>42523</v>
      </c>
      <c r="AH240" s="49">
        <f>IFERROR(_xll.qlIndexFixing(Eur3M_QL,AG240,TRUE,Recalc),NA())</f>
        <v>3.1457939271940859E-4</v>
      </c>
    </row>
    <row r="241" spans="31:34" x14ac:dyDescent="0.2">
      <c r="AE241" s="11" t="str">
        <f t="shared" si="6"/>
        <v>1D</v>
      </c>
      <c r="AF241" s="48">
        <f>_xll.qlCalendarAdvance(Calendar,AF240,AE241,"f",FALSE)</f>
        <v>42522</v>
      </c>
      <c r="AG241" s="48">
        <f>_xll.qlCalendarAdvance(Calendar,AF241,Ndays&amp;"D",,,_xll.ohTrigger(Trigger,Recalc))</f>
        <v>42524</v>
      </c>
      <c r="AH241" s="49">
        <f>IFERROR(_xll.qlIndexFixing(Eur3M_QL,AG241,TRUE,Recalc),NA())</f>
        <v>3.1573723660278762E-4</v>
      </c>
    </row>
    <row r="242" spans="31:34" x14ac:dyDescent="0.2">
      <c r="AE242" s="11" t="str">
        <f t="shared" si="6"/>
        <v>1D</v>
      </c>
      <c r="AF242" s="48">
        <f>_xll.qlCalendarAdvance(Calendar,AF241,AE242,"f",FALSE)</f>
        <v>42523</v>
      </c>
      <c r="AG242" s="48">
        <f>_xll.qlCalendarAdvance(Calendar,AF242,Ndays&amp;"D",,,_xll.ohTrigger(Trigger,Recalc))</f>
        <v>42527</v>
      </c>
      <c r="AH242" s="49">
        <f>IFERROR(_xll.qlIndexFixing(Eur3M_QL,AG242,TRUE,Recalc),NA())</f>
        <v>3.1689508082850153E-4</v>
      </c>
    </row>
    <row r="243" spans="31:34" x14ac:dyDescent="0.2">
      <c r="AE243" s="11" t="str">
        <f t="shared" si="6"/>
        <v>1D</v>
      </c>
      <c r="AF243" s="48">
        <f>_xll.qlCalendarAdvance(Calendar,AF242,AE243,"f",FALSE)</f>
        <v>42524</v>
      </c>
      <c r="AG243" s="48">
        <f>_xll.qlCalendarAdvance(Calendar,AF243,Ndays&amp;"D",,,_xll.ohTrigger(Trigger,Recalc))</f>
        <v>42528</v>
      </c>
      <c r="AH243" s="49">
        <f>IFERROR(_xll.qlIndexFixing(Eur3M_QL,AG243,TRUE,Recalc),NA())</f>
        <v>3.1805292539655028E-4</v>
      </c>
    </row>
    <row r="244" spans="31:34" x14ac:dyDescent="0.2">
      <c r="AE244" s="11" t="str">
        <f t="shared" si="6"/>
        <v>1D</v>
      </c>
      <c r="AF244" s="48">
        <f>_xll.qlCalendarAdvance(Calendar,AF243,AE244,"f",FALSE)</f>
        <v>42527</v>
      </c>
      <c r="AG244" s="48">
        <f>_xll.qlCalendarAdvance(Calendar,AF244,Ndays&amp;"D",,,_xll.ohTrigger(Trigger,Recalc))</f>
        <v>42529</v>
      </c>
      <c r="AH244" s="49">
        <f>IFERROR(_xll.qlIndexFixing(Eur3M_QL,AG244,TRUE,Recalc),NA())</f>
        <v>3.2072300347093542E-4</v>
      </c>
    </row>
    <row r="245" spans="31:34" x14ac:dyDescent="0.2">
      <c r="AE245" s="11" t="str">
        <f t="shared" si="6"/>
        <v>1D</v>
      </c>
      <c r="AF245" s="48">
        <f>_xll.qlCalendarAdvance(Calendar,AF244,AE245,"f",FALSE)</f>
        <v>42528</v>
      </c>
      <c r="AG245" s="48">
        <f>_xll.qlCalendarAdvance(Calendar,AF245,Ndays&amp;"D",,,_xll.ohTrigger(Trigger,Recalc))</f>
        <v>42530</v>
      </c>
      <c r="AH245" s="49">
        <f>IFERROR(_xll.qlIndexFixing(Eur3M_QL,AG245,TRUE,Recalc),NA())</f>
        <v>3.2268430709556941E-4</v>
      </c>
    </row>
    <row r="246" spans="31:34" x14ac:dyDescent="0.2">
      <c r="AE246" s="11" t="str">
        <f t="shared" si="6"/>
        <v>1D</v>
      </c>
      <c r="AF246" s="48">
        <f>_xll.qlCalendarAdvance(Calendar,AF245,AE246,"f",FALSE)</f>
        <v>42529</v>
      </c>
      <c r="AG246" s="48">
        <f>_xll.qlCalendarAdvance(Calendar,AF246,Ndays&amp;"D",,,_xll.ohTrigger(Trigger,Recalc))</f>
        <v>42531</v>
      </c>
      <c r="AH246" s="49">
        <f>IFERROR(_xll.qlIndexFixing(Eur3M_QL,AG246,TRUE,Recalc),NA())</f>
        <v>3.2384215337616135E-4</v>
      </c>
    </row>
    <row r="247" spans="31:34" x14ac:dyDescent="0.2">
      <c r="AE247" s="11" t="str">
        <f t="shared" si="6"/>
        <v>1D</v>
      </c>
      <c r="AF247" s="48">
        <f>_xll.qlCalendarAdvance(Calendar,AF246,AE247,"f",FALSE)</f>
        <v>42530</v>
      </c>
      <c r="AG247" s="48">
        <f>_xll.qlCalendarAdvance(Calendar,AF247,Ndays&amp;"D",,,_xll.ohTrigger(Trigger,Recalc))</f>
        <v>42534</v>
      </c>
      <c r="AH247" s="49">
        <f>IFERROR(_xll.qlIndexFixing(Eur3M_QL,AG247,TRUE,Recalc),NA())</f>
        <v>3.24999999999957E-4</v>
      </c>
    </row>
    <row r="248" spans="31:34" x14ac:dyDescent="0.2">
      <c r="AE248" s="11" t="str">
        <f t="shared" si="6"/>
        <v>1D</v>
      </c>
      <c r="AF248" s="48">
        <f>_xll.qlCalendarAdvance(Calendar,AF247,AE248,"f",FALSE)</f>
        <v>42531</v>
      </c>
      <c r="AG248" s="48">
        <f>_xll.qlCalendarAdvance(Calendar,AF248,Ndays&amp;"D",,,_xll.ohTrigger(Trigger,Recalc))</f>
        <v>42535</v>
      </c>
      <c r="AH248" s="49">
        <f>IFERROR(_xll.qlIndexFixing(Eur3M_QL,AG248,TRUE,Recalc),NA())</f>
        <v>3.2762222685908551E-4</v>
      </c>
    </row>
    <row r="249" spans="31:34" x14ac:dyDescent="0.2">
      <c r="AE249" s="11" t="str">
        <f t="shared" si="6"/>
        <v>1D</v>
      </c>
      <c r="AF249" s="48">
        <f>_xll.qlCalendarAdvance(Calendar,AF248,AE249,"f",FALSE)</f>
        <v>42534</v>
      </c>
      <c r="AG249" s="48">
        <f>_xll.qlCalendarAdvance(Calendar,AF249,Ndays&amp;"D",,,_xll.ohTrigger(Trigger,Recalc))</f>
        <v>42536</v>
      </c>
      <c r="AH249" s="49">
        <f>IFERROR(_xll.qlIndexFixing(Eur3M_QL,AG249,TRUE,Recalc),NA())</f>
        <v>3.3438840828547739E-4</v>
      </c>
    </row>
    <row r="250" spans="31:34" x14ac:dyDescent="0.2">
      <c r="AE250" s="11" t="str">
        <f t="shared" si="6"/>
        <v>1D</v>
      </c>
      <c r="AF250" s="48">
        <f>_xll.qlCalendarAdvance(Calendar,AF249,AE250,"f",FALSE)</f>
        <v>42535</v>
      </c>
      <c r="AG250" s="48">
        <f>_xll.qlCalendarAdvance(Calendar,AF250,Ndays&amp;"D",,,_xll.ohTrigger(Trigger,Recalc))</f>
        <v>42537</v>
      </c>
      <c r="AH250" s="49">
        <f>IFERROR(_xll.qlIndexFixing(Eur3M_QL,AG250,TRUE,Recalc),NA())</f>
        <v>3.3811115186676156E-4</v>
      </c>
    </row>
    <row r="251" spans="31:34" x14ac:dyDescent="0.2">
      <c r="AE251" s="11" t="str">
        <f t="shared" si="6"/>
        <v>1D</v>
      </c>
      <c r="AF251" s="48">
        <f>_xll.qlCalendarAdvance(Calendar,AF250,AE251,"f",FALSE)</f>
        <v>42536</v>
      </c>
      <c r="AG251" s="48">
        <f>_xll.qlCalendarAdvance(Calendar,AF251,Ndays&amp;"D",,,_xll.ohTrigger(Trigger,Recalc))</f>
        <v>42538</v>
      </c>
      <c r="AH251" s="49">
        <f>IFERROR(_xll.qlIndexFixing(Eur3M_QL,AG251,TRUE,Recalc),NA())</f>
        <v>3.407333875119055E-4</v>
      </c>
    </row>
    <row r="252" spans="31:34" x14ac:dyDescent="0.2">
      <c r="AE252" s="11" t="str">
        <f t="shared" si="6"/>
        <v>1D</v>
      </c>
      <c r="AF252" s="48">
        <f>_xll.qlCalendarAdvance(Calendar,AF251,AE252,"f",FALSE)</f>
        <v>42537</v>
      </c>
      <c r="AG252" s="48">
        <f>_xll.qlCalendarAdvance(Calendar,AF252,Ndays&amp;"D",,,_xll.ohTrigger(Trigger,Recalc))</f>
        <v>42541</v>
      </c>
      <c r="AH252" s="49">
        <f>IFERROR(_xll.qlIndexFixing(Eur3M_QL,AG252,TRUE,Recalc),NA())</f>
        <v>3.4335562491303608E-4</v>
      </c>
    </row>
    <row r="253" spans="31:34" x14ac:dyDescent="0.2">
      <c r="AE253" s="11" t="str">
        <f t="shared" si="6"/>
        <v>1D</v>
      </c>
      <c r="AF253" s="48">
        <f>_xll.qlCalendarAdvance(Calendar,AF252,AE253,"f",FALSE)</f>
        <v>42538</v>
      </c>
      <c r="AG253" s="48">
        <f>_xll.qlCalendarAdvance(Calendar,AF253,Ndays&amp;"D",,,_xll.ohTrigger(Trigger,Recalc))</f>
        <v>42542</v>
      </c>
      <c r="AH253" s="49">
        <f>IFERROR(_xll.qlIndexFixing(Eur3M_QL,AG253,TRUE,Recalc),NA())</f>
        <v>3.459778640718911E-4</v>
      </c>
    </row>
    <row r="254" spans="31:34" x14ac:dyDescent="0.2">
      <c r="AE254" s="11" t="str">
        <f t="shared" si="6"/>
        <v>1D</v>
      </c>
      <c r="AF254" s="48">
        <f>_xll.qlCalendarAdvance(Calendar,AF253,AE254,"f",FALSE)</f>
        <v>42541</v>
      </c>
      <c r="AG254" s="48">
        <f>_xll.qlCalendarAdvance(Calendar,AF254,Ndays&amp;"D",,,_xll.ohTrigger(Trigger,Recalc))</f>
        <v>42543</v>
      </c>
      <c r="AH254" s="49">
        <f>IFERROR(_xll.qlIndexFixing(Eur3M_QL,AG254,TRUE,Recalc),NA())</f>
        <v>3.5235356445838457E-4</v>
      </c>
    </row>
    <row r="255" spans="31:34" x14ac:dyDescent="0.2">
      <c r="AE255" s="11" t="str">
        <f t="shared" si="6"/>
        <v>1D</v>
      </c>
      <c r="AF255" s="48">
        <f>_xll.qlCalendarAdvance(Calendar,AF254,AE255,"f",FALSE)</f>
        <v>42542</v>
      </c>
      <c r="AG255" s="48">
        <f>_xll.qlCalendarAdvance(Calendar,AF255,Ndays&amp;"D",,,_xll.ohTrigger(Trigger,Recalc))</f>
        <v>42544</v>
      </c>
      <c r="AH255" s="49">
        <f>IFERROR(_xll.qlIndexFixing(Eur3M_QL,AG255,TRUE,Recalc),NA())</f>
        <v>3.5646683827760407E-4</v>
      </c>
    </row>
    <row r="256" spans="31:34" x14ac:dyDescent="0.2">
      <c r="AE256" s="11" t="str">
        <f t="shared" si="6"/>
        <v>1D</v>
      </c>
      <c r="AF256" s="48">
        <f>_xll.qlCalendarAdvance(Calendar,AF255,AE256,"f",FALSE)</f>
        <v>42543</v>
      </c>
      <c r="AG256" s="48">
        <f>_xll.qlCalendarAdvance(Calendar,AF256,Ndays&amp;"D",,,_xll.ohTrigger(Trigger,Recalc))</f>
        <v>42545</v>
      </c>
      <c r="AH256" s="49">
        <f>IFERROR(_xll.qlIndexFixing(Eur3M_QL,AG256,TRUE,Recalc),NA())</f>
        <v>3.5908908622160558E-4</v>
      </c>
    </row>
    <row r="257" spans="31:34" x14ac:dyDescent="0.2">
      <c r="AE257" s="11" t="str">
        <f t="shared" si="6"/>
        <v>1D</v>
      </c>
      <c r="AF257" s="48">
        <f>_xll.qlCalendarAdvance(Calendar,AF256,AE257,"f",FALSE)</f>
        <v>42544</v>
      </c>
      <c r="AG257" s="48">
        <f>_xll.qlCalendarAdvance(Calendar,AF257,Ndays&amp;"D",,,_xll.ohTrigger(Trigger,Recalc))</f>
        <v>42548</v>
      </c>
      <c r="AH257" s="49">
        <f>IFERROR(_xll.qlIndexFixing(Eur3M_QL,AG257,TRUE,Recalc),NA())</f>
        <v>3.6171133592333154E-4</v>
      </c>
    </row>
    <row r="258" spans="31:34" x14ac:dyDescent="0.2">
      <c r="AE258" s="11" t="str">
        <f t="shared" si="6"/>
        <v>1D</v>
      </c>
      <c r="AF258" s="48">
        <f>_xll.qlCalendarAdvance(Calendar,AF257,AE258,"f",FALSE)</f>
        <v>42545</v>
      </c>
      <c r="AG258" s="48">
        <f>_xll.qlCalendarAdvance(Calendar,AF258,Ndays&amp;"D",,,_xll.ohTrigger(Trigger,Recalc))</f>
        <v>42549</v>
      </c>
      <c r="AH258" s="49">
        <f>IFERROR(_xll.qlIndexFixing(Eur3M_QL,AG258,TRUE,Recalc),NA())</f>
        <v>3.6433358738191296E-4</v>
      </c>
    </row>
    <row r="259" spans="31:34" x14ac:dyDescent="0.2">
      <c r="AE259" s="11" t="str">
        <f t="shared" si="6"/>
        <v>1D</v>
      </c>
      <c r="AF259" s="48">
        <f>_xll.qlCalendarAdvance(Calendar,AF258,AE259,"f",FALSE)</f>
        <v>42548</v>
      </c>
      <c r="AG259" s="48">
        <f>_xll.qlCalendarAdvance(Calendar,AF259,Ndays&amp;"D",,,_xll.ohTrigger(Trigger,Recalc))</f>
        <v>42550</v>
      </c>
      <c r="AH259" s="49">
        <f>IFERROR(_xll.qlIndexFixing(Eur3M_QL,AG259,TRUE,Recalc),NA())</f>
        <v>3.7031880489665238E-4</v>
      </c>
    </row>
    <row r="260" spans="31:34" x14ac:dyDescent="0.2">
      <c r="AE260" s="11" t="str">
        <f t="shared" si="6"/>
        <v>1D</v>
      </c>
      <c r="AF260" s="48">
        <f>_xll.qlCalendarAdvance(Calendar,AF259,AE260,"f",FALSE)</f>
        <v>42549</v>
      </c>
      <c r="AG260" s="48">
        <f>_xll.qlCalendarAdvance(Calendar,AF260,Ndays&amp;"D",,,_xll.ohTrigger(Trigger,Recalc))</f>
        <v>42551</v>
      </c>
      <c r="AH260" s="49">
        <f>IFERROR(_xll.qlIndexFixing(Eur3M_QL,AG260,TRUE,Recalc),NA())</f>
        <v>3.748226107856629E-4</v>
      </c>
    </row>
    <row r="261" spans="31:34" x14ac:dyDescent="0.2">
      <c r="AE261" s="11" t="str">
        <f t="shared" si="6"/>
        <v>1D</v>
      </c>
      <c r="AF261" s="48">
        <f>_xll.qlCalendarAdvance(Calendar,AF260,AE261,"f",FALSE)</f>
        <v>42550</v>
      </c>
      <c r="AG261" s="48">
        <f>_xll.qlCalendarAdvance(Calendar,AF261,Ndays&amp;"D",,,_xll.ohTrigger(Trigger,Recalc))</f>
        <v>42552</v>
      </c>
      <c r="AH261" s="49">
        <f>IFERROR(_xll.qlIndexFixing(Eur3M_QL,AG261,TRUE,Recalc),NA())</f>
        <v>3.777792114204158E-4</v>
      </c>
    </row>
    <row r="262" spans="31:34" x14ac:dyDescent="0.2">
      <c r="AE262" s="11" t="str">
        <f t="shared" ref="AE262:AE325" si="7">AE261</f>
        <v>1D</v>
      </c>
      <c r="AF262" s="48">
        <f>_xll.qlCalendarAdvance(Calendar,AF261,AE262,"f",FALSE)</f>
        <v>42551</v>
      </c>
      <c r="AG262" s="48">
        <f>_xll.qlCalendarAdvance(Calendar,AF262,Ndays&amp;"D",,,_xll.ohTrigger(Trigger,Recalc))</f>
        <v>42555</v>
      </c>
      <c r="AH262" s="49">
        <f>IFERROR(_xll.qlIndexFixing(Eur3M_QL,AG262,TRUE,Recalc),NA())</f>
        <v>3.807358142881651E-4</v>
      </c>
    </row>
    <row r="263" spans="31:34" x14ac:dyDescent="0.2">
      <c r="AE263" s="11" t="str">
        <f t="shared" si="7"/>
        <v>1D</v>
      </c>
      <c r="AF263" s="48">
        <f>_xll.qlCalendarAdvance(Calendar,AF262,AE263,"f",FALSE)</f>
        <v>42552</v>
      </c>
      <c r="AG263" s="48">
        <f>_xll.qlCalendarAdvance(Calendar,AF263,Ndays&amp;"D",,,_xll.ohTrigger(Trigger,Recalc))</f>
        <v>42556</v>
      </c>
      <c r="AH263" s="49">
        <f>IFERROR(_xll.qlIndexFixing(Eur3M_QL,AG263,TRUE,Recalc),NA())</f>
        <v>3.8369241939064855E-4</v>
      </c>
    </row>
    <row r="264" spans="31:34" x14ac:dyDescent="0.2">
      <c r="AE264" s="11" t="str">
        <f t="shared" si="7"/>
        <v>1D</v>
      </c>
      <c r="AF264" s="48">
        <f>_xll.qlCalendarAdvance(Calendar,AF263,AE264,"f",FALSE)</f>
        <v>42555</v>
      </c>
      <c r="AG264" s="48">
        <f>_xll.qlCalendarAdvance(Calendar,AF264,Ndays&amp;"D",,,_xll.ohTrigger(Trigger,Recalc))</f>
        <v>42557</v>
      </c>
      <c r="AH264" s="49">
        <f>IFERROR(_xll.qlIndexFixing(Eur3M_QL,AG264,TRUE,Recalc),NA())</f>
        <v>3.8959304327815068E-4</v>
      </c>
    </row>
    <row r="265" spans="31:34" x14ac:dyDescent="0.2">
      <c r="AE265" s="11" t="str">
        <f t="shared" si="7"/>
        <v>1D</v>
      </c>
      <c r="AF265" s="48">
        <f>_xll.qlCalendarAdvance(Calendar,AF264,AE265,"f",FALSE)</f>
        <v>42556</v>
      </c>
      <c r="AG265" s="48">
        <f>_xll.qlCalendarAdvance(Calendar,AF265,Ndays&amp;"D",,,_xll.ohTrigger(Trigger,Recalc))</f>
        <v>42558</v>
      </c>
      <c r="AH265" s="49">
        <f>IFERROR(_xll.qlIndexFixing(Eur3M_QL,AG265,TRUE,Recalc),NA())</f>
        <v>3.9551886213575946E-4</v>
      </c>
    </row>
    <row r="266" spans="31:34" x14ac:dyDescent="0.2">
      <c r="AE266" s="11" t="str">
        <f t="shared" si="7"/>
        <v>1D</v>
      </c>
      <c r="AF266" s="48">
        <f>_xll.qlCalendarAdvance(Calendar,AF265,AE266,"f",FALSE)</f>
        <v>42557</v>
      </c>
      <c r="AG266" s="48">
        <f>_xll.qlCalendarAdvance(Calendar,AF266,Ndays&amp;"D",,,_xll.ohTrigger(Trigger,Recalc))</f>
        <v>42559</v>
      </c>
      <c r="AH266" s="49">
        <f>IFERROR(_xll.qlIndexFixing(Eur3M_QL,AG266,TRUE,Recalc),NA())</f>
        <v>3.9847547840583147E-4</v>
      </c>
    </row>
    <row r="267" spans="31:34" x14ac:dyDescent="0.2">
      <c r="AE267" s="11" t="str">
        <f t="shared" si="7"/>
        <v>1D</v>
      </c>
      <c r="AF267" s="48">
        <f>_xll.qlCalendarAdvance(Calendar,AF266,AE267,"f",FALSE)</f>
        <v>42558</v>
      </c>
      <c r="AG267" s="48">
        <f>_xll.qlCalendarAdvance(Calendar,AF267,Ndays&amp;"D",,,_xll.ohTrigger(Trigger,Recalc))</f>
        <v>42562</v>
      </c>
      <c r="AH267" s="49">
        <f>IFERROR(_xll.qlIndexFixing(Eur3M_QL,AG267,TRUE,Recalc),NA())</f>
        <v>4.0143209690976874E-4</v>
      </c>
    </row>
    <row r="268" spans="31:34" x14ac:dyDescent="0.2">
      <c r="AE268" s="11" t="str">
        <f t="shared" si="7"/>
        <v>1D</v>
      </c>
      <c r="AF268" s="48">
        <f>_xll.qlCalendarAdvance(Calendar,AF267,AE268,"f",FALSE)</f>
        <v>42559</v>
      </c>
      <c r="AG268" s="48">
        <f>_xll.qlCalendarAdvance(Calendar,AF268,Ndays&amp;"D",,,_xll.ohTrigger(Trigger,Recalc))</f>
        <v>42563</v>
      </c>
      <c r="AH268" s="49">
        <f>IFERROR(_xll.qlIndexFixing(Eur3M_QL,AG268,TRUE,Recalc),NA())</f>
        <v>4.0438871764844018E-4</v>
      </c>
    </row>
    <row r="269" spans="31:34" x14ac:dyDescent="0.2">
      <c r="AE269" s="11" t="str">
        <f t="shared" si="7"/>
        <v>1D</v>
      </c>
      <c r="AF269" s="48">
        <f>_xll.qlCalendarAdvance(Calendar,AF268,AE269,"f",FALSE)</f>
        <v>42562</v>
      </c>
      <c r="AG269" s="48">
        <f>_xll.qlCalendarAdvance(Calendar,AF269,Ndays&amp;"D",,,_xll.ohTrigger(Trigger,Recalc))</f>
        <v>42564</v>
      </c>
      <c r="AH269" s="49">
        <f>IFERROR(_xll.qlIndexFixing(Eur3M_QL,AG269,TRUE,Recalc),NA())</f>
        <v>4.0984906914330095E-4</v>
      </c>
    </row>
    <row r="270" spans="31:34" x14ac:dyDescent="0.2">
      <c r="AE270" s="11" t="str">
        <f t="shared" si="7"/>
        <v>1D</v>
      </c>
      <c r="AF270" s="48">
        <f>_xll.qlCalendarAdvance(Calendar,AF269,AE270,"f",FALSE)</f>
        <v>42563</v>
      </c>
      <c r="AG270" s="48">
        <f>_xll.qlCalendarAdvance(Calendar,AF270,Ndays&amp;"D",,,_xll.ohTrigger(Trigger,Recalc))</f>
        <v>42565</v>
      </c>
      <c r="AH270" s="49">
        <f>IFERROR(_xll.qlIndexFixing(Eur3M_QL,AG270,TRUE,Recalc),NA())</f>
        <v>4.1621522293656537E-4</v>
      </c>
    </row>
    <row r="271" spans="31:34" x14ac:dyDescent="0.2">
      <c r="AE271" s="11" t="str">
        <f t="shared" si="7"/>
        <v>1D</v>
      </c>
      <c r="AF271" s="48">
        <f>_xll.qlCalendarAdvance(Calendar,AF270,AE271,"f",FALSE)</f>
        <v>42564</v>
      </c>
      <c r="AG271" s="48">
        <f>_xll.qlCalendarAdvance(Calendar,AF271,Ndays&amp;"D",,,_xll.ohTrigger(Trigger,Recalc))</f>
        <v>42566</v>
      </c>
      <c r="AH271" s="49">
        <f>IFERROR(_xll.qlIndexFixing(Eur3M_QL,AG271,TRUE,Recalc),NA())</f>
        <v>4.1917185484369423E-4</v>
      </c>
    </row>
    <row r="272" spans="31:34" x14ac:dyDescent="0.2">
      <c r="AE272" s="11" t="str">
        <f t="shared" si="7"/>
        <v>1D</v>
      </c>
      <c r="AF272" s="48">
        <f>_xll.qlCalendarAdvance(Calendar,AF271,AE272,"f",FALSE)</f>
        <v>42565</v>
      </c>
      <c r="AG272" s="48">
        <f>_xll.qlCalendarAdvance(Calendar,AF272,Ndays&amp;"D",,,_xll.ohTrigger(Trigger,Recalc))</f>
        <v>42569</v>
      </c>
      <c r="AH272" s="49">
        <f>IFERROR(_xll.qlIndexFixing(Eur3M_QL,AG272,TRUE,Recalc),NA())</f>
        <v>4.2212848898381955E-4</v>
      </c>
    </row>
    <row r="273" spans="31:34" x14ac:dyDescent="0.2">
      <c r="AE273" s="11" t="str">
        <f t="shared" si="7"/>
        <v>1D</v>
      </c>
      <c r="AF273" s="48">
        <f>_xll.qlCalendarAdvance(Calendar,AF272,AE273,"f",FALSE)</f>
        <v>42566</v>
      </c>
      <c r="AG273" s="48">
        <f>_xll.qlCalendarAdvance(Calendar,AF273,Ndays&amp;"D",,,_xll.ohTrigger(Trigger,Recalc))</f>
        <v>42570</v>
      </c>
      <c r="AH273" s="49">
        <f>IFERROR(_xll.qlIndexFixing(Eur3M_QL,AG273,TRUE,Recalc),NA())</f>
        <v>4.2508512535781008E-4</v>
      </c>
    </row>
    <row r="274" spans="31:34" x14ac:dyDescent="0.2">
      <c r="AE274" s="11" t="str">
        <f t="shared" si="7"/>
        <v>1D</v>
      </c>
      <c r="AF274" s="48">
        <f>_xll.qlCalendarAdvance(Calendar,AF273,AE274,"f",FALSE)</f>
        <v>42569</v>
      </c>
      <c r="AG274" s="48">
        <f>_xll.qlCalendarAdvance(Calendar,AF274,Ndays&amp;"D",,,_xll.ohTrigger(Trigger,Recalc))</f>
        <v>42571</v>
      </c>
      <c r="AH274" s="49">
        <f>IFERROR(_xll.qlIndexFixing(Eur3M_QL,AG274,TRUE,Recalc),NA())</f>
        <v>4.3010520213297324E-4</v>
      </c>
    </row>
    <row r="275" spans="31:34" x14ac:dyDescent="0.2">
      <c r="AE275" s="11" t="str">
        <f t="shared" si="7"/>
        <v>1D</v>
      </c>
      <c r="AF275" s="48">
        <f>_xll.qlCalendarAdvance(Calendar,AF274,AE275,"f",FALSE)</f>
        <v>42570</v>
      </c>
      <c r="AG275" s="48">
        <f>_xll.qlCalendarAdvance(Calendar,AF275,Ndays&amp;"D",,,_xll.ohTrigger(Trigger,Recalc))</f>
        <v>42572</v>
      </c>
      <c r="AH275" s="49">
        <f>IFERROR(_xll.qlIndexFixing(Eur3M_QL,AG275,TRUE,Recalc),NA())</f>
        <v>4.3691169319242496E-4</v>
      </c>
    </row>
    <row r="276" spans="31:34" x14ac:dyDescent="0.2">
      <c r="AE276" s="11" t="str">
        <f t="shared" si="7"/>
        <v>1D</v>
      </c>
      <c r="AF276" s="48">
        <f>_xll.qlCalendarAdvance(Calendar,AF275,AE276,"f",FALSE)</f>
        <v>42571</v>
      </c>
      <c r="AG276" s="48">
        <f>_xll.qlCalendarAdvance(Calendar,AF276,Ndays&amp;"D",,,_xll.ohTrigger(Trigger,Recalc))</f>
        <v>42573</v>
      </c>
      <c r="AH276" s="49">
        <f>IFERROR(_xll.qlIndexFixing(Eur3M_QL,AG276,TRUE,Recalc),NA())</f>
        <v>4.3986834073574187E-4</v>
      </c>
    </row>
    <row r="277" spans="31:34" x14ac:dyDescent="0.2">
      <c r="AE277" s="11" t="str">
        <f t="shared" si="7"/>
        <v>1D</v>
      </c>
      <c r="AF277" s="48">
        <f>_xll.qlCalendarAdvance(Calendar,AF276,AE277,"f",FALSE)</f>
        <v>42572</v>
      </c>
      <c r="AG277" s="48">
        <f>_xll.qlCalendarAdvance(Calendar,AF277,Ndays&amp;"D",,,_xll.ohTrigger(Trigger,Recalc))</f>
        <v>42576</v>
      </c>
      <c r="AH277" s="49">
        <f>IFERROR(_xll.qlIndexFixing(Eur3M_QL,AG277,TRUE,Recalc),NA())</f>
        <v>4.4282499051205516E-4</v>
      </c>
    </row>
    <row r="278" spans="31:34" x14ac:dyDescent="0.2">
      <c r="AE278" s="11" t="str">
        <f t="shared" si="7"/>
        <v>1D</v>
      </c>
      <c r="AF278" s="48">
        <f>_xll.qlCalendarAdvance(Calendar,AF277,AE278,"f",FALSE)</f>
        <v>42573</v>
      </c>
      <c r="AG278" s="48">
        <f>_xll.qlCalendarAdvance(Calendar,AF278,Ndays&amp;"D",,,_xll.ohTrigger(Trigger,Recalc))</f>
        <v>42577</v>
      </c>
      <c r="AH278" s="49">
        <f>IFERROR(_xll.qlIndexFixing(Eur3M_QL,AG278,TRUE,Recalc),NA())</f>
        <v>4.4578164252223368E-4</v>
      </c>
    </row>
    <row r="279" spans="31:34" x14ac:dyDescent="0.2">
      <c r="AE279" s="11" t="str">
        <f t="shared" si="7"/>
        <v>1D</v>
      </c>
      <c r="AF279" s="48">
        <f>_xll.qlCalendarAdvance(Calendar,AF278,AE279,"f",FALSE)</f>
        <v>42576</v>
      </c>
      <c r="AG279" s="48">
        <f>_xll.qlCalendarAdvance(Calendar,AF279,Ndays&amp;"D",,,_xll.ohTrigger(Trigger,Recalc))</f>
        <v>42578</v>
      </c>
      <c r="AH279" s="49">
        <f>IFERROR(_xll.qlIndexFixing(Eur3M_QL,AG279,TRUE,Recalc),NA())</f>
        <v>4.5036144224886831E-4</v>
      </c>
    </row>
    <row r="280" spans="31:34" x14ac:dyDescent="0.2">
      <c r="AE280" s="11" t="str">
        <f t="shared" si="7"/>
        <v>1D</v>
      </c>
      <c r="AF280" s="48">
        <f>_xll.qlCalendarAdvance(Calendar,AF279,AE280,"f",FALSE)</f>
        <v>42577</v>
      </c>
      <c r="AG280" s="48">
        <f>_xll.qlCalendarAdvance(Calendar,AF280,Ndays&amp;"D",,,_xll.ohTrigger(Trigger,Recalc))</f>
        <v>42579</v>
      </c>
      <c r="AH280" s="49">
        <f>IFERROR(_xll.qlIndexFixing(Eur3M_QL,AG280,TRUE,Recalc),NA())</f>
        <v>4.5760827290160054E-4</v>
      </c>
    </row>
    <row r="281" spans="31:34" x14ac:dyDescent="0.2">
      <c r="AE281" s="11" t="str">
        <f t="shared" si="7"/>
        <v>1D</v>
      </c>
      <c r="AF281" s="48">
        <f>_xll.qlCalendarAdvance(Calendar,AF280,AE281,"f",FALSE)</f>
        <v>42578</v>
      </c>
      <c r="AG281" s="48">
        <f>_xll.qlCalendarAdvance(Calendar,AF281,Ndays&amp;"D",,,_xll.ohTrigger(Trigger,Recalc))</f>
        <v>42580</v>
      </c>
      <c r="AH281" s="49">
        <f>IFERROR(_xll.qlIndexFixing(Eur3M_QL,AG281,TRUE,Recalc),NA())</f>
        <v>4.6056493608110543E-4</v>
      </c>
    </row>
    <row r="282" spans="31:34" x14ac:dyDescent="0.2">
      <c r="AE282" s="11" t="str">
        <f t="shared" si="7"/>
        <v>1D</v>
      </c>
      <c r="AF282" s="48">
        <f>_xll.qlCalendarAdvance(Calendar,AF281,AE282,"f",FALSE)</f>
        <v>42579</v>
      </c>
      <c r="AG282" s="48">
        <f>_xll.qlCalendarAdvance(Calendar,AF282,Ndays&amp;"D",,,_xll.ohTrigger(Trigger,Recalc))</f>
        <v>42583</v>
      </c>
      <c r="AH282" s="49">
        <f>IFERROR(_xll.qlIndexFixing(Eur3M_QL,AG282,TRUE,Recalc),NA())</f>
        <v>4.620293662686546E-4</v>
      </c>
    </row>
    <row r="283" spans="31:34" x14ac:dyDescent="0.2">
      <c r="AE283" s="11" t="str">
        <f t="shared" si="7"/>
        <v>1D</v>
      </c>
      <c r="AF283" s="48">
        <f>_xll.qlCalendarAdvance(Calendar,AF282,AE283,"f",FALSE)</f>
        <v>42580</v>
      </c>
      <c r="AG283" s="48">
        <f>_xll.qlCalendarAdvance(Calendar,AF283,Ndays&amp;"D",,,_xll.ohTrigger(Trigger,Recalc))</f>
        <v>42584</v>
      </c>
      <c r="AH283" s="49">
        <f>IFERROR(_xll.qlIndexFixing(Eur3M_QL,AG283,TRUE,Recalc),NA())</f>
        <v>4.6349379700532972E-4</v>
      </c>
    </row>
    <row r="284" spans="31:34" x14ac:dyDescent="0.2">
      <c r="AE284" s="11" t="str">
        <f t="shared" si="7"/>
        <v>1D</v>
      </c>
      <c r="AF284" s="48">
        <f>_xll.qlCalendarAdvance(Calendar,AF283,AE284,"f",FALSE)</f>
        <v>42583</v>
      </c>
      <c r="AG284" s="48">
        <f>_xll.qlCalendarAdvance(Calendar,AF284,Ndays&amp;"D",,,_xll.ohTrigger(Trigger,Recalc))</f>
        <v>42585</v>
      </c>
      <c r="AH284" s="49">
        <f>IFERROR(_xll.qlIndexFixing(Eur3M_QL,AG284,TRUE,Recalc),NA())</f>
        <v>4.6623631514424449E-4</v>
      </c>
    </row>
    <row r="285" spans="31:34" x14ac:dyDescent="0.2">
      <c r="AE285" s="11" t="str">
        <f t="shared" si="7"/>
        <v>1D</v>
      </c>
      <c r="AF285" s="48">
        <f>_xll.qlCalendarAdvance(Calendar,AF284,AE285,"f",FALSE)</f>
        <v>42584</v>
      </c>
      <c r="AG285" s="48">
        <f>_xll.qlCalendarAdvance(Calendar,AF285,Ndays&amp;"D",,,_xll.ohTrigger(Trigger,Recalc))</f>
        <v>42586</v>
      </c>
      <c r="AH285" s="49">
        <f>IFERROR(_xll.qlIndexFixing(Eur3M_QL,AG285,TRUE,Recalc),NA())</f>
        <v>4.6935152542851907E-4</v>
      </c>
    </row>
    <row r="286" spans="31:34" x14ac:dyDescent="0.2">
      <c r="AE286" s="11" t="str">
        <f t="shared" si="7"/>
        <v>1D</v>
      </c>
      <c r="AF286" s="48">
        <f>_xll.qlCalendarAdvance(Calendar,AF285,AE286,"f",FALSE)</f>
        <v>42585</v>
      </c>
      <c r="AG286" s="48">
        <f>_xll.qlCalendarAdvance(Calendar,AF286,Ndays&amp;"D",,,_xll.ohTrigger(Trigger,Recalc))</f>
        <v>42587</v>
      </c>
      <c r="AH286" s="49">
        <f>IFERROR(_xll.qlIndexFixing(Eur3M_QL,AG286,TRUE,Recalc),NA())</f>
        <v>4.7081595890561076E-4</v>
      </c>
    </row>
    <row r="287" spans="31:34" x14ac:dyDescent="0.2">
      <c r="AE287" s="11" t="str">
        <f t="shared" si="7"/>
        <v>1D</v>
      </c>
      <c r="AF287" s="48">
        <f>_xll.qlCalendarAdvance(Calendar,AF286,AE287,"f",FALSE)</f>
        <v>42586</v>
      </c>
      <c r="AG287" s="48">
        <f>_xll.qlCalendarAdvance(Calendar,AF287,Ndays&amp;"D",,,_xll.ohTrigger(Trigger,Recalc))</f>
        <v>42590</v>
      </c>
      <c r="AH287" s="49">
        <f>IFERROR(_xll.qlIndexFixing(Eur3M_QL,AG287,TRUE,Recalc),NA())</f>
        <v>4.7228039292922187E-4</v>
      </c>
    </row>
    <row r="288" spans="31:34" x14ac:dyDescent="0.2">
      <c r="AE288" s="11" t="str">
        <f t="shared" si="7"/>
        <v>1D</v>
      </c>
      <c r="AF288" s="48">
        <f>_xll.qlCalendarAdvance(Calendar,AF287,AE288,"f",FALSE)</f>
        <v>42587</v>
      </c>
      <c r="AG288" s="48">
        <f>_xll.qlCalendarAdvance(Calendar,AF288,Ndays&amp;"D",,,_xll.ohTrigger(Trigger,Recalc))</f>
        <v>42591</v>
      </c>
      <c r="AH288" s="49">
        <f>IFERROR(_xll.qlIndexFixing(Eur3M_QL,AG288,TRUE,Recalc),NA())</f>
        <v>4.7374482750109001E-4</v>
      </c>
    </row>
    <row r="289" spans="31:34" x14ac:dyDescent="0.2">
      <c r="AE289" s="11" t="str">
        <f t="shared" si="7"/>
        <v>1D</v>
      </c>
      <c r="AF289" s="48">
        <f>_xll.qlCalendarAdvance(Calendar,AF288,AE289,"f",FALSE)</f>
        <v>42590</v>
      </c>
      <c r="AG289" s="48">
        <f>_xll.qlCalendarAdvance(Calendar,AF289,Ndays&amp;"D",,,_xll.ohTrigger(Trigger,Recalc))</f>
        <v>42592</v>
      </c>
      <c r="AH289" s="49">
        <f>IFERROR(_xll.qlIndexFixing(Eur3M_QL,AG289,TRUE,Recalc),NA())</f>
        <v>4.7626927162347271E-4</v>
      </c>
    </row>
    <row r="290" spans="31:34" x14ac:dyDescent="0.2">
      <c r="AE290" s="11" t="str">
        <f t="shared" si="7"/>
        <v>1D</v>
      </c>
      <c r="AF290" s="48">
        <f>_xll.qlCalendarAdvance(Calendar,AF289,AE290,"f",FALSE)</f>
        <v>42591</v>
      </c>
      <c r="AG290" s="48">
        <f>_xll.qlCalendarAdvance(Calendar,AF290,Ndays&amp;"D",,,_xll.ohTrigger(Trigger,Recalc))</f>
        <v>42593</v>
      </c>
      <c r="AH290" s="49">
        <f>IFERROR(_xll.qlIndexFixing(Eur3M_QL,AG290,TRUE,Recalc),NA())</f>
        <v>4.7960257126852693E-4</v>
      </c>
    </row>
    <row r="291" spans="31:34" x14ac:dyDescent="0.2">
      <c r="AE291" s="11" t="str">
        <f t="shared" si="7"/>
        <v>1D</v>
      </c>
      <c r="AF291" s="48">
        <f>_xll.qlCalendarAdvance(Calendar,AF290,AE291,"f",FALSE)</f>
        <v>42592</v>
      </c>
      <c r="AG291" s="48">
        <f>_xll.qlCalendarAdvance(Calendar,AF291,Ndays&amp;"D",,,_xll.ohTrigger(Trigger,Recalc))</f>
        <v>42594</v>
      </c>
      <c r="AH291" s="49">
        <f>IFERROR(_xll.qlIndexFixing(Eur3M_QL,AG291,TRUE,Recalc),NA())</f>
        <v>4.8106700858081169E-4</v>
      </c>
    </row>
    <row r="292" spans="31:34" x14ac:dyDescent="0.2">
      <c r="AE292" s="11" t="str">
        <f t="shared" si="7"/>
        <v>1D</v>
      </c>
      <c r="AF292" s="48">
        <f>_xll.qlCalendarAdvance(Calendar,AF291,AE292,"f",FALSE)</f>
        <v>42593</v>
      </c>
      <c r="AG292" s="48">
        <f>_xll.qlCalendarAdvance(Calendar,AF292,Ndays&amp;"D",,,_xll.ohTrigger(Trigger,Recalc))</f>
        <v>42597</v>
      </c>
      <c r="AH292" s="49">
        <f>IFERROR(_xll.qlIndexFixing(Eur3M_QL,AG292,TRUE,Recalc),NA())</f>
        <v>4.8253144644135352E-4</v>
      </c>
    </row>
    <row r="293" spans="31:34" x14ac:dyDescent="0.2">
      <c r="AE293" s="11" t="str">
        <f t="shared" si="7"/>
        <v>1D</v>
      </c>
      <c r="AF293" s="48">
        <f>_xll.qlCalendarAdvance(Calendar,AF292,AE293,"f",FALSE)</f>
        <v>42594</v>
      </c>
      <c r="AG293" s="48">
        <f>_xll.qlCalendarAdvance(Calendar,AF293,Ndays&amp;"D",,,_xll.ohTrigger(Trigger,Recalc))</f>
        <v>42598</v>
      </c>
      <c r="AH293" s="49">
        <f>IFERROR(_xll.qlIndexFixing(Eur3M_QL,AG293,TRUE,Recalc),NA())</f>
        <v>4.8399588484841473E-4</v>
      </c>
    </row>
    <row r="294" spans="31:34" x14ac:dyDescent="0.2">
      <c r="AE294" s="11" t="str">
        <f t="shared" si="7"/>
        <v>1D</v>
      </c>
      <c r="AF294" s="48">
        <f>_xll.qlCalendarAdvance(Calendar,AF293,AE294,"f",FALSE)</f>
        <v>42597</v>
      </c>
      <c r="AG294" s="48">
        <f>_xll.qlCalendarAdvance(Calendar,AF294,Ndays&amp;"D",,,_xll.ohTrigger(Trigger,Recalc))</f>
        <v>42599</v>
      </c>
      <c r="AH294" s="49">
        <f>IFERROR(_xll.qlIndexFixing(Eur3M_QL,AG294,TRUE,Recalc),NA())</f>
        <v>4.8630225438295549E-4</v>
      </c>
    </row>
    <row r="295" spans="31:34" x14ac:dyDescent="0.2">
      <c r="AE295" s="11" t="str">
        <f t="shared" si="7"/>
        <v>1D</v>
      </c>
      <c r="AF295" s="48">
        <f>_xll.qlCalendarAdvance(Calendar,AF294,AE295,"f",FALSE)</f>
        <v>42598</v>
      </c>
      <c r="AG295" s="48">
        <f>_xll.qlCalendarAdvance(Calendar,AF295,Ndays&amp;"D",,,_xll.ohTrigger(Trigger,Recalc))</f>
        <v>42600</v>
      </c>
      <c r="AH295" s="49">
        <f>IFERROR(_xll.qlIndexFixing(Eur3M_QL,AG295,TRUE,Recalc),NA())</f>
        <v>4.8985364396009928E-4</v>
      </c>
    </row>
    <row r="296" spans="31:34" x14ac:dyDescent="0.2">
      <c r="AE296" s="11" t="str">
        <f t="shared" si="7"/>
        <v>1D</v>
      </c>
      <c r="AF296" s="48">
        <f>_xll.qlCalendarAdvance(Calendar,AF295,AE296,"f",FALSE)</f>
        <v>42599</v>
      </c>
      <c r="AG296" s="48">
        <f>_xll.qlCalendarAdvance(Calendar,AF296,Ndays&amp;"D",,,_xll.ohTrigger(Trigger,Recalc))</f>
        <v>42601</v>
      </c>
      <c r="AH296" s="49">
        <f>IFERROR(_xll.qlIndexFixing(Eur3M_QL,AG296,TRUE,Recalc),NA())</f>
        <v>4.9131808510844593E-4</v>
      </c>
    </row>
    <row r="297" spans="31:34" x14ac:dyDescent="0.2">
      <c r="AE297" s="11" t="str">
        <f t="shared" si="7"/>
        <v>1D</v>
      </c>
      <c r="AF297" s="48">
        <f>_xll.qlCalendarAdvance(Calendar,AF296,AE297,"f",FALSE)</f>
        <v>42600</v>
      </c>
      <c r="AG297" s="48">
        <f>_xll.qlCalendarAdvance(Calendar,AF297,Ndays&amp;"D",,,_xll.ohTrigger(Trigger,Recalc))</f>
        <v>42604</v>
      </c>
      <c r="AH297" s="49">
        <f>IFERROR(_xll.qlIndexFixing(Eur3M_QL,AG297,TRUE,Recalc),NA())</f>
        <v>4.9278252680418078E-4</v>
      </c>
    </row>
    <row r="298" spans="31:34" x14ac:dyDescent="0.2">
      <c r="AE298" s="11" t="str">
        <f t="shared" si="7"/>
        <v>1D</v>
      </c>
      <c r="AF298" s="48">
        <f>_xll.qlCalendarAdvance(Calendar,AF297,AE298,"f",FALSE)</f>
        <v>42601</v>
      </c>
      <c r="AG298" s="48">
        <f>_xll.qlCalendarAdvance(Calendar,AF298,Ndays&amp;"D",,,_xll.ohTrigger(Trigger,Recalc))</f>
        <v>42605</v>
      </c>
      <c r="AH298" s="49">
        <f>IFERROR(_xll.qlIndexFixing(Eur3M_QL,AG298,TRUE,Recalc),NA())</f>
        <v>4.9424696904817281E-4</v>
      </c>
    </row>
    <row r="299" spans="31:34" x14ac:dyDescent="0.2">
      <c r="AE299" s="11" t="str">
        <f t="shared" si="7"/>
        <v>1D</v>
      </c>
      <c r="AF299" s="48">
        <f>_xll.qlCalendarAdvance(Calendar,AF298,AE299,"f",FALSE)</f>
        <v>42604</v>
      </c>
      <c r="AG299" s="48">
        <f>_xll.qlCalendarAdvance(Calendar,AF299,Ndays&amp;"D",,,_xll.ohTrigger(Trigger,Recalc))</f>
        <v>42606</v>
      </c>
      <c r="AH299" s="49">
        <f>IFERROR(_xll.qlIndexFixing(Eur3M_QL,AG299,TRUE,Recalc),NA())</f>
        <v>4.9633526342269282E-4</v>
      </c>
    </row>
    <row r="300" spans="31:34" x14ac:dyDescent="0.2">
      <c r="AE300" s="11" t="str">
        <f t="shared" si="7"/>
        <v>1D</v>
      </c>
      <c r="AF300" s="48">
        <f>_xll.qlCalendarAdvance(Calendar,AF299,AE300,"f",FALSE)</f>
        <v>42605</v>
      </c>
      <c r="AG300" s="48">
        <f>_xll.qlCalendarAdvance(Calendar,AF300,Ndays&amp;"D",,,_xll.ohTrigger(Trigger,Recalc))</f>
        <v>42607</v>
      </c>
      <c r="AH300" s="49">
        <f>IFERROR(_xll.qlIndexFixing(Eur3M_QL,AG300,TRUE,Recalc),NA())</f>
        <v>5.001047435032361E-4</v>
      </c>
    </row>
    <row r="301" spans="31:34" x14ac:dyDescent="0.2">
      <c r="AE301" s="11" t="str">
        <f t="shared" si="7"/>
        <v>1D</v>
      </c>
      <c r="AF301" s="48">
        <f>_xll.qlCalendarAdvance(Calendar,AF300,AE301,"f",FALSE)</f>
        <v>42606</v>
      </c>
      <c r="AG301" s="48">
        <f>_xll.qlCalendarAdvance(Calendar,AF301,Ndays&amp;"D",,,_xll.ohTrigger(Trigger,Recalc))</f>
        <v>42608</v>
      </c>
      <c r="AH301" s="49">
        <f>IFERROR(_xll.qlIndexFixing(Eur3M_QL,AG301,TRUE,Recalc),NA())</f>
        <v>5.0156918848677577E-4</v>
      </c>
    </row>
    <row r="302" spans="31:34" x14ac:dyDescent="0.2">
      <c r="AE302" s="11" t="str">
        <f t="shared" si="7"/>
        <v>1D</v>
      </c>
      <c r="AF302" s="48">
        <f>_xll.qlCalendarAdvance(Calendar,AF301,AE302,"f",FALSE)</f>
        <v>42607</v>
      </c>
      <c r="AG302" s="48">
        <f>_xll.qlCalendarAdvance(Calendar,AF302,Ndays&amp;"D",,,_xll.ohTrigger(Trigger,Recalc))</f>
        <v>42611</v>
      </c>
      <c r="AH302" s="49">
        <f>IFERROR(_xll.qlIndexFixing(Eur3M_QL,AG302,TRUE,Recalc),NA())</f>
        <v>5.0279189076361244E-4</v>
      </c>
    </row>
    <row r="303" spans="31:34" x14ac:dyDescent="0.2">
      <c r="AE303" s="11" t="str">
        <f t="shared" si="7"/>
        <v>1D</v>
      </c>
      <c r="AF303" s="48">
        <f>_xll.qlCalendarAdvance(Calendar,AF302,AE303,"f",FALSE)</f>
        <v>42608</v>
      </c>
      <c r="AG303" s="48">
        <f>_xll.qlCalendarAdvance(Calendar,AF303,Ndays&amp;"D",,,_xll.ohTrigger(Trigger,Recalc))</f>
        <v>42612</v>
      </c>
      <c r="AH303" s="49">
        <f>IFERROR(_xll.qlIndexFixing(Eur3M_QL,AG303,TRUE,Recalc),NA())</f>
        <v>5.0427242749945928E-4</v>
      </c>
    </row>
    <row r="304" spans="31:34" x14ac:dyDescent="0.2">
      <c r="AE304" s="11" t="str">
        <f t="shared" si="7"/>
        <v>1D</v>
      </c>
      <c r="AF304" s="48">
        <f>_xll.qlCalendarAdvance(Calendar,AF303,AE304,"f",FALSE)</f>
        <v>42611</v>
      </c>
      <c r="AG304" s="48">
        <f>_xll.qlCalendarAdvance(Calendar,AF304,Ndays&amp;"D",,,_xll.ohTrigger(Trigger,Recalc))</f>
        <v>42613</v>
      </c>
      <c r="AH304" s="49">
        <f>IFERROR(_xll.qlIndexFixing(Eur3M_QL,AG304,TRUE,Recalc),NA())</f>
        <v>5.0575296478870958E-4</v>
      </c>
    </row>
    <row r="305" spans="31:34" x14ac:dyDescent="0.2">
      <c r="AE305" s="11" t="str">
        <f t="shared" si="7"/>
        <v>1D</v>
      </c>
      <c r="AF305" s="48">
        <f>_xll.qlCalendarAdvance(Calendar,AF304,AE305,"f",FALSE)</f>
        <v>42612</v>
      </c>
      <c r="AG305" s="48">
        <f>_xll.qlCalendarAdvance(Calendar,AF305,Ndays&amp;"D",,,_xll.ohTrigger(Trigger,Recalc))</f>
        <v>42614</v>
      </c>
      <c r="AH305" s="49">
        <f>IFERROR(_xll.qlIndexFixing(Eur3M_QL,AG305,TRUE,Recalc),NA())</f>
        <v>5.101945799786382E-4</v>
      </c>
    </row>
    <row r="306" spans="31:34" x14ac:dyDescent="0.2">
      <c r="AE306" s="11" t="str">
        <f t="shared" si="7"/>
        <v>1D</v>
      </c>
      <c r="AF306" s="48">
        <f>_xll.qlCalendarAdvance(Calendar,AF305,AE306,"f",FALSE)</f>
        <v>42613</v>
      </c>
      <c r="AG306" s="48">
        <f>_xll.qlCalendarAdvance(Calendar,AF306,Ndays&amp;"D",,,_xll.ohTrigger(Trigger,Recalc))</f>
        <v>42615</v>
      </c>
      <c r="AH306" s="49">
        <f>IFERROR(_xll.qlIndexFixing(Eur3M_QL,AG306,TRUE,Recalc),NA())</f>
        <v>5.1167511948413771E-4</v>
      </c>
    </row>
    <row r="307" spans="31:34" x14ac:dyDescent="0.2">
      <c r="AE307" s="11" t="str">
        <f t="shared" si="7"/>
        <v>1D</v>
      </c>
      <c r="AF307" s="48">
        <f>_xll.qlCalendarAdvance(Calendar,AF306,AE307,"f",FALSE)</f>
        <v>42614</v>
      </c>
      <c r="AG307" s="48">
        <f>_xll.qlCalendarAdvance(Calendar,AF307,Ndays&amp;"D",,,_xll.ohTrigger(Trigger,Recalc))</f>
        <v>42618</v>
      </c>
      <c r="AH307" s="49">
        <f>IFERROR(_xll.qlIndexFixing(Eur3M_QL,AG307,TRUE,Recalc),NA())</f>
        <v>5.131556595439191E-4</v>
      </c>
    </row>
    <row r="308" spans="31:34" x14ac:dyDescent="0.2">
      <c r="AE308" s="11" t="str">
        <f t="shared" si="7"/>
        <v>1D</v>
      </c>
      <c r="AF308" s="48">
        <f>_xll.qlCalendarAdvance(Calendar,AF307,AE308,"f",FALSE)</f>
        <v>42615</v>
      </c>
      <c r="AG308" s="48">
        <f>_xll.qlCalendarAdvance(Calendar,AF308,Ndays&amp;"D",,,_xll.ohTrigger(Trigger,Recalc))</f>
        <v>42619</v>
      </c>
      <c r="AH308" s="49">
        <f>IFERROR(_xll.qlIndexFixing(Eur3M_QL,AG308,TRUE,Recalc),NA())</f>
        <v>5.1463620015622553E-4</v>
      </c>
    </row>
    <row r="309" spans="31:34" x14ac:dyDescent="0.2">
      <c r="AE309" s="11" t="str">
        <f t="shared" si="7"/>
        <v>1D</v>
      </c>
      <c r="AF309" s="48">
        <f>_xll.qlCalendarAdvance(Calendar,AF308,AE309,"f",FALSE)</f>
        <v>42618</v>
      </c>
      <c r="AG309" s="48">
        <f>_xll.qlCalendarAdvance(Calendar,AF309,Ndays&amp;"D",,,_xll.ohTrigger(Trigger,Recalc))</f>
        <v>42620</v>
      </c>
      <c r="AH309" s="49">
        <f>IFERROR(_xll.qlIndexFixing(Eur3M_QL,AG309,TRUE,Recalc),NA())</f>
        <v>5.1611674132369227E-4</v>
      </c>
    </row>
    <row r="310" spans="31:34" x14ac:dyDescent="0.2">
      <c r="AE310" s="11" t="str">
        <f t="shared" si="7"/>
        <v>1D</v>
      </c>
      <c r="AF310" s="48">
        <f>_xll.qlCalendarAdvance(Calendar,AF309,AE310,"f",FALSE)</f>
        <v>42619</v>
      </c>
      <c r="AG310" s="48">
        <f>_xll.qlCalendarAdvance(Calendar,AF310,Ndays&amp;"D",,,_xll.ohTrigger(Trigger,Recalc))</f>
        <v>42621</v>
      </c>
      <c r="AH310" s="49">
        <f>IFERROR(_xll.qlIndexFixing(Eur3M_QL,AG310,TRUE,Recalc),NA())</f>
        <v>5.2055836814827018E-4</v>
      </c>
    </row>
    <row r="311" spans="31:34" x14ac:dyDescent="0.2">
      <c r="AE311" s="11" t="str">
        <f t="shared" si="7"/>
        <v>1D</v>
      </c>
      <c r="AF311" s="48">
        <f>_xll.qlCalendarAdvance(Calendar,AF310,AE311,"f",FALSE)</f>
        <v>42620</v>
      </c>
      <c r="AG311" s="48">
        <f>_xll.qlCalendarAdvance(Calendar,AF311,Ndays&amp;"D",,,_xll.ohTrigger(Trigger,Recalc))</f>
        <v>42622</v>
      </c>
      <c r="AH311" s="49">
        <f>IFERROR(_xll.qlIndexFixing(Eur3M_QL,AG311,TRUE,Recalc),NA())</f>
        <v>5.220389115311076E-4</v>
      </c>
    </row>
    <row r="312" spans="31:34" x14ac:dyDescent="0.2">
      <c r="AE312" s="11" t="str">
        <f t="shared" si="7"/>
        <v>1D</v>
      </c>
      <c r="AF312" s="48">
        <f>_xll.qlCalendarAdvance(Calendar,AF311,AE312,"f",FALSE)</f>
        <v>42621</v>
      </c>
      <c r="AG312" s="48">
        <f>_xll.qlCalendarAdvance(Calendar,AF312,Ndays&amp;"D",,,_xll.ohTrigger(Trigger,Recalc))</f>
        <v>42625</v>
      </c>
      <c r="AH312" s="49">
        <f>IFERROR(_xll.qlIndexFixing(Eur3M_QL,AG312,TRUE,Recalc),NA())</f>
        <v>5.2351945546910542E-4</v>
      </c>
    </row>
    <row r="313" spans="31:34" x14ac:dyDescent="0.2">
      <c r="AE313" s="11" t="str">
        <f t="shared" si="7"/>
        <v>1D</v>
      </c>
      <c r="AF313" s="48">
        <f>_xll.qlCalendarAdvance(Calendar,AF312,AE313,"f",FALSE)</f>
        <v>42622</v>
      </c>
      <c r="AG313" s="48">
        <f>_xll.qlCalendarAdvance(Calendar,AF313,Ndays&amp;"D",,,_xll.ohTrigger(Trigger,Recalc))</f>
        <v>42626</v>
      </c>
      <c r="AH313" s="49">
        <f>IFERROR(_xll.qlIndexFixing(Eur3M_QL,AG313,TRUE,Recalc),NA())</f>
        <v>5.2499999995962829E-4</v>
      </c>
    </row>
    <row r="314" spans="31:34" x14ac:dyDescent="0.2">
      <c r="AE314" s="11" t="str">
        <f t="shared" si="7"/>
        <v>1D</v>
      </c>
      <c r="AF314" s="48">
        <f>_xll.qlCalendarAdvance(Calendar,AF313,AE314,"f",FALSE)</f>
        <v>42625</v>
      </c>
      <c r="AG314" s="48">
        <f>_xll.qlCalendarAdvance(Calendar,AF314,Ndays&amp;"D",,,_xll.ohTrigger(Trigger,Recalc))</f>
        <v>42627</v>
      </c>
      <c r="AH314" s="49">
        <f>IFERROR(_xll.qlIndexFixing(Eur3M_QL,AG314,TRUE,Recalc),NA())</f>
        <v>5.2499999995962829E-4</v>
      </c>
    </row>
    <row r="315" spans="31:34" x14ac:dyDescent="0.2">
      <c r="AE315" s="11" t="str">
        <f t="shared" si="7"/>
        <v>1D</v>
      </c>
      <c r="AF315" s="48">
        <f>_xll.qlCalendarAdvance(Calendar,AF314,AE315,"f",FALSE)</f>
        <v>42626</v>
      </c>
      <c r="AG315" s="48">
        <f>_xll.qlCalendarAdvance(Calendar,AF315,Ndays&amp;"D",,,_xll.ohTrigger(Trigger,Recalc))</f>
        <v>42628</v>
      </c>
      <c r="AH315" s="49">
        <f>IFERROR(_xll.qlIndexFixing(Eur3M_QL,AG315,TRUE,Recalc),NA())</f>
        <v>5.2499999995962829E-4</v>
      </c>
    </row>
    <row r="316" spans="31:34" x14ac:dyDescent="0.2">
      <c r="AE316" s="11" t="str">
        <f t="shared" si="7"/>
        <v>1D</v>
      </c>
      <c r="AF316" s="48">
        <f>_xll.qlCalendarAdvance(Calendar,AF315,AE316,"f",FALSE)</f>
        <v>42627</v>
      </c>
      <c r="AG316" s="48">
        <f>_xll.qlCalendarAdvance(Calendar,AF316,Ndays&amp;"D",,,_xll.ohTrigger(Trigger,Recalc))</f>
        <v>42629</v>
      </c>
      <c r="AH316" s="49">
        <f>IFERROR(_xll.qlIndexFixing(Eur3M_QL,AG316,TRUE,Recalc),NA())</f>
        <v>5.2499999996050671E-4</v>
      </c>
    </row>
    <row r="317" spans="31:34" x14ac:dyDescent="0.2">
      <c r="AE317" s="11" t="str">
        <f t="shared" si="7"/>
        <v>1D</v>
      </c>
      <c r="AF317" s="48">
        <f>_xll.qlCalendarAdvance(Calendar,AF316,AE317,"f",FALSE)</f>
        <v>42628</v>
      </c>
      <c r="AG317" s="48">
        <f>_xll.qlCalendarAdvance(Calendar,AF317,Ndays&amp;"D",,,_xll.ohTrigger(Trigger,Recalc))</f>
        <v>42632</v>
      </c>
      <c r="AH317" s="49">
        <f>IFERROR(_xll.qlIndexFixing(Eur3M_QL,AG317,TRUE,Recalc),NA())</f>
        <v>5.2499999995962829E-4</v>
      </c>
    </row>
    <row r="318" spans="31:34" x14ac:dyDescent="0.2">
      <c r="AE318" s="11" t="str">
        <f t="shared" si="7"/>
        <v>1D</v>
      </c>
      <c r="AF318" s="48">
        <f>_xll.qlCalendarAdvance(Calendar,AF317,AE318,"f",FALSE)</f>
        <v>42629</v>
      </c>
      <c r="AG318" s="48">
        <f>_xll.qlCalendarAdvance(Calendar,AF318,Ndays&amp;"D",,,_xll.ohTrigger(Trigger,Recalc))</f>
        <v>42633</v>
      </c>
      <c r="AH318" s="49">
        <f>IFERROR(_xll.qlIndexFixing(Eur3M_QL,AG318,TRUE,Recalc),NA())</f>
        <v>5.292107572005359E-4</v>
      </c>
    </row>
    <row r="319" spans="31:34" x14ac:dyDescent="0.2">
      <c r="AE319" s="11" t="str">
        <f t="shared" si="7"/>
        <v>1D</v>
      </c>
      <c r="AF319" s="48">
        <f>_xll.qlCalendarAdvance(Calendar,AF318,AE319,"f",FALSE)</f>
        <v>42632</v>
      </c>
      <c r="AG319" s="48">
        <f>_xll.qlCalendarAdvance(Calendar,AF319,Ndays&amp;"D",,,_xll.ohTrigger(Trigger,Recalc))</f>
        <v>42634</v>
      </c>
      <c r="AH319" s="49">
        <f>IFERROR(_xll.qlIndexFixing(Eur3M_QL,AG319,TRUE,Recalc),NA())</f>
        <v>5.3342151892313316E-4</v>
      </c>
    </row>
    <row r="320" spans="31:34" x14ac:dyDescent="0.2">
      <c r="AE320" s="11" t="str">
        <f t="shared" si="7"/>
        <v>1D</v>
      </c>
      <c r="AF320" s="48">
        <f>_xll.qlCalendarAdvance(Calendar,AF319,AE320,"f",FALSE)</f>
        <v>42633</v>
      </c>
      <c r="AG320" s="48">
        <f>_xll.qlCalendarAdvance(Calendar,AF320,Ndays&amp;"D",,,_xll.ohTrigger(Trigger,Recalc))</f>
        <v>42635</v>
      </c>
      <c r="AH320" s="49">
        <f>IFERROR(_xll.qlIndexFixing(Eur3M_QL,AG320,TRUE,Recalc),NA())</f>
        <v>5.4999041452858082E-4</v>
      </c>
    </row>
    <row r="321" spans="31:34" x14ac:dyDescent="0.2">
      <c r="AE321" s="11" t="str">
        <f t="shared" si="7"/>
        <v>1D</v>
      </c>
      <c r="AF321" s="48">
        <f>_xll.qlCalendarAdvance(Calendar,AF320,AE321,"f",FALSE)</f>
        <v>42634</v>
      </c>
      <c r="AG321" s="48">
        <f>_xll.qlCalendarAdvance(Calendar,AF321,Ndays&amp;"D",,,_xll.ohTrigger(Trigger,Recalc))</f>
        <v>42636</v>
      </c>
      <c r="AH321" s="49">
        <f>IFERROR(_xll.qlIndexFixing(Eur3M_QL,AG321,TRUE,Recalc),NA())</f>
        <v>5.5026461062427094E-4</v>
      </c>
    </row>
    <row r="322" spans="31:34" x14ac:dyDescent="0.2">
      <c r="AE322" s="11" t="str">
        <f t="shared" si="7"/>
        <v>1D</v>
      </c>
      <c r="AF322" s="48">
        <f>_xll.qlCalendarAdvance(Calendar,AF321,AE322,"f",FALSE)</f>
        <v>42635</v>
      </c>
      <c r="AG322" s="48">
        <f>_xll.qlCalendarAdvance(Calendar,AF322,Ndays&amp;"D",,,_xll.ohTrigger(Trigger,Recalc))</f>
        <v>42639</v>
      </c>
      <c r="AH322" s="49">
        <f>IFERROR(_xll.qlIndexFixing(Eur3M_QL,AG322,TRUE,Recalc),NA())</f>
        <v>5.5447539475356005E-4</v>
      </c>
    </row>
    <row r="323" spans="31:34" x14ac:dyDescent="0.2">
      <c r="AE323" s="11" t="str">
        <f t="shared" si="7"/>
        <v>1D</v>
      </c>
      <c r="AF323" s="48">
        <f>_xll.qlCalendarAdvance(Calendar,AF322,AE323,"f",FALSE)</f>
        <v>42636</v>
      </c>
      <c r="AG323" s="48">
        <f>_xll.qlCalendarAdvance(Calendar,AF323,Ndays&amp;"D",,,_xll.ohTrigger(Trigger,Recalc))</f>
        <v>42640</v>
      </c>
      <c r="AH323" s="49">
        <f>IFERROR(_xll.qlIndexFixing(Eur3M_QL,AG323,TRUE,Recalc),NA())</f>
        <v>5.5868618336278218E-4</v>
      </c>
    </row>
    <row r="324" spans="31:34" x14ac:dyDescent="0.2">
      <c r="AE324" s="11" t="str">
        <f t="shared" si="7"/>
        <v>1D</v>
      </c>
      <c r="AF324" s="48">
        <f>_xll.qlCalendarAdvance(Calendar,AF323,AE324,"f",FALSE)</f>
        <v>42639</v>
      </c>
      <c r="AG324" s="48">
        <f>_xll.qlCalendarAdvance(Calendar,AF324,Ndays&amp;"D",,,_xll.ohTrigger(Trigger,Recalc))</f>
        <v>42641</v>
      </c>
      <c r="AH324" s="49">
        <f>IFERROR(_xll.qlIndexFixing(Eur3M_QL,AG324,TRUE,Recalc),NA())</f>
        <v>5.6289697645457248E-4</v>
      </c>
    </row>
    <row r="325" spans="31:34" x14ac:dyDescent="0.2">
      <c r="AE325" s="11" t="str">
        <f t="shared" si="7"/>
        <v>1D</v>
      </c>
      <c r="AF325" s="48">
        <f>_xll.qlCalendarAdvance(Calendar,AF324,AE325,"f",FALSE)</f>
        <v>42640</v>
      </c>
      <c r="AG325" s="48">
        <f>_xll.qlCalendarAdvance(Calendar,AF325,Ndays&amp;"D",,,_xll.ohTrigger(Trigger,Recalc))</f>
        <v>42642</v>
      </c>
      <c r="AH325" s="49">
        <f>IFERROR(_xll.qlIndexFixing(Eur3M_QL,AG325,TRUE,Recalc),NA())</f>
        <v>5.9558293733699827E-4</v>
      </c>
    </row>
    <row r="326" spans="31:34" x14ac:dyDescent="0.2">
      <c r="AE326" s="11" t="str">
        <f t="shared" ref="AE326:AE389" si="8">AE325</f>
        <v>1D</v>
      </c>
      <c r="AF326" s="48">
        <f>_xll.qlCalendarAdvance(Calendar,AF325,AE326,"f",FALSE)</f>
        <v>42641</v>
      </c>
      <c r="AG326" s="48">
        <f>_xll.qlCalendarAdvance(Calendar,AF326,Ndays&amp;"D",,,_xll.ohTrigger(Trigger,Recalc))</f>
        <v>42643</v>
      </c>
      <c r="AH326" s="49">
        <f>IFERROR(_xll.qlIndexFixing(Eur3M_QL,AG326,TRUE,Recalc),NA())</f>
        <v>5.9974800666816742E-4</v>
      </c>
    </row>
    <row r="327" spans="31:34" x14ac:dyDescent="0.2">
      <c r="AE327" s="11" t="str">
        <f t="shared" si="8"/>
        <v>1D</v>
      </c>
      <c r="AF327" s="48">
        <f>_xll.qlCalendarAdvance(Calendar,AF326,AE327,"f",FALSE)</f>
        <v>42642</v>
      </c>
      <c r="AG327" s="48">
        <f>_xll.qlCalendarAdvance(Calendar,AF327,Ndays&amp;"D",,,_xll.ohTrigger(Trigger,Recalc))</f>
        <v>42646</v>
      </c>
      <c r="AH327" s="49">
        <f>IFERROR(_xll.qlIndexFixing(Eur3M_QL,AG327,TRUE,Recalc),NA())</f>
        <v>6.039130804314436E-4</v>
      </c>
    </row>
    <row r="328" spans="31:34" x14ac:dyDescent="0.2">
      <c r="AE328" s="11" t="str">
        <f t="shared" si="8"/>
        <v>1D</v>
      </c>
      <c r="AF328" s="48">
        <f>_xll.qlCalendarAdvance(Calendar,AF327,AE328,"f",FALSE)</f>
        <v>42643</v>
      </c>
      <c r="AG328" s="48">
        <f>_xll.qlCalendarAdvance(Calendar,AF328,Ndays&amp;"D",,,_xll.ohTrigger(Trigger,Recalc))</f>
        <v>42647</v>
      </c>
      <c r="AH328" s="49">
        <f>IFERROR(_xll.qlIndexFixing(Eur3M_QL,AG328,TRUE,Recalc),NA())</f>
        <v>6.0807815862769536E-4</v>
      </c>
    </row>
    <row r="329" spans="31:34" x14ac:dyDescent="0.2">
      <c r="AE329" s="11" t="str">
        <f t="shared" si="8"/>
        <v>1D</v>
      </c>
      <c r="AF329" s="48">
        <f>_xll.qlCalendarAdvance(Calendar,AF328,AE329,"f",FALSE)</f>
        <v>42646</v>
      </c>
      <c r="AG329" s="48">
        <f>_xll.qlCalendarAdvance(Calendar,AF329,Ndays&amp;"D",,,_xll.ohTrigger(Trigger,Recalc))</f>
        <v>42648</v>
      </c>
      <c r="AH329" s="49">
        <f>IFERROR(_xll.qlIndexFixing(Eur3M_QL,AG329,TRUE,Recalc),NA())</f>
        <v>6.1854098933841685E-4</v>
      </c>
    </row>
    <row r="330" spans="31:34" x14ac:dyDescent="0.2">
      <c r="AE330" s="11" t="str">
        <f t="shared" si="8"/>
        <v>1D</v>
      </c>
      <c r="AF330" s="48">
        <f>_xll.qlCalendarAdvance(Calendar,AF329,AE330,"f",FALSE)</f>
        <v>42647</v>
      </c>
      <c r="AG330" s="48">
        <f>_xll.qlCalendarAdvance(Calendar,AF330,Ndays&amp;"D",,,_xll.ohTrigger(Trigger,Recalc))</f>
        <v>42649</v>
      </c>
      <c r="AH330" s="49">
        <f>IFERROR(_xll.qlIndexFixing(Eur3M_QL,AG330,TRUE,Recalc),NA())</f>
        <v>6.2473851574072216E-4</v>
      </c>
    </row>
    <row r="331" spans="31:34" x14ac:dyDescent="0.2">
      <c r="AE331" s="11" t="str">
        <f t="shared" si="8"/>
        <v>1D</v>
      </c>
      <c r="AF331" s="48">
        <f>_xll.qlCalendarAdvance(Calendar,AF330,AE331,"f",FALSE)</f>
        <v>42648</v>
      </c>
      <c r="AG331" s="48">
        <f>_xll.qlCalendarAdvance(Calendar,AF331,Ndays&amp;"D",,,_xll.ohTrigger(Trigger,Recalc))</f>
        <v>42650</v>
      </c>
      <c r="AH331" s="49">
        <f>IFERROR(_xll.qlIndexFixing(Eur3M_QL,AG331,TRUE,Recalc),NA())</f>
        <v>6.2890361610011493E-4</v>
      </c>
    </row>
    <row r="332" spans="31:34" x14ac:dyDescent="0.2">
      <c r="AE332" s="11" t="str">
        <f t="shared" si="8"/>
        <v>1D</v>
      </c>
      <c r="AF332" s="48">
        <f>_xll.qlCalendarAdvance(Calendar,AF331,AE332,"f",FALSE)</f>
        <v>42649</v>
      </c>
      <c r="AG332" s="48">
        <f>_xll.qlCalendarAdvance(Calendar,AF332,Ndays&amp;"D",,,_xll.ohTrigger(Trigger,Recalc))</f>
        <v>42653</v>
      </c>
      <c r="AH332" s="49">
        <f>IFERROR(_xll.qlIndexFixing(Eur3M_QL,AG332,TRUE,Recalc),NA())</f>
        <v>6.3306872089248338E-4</v>
      </c>
    </row>
    <row r="333" spans="31:34" x14ac:dyDescent="0.2">
      <c r="AE333" s="11" t="str">
        <f t="shared" si="8"/>
        <v>1D</v>
      </c>
      <c r="AF333" s="48">
        <f>_xll.qlCalendarAdvance(Calendar,AF332,AE333,"f",FALSE)</f>
        <v>42650</v>
      </c>
      <c r="AG333" s="48">
        <f>_xll.qlCalendarAdvance(Calendar,AF333,Ndays&amp;"D",,,_xll.ohTrigger(Trigger,Recalc))</f>
        <v>42654</v>
      </c>
      <c r="AH333" s="49">
        <f>IFERROR(_xll.qlIndexFixing(Eur3M_QL,AG333,TRUE,Recalc),NA())</f>
        <v>6.3723383011782752E-4</v>
      </c>
    </row>
    <row r="334" spans="31:34" x14ac:dyDescent="0.2">
      <c r="AE334" s="11" t="str">
        <f t="shared" si="8"/>
        <v>1D</v>
      </c>
      <c r="AF334" s="48">
        <f>_xll.qlCalendarAdvance(Calendar,AF333,AE334,"f",FALSE)</f>
        <v>42653</v>
      </c>
      <c r="AG334" s="48">
        <f>_xll.qlCalendarAdvance(Calendar,AF334,Ndays&amp;"D",,,_xll.ohTrigger(Trigger,Recalc))</f>
        <v>42655</v>
      </c>
      <c r="AH334" s="49">
        <f>IFERROR(_xll.qlIndexFixing(Eur3M_QL,AG334,TRUE,Recalc),NA())</f>
        <v>6.4707650172122534E-4</v>
      </c>
    </row>
    <row r="335" spans="31:34" x14ac:dyDescent="0.2">
      <c r="AE335" s="11" t="str">
        <f t="shared" si="8"/>
        <v>1D</v>
      </c>
      <c r="AF335" s="48">
        <f>_xll.qlCalendarAdvance(Calendar,AF334,AE335,"f",FALSE)</f>
        <v>42654</v>
      </c>
      <c r="AG335" s="48">
        <f>_xll.qlCalendarAdvance(Calendar,AF335,Ndays&amp;"D",,,_xll.ohTrigger(Trigger,Recalc))</f>
        <v>42656</v>
      </c>
      <c r="AH335" s="49">
        <f>IFERROR(_xll.qlIndexFixing(Eur3M_QL,AG335,TRUE,Recalc),NA())</f>
        <v>6.5389431134635486E-4</v>
      </c>
    </row>
    <row r="336" spans="31:34" x14ac:dyDescent="0.2">
      <c r="AE336" s="11" t="str">
        <f t="shared" si="8"/>
        <v>1D</v>
      </c>
      <c r="AF336" s="48">
        <f>_xll.qlCalendarAdvance(Calendar,AF335,AE336,"f",FALSE)</f>
        <v>42655</v>
      </c>
      <c r="AG336" s="48">
        <f>_xll.qlCalendarAdvance(Calendar,AF336,Ndays&amp;"D",,,_xll.ohTrigger(Trigger,Recalc))</f>
        <v>42657</v>
      </c>
      <c r="AH336" s="49">
        <f>IFERROR(_xll.qlIndexFixing(Eur3M_QL,AG336,TRUE,Recalc),NA())</f>
        <v>6.580594427348399E-4</v>
      </c>
    </row>
    <row r="337" spans="31:34" x14ac:dyDescent="0.2">
      <c r="AE337" s="11" t="str">
        <f t="shared" si="8"/>
        <v>1D</v>
      </c>
      <c r="AF337" s="48">
        <f>_xll.qlCalendarAdvance(Calendar,AF336,AE337,"f",FALSE)</f>
        <v>42656</v>
      </c>
      <c r="AG337" s="48">
        <f>_xll.qlCalendarAdvance(Calendar,AF337,Ndays&amp;"D",,,_xll.ohTrigger(Trigger,Recalc))</f>
        <v>42660</v>
      </c>
      <c r="AH337" s="49">
        <f>IFERROR(_xll.qlIndexFixing(Eur3M_QL,AG337,TRUE,Recalc),NA())</f>
        <v>6.6222457855630063E-4</v>
      </c>
    </row>
    <row r="338" spans="31:34" x14ac:dyDescent="0.2">
      <c r="AE338" s="11" t="str">
        <f t="shared" si="8"/>
        <v>1D</v>
      </c>
      <c r="AF338" s="48">
        <f>_xll.qlCalendarAdvance(Calendar,AF337,AE338,"f",FALSE)</f>
        <v>42657</v>
      </c>
      <c r="AG338" s="48">
        <f>_xll.qlCalendarAdvance(Calendar,AF338,Ndays&amp;"D",,,_xll.ohTrigger(Trigger,Recalc))</f>
        <v>42661</v>
      </c>
      <c r="AH338" s="49">
        <f>IFERROR(_xll.qlIndexFixing(Eur3M_QL,AG338,TRUE,Recalc),NA())</f>
        <v>6.6638971880986827E-4</v>
      </c>
    </row>
    <row r="339" spans="31:34" x14ac:dyDescent="0.2">
      <c r="AE339" s="11" t="str">
        <f t="shared" si="8"/>
        <v>1D</v>
      </c>
      <c r="AF339" s="48">
        <f>_xll.qlCalendarAdvance(Calendar,AF338,AE339,"f",FALSE)</f>
        <v>42660</v>
      </c>
      <c r="AG339" s="48">
        <f>_xll.qlCalendarAdvance(Calendar,AF339,Ndays&amp;"D",,,_xll.ohTrigger(Trigger,Recalc))</f>
        <v>42662</v>
      </c>
      <c r="AH339" s="49">
        <f>IFERROR(_xll.qlIndexFixing(Eur3M_QL,AG339,TRUE,Recalc),NA())</f>
        <v>6.7561222668547564E-4</v>
      </c>
    </row>
    <row r="340" spans="31:34" x14ac:dyDescent="0.2">
      <c r="AE340" s="11" t="str">
        <f t="shared" si="8"/>
        <v>1D</v>
      </c>
      <c r="AF340" s="48">
        <f>_xll.qlCalendarAdvance(Calendar,AF339,AE340,"f",FALSE)</f>
        <v>42661</v>
      </c>
      <c r="AG340" s="48">
        <f>_xll.qlCalendarAdvance(Calendar,AF340,Ndays&amp;"D",,,_xll.ohTrigger(Trigger,Recalc))</f>
        <v>42663</v>
      </c>
      <c r="AH340" s="49">
        <f>IFERROR(_xll.qlIndexFixing(Eur3M_QL,AG340,TRUE,Recalc),NA())</f>
        <v>6.8305032415389604E-4</v>
      </c>
    </row>
    <row r="341" spans="31:34" x14ac:dyDescent="0.2">
      <c r="AE341" s="11" t="str">
        <f t="shared" si="8"/>
        <v>1D</v>
      </c>
      <c r="AF341" s="48">
        <f>_xll.qlCalendarAdvance(Calendar,AF340,AE341,"f",FALSE)</f>
        <v>42662</v>
      </c>
      <c r="AG341" s="48">
        <f>_xll.qlCalendarAdvance(Calendar,AF341,Ndays&amp;"D",,,_xll.ohTrigger(Trigger,Recalc))</f>
        <v>42664</v>
      </c>
      <c r="AH341" s="49">
        <f>IFERROR(_xll.qlIndexFixing(Eur3M_QL,AG341,TRUE,Recalc),NA())</f>
        <v>6.8721548657147346E-4</v>
      </c>
    </row>
    <row r="342" spans="31:34" x14ac:dyDescent="0.2">
      <c r="AE342" s="11" t="str">
        <f t="shared" si="8"/>
        <v>1D</v>
      </c>
      <c r="AF342" s="48">
        <f>_xll.qlCalendarAdvance(Calendar,AF341,AE342,"f",FALSE)</f>
        <v>42663</v>
      </c>
      <c r="AG342" s="48">
        <f>_xll.qlCalendarAdvance(Calendar,AF342,Ndays&amp;"D",,,_xll.ohTrigger(Trigger,Recalc))</f>
        <v>42667</v>
      </c>
      <c r="AH342" s="49">
        <f>IFERROR(_xll.qlIndexFixing(Eur3M_QL,AG342,TRUE,Recalc),NA())</f>
        <v>6.9138065342202657E-4</v>
      </c>
    </row>
    <row r="343" spans="31:34" x14ac:dyDescent="0.2">
      <c r="AE343" s="11" t="str">
        <f t="shared" si="8"/>
        <v>1D</v>
      </c>
      <c r="AF343" s="48">
        <f>_xll.qlCalendarAdvance(Calendar,AF342,AE343,"f",FALSE)</f>
        <v>42664</v>
      </c>
      <c r="AG343" s="48">
        <f>_xll.qlCalendarAdvance(Calendar,AF343,Ndays&amp;"D",,,_xll.ohTrigger(Trigger,Recalc))</f>
        <v>42668</v>
      </c>
      <c r="AH343" s="49">
        <f>IFERROR(_xll.qlIndexFixing(Eur3M_QL,AG343,TRUE,Recalc),NA())</f>
        <v>6.9554582470555547E-4</v>
      </c>
    </row>
    <row r="344" spans="31:34" x14ac:dyDescent="0.2">
      <c r="AE344" s="11" t="str">
        <f t="shared" si="8"/>
        <v>1D</v>
      </c>
      <c r="AF344" s="48">
        <f>_xll.qlCalendarAdvance(Calendar,AF343,AE344,"f",FALSE)</f>
        <v>42667</v>
      </c>
      <c r="AG344" s="48">
        <f>_xll.qlCalendarAdvance(Calendar,AF344,Ndays&amp;"D",,,_xll.ohTrigger(Trigger,Recalc))</f>
        <v>42669</v>
      </c>
      <c r="AH344" s="49">
        <f>IFERROR(_xll.qlIndexFixing(Eur3M_QL,AG344,TRUE,Recalc),NA())</f>
        <v>7.0414816423456934E-4</v>
      </c>
    </row>
    <row r="345" spans="31:34" x14ac:dyDescent="0.2">
      <c r="AE345" s="11" t="str">
        <f t="shared" si="8"/>
        <v>1D</v>
      </c>
      <c r="AF345" s="48">
        <f>_xll.qlCalendarAdvance(Calendar,AF344,AE345,"f",FALSE)</f>
        <v>42668</v>
      </c>
      <c r="AG345" s="48">
        <f>_xll.qlCalendarAdvance(Calendar,AF345,Ndays&amp;"D",,,_xll.ohTrigger(Trigger,Recalc))</f>
        <v>42670</v>
      </c>
      <c r="AH345" s="49">
        <f>IFERROR(_xll.qlIndexFixing(Eur3M_QL,AG345,TRUE,Recalc),NA())</f>
        <v>7.1220655416595255E-4</v>
      </c>
    </row>
    <row r="346" spans="31:34" x14ac:dyDescent="0.2">
      <c r="AE346" s="11" t="str">
        <f t="shared" si="8"/>
        <v>1D</v>
      </c>
      <c r="AF346" s="48">
        <f>_xll.qlCalendarAdvance(Calendar,AF345,AE346,"f",FALSE)</f>
        <v>42669</v>
      </c>
      <c r="AG346" s="48">
        <f>_xll.qlCalendarAdvance(Calendar,AF346,Ndays&amp;"D",,,_xll.ohTrigger(Trigger,Recalc))</f>
        <v>42671</v>
      </c>
      <c r="AH346" s="49">
        <f>IFERROR(_xll.qlIndexFixing(Eur3M_QL,AG346,TRUE,Recalc),NA())</f>
        <v>7.1637174761349112E-4</v>
      </c>
    </row>
    <row r="347" spans="31:34" x14ac:dyDescent="0.2">
      <c r="AE347" s="11" t="str">
        <f t="shared" si="8"/>
        <v>1D</v>
      </c>
      <c r="AF347" s="48">
        <f>_xll.qlCalendarAdvance(Calendar,AF346,AE347,"f",FALSE)</f>
        <v>42670</v>
      </c>
      <c r="AG347" s="48">
        <f>_xll.qlCalendarAdvance(Calendar,AF347,Ndays&amp;"D",,,_xll.ohTrigger(Trigger,Recalc))</f>
        <v>42674</v>
      </c>
      <c r="AH347" s="49">
        <f>IFERROR(_xll.qlIndexFixing(Eur3M_QL,AG347,TRUE,Recalc),NA())</f>
        <v>7.2053694549313661E-4</v>
      </c>
    </row>
    <row r="348" spans="31:34" x14ac:dyDescent="0.2">
      <c r="AE348" s="11" t="str">
        <f t="shared" si="8"/>
        <v>1D</v>
      </c>
      <c r="AF348" s="48">
        <f>_xll.qlCalendarAdvance(Calendar,AF347,AE348,"f",FALSE)</f>
        <v>42671</v>
      </c>
      <c r="AG348" s="48">
        <f>_xll.qlCalendarAdvance(Calendar,AF348,Ndays&amp;"D",,,_xll.ohTrigger(Trigger,Recalc))</f>
        <v>42675</v>
      </c>
      <c r="AH348" s="49">
        <f>IFERROR(_xll.qlIndexFixing(Eur3M_QL,AG348,TRUE,Recalc),NA())</f>
        <v>7.2470214780575779E-4</v>
      </c>
    </row>
    <row r="349" spans="31:34" x14ac:dyDescent="0.2">
      <c r="AE349" s="11" t="str">
        <f t="shared" si="8"/>
        <v>1D</v>
      </c>
      <c r="AF349" s="48">
        <f>_xll.qlCalendarAdvance(Calendar,AF348,AE349,"f",FALSE)</f>
        <v>42674</v>
      </c>
      <c r="AG349" s="48">
        <f>_xll.qlCalendarAdvance(Calendar,AF349,Ndays&amp;"D",,,_xll.ohTrigger(Trigger,Recalc))</f>
        <v>42676</v>
      </c>
      <c r="AH349" s="49">
        <f>IFERROR(_xll.qlIndexFixing(Eur3M_QL,AG349,TRUE,Recalc),NA())</f>
        <v>7.3268431436765598E-4</v>
      </c>
    </row>
    <row r="350" spans="31:34" x14ac:dyDescent="0.2">
      <c r="AE350" s="11" t="str">
        <f t="shared" si="8"/>
        <v>1D</v>
      </c>
      <c r="AF350" s="48">
        <f>_xll.qlCalendarAdvance(Calendar,AF349,AE350,"f",FALSE)</f>
        <v>42675</v>
      </c>
      <c r="AG350" s="48">
        <f>_xll.qlCalendarAdvance(Calendar,AF350,Ndays&amp;"D",,,_xll.ohTrigger(Trigger,Recalc))</f>
        <v>42677</v>
      </c>
      <c r="AH350" s="49">
        <f>IFERROR(_xll.qlIndexFixing(Eur3M_QL,AG350,TRUE,Recalc),NA())</f>
        <v>7.4136300138513093E-4</v>
      </c>
    </row>
    <row r="351" spans="31:34" x14ac:dyDescent="0.2">
      <c r="AE351" s="11" t="str">
        <f t="shared" si="8"/>
        <v>1D</v>
      </c>
      <c r="AF351" s="48">
        <f>_xll.qlCalendarAdvance(Calendar,AF350,AE351,"f",FALSE)</f>
        <v>42676</v>
      </c>
      <c r="AG351" s="48">
        <f>_xll.qlCalendarAdvance(Calendar,AF351,Ndays&amp;"D",,,_xll.ohTrigger(Trigger,Recalc))</f>
        <v>42678</v>
      </c>
      <c r="AH351" s="49">
        <f>IFERROR(_xll.qlIndexFixing(Eur3M_QL,AG351,TRUE,Recalc),NA())</f>
        <v>7.4552822586176188E-4</v>
      </c>
    </row>
    <row r="352" spans="31:34" x14ac:dyDescent="0.2">
      <c r="AE352" s="11" t="str">
        <f t="shared" si="8"/>
        <v>1D</v>
      </c>
      <c r="AF352" s="48">
        <f>_xll.qlCalendarAdvance(Calendar,AF351,AE352,"f",FALSE)</f>
        <v>42677</v>
      </c>
      <c r="AG352" s="48">
        <f>_xll.qlCalendarAdvance(Calendar,AF352,Ndays&amp;"D",,,_xll.ohTrigger(Trigger,Recalc))</f>
        <v>42681</v>
      </c>
      <c r="AH352" s="49">
        <f>IFERROR(_xll.qlIndexFixing(Eur3M_QL,AG352,TRUE,Recalc),NA())</f>
        <v>7.4969345477136852E-4</v>
      </c>
    </row>
    <row r="353" spans="31:34" x14ac:dyDescent="0.2">
      <c r="AE353" s="11" t="str">
        <f t="shared" si="8"/>
        <v>1D</v>
      </c>
      <c r="AF353" s="48">
        <f>_xll.qlCalendarAdvance(Calendar,AF352,AE353,"f",FALSE)</f>
        <v>42678</v>
      </c>
      <c r="AG353" s="48">
        <f>_xll.qlCalendarAdvance(Calendar,AF353,Ndays&amp;"D",,,_xll.ohTrigger(Trigger,Recalc))</f>
        <v>42682</v>
      </c>
      <c r="AH353" s="49">
        <f>IFERROR(_xll.qlIndexFixing(Eur3M_QL,AG353,TRUE,Recalc),NA())</f>
        <v>7.5385868811395096E-4</v>
      </c>
    </row>
    <row r="354" spans="31:34" x14ac:dyDescent="0.2">
      <c r="AE354" s="11" t="str">
        <f t="shared" si="8"/>
        <v>1D</v>
      </c>
      <c r="AF354" s="48">
        <f>_xll.qlCalendarAdvance(Calendar,AF353,AE354,"f",FALSE)</f>
        <v>42681</v>
      </c>
      <c r="AG354" s="48">
        <f>_xll.qlCalendarAdvance(Calendar,AF354,Ndays&amp;"D",,,_xll.ohTrigger(Trigger,Recalc))</f>
        <v>42683</v>
      </c>
      <c r="AH354" s="49">
        <f>IFERROR(_xll.qlIndexFixing(Eur3M_QL,AG354,TRUE,Recalc),NA())</f>
        <v>7.6122067708813714E-4</v>
      </c>
    </row>
    <row r="355" spans="31:34" x14ac:dyDescent="0.2">
      <c r="AE355" s="11" t="str">
        <f t="shared" si="8"/>
        <v>1D</v>
      </c>
      <c r="AF355" s="48">
        <f>_xll.qlCalendarAdvance(Calendar,AF354,AE355,"f",FALSE)</f>
        <v>42682</v>
      </c>
      <c r="AG355" s="48">
        <f>_xll.qlCalendarAdvance(Calendar,AF355,Ndays&amp;"D",,,_xll.ohTrigger(Trigger,Recalc))</f>
        <v>42684</v>
      </c>
      <c r="AH355" s="49">
        <f>IFERROR(_xll.qlIndexFixing(Eur3M_QL,AG355,TRUE,Recalc),NA())</f>
        <v>7.7051966581143116E-4</v>
      </c>
    </row>
    <row r="356" spans="31:34" x14ac:dyDescent="0.2">
      <c r="AE356" s="11" t="str">
        <f t="shared" si="8"/>
        <v>1D</v>
      </c>
      <c r="AF356" s="48">
        <f>_xll.qlCalendarAdvance(Calendar,AF355,AE356,"f",FALSE)</f>
        <v>42683</v>
      </c>
      <c r="AG356" s="48">
        <f>_xll.qlCalendarAdvance(Calendar,AF356,Ndays&amp;"D",,,_xll.ohTrigger(Trigger,Recalc))</f>
        <v>42685</v>
      </c>
      <c r="AH356" s="49">
        <f>IFERROR(_xll.qlIndexFixing(Eur3M_QL,AG356,TRUE,Recalc),NA())</f>
        <v>7.7468492131889215E-4</v>
      </c>
    </row>
    <row r="357" spans="31:34" x14ac:dyDescent="0.2">
      <c r="AE357" s="11" t="str">
        <f t="shared" si="8"/>
        <v>1D</v>
      </c>
      <c r="AF357" s="48">
        <f>_xll.qlCalendarAdvance(Calendar,AF356,AE357,"f",FALSE)</f>
        <v>42684</v>
      </c>
      <c r="AG357" s="48">
        <f>_xll.qlCalendarAdvance(Calendar,AF357,Ndays&amp;"D",,,_xll.ohTrigger(Trigger,Recalc))</f>
        <v>42688</v>
      </c>
      <c r="AH357" s="49">
        <f>IFERROR(_xll.qlIndexFixing(Eur3M_QL,AG357,TRUE,Recalc),NA())</f>
        <v>7.7885018125846005E-4</v>
      </c>
    </row>
    <row r="358" spans="31:34" x14ac:dyDescent="0.2">
      <c r="AE358" s="11" t="str">
        <f t="shared" si="8"/>
        <v>1D</v>
      </c>
      <c r="AF358" s="48">
        <f>_xll.qlCalendarAdvance(Calendar,AF357,AE358,"f",FALSE)</f>
        <v>42685</v>
      </c>
      <c r="AG358" s="48">
        <f>_xll.qlCalendarAdvance(Calendar,AF358,Ndays&amp;"D",,,_xll.ohTrigger(Trigger,Recalc))</f>
        <v>42689</v>
      </c>
      <c r="AH358" s="49">
        <f>IFERROR(_xll.qlIndexFixing(Eur3M_QL,AG358,TRUE,Recalc),NA())</f>
        <v>7.8301544563013476E-4</v>
      </c>
    </row>
    <row r="359" spans="31:34" x14ac:dyDescent="0.2">
      <c r="AE359" s="11" t="str">
        <f t="shared" si="8"/>
        <v>1D</v>
      </c>
      <c r="AF359" s="48">
        <f>_xll.qlCalendarAdvance(Calendar,AF358,AE359,"f",FALSE)</f>
        <v>42688</v>
      </c>
      <c r="AG359" s="48">
        <f>_xll.qlCalendarAdvance(Calendar,AF359,Ndays&amp;"D",,,_xll.ohTrigger(Trigger,Recalc))</f>
        <v>42690</v>
      </c>
      <c r="AH359" s="49">
        <f>IFERROR(_xll.qlIndexFixing(Eur3M_QL,AG359,TRUE,Recalc),NA())</f>
        <v>7.8975725239601271E-4</v>
      </c>
    </row>
    <row r="360" spans="31:34" x14ac:dyDescent="0.2">
      <c r="AE360" s="11" t="str">
        <f t="shared" si="8"/>
        <v>1D</v>
      </c>
      <c r="AF360" s="48">
        <f>_xll.qlCalendarAdvance(Calendar,AF359,AE360,"f",FALSE)</f>
        <v>42689</v>
      </c>
      <c r="AG360" s="48">
        <f>_xll.qlCalendarAdvance(Calendar,AF360,Ndays&amp;"D",,,_xll.ohTrigger(Trigger,Recalc))</f>
        <v>42691</v>
      </c>
      <c r="AH360" s="49">
        <f>IFERROR(_xll.qlIndexFixing(Eur3M_QL,AG360,TRUE,Recalc),NA())</f>
        <v>7.9967654744832867E-4</v>
      </c>
    </row>
    <row r="361" spans="31:34" x14ac:dyDescent="0.2">
      <c r="AE361" s="11" t="str">
        <f t="shared" si="8"/>
        <v>1D</v>
      </c>
      <c r="AF361" s="48">
        <f>_xll.qlCalendarAdvance(Calendar,AF360,AE361,"f",FALSE)</f>
        <v>42690</v>
      </c>
      <c r="AG361" s="48">
        <f>_xll.qlCalendarAdvance(Calendar,AF361,Ndays&amp;"D",,,_xll.ohTrigger(Trigger,Recalc))</f>
        <v>42692</v>
      </c>
      <c r="AH361" s="49">
        <f>IFERROR(_xll.qlIndexFixing(Eur3M_QL,AG361,TRUE,Recalc),NA())</f>
        <v>8.0384183398401316E-4</v>
      </c>
    </row>
    <row r="362" spans="31:34" x14ac:dyDescent="0.2">
      <c r="AE362" s="11" t="str">
        <f t="shared" si="8"/>
        <v>1D</v>
      </c>
      <c r="AF362" s="48">
        <f>_xll.qlCalendarAdvance(Calendar,AF361,AE362,"f",FALSE)</f>
        <v>42691</v>
      </c>
      <c r="AG362" s="48">
        <f>_xll.qlCalendarAdvance(Calendar,AF362,Ndays&amp;"D",,,_xll.ohTrigger(Trigger,Recalc))</f>
        <v>42695</v>
      </c>
      <c r="AH362" s="49">
        <f>IFERROR(_xll.qlIndexFixing(Eur3M_QL,AG362,TRUE,Recalc),NA())</f>
        <v>8.0800712495441109E-4</v>
      </c>
    </row>
    <row r="363" spans="31:34" x14ac:dyDescent="0.2">
      <c r="AE363" s="11" t="str">
        <f t="shared" si="8"/>
        <v>1D</v>
      </c>
      <c r="AF363" s="48">
        <f>_xll.qlCalendarAdvance(Calendar,AF362,AE363,"f",FALSE)</f>
        <v>42692</v>
      </c>
      <c r="AG363" s="48">
        <f>_xll.qlCalendarAdvance(Calendar,AF363,Ndays&amp;"D",,,_xll.ohTrigger(Trigger,Recalc))</f>
        <v>42696</v>
      </c>
      <c r="AH363" s="49">
        <f>IFERROR(_xll.qlIndexFixing(Eur3M_QL,AG363,TRUE,Recalc),NA())</f>
        <v>8.1217242035691594E-4</v>
      </c>
    </row>
    <row r="364" spans="31:34" x14ac:dyDescent="0.2">
      <c r="AE364" s="11" t="str">
        <f t="shared" si="8"/>
        <v>1D</v>
      </c>
      <c r="AF364" s="48">
        <f>_xll.qlCalendarAdvance(Calendar,AF363,AE364,"f",FALSE)</f>
        <v>42695</v>
      </c>
      <c r="AG364" s="48">
        <f>_xll.qlCalendarAdvance(Calendar,AF364,Ndays&amp;"D",,,_xll.ohTrigger(Trigger,Recalc))</f>
        <v>42697</v>
      </c>
      <c r="AH364" s="49">
        <f>IFERROR(_xll.qlIndexFixing(Eur3M_QL,AG364,TRUE,Recalc),NA())</f>
        <v>8.1829404029553471E-4</v>
      </c>
    </row>
    <row r="365" spans="31:34" x14ac:dyDescent="0.2">
      <c r="AE365" s="11" t="str">
        <f t="shared" si="8"/>
        <v>1D</v>
      </c>
      <c r="AF365" s="48">
        <f>_xll.qlCalendarAdvance(Calendar,AF364,AE365,"f",FALSE)</f>
        <v>42696</v>
      </c>
      <c r="AG365" s="48">
        <f>_xll.qlCalendarAdvance(Calendar,AF365,Ndays&amp;"D",,,_xll.ohTrigger(Trigger,Recalc))</f>
        <v>42698</v>
      </c>
      <c r="AH365" s="49">
        <f>IFERROR(_xll.qlIndexFixing(Eur3M_QL,AG365,TRUE,Recalc),NA())</f>
        <v>8.2883364629495469E-4</v>
      </c>
    </row>
    <row r="366" spans="31:34" x14ac:dyDescent="0.2">
      <c r="AE366" s="11" t="str">
        <f t="shared" si="8"/>
        <v>1D</v>
      </c>
      <c r="AF366" s="48">
        <f>_xll.qlCalendarAdvance(Calendar,AF365,AE366,"f",FALSE)</f>
        <v>42697</v>
      </c>
      <c r="AG366" s="48">
        <f>_xll.qlCalendarAdvance(Calendar,AF366,Ndays&amp;"D",,,_xll.ohTrigger(Trigger,Recalc))</f>
        <v>42699</v>
      </c>
      <c r="AH366" s="49">
        <f>IFERROR(_xll.qlIndexFixing(Eur3M_QL,AG366,TRUE,Recalc),NA())</f>
        <v>8.3217164264218733E-4</v>
      </c>
    </row>
    <row r="367" spans="31:34" x14ac:dyDescent="0.2">
      <c r="AE367" s="11" t="str">
        <f t="shared" si="8"/>
        <v>1D</v>
      </c>
      <c r="AF367" s="48">
        <f>_xll.qlCalendarAdvance(Calendar,AF366,AE367,"f",FALSE)</f>
        <v>42698</v>
      </c>
      <c r="AG367" s="48">
        <f>_xll.qlCalendarAdvance(Calendar,AF367,Ndays&amp;"D",,,_xll.ohTrigger(Trigger,Recalc))</f>
        <v>42702</v>
      </c>
      <c r="AH367" s="49">
        <f>IFERROR(_xll.qlIndexFixing(Eur3M_QL,AG367,TRUE,Recalc),NA())</f>
        <v>8.3558382519299812E-4</v>
      </c>
    </row>
    <row r="368" spans="31:34" x14ac:dyDescent="0.2">
      <c r="AE368" s="11" t="str">
        <f t="shared" si="8"/>
        <v>1D</v>
      </c>
      <c r="AF368" s="48">
        <f>_xll.qlCalendarAdvance(Calendar,AF367,AE368,"f",FALSE)</f>
        <v>42699</v>
      </c>
      <c r="AG368" s="48">
        <f>_xll.qlCalendarAdvance(Calendar,AF368,Ndays&amp;"D",,,_xll.ohTrigger(Trigger,Recalc))</f>
        <v>42703</v>
      </c>
      <c r="AH368" s="49">
        <f>IFERROR(_xll.qlIndexFixing(Eur3M_QL,AG368,TRUE,Recalc),NA())</f>
        <v>8.3984169295447941E-4</v>
      </c>
    </row>
    <row r="369" spans="31:34" x14ac:dyDescent="0.2">
      <c r="AE369" s="11" t="str">
        <f t="shared" si="8"/>
        <v>1D</v>
      </c>
      <c r="AF369" s="48">
        <f>_xll.qlCalendarAdvance(Calendar,AF368,AE369,"f",FALSE)</f>
        <v>42702</v>
      </c>
      <c r="AG369" s="48">
        <f>_xll.qlCalendarAdvance(Calendar,AF369,Ndays&amp;"D",,,_xll.ohTrigger(Trigger,Recalc))</f>
        <v>42704</v>
      </c>
      <c r="AH369" s="49">
        <f>IFERROR(_xll.qlIndexFixing(Eur3M_QL,AG369,TRUE,Recalc),NA())</f>
        <v>8.44099565247447E-4</v>
      </c>
    </row>
    <row r="370" spans="31:34" x14ac:dyDescent="0.2">
      <c r="AE370" s="11" t="str">
        <f t="shared" si="8"/>
        <v>1D</v>
      </c>
      <c r="AF370" s="48">
        <f>_xll.qlCalendarAdvance(Calendar,AF369,AE370,"f",FALSE)</f>
        <v>42703</v>
      </c>
      <c r="AG370" s="48">
        <f>_xll.qlCalendarAdvance(Calendar,AF370,Ndays&amp;"D",,,_xll.ohTrigger(Trigger,Recalc))</f>
        <v>42705</v>
      </c>
      <c r="AH370" s="49">
        <f>IFERROR(_xll.qlIndexFixing(Eur3M_QL,AG370,TRUE,Recalc),NA())</f>
        <v>8.574382147470709E-4</v>
      </c>
    </row>
    <row r="371" spans="31:34" x14ac:dyDescent="0.2">
      <c r="AE371" s="11" t="str">
        <f t="shared" si="8"/>
        <v>1D</v>
      </c>
      <c r="AF371" s="48">
        <f>_xll.qlCalendarAdvance(Calendar,AF370,AE371,"f",FALSE)</f>
        <v>42704</v>
      </c>
      <c r="AG371" s="48">
        <f>_xll.qlCalendarAdvance(Calendar,AF371,Ndays&amp;"D",,,_xll.ohTrigger(Trigger,Recalc))</f>
        <v>42706</v>
      </c>
      <c r="AH371" s="49">
        <f>IFERROR(_xll.qlIndexFixing(Eur3M_QL,AG371,TRUE,Recalc),NA())</f>
        <v>8.6113109973418034E-4</v>
      </c>
    </row>
    <row r="372" spans="31:34" x14ac:dyDescent="0.2">
      <c r="AE372" s="11" t="str">
        <f t="shared" si="8"/>
        <v>1D</v>
      </c>
      <c r="AF372" s="48">
        <f>_xll.qlCalendarAdvance(Calendar,AF371,AE372,"f",FALSE)</f>
        <v>42705</v>
      </c>
      <c r="AG372" s="48">
        <f>_xll.qlCalendarAdvance(Calendar,AF372,Ndays&amp;"D",,,_xll.ohTrigger(Trigger,Recalc))</f>
        <v>42709</v>
      </c>
      <c r="AH372" s="49">
        <f>IFERROR(_xll.qlIndexFixing(Eur3M_QL,AG372,TRUE,Recalc),NA())</f>
        <v>8.6538899468369124E-4</v>
      </c>
    </row>
    <row r="373" spans="31:34" x14ac:dyDescent="0.2">
      <c r="AE373" s="11" t="str">
        <f t="shared" si="8"/>
        <v>1D</v>
      </c>
      <c r="AF373" s="48">
        <f>_xll.qlCalendarAdvance(Calendar,AF372,AE373,"f",FALSE)</f>
        <v>42706</v>
      </c>
      <c r="AG373" s="48">
        <f>_xll.qlCalendarAdvance(Calendar,AF373,Ndays&amp;"D",,,_xll.ohTrigger(Trigger,Recalc))</f>
        <v>42710</v>
      </c>
      <c r="AH373" s="49">
        <f>IFERROR(_xll.qlIndexFixing(Eur3M_QL,AG373,TRUE,Recalc),NA())</f>
        <v>8.6964689416557661E-4</v>
      </c>
    </row>
    <row r="374" spans="31:34" x14ac:dyDescent="0.2">
      <c r="AE374" s="11" t="str">
        <f t="shared" si="8"/>
        <v>1D</v>
      </c>
      <c r="AF374" s="48">
        <f>_xll.qlCalendarAdvance(Calendar,AF373,AE374,"f",FALSE)</f>
        <v>42709</v>
      </c>
      <c r="AG374" s="48">
        <f>_xll.qlCalendarAdvance(Calendar,AF374,Ndays&amp;"D",,,_xll.ohTrigger(Trigger,Recalc))</f>
        <v>42711</v>
      </c>
      <c r="AH374" s="49">
        <f>IFERROR(_xll.qlIndexFixing(Eur3M_QL,AG374,TRUE,Recalc),NA())</f>
        <v>8.739047981780601E-4</v>
      </c>
    </row>
    <row r="375" spans="31:34" x14ac:dyDescent="0.2">
      <c r="AE375" s="11" t="str">
        <f t="shared" si="8"/>
        <v>1D</v>
      </c>
      <c r="AF375" s="48">
        <f>_xll.qlCalendarAdvance(Calendar,AF374,AE375,"f",FALSE)</f>
        <v>42710</v>
      </c>
      <c r="AG375" s="48">
        <f>_xll.qlCalendarAdvance(Calendar,AF375,Ndays&amp;"D",,,_xll.ohTrigger(Trigger,Recalc))</f>
        <v>42712</v>
      </c>
      <c r="AH375" s="49">
        <f>IFERROR(_xll.qlIndexFixing(Eur3M_QL,AG375,TRUE,Recalc),NA())</f>
        <v>8.8691608611643101E-4</v>
      </c>
    </row>
    <row r="376" spans="31:34" x14ac:dyDescent="0.2">
      <c r="AE376" s="11" t="str">
        <f t="shared" si="8"/>
        <v>1D</v>
      </c>
      <c r="AF376" s="48">
        <f>_xll.qlCalendarAdvance(Calendar,AF375,AE376,"f",FALSE)</f>
        <v>42711</v>
      </c>
      <c r="AG376" s="48">
        <f>_xll.qlCalendarAdvance(Calendar,AF376,Ndays&amp;"D",,,_xll.ohTrigger(Trigger,Recalc))</f>
        <v>42713</v>
      </c>
      <c r="AH376" s="49">
        <f>IFERROR(_xll.qlIndexFixing(Eur3M_QL,AG376,TRUE,Recalc),NA())</f>
        <v>8.9093645954463341E-4</v>
      </c>
    </row>
    <row r="377" spans="31:34" x14ac:dyDescent="0.2">
      <c r="AE377" s="11" t="str">
        <f t="shared" si="8"/>
        <v>1D</v>
      </c>
      <c r="AF377" s="48">
        <f>_xll.qlCalendarAdvance(Calendar,AF376,AE377,"f",FALSE)</f>
        <v>42712</v>
      </c>
      <c r="AG377" s="48">
        <f>_xll.qlCalendarAdvance(Calendar,AF377,Ndays&amp;"D",,,_xll.ohTrigger(Trigger,Recalc))</f>
        <v>42716</v>
      </c>
      <c r="AH377" s="49">
        <f>IFERROR(_xll.qlIndexFixing(Eur3M_QL,AG377,TRUE,Recalc),NA())</f>
        <v>8.9519438621454839E-4</v>
      </c>
    </row>
    <row r="378" spans="31:34" x14ac:dyDescent="0.2">
      <c r="AE378" s="11" t="str">
        <f t="shared" si="8"/>
        <v>1D</v>
      </c>
      <c r="AF378" s="48">
        <f>_xll.qlCalendarAdvance(Calendar,AF377,AE378,"f",FALSE)</f>
        <v>42713</v>
      </c>
      <c r="AG378" s="48">
        <f>_xll.qlCalendarAdvance(Calendar,AF378,Ndays&amp;"D",,,_xll.ohTrigger(Trigger,Recalc))</f>
        <v>42717</v>
      </c>
      <c r="AH378" s="49">
        <f>IFERROR(_xll.qlIndexFixing(Eur3M_QL,AG378,TRUE,Recalc),NA())</f>
        <v>8.9945231741772602E-4</v>
      </c>
    </row>
    <row r="379" spans="31:34" x14ac:dyDescent="0.2">
      <c r="AE379" s="11" t="str">
        <f t="shared" si="8"/>
        <v>1D</v>
      </c>
      <c r="AF379" s="48">
        <f>_xll.qlCalendarAdvance(Calendar,AF378,AE379,"f",FALSE)</f>
        <v>42716</v>
      </c>
      <c r="AG379" s="48">
        <f>_xll.qlCalendarAdvance(Calendar,AF379,Ndays&amp;"D",,,_xll.ohTrigger(Trigger,Recalc))</f>
        <v>42718</v>
      </c>
      <c r="AH379" s="49">
        <f>IFERROR(_xll.qlIndexFixing(Eur3M_QL,AG379,TRUE,Recalc),NA())</f>
        <v>9.037102531506136E-4</v>
      </c>
    </row>
    <row r="380" spans="31:34" x14ac:dyDescent="0.2">
      <c r="AE380" s="11" t="str">
        <f t="shared" si="8"/>
        <v>1D</v>
      </c>
      <c r="AF380" s="48">
        <f>_xll.qlCalendarAdvance(Calendar,AF379,AE380,"f",FALSE)</f>
        <v>42717</v>
      </c>
      <c r="AG380" s="48">
        <f>_xll.qlCalendarAdvance(Calendar,AF380,Ndays&amp;"D",,,_xll.ohTrigger(Trigger,Recalc))</f>
        <v>42719</v>
      </c>
      <c r="AH380" s="49">
        <f>IFERROR(_xll.qlIndexFixing(Eur3M_QL,AG380,TRUE,Recalc),NA())</f>
        <v>9.1639417708946696E-4</v>
      </c>
    </row>
    <row r="381" spans="31:34" x14ac:dyDescent="0.2">
      <c r="AE381" s="11" t="str">
        <f t="shared" si="8"/>
        <v>1D</v>
      </c>
      <c r="AF381" s="48">
        <f>_xll.qlCalendarAdvance(Calendar,AF380,AE381,"f",FALSE)</f>
        <v>42718</v>
      </c>
      <c r="AG381" s="48">
        <f>_xll.qlCalendarAdvance(Calendar,AF381,Ndays&amp;"D",,,_xll.ohTrigger(Trigger,Recalc))</f>
        <v>42720</v>
      </c>
      <c r="AH381" s="49">
        <f>IFERROR(_xll.qlIndexFixing(Eur3M_QL,AG381,TRUE,Recalc),NA())</f>
        <v>9.2074204139791505E-4</v>
      </c>
    </row>
    <row r="382" spans="31:34" x14ac:dyDescent="0.2">
      <c r="AE382" s="11" t="str">
        <f t="shared" si="8"/>
        <v>1D</v>
      </c>
      <c r="AF382" s="48">
        <f>_xll.qlCalendarAdvance(Calendar,AF381,AE382,"f",FALSE)</f>
        <v>42719</v>
      </c>
      <c r="AG382" s="48">
        <f>_xll.qlCalendarAdvance(Calendar,AF382,Ndays&amp;"D",,,_xll.ohTrigger(Trigger,Recalc))</f>
        <v>42723</v>
      </c>
      <c r="AH382" s="49">
        <f>IFERROR(_xll.qlIndexFixing(Eur3M_QL,AG382,TRUE,Recalc),NA())</f>
        <v>9.2499999978912228E-4</v>
      </c>
    </row>
    <row r="383" spans="31:34" x14ac:dyDescent="0.2">
      <c r="AE383" s="11" t="str">
        <f t="shared" si="8"/>
        <v>1D</v>
      </c>
      <c r="AF383" s="48">
        <f>_xll.qlCalendarAdvance(Calendar,AF382,AE383,"f",FALSE)</f>
        <v>42720</v>
      </c>
      <c r="AG383" s="48">
        <f>_xll.qlCalendarAdvance(Calendar,AF383,Ndays&amp;"D",,,_xll.ohTrigger(Trigger,Recalc))</f>
        <v>42724</v>
      </c>
      <c r="AH383" s="49">
        <f>IFERROR(_xll.qlIndexFixing(Eur3M_QL,AG383,TRUE,Recalc),NA())</f>
        <v>9.3054821417126732E-4</v>
      </c>
    </row>
    <row r="384" spans="31:34" x14ac:dyDescent="0.2">
      <c r="AE384" s="11" t="str">
        <f t="shared" si="8"/>
        <v>1D</v>
      </c>
      <c r="AF384" s="48">
        <f>_xll.qlCalendarAdvance(Calendar,AF383,AE384,"f",FALSE)</f>
        <v>42723</v>
      </c>
      <c r="AG384" s="48">
        <f>_xll.qlCalendarAdvance(Calendar,AF384,Ndays&amp;"D",,,_xll.ohTrigger(Trigger,Recalc))</f>
        <v>42725</v>
      </c>
      <c r="AH384" s="49">
        <f>IFERROR(_xll.qlIndexFixing(Eur3M_QL,AG384,TRUE,Recalc),NA())</f>
        <v>9.3609643624681382E-4</v>
      </c>
    </row>
    <row r="385" spans="31:34" x14ac:dyDescent="0.2">
      <c r="AE385" s="11" t="str">
        <f t="shared" si="8"/>
        <v>1D</v>
      </c>
      <c r="AF385" s="48">
        <f>_xll.qlCalendarAdvance(Calendar,AF384,AE385,"f",FALSE)</f>
        <v>42724</v>
      </c>
      <c r="AG385" s="48">
        <f>_xll.qlCalendarAdvance(Calendar,AF385,Ndays&amp;"D",,,_xll.ohTrigger(Trigger,Recalc))</f>
        <v>42726</v>
      </c>
      <c r="AH385" s="49">
        <f>IFERROR(_xll.qlIndexFixing(Eur3M_QL,AG385,TRUE,Recalc),NA())</f>
        <v>9.5828940149100816E-4</v>
      </c>
    </row>
    <row r="386" spans="31:34" x14ac:dyDescent="0.2">
      <c r="AE386" s="11" t="str">
        <f t="shared" si="8"/>
        <v>1D</v>
      </c>
      <c r="AF386" s="48">
        <f>_xll.qlCalendarAdvance(Calendar,AF385,AE386,"f",FALSE)</f>
        <v>42725</v>
      </c>
      <c r="AG386" s="48">
        <f>_xll.qlCalendarAdvance(Calendar,AF386,Ndays&amp;"D",,,_xll.ohTrigger(Trigger,Recalc))</f>
        <v>42727</v>
      </c>
      <c r="AH386" s="49">
        <f>IFERROR(_xll.qlIndexFixing(Eur3M_QL,AG386,TRUE,Recalc),NA())</f>
        <v>9.6383766203622656E-4</v>
      </c>
    </row>
    <row r="387" spans="31:34" x14ac:dyDescent="0.2">
      <c r="AE387" s="11" t="str">
        <f t="shared" si="8"/>
        <v>1D</v>
      </c>
      <c r="AF387" s="48">
        <f>_xll.qlCalendarAdvance(Calendar,AF386,AE387,"f",FALSE)</f>
        <v>42726</v>
      </c>
      <c r="AG387" s="48">
        <f>_xll.qlCalendarAdvance(Calendar,AF387,Ndays&amp;"D",,,_xll.ohTrigger(Trigger,Recalc))</f>
        <v>42731</v>
      </c>
      <c r="AH387" s="49">
        <f>IFERROR(_xll.qlIndexFixing(Eur3M_QL,AG387,TRUE,Recalc),NA())</f>
        <v>9.6938593027573461E-4</v>
      </c>
    </row>
    <row r="388" spans="31:34" x14ac:dyDescent="0.2">
      <c r="AE388" s="11" t="str">
        <f t="shared" si="8"/>
        <v>1D</v>
      </c>
      <c r="AF388" s="48">
        <f>_xll.qlCalendarAdvance(Calendar,AF387,AE388,"f",FALSE)</f>
        <v>42727</v>
      </c>
      <c r="AG388" s="48">
        <f>_xll.qlCalendarAdvance(Calendar,AF388,Ndays&amp;"D",,,_xll.ohTrigger(Trigger,Recalc))</f>
        <v>42732</v>
      </c>
      <c r="AH388" s="49">
        <f>IFERROR(_xll.qlIndexFixing(Eur3M_QL,AG388,TRUE,Recalc),NA())</f>
        <v>9.7968945990316173E-4</v>
      </c>
    </row>
    <row r="389" spans="31:34" x14ac:dyDescent="0.2">
      <c r="AE389" s="11" t="str">
        <f t="shared" si="8"/>
        <v>1D</v>
      </c>
      <c r="AF389" s="48">
        <f>_xll.qlCalendarAdvance(Calendar,AF388,AE389,"f",FALSE)</f>
        <v>42731</v>
      </c>
      <c r="AG389" s="48">
        <f>_xll.qlCalendarAdvance(Calendar,AF389,Ndays&amp;"D",,,_xll.ohTrigger(Trigger,Recalc))</f>
        <v>42733</v>
      </c>
      <c r="AH389" s="49">
        <f>IFERROR(_xll.qlIndexFixing(Eur3M_QL,AG389,TRUE,Recalc),NA())</f>
        <v>9.7953191906652195E-4</v>
      </c>
    </row>
    <row r="390" spans="31:34" x14ac:dyDescent="0.2">
      <c r="AE390" s="11" t="str">
        <f t="shared" ref="AE390:AE453" si="9">AE389</f>
        <v>1D</v>
      </c>
      <c r="AF390" s="48">
        <f>_xll.qlCalendarAdvance(Calendar,AF389,AE390,"f",FALSE)</f>
        <v>42732</v>
      </c>
      <c r="AG390" s="48">
        <f>_xll.qlCalendarAdvance(Calendar,AF390,Ndays&amp;"D",,,_xll.ohTrigger(Trigger,Recalc))</f>
        <v>42734</v>
      </c>
      <c r="AH390" s="49">
        <f>IFERROR(_xll.qlIndexFixing(Eur3M_QL,AG390,TRUE,Recalc),NA())</f>
        <v>9.803231989495842E-4</v>
      </c>
    </row>
    <row r="391" spans="31:34" x14ac:dyDescent="0.2">
      <c r="AE391" s="11" t="str">
        <f t="shared" si="9"/>
        <v>1D</v>
      </c>
      <c r="AF391" s="48">
        <f>_xll.qlCalendarAdvance(Calendar,AF390,AE391,"f",FALSE)</f>
        <v>42733</v>
      </c>
      <c r="AG391" s="48">
        <f>_xll.qlCalendarAdvance(Calendar,AF391,Ndays&amp;"D",,,_xll.ohTrigger(Trigger,Recalc))</f>
        <v>42737</v>
      </c>
      <c r="AH391" s="49">
        <f>IFERROR(_xll.qlIndexFixing(Eur3M_QL,AG391,TRUE,Recalc),NA())</f>
        <v>9.8587149004902841E-4</v>
      </c>
    </row>
    <row r="392" spans="31:34" x14ac:dyDescent="0.2">
      <c r="AE392" s="11" t="str">
        <f t="shared" si="9"/>
        <v>1D</v>
      </c>
      <c r="AF392" s="48">
        <f>_xll.qlCalendarAdvance(Calendar,AF391,AE392,"f",FALSE)</f>
        <v>42734</v>
      </c>
      <c r="AG392" s="48">
        <f>_xll.qlCalendarAdvance(Calendar,AF392,Ndays&amp;"D",,,_xll.ohTrigger(Trigger,Recalc))</f>
        <v>42738</v>
      </c>
      <c r="AH392" s="49">
        <f>IFERROR(_xll.qlIndexFixing(Eur3M_QL,AG392,TRUE,Recalc),NA())</f>
        <v>9.9141978884453863E-4</v>
      </c>
    </row>
    <row r="393" spans="31:34" x14ac:dyDescent="0.2">
      <c r="AE393" s="11" t="str">
        <f t="shared" si="9"/>
        <v>1D</v>
      </c>
      <c r="AF393" s="48">
        <f>_xll.qlCalendarAdvance(Calendar,AF392,AE393,"f",FALSE)</f>
        <v>42737</v>
      </c>
      <c r="AG393" s="48">
        <f>_xll.qlCalendarAdvance(Calendar,AF393,Ndays&amp;"D",,,_xll.ohTrigger(Trigger,Recalc))</f>
        <v>42739</v>
      </c>
      <c r="AH393" s="49">
        <f>IFERROR(_xll.qlIndexFixing(Eur3M_QL,AG393,TRUE,Recalc),NA())</f>
        <v>9.9696809533345032E-4</v>
      </c>
    </row>
    <row r="394" spans="31:34" x14ac:dyDescent="0.2">
      <c r="AE394" s="11" t="str">
        <f t="shared" si="9"/>
        <v>1D</v>
      </c>
      <c r="AF394" s="48">
        <f>_xll.qlCalendarAdvance(Calendar,AF393,AE394,"f",FALSE)</f>
        <v>42738</v>
      </c>
      <c r="AG394" s="48">
        <f>_xll.qlCalendarAdvance(Calendar,AF394,Ndays&amp;"D",,,_xll.ohTrigger(Trigger,Recalc))</f>
        <v>42740</v>
      </c>
      <c r="AH394" s="49">
        <f>IFERROR(_xll.qlIndexFixing(Eur3M_QL,AG394,TRUE,Recalc),NA())</f>
        <v>1.0179434218397529E-3</v>
      </c>
    </row>
    <row r="395" spans="31:34" x14ac:dyDescent="0.2">
      <c r="AE395" s="11" t="str">
        <f t="shared" si="9"/>
        <v>1D</v>
      </c>
      <c r="AF395" s="48">
        <f>_xll.qlCalendarAdvance(Calendar,AF394,AE395,"f",FALSE)</f>
        <v>42739</v>
      </c>
      <c r="AG395" s="48">
        <f>_xll.qlCalendarAdvance(Calendar,AF395,Ndays&amp;"D",,,_xll.ohTrigger(Trigger,Recalc))</f>
        <v>42741</v>
      </c>
      <c r="AH395" s="49">
        <f>IFERROR(_xll.qlIndexFixing(Eur3M_QL,AG395,TRUE,Recalc),NA())</f>
        <v>1.0191613982293291E-3</v>
      </c>
    </row>
    <row r="396" spans="31:34" x14ac:dyDescent="0.2">
      <c r="AE396" s="11" t="str">
        <f t="shared" si="9"/>
        <v>1D</v>
      </c>
      <c r="AF396" s="48">
        <f>_xll.qlCalendarAdvance(Calendar,AF395,AE396,"f",FALSE)</f>
        <v>42740</v>
      </c>
      <c r="AG396" s="48">
        <f>_xll.qlCalendarAdvance(Calendar,AF396,Ndays&amp;"D",,,_xll.ohTrigger(Trigger,Recalc))</f>
        <v>42744</v>
      </c>
      <c r="AH396" s="49">
        <f>IFERROR(_xll.qlIndexFixing(Eur3M_QL,AG396,TRUE,Recalc),NA())</f>
        <v>1.0247097431879126E-3</v>
      </c>
    </row>
    <row r="397" spans="31:34" x14ac:dyDescent="0.2">
      <c r="AE397" s="11" t="str">
        <f t="shared" si="9"/>
        <v>1D</v>
      </c>
      <c r="AF397" s="48">
        <f>_xll.qlCalendarAdvance(Calendar,AF396,AE397,"f",FALSE)</f>
        <v>42741</v>
      </c>
      <c r="AG397" s="48">
        <f>_xll.qlCalendarAdvance(Calendar,AF397,Ndays&amp;"D",,,_xll.ohTrigger(Trigger,Recalc))</f>
        <v>42745</v>
      </c>
      <c r="AH397" s="49">
        <f>IFERROR(_xll.qlIndexFixing(Eur3M_QL,AG397,TRUE,Recalc),NA())</f>
        <v>1.0302580958407859E-3</v>
      </c>
    </row>
    <row r="398" spans="31:34" x14ac:dyDescent="0.2">
      <c r="AE398" s="11" t="str">
        <f t="shared" si="9"/>
        <v>1D</v>
      </c>
      <c r="AF398" s="48">
        <f>_xll.qlCalendarAdvance(Calendar,AF397,AE398,"f",FALSE)</f>
        <v>42744</v>
      </c>
      <c r="AG398" s="48">
        <f>_xll.qlCalendarAdvance(Calendar,AF398,Ndays&amp;"D",,,_xll.ohTrigger(Trigger,Recalc))</f>
        <v>42746</v>
      </c>
      <c r="AH398" s="49">
        <f>IFERROR(_xll.qlIndexFixing(Eur3M_QL,AG398,TRUE,Recalc),NA())</f>
        <v>1.0358064561879488E-3</v>
      </c>
    </row>
    <row r="399" spans="31:34" x14ac:dyDescent="0.2">
      <c r="AE399" s="11" t="str">
        <f t="shared" si="9"/>
        <v>1D</v>
      </c>
      <c r="AF399" s="48">
        <f>_xll.qlCalendarAdvance(Calendar,AF398,AE399,"f",FALSE)</f>
        <v>42745</v>
      </c>
      <c r="AG399" s="48">
        <f>_xll.qlCalendarAdvance(Calendar,AF399,Ndays&amp;"D",,,_xll.ohTrigger(Trigger,Recalc))</f>
        <v>42747</v>
      </c>
      <c r="AH399" s="49">
        <f>IFERROR(_xll.qlIndexFixing(Eur3M_QL,AG399,TRUE,Recalc),NA())</f>
        <v>1.0601742080307769E-3</v>
      </c>
    </row>
    <row r="400" spans="31:34" x14ac:dyDescent="0.2">
      <c r="AE400" s="11" t="str">
        <f t="shared" si="9"/>
        <v>1D</v>
      </c>
      <c r="AF400" s="48">
        <f>_xll.qlCalendarAdvance(Calendar,AF399,AE400,"f",FALSE)</f>
        <v>42746</v>
      </c>
      <c r="AG400" s="48">
        <f>_xll.qlCalendarAdvance(Calendar,AF400,Ndays&amp;"D",,,_xll.ohTrigger(Trigger,Recalc))</f>
        <v>42748</v>
      </c>
      <c r="AH400" s="49">
        <f>IFERROR(_xll.qlIndexFixing(Eur3M_QL,AG400,TRUE,Recalc),NA())</f>
        <v>1.0618427387238144E-3</v>
      </c>
    </row>
    <row r="401" spans="31:34" x14ac:dyDescent="0.2">
      <c r="AE401" s="11" t="str">
        <f t="shared" si="9"/>
        <v>1D</v>
      </c>
      <c r="AF401" s="48">
        <f>_xll.qlCalendarAdvance(Calendar,AF400,AE401,"f",FALSE)</f>
        <v>42747</v>
      </c>
      <c r="AG401" s="48">
        <f>_xll.qlCalendarAdvance(Calendar,AF401,Ndays&amp;"D",,,_xll.ohTrigger(Trigger,Recalc))</f>
        <v>42751</v>
      </c>
      <c r="AH401" s="49">
        <f>IFERROR(_xll.qlIndexFixing(Eur3M_QL,AG401,TRUE,Recalc),NA())</f>
        <v>1.0635483733345552E-3</v>
      </c>
    </row>
    <row r="402" spans="31:34" x14ac:dyDescent="0.2">
      <c r="AE402" s="11" t="str">
        <f t="shared" si="9"/>
        <v>1D</v>
      </c>
      <c r="AF402" s="48">
        <f>_xll.qlCalendarAdvance(Calendar,AF401,AE402,"f",FALSE)</f>
        <v>42748</v>
      </c>
      <c r="AG402" s="48">
        <f>_xll.qlCalendarAdvance(Calendar,AF402,Ndays&amp;"D",,,_xll.ohTrigger(Trigger,Recalc))</f>
        <v>42752</v>
      </c>
      <c r="AH402" s="49">
        <f>IFERROR(_xll.qlIndexFixing(Eur3M_QL,AG402,TRUE,Recalc),NA())</f>
        <v>1.0690967798465678E-3</v>
      </c>
    </row>
    <row r="403" spans="31:34" x14ac:dyDescent="0.2">
      <c r="AE403" s="11" t="str">
        <f t="shared" si="9"/>
        <v>1D</v>
      </c>
      <c r="AF403" s="48">
        <f>_xll.qlCalendarAdvance(Calendar,AF402,AE403,"f",FALSE)</f>
        <v>42751</v>
      </c>
      <c r="AG403" s="48">
        <f>_xll.qlCalendarAdvance(Calendar,AF403,Ndays&amp;"D",,,_xll.ohTrigger(Trigger,Recalc))</f>
        <v>42753</v>
      </c>
      <c r="AH403" s="49">
        <f>IFERROR(_xll.qlIndexFixing(Eur3M_QL,AG403,TRUE,Recalc),NA())</f>
        <v>1.0746451940519819E-3</v>
      </c>
    </row>
    <row r="404" spans="31:34" x14ac:dyDescent="0.2">
      <c r="AE404" s="11" t="str">
        <f t="shared" si="9"/>
        <v>1D</v>
      </c>
      <c r="AF404" s="48">
        <f>_xll.qlCalendarAdvance(Calendar,AF403,AE404,"f",FALSE)</f>
        <v>42752</v>
      </c>
      <c r="AG404" s="48">
        <f>_xll.qlCalendarAdvance(Calendar,AF404,Ndays&amp;"D",,,_xll.ohTrigger(Trigger,Recalc))</f>
        <v>42754</v>
      </c>
      <c r="AH404" s="49">
        <f>IFERROR(_xll.qlIndexFixing(Eur3M_QL,AG404,TRUE,Recalc),NA())</f>
        <v>1.0947675459894468E-3</v>
      </c>
    </row>
    <row r="405" spans="31:34" x14ac:dyDescent="0.2">
      <c r="AE405" s="11" t="str">
        <f t="shared" si="9"/>
        <v>1D</v>
      </c>
      <c r="AF405" s="48">
        <f>_xll.qlCalendarAdvance(Calendar,AF404,AE405,"f",FALSE)</f>
        <v>42753</v>
      </c>
      <c r="AG405" s="48">
        <f>_xll.qlCalendarAdvance(Calendar,AF405,Ndays&amp;"D",,,_xll.ohTrigger(Trigger,Recalc))</f>
        <v>42755</v>
      </c>
      <c r="AH405" s="49">
        <f>IFERROR(_xll.qlIndexFixing(Eur3M_QL,AG405,TRUE,Recalc),NA())</f>
        <v>1.096838927818311E-3</v>
      </c>
    </row>
    <row r="406" spans="31:34" x14ac:dyDescent="0.2">
      <c r="AE406" s="11" t="str">
        <f t="shared" si="9"/>
        <v>1D</v>
      </c>
      <c r="AF406" s="48">
        <f>_xll.qlCalendarAdvance(Calendar,AF405,AE406,"f",FALSE)</f>
        <v>42754</v>
      </c>
      <c r="AG406" s="48">
        <f>_xll.qlCalendarAdvance(Calendar,AF406,Ndays&amp;"D",,,_xll.ohTrigger(Trigger,Recalc))</f>
        <v>42758</v>
      </c>
      <c r="AH406" s="49">
        <f>IFERROR(_xll.qlIndexFixing(Eur3M_QL,AG406,TRUE,Recalc),NA())</f>
        <v>1.1023873804951734E-3</v>
      </c>
    </row>
    <row r="407" spans="31:34" x14ac:dyDescent="0.2">
      <c r="AE407" s="11" t="str">
        <f t="shared" si="9"/>
        <v>1D</v>
      </c>
      <c r="AF407" s="48">
        <f>_xll.qlCalendarAdvance(Calendar,AF406,AE407,"f",FALSE)</f>
        <v>42755</v>
      </c>
      <c r="AG407" s="48">
        <f>_xll.qlCalendarAdvance(Calendar,AF407,Ndays&amp;"D",,,_xll.ohTrigger(Trigger,Recalc))</f>
        <v>42759</v>
      </c>
      <c r="AH407" s="49">
        <f>IFERROR(_xll.qlIndexFixing(Eur3M_QL,AG407,TRUE,Recalc),NA())</f>
        <v>1.1079358408663253E-3</v>
      </c>
    </row>
    <row r="408" spans="31:34" x14ac:dyDescent="0.2">
      <c r="AE408" s="11" t="str">
        <f t="shared" si="9"/>
        <v>1D</v>
      </c>
      <c r="AF408" s="48">
        <f>_xll.qlCalendarAdvance(Calendar,AF407,AE408,"f",FALSE)</f>
        <v>42758</v>
      </c>
      <c r="AG408" s="48">
        <f>_xll.qlCalendarAdvance(Calendar,AF408,Ndays&amp;"D",,,_xll.ohTrigger(Trigger,Recalc))</f>
        <v>42760</v>
      </c>
      <c r="AH408" s="49">
        <f>IFERROR(_xll.qlIndexFixing(Eur3M_QL,AG408,TRUE,Recalc),NA())</f>
        <v>1.113484308931767E-3</v>
      </c>
    </row>
    <row r="409" spans="31:34" x14ac:dyDescent="0.2">
      <c r="AE409" s="11" t="str">
        <f t="shared" si="9"/>
        <v>1D</v>
      </c>
      <c r="AF409" s="48">
        <f>_xll.qlCalendarAdvance(Calendar,AF408,AE409,"f",FALSE)</f>
        <v>42759</v>
      </c>
      <c r="AG409" s="48">
        <f>_xll.qlCalendarAdvance(Calendar,AF409,Ndays&amp;"D",,,_xll.ohTrigger(Trigger,Recalc))</f>
        <v>42761</v>
      </c>
      <c r="AH409" s="49">
        <f>IFERROR(_xll.qlIndexFixing(Eur3M_QL,AG409,TRUE,Recalc),NA())</f>
        <v>1.1238211483647041E-3</v>
      </c>
    </row>
    <row r="410" spans="31:34" x14ac:dyDescent="0.2">
      <c r="AE410" s="11" t="str">
        <f t="shared" si="9"/>
        <v>1D</v>
      </c>
      <c r="AF410" s="48">
        <f>_xll.qlCalendarAdvance(Calendar,AF409,AE410,"f",FALSE)</f>
        <v>42760</v>
      </c>
      <c r="AG410" s="48">
        <f>_xll.qlCalendarAdvance(Calendar,AF410,Ndays&amp;"D",,,_xll.ohTrigger(Trigger,Recalc))</f>
        <v>42762</v>
      </c>
      <c r="AH410" s="49">
        <f>IFERROR(_xll.qlIndexFixing(Eur3M_QL,AG410,TRUE,Recalc),NA())</f>
        <v>1.1262979277006234E-3</v>
      </c>
    </row>
    <row r="411" spans="31:34" x14ac:dyDescent="0.2">
      <c r="AE411" s="11" t="str">
        <f t="shared" si="9"/>
        <v>1D</v>
      </c>
      <c r="AF411" s="48">
        <f>_xll.qlCalendarAdvance(Calendar,AF410,AE411,"f",FALSE)</f>
        <v>42761</v>
      </c>
      <c r="AG411" s="48">
        <f>_xll.qlCalendarAdvance(Calendar,AF411,Ndays&amp;"D",,,_xll.ohTrigger(Trigger,Recalc))</f>
        <v>42765</v>
      </c>
      <c r="AH411" s="49">
        <f>IFERROR(_xll.qlIndexFixing(Eur3M_QL,AG411,TRUE,Recalc),NA())</f>
        <v>1.1412267646724317E-3</v>
      </c>
    </row>
    <row r="412" spans="31:34" x14ac:dyDescent="0.2">
      <c r="AE412" s="11" t="str">
        <f t="shared" si="9"/>
        <v>1D</v>
      </c>
      <c r="AF412" s="48">
        <f>_xll.qlCalendarAdvance(Calendar,AF411,AE412,"f",FALSE)</f>
        <v>42762</v>
      </c>
      <c r="AG412" s="48">
        <f>_xll.qlCalendarAdvance(Calendar,AF412,Ndays&amp;"D",,,_xll.ohTrigger(Trigger,Recalc))</f>
        <v>42766</v>
      </c>
      <c r="AH412" s="49">
        <f>IFERROR(_xll.qlIndexFixing(Eur3M_QL,AG412,TRUE,Recalc),NA())</f>
        <v>1.1438433466660137E-3</v>
      </c>
    </row>
    <row r="413" spans="31:34" x14ac:dyDescent="0.2">
      <c r="AE413" s="11" t="str">
        <f t="shared" si="9"/>
        <v>1D</v>
      </c>
      <c r="AF413" s="48">
        <f>_xll.qlCalendarAdvance(Calendar,AF412,AE413,"f",FALSE)</f>
        <v>42765</v>
      </c>
      <c r="AG413" s="48">
        <f>_xll.qlCalendarAdvance(Calendar,AF413,Ndays&amp;"D",,,_xll.ohTrigger(Trigger,Recalc))</f>
        <v>42767</v>
      </c>
      <c r="AH413" s="49">
        <f>IFERROR(_xll.qlIndexFixing(Eur3M_QL,AG413,TRUE,Recalc),NA())</f>
        <v>1.1494541896005504E-3</v>
      </c>
    </row>
    <row r="414" spans="31:34" x14ac:dyDescent="0.2">
      <c r="AE414" s="11" t="str">
        <f t="shared" si="9"/>
        <v>1D</v>
      </c>
      <c r="AF414" s="48">
        <f>_xll.qlCalendarAdvance(Calendar,AF413,AE414,"f",FALSE)</f>
        <v>42766</v>
      </c>
      <c r="AG414" s="48">
        <f>_xll.qlCalendarAdvance(Calendar,AF414,Ndays&amp;"D",,,_xll.ohTrigger(Trigger,Recalc))</f>
        <v>42768</v>
      </c>
      <c r="AH414" s="49">
        <f>IFERROR(_xll.qlIndexFixing(Eur3M_QL,AG414,TRUE,Recalc),NA())</f>
        <v>1.1715931616370549E-3</v>
      </c>
    </row>
    <row r="415" spans="31:34" x14ac:dyDescent="0.2">
      <c r="AE415" s="11" t="str">
        <f t="shared" si="9"/>
        <v>1D</v>
      </c>
      <c r="AF415" s="48">
        <f>_xll.qlCalendarAdvance(Calendar,AF414,AE415,"f",FALSE)</f>
        <v>42767</v>
      </c>
      <c r="AG415" s="48">
        <f>_xll.qlCalendarAdvance(Calendar,AF415,Ndays&amp;"D",,,_xll.ohTrigger(Trigger,Recalc))</f>
        <v>42769</v>
      </c>
      <c r="AH415" s="49">
        <f>IFERROR(_xll.qlIndexFixing(Eur3M_QL,AG415,TRUE,Recalc),NA())</f>
        <v>1.1745179654729654E-3</v>
      </c>
    </row>
    <row r="416" spans="31:34" x14ac:dyDescent="0.2">
      <c r="AE416" s="11" t="str">
        <f t="shared" si="9"/>
        <v>1D</v>
      </c>
      <c r="AF416" s="48">
        <f>_xll.qlCalendarAdvance(Calendar,AF415,AE416,"f",FALSE)</f>
        <v>42768</v>
      </c>
      <c r="AG416" s="48">
        <f>_xll.qlCalendarAdvance(Calendar,AF416,Ndays&amp;"D",,,_xll.ohTrigger(Trigger,Recalc))</f>
        <v>42772</v>
      </c>
      <c r="AH416" s="49">
        <f>IFERROR(_xll.qlIndexFixing(Eur3M_QL,AG416,TRUE,Recalc),NA())</f>
        <v>1.1775085209825723E-3</v>
      </c>
    </row>
    <row r="417" spans="31:34" x14ac:dyDescent="0.2">
      <c r="AE417" s="11" t="str">
        <f t="shared" si="9"/>
        <v>1D</v>
      </c>
      <c r="AF417" s="48">
        <f>_xll.qlCalendarAdvance(Calendar,AF416,AE417,"f",FALSE)</f>
        <v>42769</v>
      </c>
      <c r="AG417" s="48">
        <f>_xll.qlCalendarAdvance(Calendar,AF417,Ndays&amp;"D",,,_xll.ohTrigger(Trigger,Recalc))</f>
        <v>42773</v>
      </c>
      <c r="AH417" s="49">
        <f>IFERROR(_xll.qlIndexFixing(Eur3M_QL,AG417,TRUE,Recalc),NA())</f>
        <v>1.1831194106024612E-3</v>
      </c>
    </row>
    <row r="418" spans="31:34" x14ac:dyDescent="0.2">
      <c r="AE418" s="11" t="str">
        <f t="shared" si="9"/>
        <v>1D</v>
      </c>
      <c r="AF418" s="48">
        <f>_xll.qlCalendarAdvance(Calendar,AF417,AE418,"f",FALSE)</f>
        <v>42772</v>
      </c>
      <c r="AG418" s="48">
        <f>_xll.qlCalendarAdvance(Calendar,AF418,Ndays&amp;"D",,,_xll.ohTrigger(Trigger,Recalc))</f>
        <v>42774</v>
      </c>
      <c r="AH418" s="49">
        <f>IFERROR(_xll.qlIndexFixing(Eur3M_QL,AG418,TRUE,Recalc),NA())</f>
        <v>1.1887303080012959E-3</v>
      </c>
    </row>
    <row r="419" spans="31:34" x14ac:dyDescent="0.2">
      <c r="AE419" s="11" t="str">
        <f t="shared" si="9"/>
        <v>1D</v>
      </c>
      <c r="AF419" s="48">
        <f>_xll.qlCalendarAdvance(Calendar,AF418,AE419,"f",FALSE)</f>
        <v>42773</v>
      </c>
      <c r="AG419" s="48">
        <f>_xll.qlCalendarAdvance(Calendar,AF419,Ndays&amp;"D",,,_xll.ohTrigger(Trigger,Recalc))</f>
        <v>42775</v>
      </c>
      <c r="AH419" s="49">
        <f>IFERROR(_xll.qlIndexFixing(Eur3M_QL,AG419,TRUE,Recalc),NA())</f>
        <v>1.2100065287818003E-3</v>
      </c>
    </row>
    <row r="420" spans="31:34" x14ac:dyDescent="0.2">
      <c r="AE420" s="11" t="str">
        <f t="shared" si="9"/>
        <v>1D</v>
      </c>
      <c r="AF420" s="48">
        <f>_xll.qlCalendarAdvance(Calendar,AF419,AE420,"f",FALSE)</f>
        <v>42774</v>
      </c>
      <c r="AG420" s="48">
        <f>_xll.qlCalendarAdvance(Calendar,AF420,Ndays&amp;"D",,,_xll.ohTrigger(Trigger,Recalc))</f>
        <v>42776</v>
      </c>
      <c r="AH420" s="49">
        <f>IFERROR(_xll.qlIndexFixing(Eur3M_QL,AG420,TRUE,Recalc),NA())</f>
        <v>1.2133580498350227E-3</v>
      </c>
    </row>
    <row r="421" spans="31:34" x14ac:dyDescent="0.2">
      <c r="AE421" s="11" t="str">
        <f t="shared" si="9"/>
        <v>1D</v>
      </c>
      <c r="AF421" s="48">
        <f>_xll.qlCalendarAdvance(Calendar,AF420,AE421,"f",FALSE)</f>
        <v>42775</v>
      </c>
      <c r="AG421" s="48">
        <f>_xll.qlCalendarAdvance(Calendar,AF421,Ndays&amp;"D",,,_xll.ohTrigger(Trigger,Recalc))</f>
        <v>42779</v>
      </c>
      <c r="AH421" s="49">
        <f>IFERROR(_xll.qlIndexFixing(Eur3M_QL,AG421,TRUE,Recalc),NA())</f>
        <v>1.2167849117119944E-3</v>
      </c>
    </row>
    <row r="422" spans="31:34" x14ac:dyDescent="0.2">
      <c r="AE422" s="11" t="str">
        <f t="shared" si="9"/>
        <v>1D</v>
      </c>
      <c r="AF422" s="48">
        <f>_xll.qlCalendarAdvance(Calendar,AF421,AE422,"f",FALSE)</f>
        <v>42776</v>
      </c>
      <c r="AG422" s="48">
        <f>_xll.qlCalendarAdvance(Calendar,AF422,Ndays&amp;"D",,,_xll.ohTrigger(Trigger,Recalc))</f>
        <v>42780</v>
      </c>
      <c r="AH422" s="49">
        <f>IFERROR(_xll.qlIndexFixing(Eur3M_QL,AG422,TRUE,Recalc),NA())</f>
        <v>1.2223958557970795E-3</v>
      </c>
    </row>
    <row r="423" spans="31:34" x14ac:dyDescent="0.2">
      <c r="AE423" s="11" t="str">
        <f t="shared" si="9"/>
        <v>1D</v>
      </c>
      <c r="AF423" s="48">
        <f>_xll.qlCalendarAdvance(Calendar,AF422,AE423,"f",FALSE)</f>
        <v>42779</v>
      </c>
      <c r="AG423" s="48">
        <f>_xll.qlCalendarAdvance(Calendar,AF423,Ndays&amp;"D",,,_xll.ohTrigger(Trigger,Recalc))</f>
        <v>42781</v>
      </c>
      <c r="AH423" s="49">
        <f>IFERROR(_xll.qlIndexFixing(Eur3M_QL,AG423,TRUE,Recalc),NA())</f>
        <v>1.2280068076620089E-3</v>
      </c>
    </row>
    <row r="424" spans="31:34" x14ac:dyDescent="0.2">
      <c r="AE424" s="11" t="str">
        <f t="shared" si="9"/>
        <v>1D</v>
      </c>
      <c r="AF424" s="48">
        <f>_xll.qlCalendarAdvance(Calendar,AF423,AE424,"f",FALSE)</f>
        <v>42780</v>
      </c>
      <c r="AG424" s="48">
        <f>_xll.qlCalendarAdvance(Calendar,AF424,Ndays&amp;"D",,,_xll.ohTrigger(Trigger,Recalc))</f>
        <v>42782</v>
      </c>
      <c r="AH424" s="49">
        <f>IFERROR(_xll.qlIndexFixing(Eur3M_QL,AG424,TRUE,Recalc),NA())</f>
        <v>1.2484202688106867E-3</v>
      </c>
    </row>
    <row r="425" spans="31:34" x14ac:dyDescent="0.2">
      <c r="AE425" s="11" t="str">
        <f t="shared" si="9"/>
        <v>1D</v>
      </c>
      <c r="AF425" s="48">
        <f>_xll.qlCalendarAdvance(Calendar,AF424,AE425,"f",FALSE)</f>
        <v>42781</v>
      </c>
      <c r="AG425" s="48">
        <f>_xll.qlCalendarAdvance(Calendar,AF425,Ndays&amp;"D",,,_xll.ohTrigger(Trigger,Recalc))</f>
        <v>42783</v>
      </c>
      <c r="AH425" s="49">
        <f>IFERROR(_xll.qlIndexFixing(Eur3M_QL,AG425,TRUE,Recalc),NA())</f>
        <v>1.252198511222602E-3</v>
      </c>
    </row>
    <row r="426" spans="31:34" x14ac:dyDescent="0.2">
      <c r="AE426" s="11" t="str">
        <f t="shared" si="9"/>
        <v>1D</v>
      </c>
      <c r="AF426" s="48">
        <f>_xll.qlCalendarAdvance(Calendar,AF425,AE426,"f",FALSE)</f>
        <v>42782</v>
      </c>
      <c r="AG426" s="48">
        <f>_xll.qlCalendarAdvance(Calendar,AF426,Ndays&amp;"D",,,_xll.ohTrigger(Trigger,Recalc))</f>
        <v>42786</v>
      </c>
      <c r="AH426" s="49">
        <f>IFERROR(_xll.qlIndexFixing(Eur3M_QL,AG426,TRUE,Recalc),NA())</f>
        <v>1.2560616837040783E-3</v>
      </c>
    </row>
    <row r="427" spans="31:34" x14ac:dyDescent="0.2">
      <c r="AE427" s="11" t="str">
        <f t="shared" si="9"/>
        <v>1D</v>
      </c>
      <c r="AF427" s="48">
        <f>_xll.qlCalendarAdvance(Calendar,AF426,AE427,"f",FALSE)</f>
        <v>42783</v>
      </c>
      <c r="AG427" s="48">
        <f>_xll.qlCalendarAdvance(Calendar,AF427,Ndays&amp;"D",,,_xll.ohTrigger(Trigger,Recalc))</f>
        <v>42787</v>
      </c>
      <c r="AH427" s="49">
        <f>IFERROR(_xll.qlIndexFixing(Eur3M_QL,AG427,TRUE,Recalc),NA())</f>
        <v>1.2616726822552581E-3</v>
      </c>
    </row>
    <row r="428" spans="31:34" x14ac:dyDescent="0.2">
      <c r="AE428" s="11" t="str">
        <f t="shared" si="9"/>
        <v>1D</v>
      </c>
      <c r="AF428" s="48">
        <f>_xll.qlCalendarAdvance(Calendar,AF427,AE428,"f",FALSE)</f>
        <v>42786</v>
      </c>
      <c r="AG428" s="48">
        <f>_xll.qlCalendarAdvance(Calendar,AF428,Ndays&amp;"D",,,_xll.ohTrigger(Trigger,Recalc))</f>
        <v>42788</v>
      </c>
      <c r="AH428" s="49">
        <f>IFERROR(_xll.qlIndexFixing(Eur3M_QL,AG428,TRUE,Recalc),NA())</f>
        <v>1.2672836885871802E-3</v>
      </c>
    </row>
    <row r="429" spans="31:34" x14ac:dyDescent="0.2">
      <c r="AE429" s="11" t="str">
        <f t="shared" si="9"/>
        <v>1D</v>
      </c>
      <c r="AF429" s="48">
        <f>_xll.qlCalendarAdvance(Calendar,AF428,AE429,"f",FALSE)</f>
        <v>42787</v>
      </c>
      <c r="AG429" s="48">
        <f>_xll.qlCalendarAdvance(Calendar,AF429,Ndays&amp;"D",,,_xll.ohTrigger(Trigger,Recalc))</f>
        <v>42789</v>
      </c>
      <c r="AH429" s="49">
        <f>IFERROR(_xll.qlIndexFixing(Eur3M_QL,AG429,TRUE,Recalc),NA())</f>
        <v>1.2868343817289847E-3</v>
      </c>
    </row>
    <row r="430" spans="31:34" x14ac:dyDescent="0.2">
      <c r="AE430" s="11" t="str">
        <f t="shared" si="9"/>
        <v>1D</v>
      </c>
      <c r="AF430" s="48">
        <f>_xll.qlCalendarAdvance(Calendar,AF429,AE430,"f",FALSE)</f>
        <v>42788</v>
      </c>
      <c r="AG430" s="48">
        <f>_xll.qlCalendarAdvance(Calendar,AF430,Ndays&amp;"D",,,_xll.ohTrigger(Trigger,Recalc))</f>
        <v>42790</v>
      </c>
      <c r="AH430" s="49">
        <f>IFERROR(_xll.qlIndexFixing(Eur3M_QL,AG430,TRUE,Recalc),NA())</f>
        <v>1.2935771085454818E-3</v>
      </c>
    </row>
    <row r="431" spans="31:34" x14ac:dyDescent="0.2">
      <c r="AE431" s="11" t="str">
        <f t="shared" si="9"/>
        <v>1D</v>
      </c>
      <c r="AF431" s="48">
        <f>_xll.qlCalendarAdvance(Calendar,AF430,AE431,"f",FALSE)</f>
        <v>42789</v>
      </c>
      <c r="AG431" s="48">
        <f>_xll.qlCalendarAdvance(Calendar,AF431,Ndays&amp;"D",,,_xll.ohTrigger(Trigger,Recalc))</f>
        <v>42793</v>
      </c>
      <c r="AH431" s="49">
        <f>IFERROR(_xll.qlIndexFixing(Eur3M_QL,AG431,TRUE,Recalc),NA())</f>
        <v>1.2990052485742486E-3</v>
      </c>
    </row>
    <row r="432" spans="31:34" x14ac:dyDescent="0.2">
      <c r="AE432" s="11" t="str">
        <f t="shared" si="9"/>
        <v>1D</v>
      </c>
      <c r="AF432" s="48">
        <f>_xll.qlCalendarAdvance(Calendar,AF431,AE432,"f",FALSE)</f>
        <v>42790</v>
      </c>
      <c r="AG432" s="48">
        <f>_xll.qlCalendarAdvance(Calendar,AF432,Ndays&amp;"D",,,_xll.ohTrigger(Trigger,Recalc))</f>
        <v>42794</v>
      </c>
      <c r="AH432" s="49">
        <f>IFERROR(_xll.qlIndexFixing(Eur3M_QL,AG432,TRUE,Recalc),NA())</f>
        <v>1.3044333961317758E-3</v>
      </c>
    </row>
    <row r="433" spans="31:34" x14ac:dyDescent="0.2">
      <c r="AE433" s="11" t="str">
        <f t="shared" si="9"/>
        <v>1D</v>
      </c>
      <c r="AF433" s="48">
        <f>_xll.qlCalendarAdvance(Calendar,AF432,AE433,"f",FALSE)</f>
        <v>42793</v>
      </c>
      <c r="AG433" s="48">
        <f>_xll.qlCalendarAdvance(Calendar,AF433,Ndays&amp;"D",,,_xll.ohTrigger(Trigger,Recalc))</f>
        <v>42795</v>
      </c>
      <c r="AH433" s="49">
        <f>IFERROR(_xll.qlIndexFixing(Eur3M_QL,AG433,TRUE,Recalc),NA())</f>
        <v>1.3119452016678195E-3</v>
      </c>
    </row>
    <row r="434" spans="31:34" x14ac:dyDescent="0.2">
      <c r="AE434" s="11" t="str">
        <f t="shared" si="9"/>
        <v>1D</v>
      </c>
      <c r="AF434" s="48">
        <f>_xll.qlCalendarAdvance(Calendar,AF433,AE434,"f",FALSE)</f>
        <v>42794</v>
      </c>
      <c r="AG434" s="48">
        <f>_xll.qlCalendarAdvance(Calendar,AF434,Ndays&amp;"D",,,_xll.ohTrigger(Trigger,Recalc))</f>
        <v>42796</v>
      </c>
      <c r="AH434" s="49">
        <f>IFERROR(_xll.qlIndexFixing(Eur3M_QL,AG434,TRUE,Recalc),NA())</f>
        <v>1.3261460616329781E-3</v>
      </c>
    </row>
    <row r="435" spans="31:34" x14ac:dyDescent="0.2">
      <c r="AE435" s="11" t="str">
        <f t="shared" si="9"/>
        <v>1D</v>
      </c>
      <c r="AF435" s="48">
        <f>_xll.qlCalendarAdvance(Calendar,AF434,AE435,"f",FALSE)</f>
        <v>42795</v>
      </c>
      <c r="AG435" s="48">
        <f>_xll.qlCalendarAdvance(Calendar,AF435,Ndays&amp;"D",,,_xll.ohTrigger(Trigger,Recalc))</f>
        <v>42797</v>
      </c>
      <c r="AH435" s="49">
        <f>IFERROR(_xll.qlIndexFixing(Eur3M_QL,AG435,TRUE,Recalc),NA())</f>
        <v>1.3315742468264864E-3</v>
      </c>
    </row>
    <row r="436" spans="31:34" x14ac:dyDescent="0.2">
      <c r="AE436" s="11" t="str">
        <f t="shared" si="9"/>
        <v>1D</v>
      </c>
      <c r="AF436" s="48">
        <f>_xll.qlCalendarAdvance(Calendar,AF435,AE436,"f",FALSE)</f>
        <v>42796</v>
      </c>
      <c r="AG436" s="48">
        <f>_xll.qlCalendarAdvance(Calendar,AF436,Ndays&amp;"D",,,_xll.ohTrigger(Trigger,Recalc))</f>
        <v>42800</v>
      </c>
      <c r="AH436" s="49">
        <f>IFERROR(_xll.qlIndexFixing(Eur3M_QL,AG436,TRUE,Recalc),NA())</f>
        <v>1.3370024395478863E-3</v>
      </c>
    </row>
    <row r="437" spans="31:34" x14ac:dyDescent="0.2">
      <c r="AE437" s="11" t="str">
        <f t="shared" si="9"/>
        <v>1D</v>
      </c>
      <c r="AF437" s="48">
        <f>_xll.qlCalendarAdvance(Calendar,AF436,AE437,"f",FALSE)</f>
        <v>42797</v>
      </c>
      <c r="AG437" s="48">
        <f>_xll.qlCalendarAdvance(Calendar,AF437,Ndays&amp;"D",,,_xll.ohTrigger(Trigger,Recalc))</f>
        <v>42801</v>
      </c>
      <c r="AH437" s="49">
        <f>IFERROR(_xll.qlIndexFixing(Eur3M_QL,AG437,TRUE,Recalc),NA())</f>
        <v>1.3424306397971774E-3</v>
      </c>
    </row>
    <row r="438" spans="31:34" x14ac:dyDescent="0.2">
      <c r="AE438" s="11" t="str">
        <f t="shared" si="9"/>
        <v>1D</v>
      </c>
      <c r="AF438" s="48">
        <f>_xll.qlCalendarAdvance(Calendar,AF437,AE438,"f",FALSE)</f>
        <v>42800</v>
      </c>
      <c r="AG438" s="48">
        <f>_xll.qlCalendarAdvance(Calendar,AF438,Ndays&amp;"D",,,_xll.ohTrigger(Trigger,Recalc))</f>
        <v>42802</v>
      </c>
      <c r="AH438" s="49">
        <f>IFERROR(_xll.qlIndexFixing(Eur3M_QL,AG438,TRUE,Recalc),NA())</f>
        <v>1.34913433567161E-3</v>
      </c>
    </row>
    <row r="439" spans="31:34" x14ac:dyDescent="0.2">
      <c r="AE439" s="11" t="str">
        <f t="shared" si="9"/>
        <v>1D</v>
      </c>
      <c r="AF439" s="48">
        <f>_xll.qlCalendarAdvance(Calendar,AF438,AE439,"f",FALSE)</f>
        <v>42801</v>
      </c>
      <c r="AG439" s="48">
        <f>_xll.qlCalendarAdvance(Calendar,AF439,Ndays&amp;"D",,,_xll.ohTrigger(Trigger,Recalc))</f>
        <v>42803</v>
      </c>
      <c r="AH439" s="49">
        <f>IFERROR(_xll.qlIndexFixing(Eur3M_QL,AG439,TRUE,Recalc),NA())</f>
        <v>1.3641435160671733E-3</v>
      </c>
    </row>
    <row r="440" spans="31:34" x14ac:dyDescent="0.2">
      <c r="AE440" s="11" t="str">
        <f t="shared" si="9"/>
        <v>1D</v>
      </c>
      <c r="AF440" s="48">
        <f>_xll.qlCalendarAdvance(Calendar,AF439,AE440,"f",FALSE)</f>
        <v>42802</v>
      </c>
      <c r="AG440" s="48">
        <f>_xll.qlCalendarAdvance(Calendar,AF440,Ndays&amp;"D",,,_xll.ohTrigger(Trigger,Recalc))</f>
        <v>42804</v>
      </c>
      <c r="AH440" s="49">
        <f>IFERROR(_xll.qlIndexFixing(Eur3M_QL,AG440,TRUE,Recalc),NA())</f>
        <v>1.3695717539533147E-3</v>
      </c>
    </row>
    <row r="441" spans="31:34" x14ac:dyDescent="0.2">
      <c r="AE441" s="11" t="str">
        <f t="shared" si="9"/>
        <v>1D</v>
      </c>
      <c r="AF441" s="48">
        <f>_xll.qlCalendarAdvance(Calendar,AF440,AE441,"f",FALSE)</f>
        <v>42803</v>
      </c>
      <c r="AG441" s="48">
        <f>_xll.qlCalendarAdvance(Calendar,AF441,Ndays&amp;"D",,,_xll.ohTrigger(Trigger,Recalc))</f>
        <v>42807</v>
      </c>
      <c r="AH441" s="49">
        <f>IFERROR(_xll.qlIndexFixing(Eur3M_QL,AG441,TRUE,Recalc),NA())</f>
        <v>1.3749999993664785E-3</v>
      </c>
    </row>
    <row r="442" spans="31:34" x14ac:dyDescent="0.2">
      <c r="AE442" s="11" t="str">
        <f t="shared" si="9"/>
        <v>1D</v>
      </c>
      <c r="AF442" s="48">
        <f>_xll.qlCalendarAdvance(Calendar,AF441,AE442,"f",FALSE)</f>
        <v>42804</v>
      </c>
      <c r="AG442" s="48">
        <f>_xll.qlCalendarAdvance(Calendar,AF442,Ndays&amp;"D",,,_xll.ohTrigger(Trigger,Recalc))</f>
        <v>42808</v>
      </c>
      <c r="AH442" s="49">
        <f>IFERROR(_xll.qlIndexFixing(Eur3M_QL,AG442,TRUE,Recalc),NA())</f>
        <v>1.3860520888205356E-3</v>
      </c>
    </row>
    <row r="443" spans="31:34" x14ac:dyDescent="0.2">
      <c r="AE443" s="11" t="str">
        <f t="shared" si="9"/>
        <v>1D</v>
      </c>
      <c r="AF443" s="48">
        <f>_xll.qlCalendarAdvance(Calendar,AF442,AE443,"f",FALSE)</f>
        <v>42807</v>
      </c>
      <c r="AG443" s="48">
        <f>_xll.qlCalendarAdvance(Calendar,AF443,Ndays&amp;"D",,,_xll.ohTrigger(Trigger,Recalc))</f>
        <v>42809</v>
      </c>
      <c r="AH443" s="49">
        <f>IFERROR(_xll.qlIndexFixing(Eur3M_QL,AG443,TRUE,Recalc),NA())</f>
        <v>1.4083408024561849E-3</v>
      </c>
    </row>
    <row r="444" spans="31:34" x14ac:dyDescent="0.2">
      <c r="AE444" s="11" t="str">
        <f t="shared" si="9"/>
        <v>1D</v>
      </c>
      <c r="AF444" s="48">
        <f>_xll.qlCalendarAdvance(Calendar,AF443,AE444,"f",FALSE)</f>
        <v>42808</v>
      </c>
      <c r="AG444" s="48">
        <f>_xll.qlCalendarAdvance(Calendar,AF444,Ndays&amp;"D",,,_xll.ohTrigger(Trigger,Recalc))</f>
        <v>42810</v>
      </c>
      <c r="AH444" s="49">
        <f>IFERROR(_xll.qlIndexFixing(Eur3M_QL,AG444,TRUE,Recalc),NA())</f>
        <v>1.4302607586845425E-3</v>
      </c>
    </row>
    <row r="445" spans="31:34" x14ac:dyDescent="0.2">
      <c r="AE445" s="11" t="str">
        <f t="shared" si="9"/>
        <v>1D</v>
      </c>
      <c r="AF445" s="48">
        <f>_xll.qlCalendarAdvance(Calendar,AF444,AE445,"f",FALSE)</f>
        <v>42809</v>
      </c>
      <c r="AG445" s="48">
        <f>_xll.qlCalendarAdvance(Calendar,AF445,Ndays&amp;"D",,,_xll.ohTrigger(Trigger,Recalc))</f>
        <v>42811</v>
      </c>
      <c r="AH445" s="49">
        <f>IFERROR(_xll.qlIndexFixing(Eur3M_QL,AG445,TRUE,Recalc),NA())</f>
        <v>1.4413130041633579E-3</v>
      </c>
    </row>
    <row r="446" spans="31:34" x14ac:dyDescent="0.2">
      <c r="AE446" s="11" t="str">
        <f t="shared" si="9"/>
        <v>1D</v>
      </c>
      <c r="AF446" s="48">
        <f>_xll.qlCalendarAdvance(Calendar,AF445,AE446,"f",FALSE)</f>
        <v>42810</v>
      </c>
      <c r="AG446" s="48">
        <f>_xll.qlCalendarAdvance(Calendar,AF446,Ndays&amp;"D",,,_xll.ohTrigger(Trigger,Recalc))</f>
        <v>42814</v>
      </c>
      <c r="AH446" s="49">
        <f>IFERROR(_xll.qlIndexFixing(Eur3M_QL,AG446,TRUE,Recalc),NA())</f>
        <v>1.4469369281481287E-3</v>
      </c>
    </row>
    <row r="447" spans="31:34" x14ac:dyDescent="0.2">
      <c r="AE447" s="11" t="str">
        <f t="shared" si="9"/>
        <v>1D</v>
      </c>
      <c r="AF447" s="48">
        <f>_xll.qlCalendarAdvance(Calendar,AF446,AE447,"f",FALSE)</f>
        <v>42811</v>
      </c>
      <c r="AG447" s="48">
        <f>_xll.qlCalendarAdvance(Calendar,AF447,Ndays&amp;"D",,,_xll.ohTrigger(Trigger,Recalc))</f>
        <v>42815</v>
      </c>
      <c r="AH447" s="49">
        <f>IFERROR(_xll.qlIndexFixing(Eur3M_QL,AG447,TRUE,Recalc),NA())</f>
        <v>1.4525608602133924E-3</v>
      </c>
    </row>
    <row r="448" spans="31:34" x14ac:dyDescent="0.2">
      <c r="AE448" s="11" t="str">
        <f t="shared" si="9"/>
        <v>1D</v>
      </c>
      <c r="AF448" s="48">
        <f>_xll.qlCalendarAdvance(Calendar,AF447,AE448,"f",FALSE)</f>
        <v>42814</v>
      </c>
      <c r="AG448" s="48">
        <f>_xll.qlCalendarAdvance(Calendar,AF448,Ndays&amp;"D",,,_xll.ohTrigger(Trigger,Recalc))</f>
        <v>42816</v>
      </c>
      <c r="AH448" s="49">
        <f>IFERROR(_xll.qlIndexFixing(Eur3M_QL,AG448,TRUE,Recalc),NA())</f>
        <v>1.4681224454665567E-3</v>
      </c>
    </row>
    <row r="449" spans="31:34" x14ac:dyDescent="0.2">
      <c r="AE449" s="11" t="str">
        <f t="shared" si="9"/>
        <v>1D</v>
      </c>
      <c r="AF449" s="48">
        <f>_xll.qlCalendarAdvance(Calendar,AF448,AE449,"f",FALSE)</f>
        <v>42815</v>
      </c>
      <c r="AG449" s="48">
        <f>_xll.qlCalendarAdvance(Calendar,AF449,Ndays&amp;"D",,,_xll.ohTrigger(Trigger,Recalc))</f>
        <v>42817</v>
      </c>
      <c r="AH449" s="49">
        <f>IFERROR(_xll.qlIndexFixing(Eur3M_QL,AG449,TRUE,Recalc),NA())</f>
        <v>1.4750566692724237E-3</v>
      </c>
    </row>
    <row r="450" spans="31:34" x14ac:dyDescent="0.2">
      <c r="AE450" s="11" t="str">
        <f t="shared" si="9"/>
        <v>1D</v>
      </c>
      <c r="AF450" s="48">
        <f>_xll.qlCalendarAdvance(Calendar,AF449,AE450,"f",FALSE)</f>
        <v>42816</v>
      </c>
      <c r="AG450" s="48">
        <f>_xll.qlCalendarAdvance(Calendar,AF450,Ndays&amp;"D",,,_xll.ohTrigger(Trigger,Recalc))</f>
        <v>42818</v>
      </c>
      <c r="AH450" s="49">
        <f>IFERROR(_xll.qlIndexFixing(Eur3M_QL,AG450,TRUE,Recalc),NA())</f>
        <v>1.480680641736676E-3</v>
      </c>
    </row>
    <row r="451" spans="31:34" x14ac:dyDescent="0.2">
      <c r="AE451" s="11" t="str">
        <f t="shared" si="9"/>
        <v>1D</v>
      </c>
      <c r="AF451" s="48">
        <f>_xll.qlCalendarAdvance(Calendar,AF450,AE451,"f",FALSE)</f>
        <v>42817</v>
      </c>
      <c r="AG451" s="48">
        <f>_xll.qlCalendarAdvance(Calendar,AF451,Ndays&amp;"D",,,_xll.ohTrigger(Trigger,Recalc))</f>
        <v>42821</v>
      </c>
      <c r="AH451" s="49">
        <f>IFERROR(_xll.qlIndexFixing(Eur3M_QL,AG451,TRUE,Recalc),NA())</f>
        <v>1.4863046222822896E-3</v>
      </c>
    </row>
    <row r="452" spans="31:34" x14ac:dyDescent="0.2">
      <c r="AE452" s="11" t="str">
        <f t="shared" si="9"/>
        <v>1D</v>
      </c>
      <c r="AF452" s="48">
        <f>_xll.qlCalendarAdvance(Calendar,AF451,AE452,"f",FALSE)</f>
        <v>42818</v>
      </c>
      <c r="AG452" s="48">
        <f>_xll.qlCalendarAdvance(Calendar,AF452,Ndays&amp;"D",,,_xll.ohTrigger(Trigger,Recalc))</f>
        <v>42822</v>
      </c>
      <c r="AH452" s="49">
        <f>IFERROR(_xll.qlIndexFixing(Eur3M_QL,AG452,TRUE,Recalc),NA())</f>
        <v>1.4919286109066586E-3</v>
      </c>
    </row>
    <row r="453" spans="31:34" x14ac:dyDescent="0.2">
      <c r="AE453" s="11" t="str">
        <f t="shared" si="9"/>
        <v>1D</v>
      </c>
      <c r="AF453" s="48">
        <f>_xll.qlCalendarAdvance(Calendar,AF452,AE453,"f",FALSE)</f>
        <v>42821</v>
      </c>
      <c r="AG453" s="48">
        <f>_xll.qlCalendarAdvance(Calendar,AF453,Ndays&amp;"D",,,_xll.ohTrigger(Trigger,Recalc))</f>
        <v>42823</v>
      </c>
      <c r="AH453" s="49">
        <f>IFERROR(_xll.qlIndexFixing(Eur3M_QL,AG453,TRUE,Recalc),NA())</f>
        <v>1.4928525478689145E-3</v>
      </c>
    </row>
    <row r="454" spans="31:34" x14ac:dyDescent="0.2">
      <c r="AE454" s="11" t="str">
        <f t="shared" ref="AE454:AE517" si="10">AE453</f>
        <v>1D</v>
      </c>
      <c r="AF454" s="48">
        <f>_xll.qlCalendarAdvance(Calendar,AF453,AE454,"f",FALSE)</f>
        <v>42822</v>
      </c>
      <c r="AG454" s="48">
        <f>_xll.qlCalendarAdvance(Calendar,AF454,Ndays&amp;"D",,,_xll.ohTrigger(Trigger,Recalc))</f>
        <v>42824</v>
      </c>
      <c r="AH454" s="49">
        <f>IFERROR(_xll.qlIndexFixing(Eur3M_QL,AG454,TRUE,Recalc),NA())</f>
        <v>1.5099099022927811E-3</v>
      </c>
    </row>
    <row r="455" spans="31:34" x14ac:dyDescent="0.2">
      <c r="AE455" s="11" t="str">
        <f t="shared" si="10"/>
        <v>1D</v>
      </c>
      <c r="AF455" s="48">
        <f>_xll.qlCalendarAdvance(Calendar,AF454,AE455,"f",FALSE)</f>
        <v>42823</v>
      </c>
      <c r="AG455" s="48">
        <f>_xll.qlCalendarAdvance(Calendar,AF455,Ndays&amp;"D",,,_xll.ohTrigger(Trigger,Recalc))</f>
        <v>42825</v>
      </c>
      <c r="AH455" s="49">
        <f>IFERROR(_xll.qlIndexFixing(Eur3M_QL,AG455,TRUE,Recalc),NA())</f>
        <v>1.51559570343873E-3</v>
      </c>
    </row>
    <row r="456" spans="31:34" x14ac:dyDescent="0.2">
      <c r="AE456" s="11" t="str">
        <f t="shared" si="10"/>
        <v>1D</v>
      </c>
      <c r="AF456" s="48">
        <f>_xll.qlCalendarAdvance(Calendar,AF455,AE456,"f",FALSE)</f>
        <v>42824</v>
      </c>
      <c r="AG456" s="48">
        <f>_xll.qlCalendarAdvance(Calendar,AF456,Ndays&amp;"D",,,_xll.ohTrigger(Trigger,Recalc))</f>
        <v>42828</v>
      </c>
      <c r="AH456" s="49">
        <f>IFERROR(_xll.qlIndexFixing(Eur3M_QL,AG456,TRUE,Recalc),NA())</f>
        <v>1.5212815127522113E-3</v>
      </c>
    </row>
    <row r="457" spans="31:34" x14ac:dyDescent="0.2">
      <c r="AE457" s="11" t="str">
        <f t="shared" si="10"/>
        <v>1D</v>
      </c>
      <c r="AF457" s="48">
        <f>_xll.qlCalendarAdvance(Calendar,AF456,AE457,"f",FALSE)</f>
        <v>42825</v>
      </c>
      <c r="AG457" s="48">
        <f>_xll.qlCalendarAdvance(Calendar,AF457,Ndays&amp;"D",,,_xll.ohTrigger(Trigger,Recalc))</f>
        <v>42829</v>
      </c>
      <c r="AH457" s="49">
        <f>IFERROR(_xll.qlIndexFixing(Eur3M_QL,AG457,TRUE,Recalc),NA())</f>
        <v>1.5269673302349823E-3</v>
      </c>
    </row>
    <row r="458" spans="31:34" x14ac:dyDescent="0.2">
      <c r="AE458" s="11" t="str">
        <f t="shared" si="10"/>
        <v>1D</v>
      </c>
      <c r="AF458" s="48">
        <f>_xll.qlCalendarAdvance(Calendar,AF457,AE458,"f",FALSE)</f>
        <v>42828</v>
      </c>
      <c r="AG458" s="48">
        <f>_xll.qlCalendarAdvance(Calendar,AF458,Ndays&amp;"D",,,_xll.ohTrigger(Trigger,Recalc))</f>
        <v>42830</v>
      </c>
      <c r="AH458" s="49">
        <f>IFERROR(_xll.qlIndexFixing(Eur3M_QL,AG458,TRUE,Recalc),NA())</f>
        <v>1.5326531558870426E-3</v>
      </c>
    </row>
    <row r="459" spans="31:34" x14ac:dyDescent="0.2">
      <c r="AE459" s="11" t="str">
        <f t="shared" si="10"/>
        <v>1D</v>
      </c>
      <c r="AF459" s="48">
        <f>_xll.qlCalendarAdvance(Calendar,AF458,AE459,"f",FALSE)</f>
        <v>42829</v>
      </c>
      <c r="AG459" s="48">
        <f>_xll.qlCalendarAdvance(Calendar,AF459,Ndays&amp;"D",,,_xll.ohTrigger(Trigger,Recalc))</f>
        <v>42831</v>
      </c>
      <c r="AH459" s="49">
        <f>IFERROR(_xll.qlIndexFixing(Eur3M_QL,AG459,TRUE,Recalc),NA())</f>
        <v>1.5497106818545675E-3</v>
      </c>
    </row>
    <row r="460" spans="31:34" x14ac:dyDescent="0.2">
      <c r="AE460" s="11" t="str">
        <f t="shared" si="10"/>
        <v>1D</v>
      </c>
      <c r="AF460" s="48">
        <f>_xll.qlCalendarAdvance(Calendar,AF459,AE460,"f",FALSE)</f>
        <v>42830</v>
      </c>
      <c r="AG460" s="48">
        <f>_xll.qlCalendarAdvance(Calendar,AF460,Ndays&amp;"D",,,_xll.ohTrigger(Trigger,Recalc))</f>
        <v>42832</v>
      </c>
      <c r="AH460" s="49">
        <f>IFERROR(_xll.qlIndexFixing(Eur3M_QL,AG460,TRUE,Recalc),NA())</f>
        <v>1.5553965401820288E-3</v>
      </c>
    </row>
    <row r="461" spans="31:34" x14ac:dyDescent="0.2">
      <c r="AE461" s="11" t="str">
        <f t="shared" si="10"/>
        <v>1D</v>
      </c>
      <c r="AF461" s="48">
        <f>_xll.qlCalendarAdvance(Calendar,AF460,AE461,"f",FALSE)</f>
        <v>42831</v>
      </c>
      <c r="AG461" s="48">
        <f>_xll.qlCalendarAdvance(Calendar,AF461,Ndays&amp;"D",,,_xll.ohTrigger(Trigger,Recalc))</f>
        <v>42835</v>
      </c>
      <c r="AH461" s="49">
        <f>IFERROR(_xll.qlIndexFixing(Eur3M_QL,AG461,TRUE,Recalc),NA())</f>
        <v>1.5610824066770224E-3</v>
      </c>
    </row>
    <row r="462" spans="31:34" x14ac:dyDescent="0.2">
      <c r="AE462" s="11" t="str">
        <f t="shared" si="10"/>
        <v>1D</v>
      </c>
      <c r="AF462" s="48">
        <f>_xll.qlCalendarAdvance(Calendar,AF461,AE462,"f",FALSE)</f>
        <v>42832</v>
      </c>
      <c r="AG462" s="48">
        <f>_xll.qlCalendarAdvance(Calendar,AF462,Ndays&amp;"D",,,_xll.ohTrigger(Trigger,Recalc))</f>
        <v>42836</v>
      </c>
      <c r="AH462" s="49">
        <f>IFERROR(_xll.qlIndexFixing(Eur3M_QL,AG462,TRUE,Recalc),NA())</f>
        <v>1.5667682813421838E-3</v>
      </c>
    </row>
    <row r="463" spans="31:34" x14ac:dyDescent="0.2">
      <c r="AE463" s="11" t="str">
        <f t="shared" si="10"/>
        <v>1D</v>
      </c>
      <c r="AF463" s="48">
        <f>_xll.qlCalendarAdvance(Calendar,AF462,AE463,"f",FALSE)</f>
        <v>42835</v>
      </c>
      <c r="AG463" s="48">
        <f>_xll.qlCalendarAdvance(Calendar,AF463,Ndays&amp;"D",,,_xll.ohTrigger(Trigger,Recalc))</f>
        <v>42837</v>
      </c>
      <c r="AH463" s="49">
        <f>IFERROR(_xll.qlIndexFixing(Eur3M_QL,AG463,TRUE,Recalc),NA())</f>
        <v>1.5951977771985486E-3</v>
      </c>
    </row>
    <row r="464" spans="31:34" x14ac:dyDescent="0.2">
      <c r="AE464" s="11" t="str">
        <f t="shared" si="10"/>
        <v>1D</v>
      </c>
      <c r="AF464" s="48">
        <f>_xll.qlCalendarAdvance(Calendar,AF463,AE464,"f",FALSE)</f>
        <v>42836</v>
      </c>
      <c r="AG464" s="48">
        <f>_xll.qlCalendarAdvance(Calendar,AF464,Ndays&amp;"D",,,_xll.ohTrigger(Trigger,Recalc))</f>
        <v>42838</v>
      </c>
      <c r="AH464" s="49">
        <f>IFERROR(_xll.qlIndexFixing(Eur3M_QL,AG464,TRUE,Recalc),NA())</f>
        <v>1.6008837008768112E-3</v>
      </c>
    </row>
    <row r="465" spans="31:34" x14ac:dyDescent="0.2">
      <c r="AE465" s="11" t="str">
        <f t="shared" si="10"/>
        <v>1D</v>
      </c>
      <c r="AF465" s="48">
        <f>_xll.qlCalendarAdvance(Calendar,AF464,AE465,"f",FALSE)</f>
        <v>42837</v>
      </c>
      <c r="AG465" s="48">
        <f>_xll.qlCalendarAdvance(Calendar,AF465,Ndays&amp;"D",,,_xll.ohTrigger(Trigger,Recalc))</f>
        <v>42843</v>
      </c>
      <c r="AH465" s="49">
        <f>IFERROR(_xll.qlIndexFixing(Eur3M_QL,AG465,TRUE,Recalc),NA())</f>
        <v>1.6065696327234851E-3</v>
      </c>
    </row>
    <row r="466" spans="31:34" x14ac:dyDescent="0.2">
      <c r="AE466" s="11" t="str">
        <f t="shared" si="10"/>
        <v>1D</v>
      </c>
      <c r="AF466" s="48">
        <f>_xll.qlCalendarAdvance(Calendar,AF465,AE466,"f",FALSE)</f>
        <v>42838</v>
      </c>
      <c r="AG466" s="48">
        <f>_xll.qlCalendarAdvance(Calendar,AF466,Ndays&amp;"D",,,_xll.ohTrigger(Trigger,Recalc))</f>
        <v>42844</v>
      </c>
      <c r="AH466" s="49">
        <f>IFERROR(_xll.qlIndexFixing(Eur3M_QL,AG466,TRUE,Recalc),NA())</f>
        <v>1.6122555727394483E-3</v>
      </c>
    </row>
    <row r="467" spans="31:34" x14ac:dyDescent="0.2">
      <c r="AE467" s="11" t="str">
        <f t="shared" si="10"/>
        <v>1D</v>
      </c>
      <c r="AF467" s="48">
        <f>_xll.qlCalendarAdvance(Calendar,AF466,AE467,"f",FALSE)</f>
        <v>42843</v>
      </c>
      <c r="AG467" s="48">
        <f>_xll.qlCalendarAdvance(Calendar,AF467,Ndays&amp;"D",,,_xll.ohTrigger(Trigger,Recalc))</f>
        <v>42845</v>
      </c>
      <c r="AH467" s="49">
        <f>IFERROR(_xll.qlIndexFixing(Eur3M_QL,AG467,TRUE,Recalc),NA())</f>
        <v>1.6293134418013176E-3</v>
      </c>
    </row>
    <row r="468" spans="31:34" x14ac:dyDescent="0.2">
      <c r="AE468" s="11" t="str">
        <f t="shared" si="10"/>
        <v>1D</v>
      </c>
      <c r="AF468" s="48">
        <f>_xll.qlCalendarAdvance(Calendar,AF467,AE468,"f",FALSE)</f>
        <v>42844</v>
      </c>
      <c r="AG468" s="48">
        <f>_xll.qlCalendarAdvance(Calendar,AF468,Ndays&amp;"D",,,_xll.ohTrigger(Trigger,Recalc))</f>
        <v>42846</v>
      </c>
      <c r="AH468" s="49">
        <f>IFERROR(_xll.qlIndexFixing(Eur3M_QL,AG468,TRUE,Recalc),NA())</f>
        <v>1.63499941449356E-3</v>
      </c>
    </row>
    <row r="469" spans="31:34" x14ac:dyDescent="0.2">
      <c r="AE469" s="11" t="str">
        <f t="shared" si="10"/>
        <v>1D</v>
      </c>
      <c r="AF469" s="48">
        <f>_xll.qlCalendarAdvance(Calendar,AF468,AE469,"f",FALSE)</f>
        <v>42845</v>
      </c>
      <c r="AG469" s="48">
        <f>_xll.qlCalendarAdvance(Calendar,AF469,Ndays&amp;"D",,,_xll.ohTrigger(Trigger,Recalc))</f>
        <v>42849</v>
      </c>
      <c r="AH469" s="49">
        <f>IFERROR(_xll.qlIndexFixing(Eur3M_QL,AG469,TRUE,Recalc),NA())</f>
        <v>1.6406853953542136E-3</v>
      </c>
    </row>
    <row r="470" spans="31:34" x14ac:dyDescent="0.2">
      <c r="AE470" s="11" t="str">
        <f t="shared" si="10"/>
        <v>1D</v>
      </c>
      <c r="AF470" s="48">
        <f>_xll.qlCalendarAdvance(Calendar,AF469,AE470,"f",FALSE)</f>
        <v>42846</v>
      </c>
      <c r="AG470" s="48">
        <f>_xll.qlCalendarAdvance(Calendar,AF470,Ndays&amp;"D",,,_xll.ohTrigger(Trigger,Recalc))</f>
        <v>42850</v>
      </c>
      <c r="AH470" s="49">
        <f>IFERROR(_xll.qlIndexFixing(Eur3M_QL,AG470,TRUE,Recalc),NA())</f>
        <v>1.6463713843841564E-3</v>
      </c>
    </row>
    <row r="471" spans="31:34" x14ac:dyDescent="0.2">
      <c r="AE471" s="11" t="str">
        <f t="shared" si="10"/>
        <v>1D</v>
      </c>
      <c r="AF471" s="48">
        <f>_xll.qlCalendarAdvance(Calendar,AF470,AE471,"f",FALSE)</f>
        <v>42849</v>
      </c>
      <c r="AG471" s="48">
        <f>_xll.qlCalendarAdvance(Calendar,AF471,Ndays&amp;"D",,,_xll.ohTrigger(Trigger,Recalc))</f>
        <v>42851</v>
      </c>
      <c r="AH471" s="49">
        <f>IFERROR(_xll.qlIndexFixing(Eur3M_QL,AG471,TRUE,Recalc),NA())</f>
        <v>1.660779351955897E-3</v>
      </c>
    </row>
    <row r="472" spans="31:34" x14ac:dyDescent="0.2">
      <c r="AE472" s="11" t="str">
        <f t="shared" si="10"/>
        <v>1D</v>
      </c>
      <c r="AF472" s="48">
        <f>_xll.qlCalendarAdvance(Calendar,AF471,AE472,"f",FALSE)</f>
        <v>42850</v>
      </c>
      <c r="AG472" s="48">
        <f>_xll.qlCalendarAdvance(Calendar,AF472,Ndays&amp;"D",,,_xll.ohTrigger(Trigger,Recalc))</f>
        <v>42852</v>
      </c>
      <c r="AH472" s="49">
        <f>IFERROR(_xll.qlIndexFixing(Eur3M_QL,AG472,TRUE,Recalc),NA())</f>
        <v>1.6775247684422522E-3</v>
      </c>
    </row>
    <row r="473" spans="31:34" x14ac:dyDescent="0.2">
      <c r="AE473" s="11" t="str">
        <f t="shared" si="10"/>
        <v>1D</v>
      </c>
      <c r="AF473" s="48">
        <f>_xll.qlCalendarAdvance(Calendar,AF472,AE473,"f",FALSE)</f>
        <v>42851</v>
      </c>
      <c r="AG473" s="48">
        <f>_xll.qlCalendarAdvance(Calendar,AF473,Ndays&amp;"D",,,_xll.ohTrigger(Trigger,Recalc))</f>
        <v>42853</v>
      </c>
      <c r="AH473" s="49">
        <f>IFERROR(_xll.qlIndexFixing(Eur3M_QL,AG473,TRUE,Recalc),NA())</f>
        <v>1.683149031792081E-3</v>
      </c>
    </row>
    <row r="474" spans="31:34" x14ac:dyDescent="0.2">
      <c r="AE474" s="11" t="str">
        <f t="shared" si="10"/>
        <v>1D</v>
      </c>
      <c r="AF474" s="48">
        <f>_xll.qlCalendarAdvance(Calendar,AF473,AE474,"f",FALSE)</f>
        <v>42852</v>
      </c>
      <c r="AG474" s="48">
        <f>_xll.qlCalendarAdvance(Calendar,AF474,Ndays&amp;"D",,,_xll.ohTrigger(Trigger,Recalc))</f>
        <v>42857</v>
      </c>
      <c r="AH474" s="49">
        <f>IFERROR(_xll.qlIndexFixing(Eur3M_QL,AG474,TRUE,Recalc),NA())</f>
        <v>1.6887733032224022E-3</v>
      </c>
    </row>
    <row r="475" spans="31:34" x14ac:dyDescent="0.2">
      <c r="AE475" s="11" t="str">
        <f t="shared" si="10"/>
        <v>1D</v>
      </c>
      <c r="AF475" s="48">
        <f>_xll.qlCalendarAdvance(Calendar,AF474,AE475,"f",FALSE)</f>
        <v>42853</v>
      </c>
      <c r="AG475" s="48">
        <f>_xll.qlCalendarAdvance(Calendar,AF475,Ndays&amp;"D",,,_xll.ohTrigger(Trigger,Recalc))</f>
        <v>42858</v>
      </c>
      <c r="AH475" s="49">
        <f>IFERROR(_xll.qlIndexFixing(Eur3M_QL,AG475,TRUE,Recalc),NA())</f>
        <v>1.6993118957822214E-3</v>
      </c>
    </row>
    <row r="476" spans="31:34" x14ac:dyDescent="0.2">
      <c r="AE476" s="11" t="str">
        <f t="shared" si="10"/>
        <v>1D</v>
      </c>
      <c r="AF476" s="48">
        <f>_xll.qlCalendarAdvance(Calendar,AF475,AE476,"f",FALSE)</f>
        <v>42857</v>
      </c>
      <c r="AG476" s="48">
        <f>_xll.qlCalendarAdvance(Calendar,AF476,Ndays&amp;"D",,,_xll.ohTrigger(Trigger,Recalc))</f>
        <v>42859</v>
      </c>
      <c r="AH476" s="49">
        <f>IFERROR(_xll.qlIndexFixing(Eur3M_QL,AG476,TRUE,Recalc),NA())</f>
        <v>1.7112704697468783E-3</v>
      </c>
    </row>
    <row r="477" spans="31:34" x14ac:dyDescent="0.2">
      <c r="AE477" s="11" t="str">
        <f t="shared" si="10"/>
        <v>1D</v>
      </c>
      <c r="AF477" s="48">
        <f>_xll.qlCalendarAdvance(Calendar,AF476,AE477,"f",FALSE)</f>
        <v>42858</v>
      </c>
      <c r="AG477" s="48">
        <f>_xll.qlCalendarAdvance(Calendar,AF477,Ndays&amp;"D",,,_xll.ohTrigger(Trigger,Recalc))</f>
        <v>42860</v>
      </c>
      <c r="AH477" s="49">
        <f>IFERROR(_xll.qlIndexFixing(Eur3M_QL,AG477,TRUE,Recalc),NA())</f>
        <v>1.7168947815787948E-3</v>
      </c>
    </row>
    <row r="478" spans="31:34" x14ac:dyDescent="0.2">
      <c r="AE478" s="11" t="str">
        <f t="shared" si="10"/>
        <v>1D</v>
      </c>
      <c r="AF478" s="48">
        <f>_xll.qlCalendarAdvance(Calendar,AF477,AE478,"f",FALSE)</f>
        <v>42859</v>
      </c>
      <c r="AG478" s="48">
        <f>_xll.qlCalendarAdvance(Calendar,AF478,Ndays&amp;"D",,,_xll.ohTrigger(Trigger,Recalc))</f>
        <v>42863</v>
      </c>
      <c r="AH478" s="49">
        <f>IFERROR(_xll.qlIndexFixing(Eur3M_QL,AG478,TRUE,Recalc),NA())</f>
        <v>1.7225191014912042E-3</v>
      </c>
    </row>
    <row r="479" spans="31:34" x14ac:dyDescent="0.2">
      <c r="AE479" s="11" t="str">
        <f t="shared" si="10"/>
        <v>1D</v>
      </c>
      <c r="AF479" s="48">
        <f>_xll.qlCalendarAdvance(Calendar,AF478,AE479,"f",FALSE)</f>
        <v>42860</v>
      </c>
      <c r="AG479" s="48">
        <f>_xll.qlCalendarAdvance(Calendar,AF479,Ndays&amp;"D",,,_xll.ohTrigger(Trigger,Recalc))</f>
        <v>42864</v>
      </c>
      <c r="AH479" s="49">
        <f>IFERROR(_xll.qlIndexFixing(Eur3M_QL,AG479,TRUE,Recalc),NA())</f>
        <v>1.7281434294841062E-3</v>
      </c>
    </row>
    <row r="480" spans="31:34" x14ac:dyDescent="0.2">
      <c r="AE480" s="11" t="str">
        <f t="shared" si="10"/>
        <v>1D</v>
      </c>
      <c r="AF480" s="48">
        <f>_xll.qlCalendarAdvance(Calendar,AF479,AE480,"f",FALSE)</f>
        <v>42863</v>
      </c>
      <c r="AG480" s="48">
        <f>_xll.qlCalendarAdvance(Calendar,AF480,Ndays&amp;"D",,,_xll.ohTrigger(Trigger,Recalc))</f>
        <v>42865</v>
      </c>
      <c r="AH480" s="49">
        <f>IFERROR(_xll.qlIndexFixing(Eur3M_QL,AG480,TRUE,Recalc),NA())</f>
        <v>1.737844827127499E-3</v>
      </c>
    </row>
    <row r="481" spans="31:34" x14ac:dyDescent="0.2">
      <c r="AE481" s="11" t="str">
        <f t="shared" si="10"/>
        <v>1D</v>
      </c>
      <c r="AF481" s="48">
        <f>_xll.qlCalendarAdvance(Calendar,AF480,AE481,"f",FALSE)</f>
        <v>42864</v>
      </c>
      <c r="AG481" s="48">
        <f>_xll.qlCalendarAdvance(Calendar,AF481,Ndays&amp;"D",,,_xll.ohTrigger(Trigger,Recalc))</f>
        <v>42866</v>
      </c>
      <c r="AH481" s="49">
        <f>IFERROR(_xll.qlIndexFixing(Eur3M_QL,AG481,TRUE,Recalc),NA())</f>
        <v>1.7506408222597739E-3</v>
      </c>
    </row>
    <row r="482" spans="31:34" x14ac:dyDescent="0.2">
      <c r="AE482" s="11" t="str">
        <f t="shared" si="10"/>
        <v>1D</v>
      </c>
      <c r="AF482" s="48">
        <f>_xll.qlCalendarAdvance(Calendar,AF481,AE482,"f",FALSE)</f>
        <v>42865</v>
      </c>
      <c r="AG482" s="48">
        <f>_xll.qlCalendarAdvance(Calendar,AF482,Ndays&amp;"D",,,_xll.ohTrigger(Trigger,Recalc))</f>
        <v>42867</v>
      </c>
      <c r="AH482" s="49">
        <f>IFERROR(_xll.qlIndexFixing(Eur3M_QL,AG482,TRUE,Recalc),NA())</f>
        <v>1.75626519065514E-3</v>
      </c>
    </row>
    <row r="483" spans="31:34" x14ac:dyDescent="0.2">
      <c r="AE483" s="11" t="str">
        <f t="shared" si="10"/>
        <v>1D</v>
      </c>
      <c r="AF483" s="48">
        <f>_xll.qlCalendarAdvance(Calendar,AF482,AE483,"f",FALSE)</f>
        <v>42866</v>
      </c>
      <c r="AG483" s="48">
        <f>_xll.qlCalendarAdvance(Calendar,AF483,Ndays&amp;"D",,,_xll.ohTrigger(Trigger,Recalc))</f>
        <v>42870</v>
      </c>
      <c r="AH483" s="49">
        <f>IFERROR(_xll.qlIndexFixing(Eur3M_QL,AG483,TRUE,Recalc),NA())</f>
        <v>1.7618895671318677E-3</v>
      </c>
    </row>
    <row r="484" spans="31:34" x14ac:dyDescent="0.2">
      <c r="AE484" s="11" t="str">
        <f t="shared" si="10"/>
        <v>1D</v>
      </c>
      <c r="AF484" s="48">
        <f>_xll.qlCalendarAdvance(Calendar,AF483,AE484,"f",FALSE)</f>
        <v>42867</v>
      </c>
      <c r="AG484" s="48">
        <f>_xll.qlCalendarAdvance(Calendar,AF484,Ndays&amp;"D",,,_xll.ohTrigger(Trigger,Recalc))</f>
        <v>42871</v>
      </c>
      <c r="AH484" s="49">
        <f>IFERROR(_xll.qlIndexFixing(Eur3M_QL,AG484,TRUE,Recalc),NA())</f>
        <v>1.7675139516873505E-3</v>
      </c>
    </row>
    <row r="485" spans="31:34" x14ac:dyDescent="0.2">
      <c r="AE485" s="11" t="str">
        <f t="shared" si="10"/>
        <v>1D</v>
      </c>
      <c r="AF485" s="48">
        <f>_xll.qlCalendarAdvance(Calendar,AF484,AE485,"f",FALSE)</f>
        <v>42870</v>
      </c>
      <c r="AG485" s="48">
        <f>_xll.qlCalendarAdvance(Calendar,AF485,Ndays&amp;"D",,,_xll.ohTrigger(Trigger,Recalc))</f>
        <v>42872</v>
      </c>
      <c r="AH485" s="49">
        <f>IFERROR(_xll.qlIndexFixing(Eur3M_QL,AG485,TRUE,Recalc),NA())</f>
        <v>1.7763781459942808E-3</v>
      </c>
    </row>
    <row r="486" spans="31:34" x14ac:dyDescent="0.2">
      <c r="AE486" s="11" t="str">
        <f t="shared" si="10"/>
        <v>1D</v>
      </c>
      <c r="AF486" s="48">
        <f>_xll.qlCalendarAdvance(Calendar,AF485,AE486,"f",FALSE)</f>
        <v>42871</v>
      </c>
      <c r="AG486" s="48">
        <f>_xll.qlCalendarAdvance(Calendar,AF486,Ndays&amp;"D",,,_xll.ohTrigger(Trigger,Recalc))</f>
        <v>42873</v>
      </c>
      <c r="AH486" s="49">
        <f>IFERROR(_xll.qlIndexFixing(Eur3M_QL,AG486,TRUE,Recalc),NA())</f>
        <v>1.7900115707176853E-3</v>
      </c>
    </row>
    <row r="487" spans="31:34" x14ac:dyDescent="0.2">
      <c r="AE487" s="11" t="str">
        <f t="shared" si="10"/>
        <v>1D</v>
      </c>
      <c r="AF487" s="48">
        <f>_xll.qlCalendarAdvance(Calendar,AF486,AE487,"f",FALSE)</f>
        <v>42872</v>
      </c>
      <c r="AG487" s="48">
        <f>_xll.qlCalendarAdvance(Calendar,AF487,Ndays&amp;"D",,,_xll.ohTrigger(Trigger,Recalc))</f>
        <v>42874</v>
      </c>
      <c r="AH487" s="49">
        <f>IFERROR(_xll.qlIndexFixing(Eur3M_QL,AG487,TRUE,Recalc),NA())</f>
        <v>1.7956359956765012E-3</v>
      </c>
    </row>
    <row r="488" spans="31:34" x14ac:dyDescent="0.2">
      <c r="AE488" s="11" t="str">
        <f t="shared" si="10"/>
        <v>1D</v>
      </c>
      <c r="AF488" s="48">
        <f>_xll.qlCalendarAdvance(Calendar,AF487,AE488,"f",FALSE)</f>
        <v>42873</v>
      </c>
      <c r="AG488" s="48">
        <f>_xll.qlCalendarAdvance(Calendar,AF488,Ndays&amp;"D",,,_xll.ohTrigger(Trigger,Recalc))</f>
        <v>42877</v>
      </c>
      <c r="AH488" s="49">
        <f>IFERROR(_xll.qlIndexFixing(Eur3M_QL,AG488,TRUE,Recalc),NA())</f>
        <v>1.8012604287166783E-3</v>
      </c>
    </row>
    <row r="489" spans="31:34" x14ac:dyDescent="0.2">
      <c r="AE489" s="11" t="str">
        <f t="shared" si="10"/>
        <v>1D</v>
      </c>
      <c r="AF489" s="48">
        <f>_xll.qlCalendarAdvance(Calendar,AF488,AE489,"f",FALSE)</f>
        <v>42874</v>
      </c>
      <c r="AG489" s="48">
        <f>_xll.qlCalendarAdvance(Calendar,AF489,Ndays&amp;"D",,,_xll.ohTrigger(Trigger,Recalc))</f>
        <v>42878</v>
      </c>
      <c r="AH489" s="49">
        <f>IFERROR(_xll.qlIndexFixing(Eur3M_QL,AG489,TRUE,Recalc),NA())</f>
        <v>1.8068848698364797E-3</v>
      </c>
    </row>
    <row r="490" spans="31:34" x14ac:dyDescent="0.2">
      <c r="AE490" s="11" t="str">
        <f t="shared" si="10"/>
        <v>1D</v>
      </c>
      <c r="AF490" s="48">
        <f>_xll.qlCalendarAdvance(Calendar,AF489,AE490,"f",FALSE)</f>
        <v>42877</v>
      </c>
      <c r="AG490" s="48">
        <f>_xll.qlCalendarAdvance(Calendar,AF490,Ndays&amp;"D",,,_xll.ohTrigger(Trigger,Recalc))</f>
        <v>42879</v>
      </c>
      <c r="AH490" s="49">
        <f>IFERROR(_xll.qlIndexFixing(Eur3M_QL,AG490,TRUE,Recalc),NA())</f>
        <v>1.8149118523876691E-3</v>
      </c>
    </row>
    <row r="491" spans="31:34" x14ac:dyDescent="0.2">
      <c r="AE491" s="11" t="str">
        <f t="shared" si="10"/>
        <v>1D</v>
      </c>
      <c r="AF491" s="48">
        <f>_xll.qlCalendarAdvance(Calendar,AF490,AE491,"f",FALSE)</f>
        <v>42878</v>
      </c>
      <c r="AG491" s="48">
        <f>_xll.qlCalendarAdvance(Calendar,AF491,Ndays&amp;"D",,,_xll.ohTrigger(Trigger,Recalc))</f>
        <v>42880</v>
      </c>
      <c r="AH491" s="49">
        <f>IFERROR(_xll.qlIndexFixing(Eur3M_QL,AG491,TRUE,Recalc),NA())</f>
        <v>1.8293827151232194E-3</v>
      </c>
    </row>
    <row r="492" spans="31:34" x14ac:dyDescent="0.2">
      <c r="AE492" s="11" t="str">
        <f t="shared" si="10"/>
        <v>1D</v>
      </c>
      <c r="AF492" s="48">
        <f>_xll.qlCalendarAdvance(Calendar,AF491,AE492,"f",FALSE)</f>
        <v>42879</v>
      </c>
      <c r="AG492" s="48">
        <f>_xll.qlCalendarAdvance(Calendar,AF492,Ndays&amp;"D",,,_xll.ohTrigger(Trigger,Recalc))</f>
        <v>42881</v>
      </c>
      <c r="AH492" s="49">
        <f>IFERROR(_xll.qlIndexFixing(Eur3M_QL,AG492,TRUE,Recalc),NA())</f>
        <v>1.8350071966472224E-3</v>
      </c>
    </row>
    <row r="493" spans="31:34" x14ac:dyDescent="0.2">
      <c r="AE493" s="11" t="str">
        <f t="shared" si="10"/>
        <v>1D</v>
      </c>
      <c r="AF493" s="48">
        <f>_xll.qlCalendarAdvance(Calendar,AF492,AE493,"f",FALSE)</f>
        <v>42880</v>
      </c>
      <c r="AG493" s="48">
        <f>_xll.qlCalendarAdvance(Calendar,AF493,Ndays&amp;"D",,,_xll.ohTrigger(Trigger,Recalc))</f>
        <v>42884</v>
      </c>
      <c r="AH493" s="49">
        <f>IFERROR(_xll.qlIndexFixing(Eur3M_QL,AG493,TRUE,Recalc),NA())</f>
        <v>1.8406316862508492E-3</v>
      </c>
    </row>
    <row r="494" spans="31:34" x14ac:dyDescent="0.2">
      <c r="AE494" s="11" t="str">
        <f t="shared" si="10"/>
        <v>1D</v>
      </c>
      <c r="AF494" s="48">
        <f>_xll.qlCalendarAdvance(Calendar,AF493,AE494,"f",FALSE)</f>
        <v>42881</v>
      </c>
      <c r="AG494" s="48">
        <f>_xll.qlCalendarAdvance(Calendar,AF494,Ndays&amp;"D",,,_xll.ohTrigger(Trigger,Recalc))</f>
        <v>42885</v>
      </c>
      <c r="AH494" s="49">
        <f>IFERROR(_xll.qlIndexFixing(Eur3M_QL,AG494,TRUE,Recalc),NA())</f>
        <v>1.846256183935838E-3</v>
      </c>
    </row>
    <row r="495" spans="31:34" x14ac:dyDescent="0.2">
      <c r="AE495" s="11" t="str">
        <f t="shared" si="10"/>
        <v>1D</v>
      </c>
      <c r="AF495" s="48">
        <f>_xll.qlCalendarAdvance(Calendar,AF494,AE495,"f",FALSE)</f>
        <v>42884</v>
      </c>
      <c r="AG495" s="48">
        <f>_xll.qlCalendarAdvance(Calendar,AF495,Ndays&amp;"D",,,_xll.ohTrigger(Trigger,Recalc))</f>
        <v>42886</v>
      </c>
      <c r="AH495" s="49">
        <f>IFERROR(_xll.qlIndexFixing(Eur3M_QL,AG495,TRUE,Recalc),NA())</f>
        <v>1.8534459463102153E-3</v>
      </c>
    </row>
    <row r="496" spans="31:34" x14ac:dyDescent="0.2">
      <c r="AE496" s="11" t="str">
        <f t="shared" si="10"/>
        <v>1D</v>
      </c>
      <c r="AF496" s="48">
        <f>_xll.qlCalendarAdvance(Calendar,AF495,AE496,"f",FALSE)</f>
        <v>42885</v>
      </c>
      <c r="AG496" s="48">
        <f>_xll.qlCalendarAdvance(Calendar,AF496,Ndays&amp;"D",,,_xll.ohTrigger(Trigger,Recalc))</f>
        <v>42887</v>
      </c>
      <c r="AH496" s="49">
        <f>IFERROR(_xll.qlIndexFixing(Eur3M_QL,AG496,TRUE,Recalc),NA())</f>
        <v>1.8687542554815893E-3</v>
      </c>
    </row>
    <row r="497" spans="31:34" x14ac:dyDescent="0.2">
      <c r="AE497" s="11" t="str">
        <f t="shared" si="10"/>
        <v>1D</v>
      </c>
      <c r="AF497" s="48">
        <f>_xll.qlCalendarAdvance(Calendar,AF496,AE497,"f",FALSE)</f>
        <v>42886</v>
      </c>
      <c r="AG497" s="48">
        <f>_xll.qlCalendarAdvance(Calendar,AF497,Ndays&amp;"D",,,_xll.ohTrigger(Trigger,Recalc))</f>
        <v>42888</v>
      </c>
      <c r="AH497" s="49">
        <f>IFERROR(_xll.qlIndexFixing(Eur3M_QL,AG497,TRUE,Recalc),NA())</f>
        <v>1.8743787935699106E-3</v>
      </c>
    </row>
    <row r="498" spans="31:34" x14ac:dyDescent="0.2">
      <c r="AE498" s="11" t="str">
        <f t="shared" si="10"/>
        <v>1D</v>
      </c>
      <c r="AF498" s="48">
        <f>_xll.qlCalendarAdvance(Calendar,AF497,AE498,"f",FALSE)</f>
        <v>42887</v>
      </c>
      <c r="AG498" s="48">
        <f>_xll.qlCalendarAdvance(Calendar,AF498,Ndays&amp;"D",,,_xll.ohTrigger(Trigger,Recalc))</f>
        <v>42891</v>
      </c>
      <c r="AH498" s="49">
        <f>IFERROR(_xll.qlIndexFixing(Eur3M_QL,AG498,TRUE,Recalc),NA())</f>
        <v>1.8800033397395938E-3</v>
      </c>
    </row>
    <row r="499" spans="31:34" x14ac:dyDescent="0.2">
      <c r="AE499" s="11" t="str">
        <f t="shared" si="10"/>
        <v>1D</v>
      </c>
      <c r="AF499" s="48">
        <f>_xll.qlCalendarAdvance(Calendar,AF498,AE499,"f",FALSE)</f>
        <v>42888</v>
      </c>
      <c r="AG499" s="48">
        <f>_xll.qlCalendarAdvance(Calendar,AF499,Ndays&amp;"D",,,_xll.ohTrigger(Trigger,Recalc))</f>
        <v>42892</v>
      </c>
      <c r="AH499" s="49">
        <f>IFERROR(_xll.qlIndexFixing(Eur3M_QL,AG499,TRUE,Recalc),NA())</f>
        <v>1.8856278939889009E-3</v>
      </c>
    </row>
    <row r="500" spans="31:34" x14ac:dyDescent="0.2">
      <c r="AE500" s="11" t="str">
        <f t="shared" si="10"/>
        <v>1D</v>
      </c>
      <c r="AF500" s="48">
        <f>_xll.qlCalendarAdvance(Calendar,AF499,AE500,"f",FALSE)</f>
        <v>42891</v>
      </c>
      <c r="AG500" s="48">
        <f>_xll.qlCalendarAdvance(Calendar,AF500,Ndays&amp;"D",,,_xll.ohTrigger(Trigger,Recalc))</f>
        <v>42893</v>
      </c>
      <c r="AH500" s="49">
        <f>IFERROR(_xll.qlIndexFixing(Eur3M_QL,AG500,TRUE,Recalc),NA())</f>
        <v>1.8919804277687223E-3</v>
      </c>
    </row>
    <row r="501" spans="31:34" x14ac:dyDescent="0.2">
      <c r="AE501" s="11" t="str">
        <f t="shared" si="10"/>
        <v>1D</v>
      </c>
      <c r="AF501" s="48">
        <f>_xll.qlCalendarAdvance(Calendar,AF500,AE501,"f",FALSE)</f>
        <v>42892</v>
      </c>
      <c r="AG501" s="48">
        <f>_xll.qlCalendarAdvance(Calendar,AF501,Ndays&amp;"D",,,_xll.ohTrigger(Trigger,Recalc))</f>
        <v>42894</v>
      </c>
      <c r="AH501" s="49">
        <f>IFERROR(_xll.qlIndexFixing(Eur3M_QL,AG501,TRUE,Recalc),NA())</f>
        <v>1.9081261917954014E-3</v>
      </c>
    </row>
    <row r="502" spans="31:34" x14ac:dyDescent="0.2">
      <c r="AE502" s="11" t="str">
        <f t="shared" si="10"/>
        <v>1D</v>
      </c>
      <c r="AF502" s="48">
        <f>_xll.qlCalendarAdvance(Calendar,AF501,AE502,"f",FALSE)</f>
        <v>42893</v>
      </c>
      <c r="AG502" s="48">
        <f>_xll.qlCalendarAdvance(Calendar,AF502,Ndays&amp;"D",,,_xll.ohTrigger(Trigger,Recalc))</f>
        <v>42895</v>
      </c>
      <c r="AH502" s="49">
        <f>IFERROR(_xll.qlIndexFixing(Eur3M_QL,AG502,TRUE,Recalc),NA())</f>
        <v>1.9137507864497789E-3</v>
      </c>
    </row>
    <row r="503" spans="31:34" x14ac:dyDescent="0.2">
      <c r="AE503" s="11" t="str">
        <f t="shared" si="10"/>
        <v>1D</v>
      </c>
      <c r="AF503" s="48">
        <f>_xll.qlCalendarAdvance(Calendar,AF502,AE503,"f",FALSE)</f>
        <v>42894</v>
      </c>
      <c r="AG503" s="48">
        <f>_xll.qlCalendarAdvance(Calendar,AF503,Ndays&amp;"D",,,_xll.ohTrigger(Trigger,Recalc))</f>
        <v>42898</v>
      </c>
      <c r="AH503" s="49">
        <f>IFERROR(_xll.qlIndexFixing(Eur3M_QL,AG503,TRUE,Recalc),NA())</f>
        <v>1.9193753891846494E-3</v>
      </c>
    </row>
    <row r="504" spans="31:34" x14ac:dyDescent="0.2">
      <c r="AE504" s="11" t="str">
        <f t="shared" si="10"/>
        <v>1D</v>
      </c>
      <c r="AF504" s="48">
        <f>_xll.qlCalendarAdvance(Calendar,AF503,AE504,"f",FALSE)</f>
        <v>42895</v>
      </c>
      <c r="AG504" s="48">
        <f>_xll.qlCalendarAdvance(Calendar,AF504,Ndays&amp;"D",,,_xll.ohTrigger(Trigger,Recalc))</f>
        <v>42899</v>
      </c>
      <c r="AH504" s="49">
        <f>IFERROR(_xll.qlIndexFixing(Eur3M_QL,AG504,TRUE,Recalc),NA())</f>
        <v>1.9250000000000126E-3</v>
      </c>
    </row>
    <row r="505" spans="31:34" x14ac:dyDescent="0.2">
      <c r="AE505" s="11" t="str">
        <f t="shared" si="10"/>
        <v>1D</v>
      </c>
      <c r="AF505" s="48">
        <f>_xll.qlCalendarAdvance(Calendar,AF504,AE505,"f",FALSE)</f>
        <v>42898</v>
      </c>
      <c r="AG505" s="48">
        <f>_xll.qlCalendarAdvance(Calendar,AF505,Ndays&amp;"D",,,_xll.ohTrigger(Trigger,Recalc))</f>
        <v>42900</v>
      </c>
      <c r="AH505" s="49">
        <f>IFERROR(_xll.qlIndexFixing(Eur3M_QL,AG505,TRUE,Recalc),NA())</f>
        <v>1.9250102917521992E-3</v>
      </c>
    </row>
    <row r="506" spans="31:34" x14ac:dyDescent="0.2">
      <c r="AE506" s="11" t="str">
        <f t="shared" si="10"/>
        <v>1D</v>
      </c>
      <c r="AF506" s="48">
        <f>_xll.qlCalendarAdvance(Calendar,AF505,AE506,"f",FALSE)</f>
        <v>42899</v>
      </c>
      <c r="AG506" s="48">
        <f>_xll.qlCalendarAdvance(Calendar,AF506,Ndays&amp;"D",,,_xll.ohTrigger(Trigger,Recalc))</f>
        <v>42901</v>
      </c>
      <c r="AH506" s="49">
        <f>IFERROR(_xll.qlIndexFixing(Eur3M_QL,AG506,TRUE,Recalc),NA())</f>
        <v>1.9250000000000126E-3</v>
      </c>
    </row>
    <row r="507" spans="31:34" x14ac:dyDescent="0.2">
      <c r="AE507" s="11" t="str">
        <f t="shared" si="10"/>
        <v>1D</v>
      </c>
      <c r="AF507" s="48">
        <f>_xll.qlCalendarAdvance(Calendar,AF506,AE507,"f",FALSE)</f>
        <v>42900</v>
      </c>
      <c r="AG507" s="48">
        <f>_xll.qlCalendarAdvance(Calendar,AF507,Ndays&amp;"D",,,_xll.ohTrigger(Trigger,Recalc))</f>
        <v>42902</v>
      </c>
      <c r="AH507" s="49">
        <f>IFERROR(_xll.qlIndexFixing(Eur3M_QL,AG507,TRUE,Recalc),NA())</f>
        <v>1.9250000000000126E-3</v>
      </c>
    </row>
    <row r="508" spans="31:34" x14ac:dyDescent="0.2">
      <c r="AE508" s="11" t="str">
        <f t="shared" si="10"/>
        <v>1D</v>
      </c>
      <c r="AF508" s="48">
        <f>_xll.qlCalendarAdvance(Calendar,AF507,AE508,"f",FALSE)</f>
        <v>42901</v>
      </c>
      <c r="AG508" s="48">
        <f>_xll.qlCalendarAdvance(Calendar,AF508,Ndays&amp;"D",,,_xll.ohTrigger(Trigger,Recalc))</f>
        <v>42905</v>
      </c>
      <c r="AH508" s="49">
        <f>IFERROR(_xll.qlIndexFixing(Eur3M_QL,AG508,TRUE,Recalc),NA())</f>
        <v>1.9249999999991438E-3</v>
      </c>
    </row>
    <row r="509" spans="31:34" x14ac:dyDescent="0.2">
      <c r="AE509" s="11" t="str">
        <f t="shared" si="10"/>
        <v>1D</v>
      </c>
      <c r="AF509" s="48">
        <f>_xll.qlCalendarAdvance(Calendar,AF508,AE509,"f",FALSE)</f>
        <v>42902</v>
      </c>
      <c r="AG509" s="48">
        <f>_xll.qlCalendarAdvance(Calendar,AF509,Ndays&amp;"D",,,_xll.ohTrigger(Trigger,Recalc))</f>
        <v>42906</v>
      </c>
      <c r="AH509" s="49">
        <f>IFERROR(_xll.qlIndexFixing(Eur3M_QL,AG509,TRUE,Recalc),NA())</f>
        <v>1.9315938004804208E-3</v>
      </c>
    </row>
    <row r="510" spans="31:34" x14ac:dyDescent="0.2">
      <c r="AE510" s="11" t="str">
        <f t="shared" si="10"/>
        <v>1D</v>
      </c>
      <c r="AF510" s="48">
        <f>_xll.qlCalendarAdvance(Calendar,AF509,AE510,"f",FALSE)</f>
        <v>42905</v>
      </c>
      <c r="AG510" s="48">
        <f>_xll.qlCalendarAdvance(Calendar,AF510,Ndays&amp;"D",,,_xll.ohTrigger(Trigger,Recalc))</f>
        <v>42907</v>
      </c>
      <c r="AH510" s="49">
        <f>IFERROR(_xll.qlIndexFixing(Eur3M_QL,AG510,TRUE,Recalc),NA())</f>
        <v>1.9508246603812777E-3</v>
      </c>
    </row>
    <row r="511" spans="31:34" x14ac:dyDescent="0.2">
      <c r="AE511" s="11" t="str">
        <f t="shared" si="10"/>
        <v>1D</v>
      </c>
      <c r="AF511" s="48">
        <f>_xll.qlCalendarAdvance(Calendar,AF510,AE511,"f",FALSE)</f>
        <v>42906</v>
      </c>
      <c r="AG511" s="48">
        <f>_xll.qlCalendarAdvance(Calendar,AF511,Ndays&amp;"D",,,_xll.ohTrigger(Trigger,Recalc))</f>
        <v>42908</v>
      </c>
      <c r="AH511" s="49">
        <f>IFERROR(_xll.qlIndexFixing(Eur3M_QL,AG511,TRUE,Recalc),NA())</f>
        <v>1.9579691134584349E-3</v>
      </c>
    </row>
    <row r="512" spans="31:34" x14ac:dyDescent="0.2">
      <c r="AE512" s="11" t="str">
        <f t="shared" si="10"/>
        <v>1D</v>
      </c>
      <c r="AF512" s="48">
        <f>_xll.qlCalendarAdvance(Calendar,AF511,AE512,"f",FALSE)</f>
        <v>42907</v>
      </c>
      <c r="AG512" s="48">
        <f>_xll.qlCalendarAdvance(Calendar,AF512,Ndays&amp;"D",,,_xll.ohTrigger(Trigger,Recalc))</f>
        <v>42909</v>
      </c>
      <c r="AH512" s="49">
        <f>IFERROR(_xll.qlIndexFixing(Eur3M_QL,AG512,TRUE,Recalc),NA())</f>
        <v>1.9645629694674685E-3</v>
      </c>
    </row>
    <row r="513" spans="31:34" x14ac:dyDescent="0.2">
      <c r="AE513" s="11" t="str">
        <f t="shared" si="10"/>
        <v>1D</v>
      </c>
      <c r="AF513" s="48">
        <f>_xll.qlCalendarAdvance(Calendar,AF512,AE513,"f",FALSE)</f>
        <v>42908</v>
      </c>
      <c r="AG513" s="48">
        <f>_xll.qlCalendarAdvance(Calendar,AF513,Ndays&amp;"D",,,_xll.ohTrigger(Trigger,Recalc))</f>
        <v>42912</v>
      </c>
      <c r="AH513" s="49">
        <f>IFERROR(_xll.qlIndexFixing(Eur3M_QL,AG513,TRUE,Recalc),NA())</f>
        <v>1.9711568365824005E-3</v>
      </c>
    </row>
    <row r="514" spans="31:34" x14ac:dyDescent="0.2">
      <c r="AE514" s="11" t="str">
        <f t="shared" si="10"/>
        <v>1D</v>
      </c>
      <c r="AF514" s="48">
        <f>_xll.qlCalendarAdvance(Calendar,AF513,AE514,"f",FALSE)</f>
        <v>42909</v>
      </c>
      <c r="AG514" s="48">
        <f>_xll.qlCalendarAdvance(Calendar,AF514,Ndays&amp;"D",,,_xll.ohTrigger(Trigger,Recalc))</f>
        <v>42913</v>
      </c>
      <c r="AH514" s="49">
        <f>IFERROR(_xll.qlIndexFixing(Eur3M_QL,AG514,TRUE,Recalc),NA())</f>
        <v>1.9777507148023626E-3</v>
      </c>
    </row>
    <row r="515" spans="31:34" x14ac:dyDescent="0.2">
      <c r="AE515" s="11" t="str">
        <f t="shared" si="10"/>
        <v>1D</v>
      </c>
      <c r="AF515" s="48">
        <f>_xll.qlCalendarAdvance(Calendar,AF514,AE515,"f",FALSE)</f>
        <v>42912</v>
      </c>
      <c r="AG515" s="48">
        <f>_xll.qlCalendarAdvance(Calendar,AF515,Ndays&amp;"D",,,_xll.ohTrigger(Trigger,Recalc))</f>
        <v>42914</v>
      </c>
      <c r="AH515" s="49">
        <f>IFERROR(_xll.qlIndexFixing(Eur3M_QL,AG515,TRUE,Recalc),NA())</f>
        <v>1.9783249620394152E-3</v>
      </c>
    </row>
    <row r="516" spans="31:34" x14ac:dyDescent="0.2">
      <c r="AE516" s="11" t="str">
        <f t="shared" si="10"/>
        <v>1D</v>
      </c>
      <c r="AF516" s="48">
        <f>_xll.qlCalendarAdvance(Calendar,AF515,AE516,"f",FALSE)</f>
        <v>42913</v>
      </c>
      <c r="AG516" s="48">
        <f>_xll.qlCalendarAdvance(Calendar,AF516,Ndays&amp;"D",,,_xll.ohTrigger(Trigger,Recalc))</f>
        <v>42915</v>
      </c>
      <c r="AH516" s="49">
        <f>IFERROR(_xll.qlIndexFixing(Eur3M_QL,AG516,TRUE,Recalc),NA())</f>
        <v>2.0041263387411993E-3</v>
      </c>
    </row>
    <row r="517" spans="31:34" x14ac:dyDescent="0.2">
      <c r="AE517" s="11" t="str">
        <f t="shared" si="10"/>
        <v>1D</v>
      </c>
      <c r="AF517" s="48">
        <f>_xll.qlCalendarAdvance(Calendar,AF516,AE517,"f",FALSE)</f>
        <v>42914</v>
      </c>
      <c r="AG517" s="48">
        <f>_xll.qlCalendarAdvance(Calendar,AF517,Ndays&amp;"D",,,_xll.ohTrigger(Trigger,Recalc))</f>
        <v>42916</v>
      </c>
      <c r="AH517" s="49">
        <f>IFERROR(_xll.qlIndexFixing(Eur3M_QL,AG517,TRUE,Recalc),NA())</f>
        <v>2.0107202724906556E-3</v>
      </c>
    </row>
    <row r="518" spans="31:34" x14ac:dyDescent="0.2">
      <c r="AE518" s="11" t="str">
        <f t="shared" ref="AE518:AE581" si="11">AE517</f>
        <v>1D</v>
      </c>
      <c r="AF518" s="48">
        <f>_xll.qlCalendarAdvance(Calendar,AF517,AE518,"f",FALSE)</f>
        <v>42915</v>
      </c>
      <c r="AG518" s="48">
        <f>_xll.qlCalendarAdvance(Calendar,AF518,Ndays&amp;"D",,,_xll.ohTrigger(Trigger,Recalc))</f>
        <v>42919</v>
      </c>
      <c r="AH518" s="49">
        <f>IFERROR(_xll.qlIndexFixing(Eur3M_QL,AG518,TRUE,Recalc),NA())</f>
        <v>2.0173142173460106E-3</v>
      </c>
    </row>
    <row r="519" spans="31:34" x14ac:dyDescent="0.2">
      <c r="AE519" s="11" t="str">
        <f t="shared" si="11"/>
        <v>1D</v>
      </c>
      <c r="AF519" s="48">
        <f>_xll.qlCalendarAdvance(Calendar,AF518,AE519,"f",FALSE)</f>
        <v>42916</v>
      </c>
      <c r="AG519" s="48">
        <f>_xll.qlCalendarAdvance(Calendar,AF519,Ndays&amp;"D",,,_xll.ohTrigger(Trigger,Recalc))</f>
        <v>42920</v>
      </c>
      <c r="AH519" s="49">
        <f>IFERROR(_xll.qlIndexFixing(Eur3M_QL,AG519,TRUE,Recalc),NA())</f>
        <v>2.0239081733072644E-3</v>
      </c>
    </row>
    <row r="520" spans="31:34" x14ac:dyDescent="0.2">
      <c r="AE520" s="11" t="str">
        <f t="shared" si="11"/>
        <v>1D</v>
      </c>
      <c r="AF520" s="48">
        <f>_xll.qlCalendarAdvance(Calendar,AF519,AE520,"f",FALSE)</f>
        <v>42919</v>
      </c>
      <c r="AG520" s="48">
        <f>_xll.qlCalendarAdvance(Calendar,AF520,Ndays&amp;"D",,,_xll.ohTrigger(Trigger,Recalc))</f>
        <v>42921</v>
      </c>
      <c r="AH520" s="49">
        <f>IFERROR(_xll.qlIndexFixing(Eur3M_QL,AG520,TRUE,Recalc),NA())</f>
        <v>2.0411763201530425E-3</v>
      </c>
    </row>
    <row r="521" spans="31:34" x14ac:dyDescent="0.2">
      <c r="AE521" s="11" t="str">
        <f t="shared" si="11"/>
        <v>1D</v>
      </c>
      <c r="AF521" s="48">
        <f>_xll.qlCalendarAdvance(Calendar,AF520,AE521,"f",FALSE)</f>
        <v>42920</v>
      </c>
      <c r="AG521" s="48">
        <f>_xll.qlCalendarAdvance(Calendar,AF521,Ndays&amp;"D",,,_xll.ohTrigger(Trigger,Recalc))</f>
        <v>42922</v>
      </c>
      <c r="AH521" s="49">
        <f>IFERROR(_xll.qlIndexFixing(Eur3M_QL,AG521,TRUE,Recalc),NA())</f>
        <v>2.0502841082103984E-3</v>
      </c>
    </row>
    <row r="522" spans="31:34" x14ac:dyDescent="0.2">
      <c r="AE522" s="11" t="str">
        <f t="shared" si="11"/>
        <v>1D</v>
      </c>
      <c r="AF522" s="48">
        <f>_xll.qlCalendarAdvance(Calendar,AF521,AE522,"f",FALSE)</f>
        <v>42921</v>
      </c>
      <c r="AG522" s="48">
        <f>_xll.qlCalendarAdvance(Calendar,AF522,Ndays&amp;"D",,,_xll.ohTrigger(Trigger,Recalc))</f>
        <v>42923</v>
      </c>
      <c r="AH522" s="49">
        <f>IFERROR(_xll.qlIndexFixing(Eur3M_QL,AG522,TRUE,Recalc),NA())</f>
        <v>2.0568781197002777E-3</v>
      </c>
    </row>
    <row r="523" spans="31:34" x14ac:dyDescent="0.2">
      <c r="AE523" s="11" t="str">
        <f t="shared" si="11"/>
        <v>1D</v>
      </c>
      <c r="AF523" s="48">
        <f>_xll.qlCalendarAdvance(Calendar,AF522,AE523,"f",FALSE)</f>
        <v>42922</v>
      </c>
      <c r="AG523" s="48">
        <f>_xll.qlCalendarAdvance(Calendar,AF523,Ndays&amp;"D",,,_xll.ohTrigger(Trigger,Recalc))</f>
        <v>42926</v>
      </c>
      <c r="AH523" s="49">
        <f>IFERROR(_xll.qlIndexFixing(Eur3M_QL,AG523,TRUE,Recalc),NA())</f>
        <v>2.0634721422977931E-3</v>
      </c>
    </row>
    <row r="524" spans="31:34" x14ac:dyDescent="0.2">
      <c r="AE524" s="11" t="str">
        <f t="shared" si="11"/>
        <v>1D</v>
      </c>
      <c r="AF524" s="48">
        <f>_xll.qlCalendarAdvance(Calendar,AF523,AE524,"f",FALSE)</f>
        <v>42923</v>
      </c>
      <c r="AG524" s="48">
        <f>_xll.qlCalendarAdvance(Calendar,AF524,Ndays&amp;"D",,,_xll.ohTrigger(Trigger,Recalc))</f>
        <v>42927</v>
      </c>
      <c r="AH524" s="49">
        <f>IFERROR(_xll.qlIndexFixing(Eur3M_QL,AG524,TRUE,Recalc),NA())</f>
        <v>2.0700661760003386E-3</v>
      </c>
    </row>
    <row r="525" spans="31:34" x14ac:dyDescent="0.2">
      <c r="AE525" s="11" t="str">
        <f t="shared" si="11"/>
        <v>1D</v>
      </c>
      <c r="AF525" s="48">
        <f>_xll.qlCalendarAdvance(Calendar,AF524,AE525,"f",FALSE)</f>
        <v>42926</v>
      </c>
      <c r="AG525" s="48">
        <f>_xll.qlCalendarAdvance(Calendar,AF525,Ndays&amp;"D",,,_xll.ohTrigger(Trigger,Recalc))</f>
        <v>42928</v>
      </c>
      <c r="AH525" s="49">
        <f>IFERROR(_xll.qlIndexFixing(Eur3M_QL,AG525,TRUE,Recalc),NA())</f>
        <v>2.0863529489636812E-3</v>
      </c>
    </row>
    <row r="526" spans="31:34" x14ac:dyDescent="0.2">
      <c r="AE526" s="11" t="str">
        <f t="shared" si="11"/>
        <v>1D</v>
      </c>
      <c r="AF526" s="48">
        <f>_xll.qlCalendarAdvance(Calendar,AF525,AE526,"f",FALSE)</f>
        <v>42927</v>
      </c>
      <c r="AG526" s="48">
        <f>_xll.qlCalendarAdvance(Calendar,AF526,Ndays&amp;"D",,,_xll.ohTrigger(Trigger,Recalc))</f>
        <v>42929</v>
      </c>
      <c r="AH526" s="49">
        <f>IFERROR(_xll.qlIndexFixing(Eur3M_QL,AG526,TRUE,Recalc),NA())</f>
        <v>2.0964424218712463E-3</v>
      </c>
    </row>
    <row r="527" spans="31:34" x14ac:dyDescent="0.2">
      <c r="AE527" s="11" t="str">
        <f t="shared" si="11"/>
        <v>1D</v>
      </c>
      <c r="AF527" s="48">
        <f>_xll.qlCalendarAdvance(Calendar,AF526,AE527,"f",FALSE)</f>
        <v>42928</v>
      </c>
      <c r="AG527" s="48">
        <f>_xll.qlCalendarAdvance(Calendar,AF527,Ndays&amp;"D",,,_xll.ohTrigger(Trigger,Recalc))</f>
        <v>42930</v>
      </c>
      <c r="AH527" s="49">
        <f>IFERROR(_xll.qlIndexFixing(Eur3M_QL,AG527,TRUE,Recalc),NA())</f>
        <v>2.1030365111041546E-3</v>
      </c>
    </row>
    <row r="528" spans="31:34" x14ac:dyDescent="0.2">
      <c r="AE528" s="11" t="str">
        <f t="shared" si="11"/>
        <v>1D</v>
      </c>
      <c r="AF528" s="48">
        <f>_xll.qlCalendarAdvance(Calendar,AF527,AE528,"f",FALSE)</f>
        <v>42929</v>
      </c>
      <c r="AG528" s="48">
        <f>_xll.qlCalendarAdvance(Calendar,AF528,Ndays&amp;"D",,,_xll.ohTrigger(Trigger,Recalc))</f>
        <v>42933</v>
      </c>
      <c r="AH528" s="49">
        <f>IFERROR(_xll.qlIndexFixing(Eur3M_QL,AG528,TRUE,Recalc),NA())</f>
        <v>2.1096306114429617E-3</v>
      </c>
    </row>
    <row r="529" spans="31:34" x14ac:dyDescent="0.2">
      <c r="AE529" s="11" t="str">
        <f t="shared" si="11"/>
        <v>1D</v>
      </c>
      <c r="AF529" s="48">
        <f>_xll.qlCalendarAdvance(Calendar,AF528,AE529,"f",FALSE)</f>
        <v>42930</v>
      </c>
      <c r="AG529" s="48">
        <f>_xll.qlCalendarAdvance(Calendar,AF529,Ndays&amp;"D",,,_xll.ohTrigger(Trigger,Recalc))</f>
        <v>42934</v>
      </c>
      <c r="AH529" s="49">
        <f>IFERROR(_xll.qlIndexFixing(Eur3M_QL,AG529,TRUE,Recalc),NA())</f>
        <v>2.1162247228894053E-3</v>
      </c>
    </row>
    <row r="530" spans="31:34" x14ac:dyDescent="0.2">
      <c r="AE530" s="11" t="str">
        <f t="shared" si="11"/>
        <v>1D</v>
      </c>
      <c r="AF530" s="48">
        <f>_xll.qlCalendarAdvance(Calendar,AF529,AE530,"f",FALSE)</f>
        <v>42933</v>
      </c>
      <c r="AG530" s="48">
        <f>_xll.qlCalendarAdvance(Calendar,AF530,Ndays&amp;"D",,,_xll.ohTrigger(Trigger,Recalc))</f>
        <v>42935</v>
      </c>
      <c r="AH530" s="49">
        <f>IFERROR(_xll.qlIndexFixing(Eur3M_QL,AG530,TRUE,Recalc),NA())</f>
        <v>2.1315301103993277E-3</v>
      </c>
    </row>
    <row r="531" spans="31:34" x14ac:dyDescent="0.2">
      <c r="AE531" s="11" t="str">
        <f t="shared" si="11"/>
        <v>1D</v>
      </c>
      <c r="AF531" s="48">
        <f>_xll.qlCalendarAdvance(Calendar,AF530,AE531,"f",FALSE)</f>
        <v>42934</v>
      </c>
      <c r="AG531" s="48">
        <f>_xll.qlCalendarAdvance(Calendar,AF531,Ndays&amp;"D",,,_xll.ohTrigger(Trigger,Recalc))</f>
        <v>42936</v>
      </c>
      <c r="AH531" s="49">
        <f>IFERROR(_xll.qlIndexFixing(Eur3M_QL,AG531,TRUE,Recalc),NA())</f>
        <v>2.1426012797315618E-3</v>
      </c>
    </row>
    <row r="532" spans="31:34" x14ac:dyDescent="0.2">
      <c r="AE532" s="11" t="str">
        <f t="shared" si="11"/>
        <v>1D</v>
      </c>
      <c r="AF532" s="48">
        <f>_xll.qlCalendarAdvance(Calendar,AF531,AE532,"f",FALSE)</f>
        <v>42935</v>
      </c>
      <c r="AG532" s="48">
        <f>_xll.qlCalendarAdvance(Calendar,AF532,Ndays&amp;"D",,,_xll.ohTrigger(Trigger,Recalc))</f>
        <v>42937</v>
      </c>
      <c r="AH532" s="49">
        <f>IFERROR(_xll.qlIndexFixing(Eur3M_QL,AG532,TRUE,Recalc),NA())</f>
        <v>2.1491954467083682E-3</v>
      </c>
    </row>
    <row r="533" spans="31:34" x14ac:dyDescent="0.2">
      <c r="AE533" s="11" t="str">
        <f t="shared" si="11"/>
        <v>1D</v>
      </c>
      <c r="AF533" s="48">
        <f>_xll.qlCalendarAdvance(Calendar,AF532,AE533,"f",FALSE)</f>
        <v>42936</v>
      </c>
      <c r="AG533" s="48">
        <f>_xll.qlCalendarAdvance(Calendar,AF533,Ndays&amp;"D",,,_xll.ohTrigger(Trigger,Recalc))</f>
        <v>42940</v>
      </c>
      <c r="AH533" s="49">
        <f>IFERROR(_xll.qlIndexFixing(Eur3M_QL,AG533,TRUE,Recalc),NA())</f>
        <v>2.1557896247902048E-3</v>
      </c>
    </row>
    <row r="534" spans="31:34" x14ac:dyDescent="0.2">
      <c r="AE534" s="11" t="str">
        <f t="shared" si="11"/>
        <v>1D</v>
      </c>
      <c r="AF534" s="48">
        <f>_xll.qlCalendarAdvance(Calendar,AF533,AE534,"f",FALSE)</f>
        <v>42937</v>
      </c>
      <c r="AG534" s="48">
        <f>_xll.qlCalendarAdvance(Calendar,AF534,Ndays&amp;"D",,,_xll.ohTrigger(Trigger,Recalc))</f>
        <v>42941</v>
      </c>
      <c r="AH534" s="49">
        <f>IFERROR(_xll.qlIndexFixing(Eur3M_QL,AG534,TRUE,Recalc),NA())</f>
        <v>2.1623838139796783E-3</v>
      </c>
    </row>
    <row r="535" spans="31:34" x14ac:dyDescent="0.2">
      <c r="AE535" s="11" t="str">
        <f t="shared" si="11"/>
        <v>1D</v>
      </c>
      <c r="AF535" s="48">
        <f>_xll.qlCalendarAdvance(Calendar,AF534,AE535,"f",FALSE)</f>
        <v>42940</v>
      </c>
      <c r="AG535" s="48">
        <f>_xll.qlCalendarAdvance(Calendar,AF535,Ndays&amp;"D",,,_xll.ohTrigger(Trigger,Recalc))</f>
        <v>42942</v>
      </c>
      <c r="AH535" s="49">
        <f>IFERROR(_xll.qlIndexFixing(Eur3M_QL,AG535,TRUE,Recalc),NA())</f>
        <v>2.1767078044676352E-3</v>
      </c>
    </row>
    <row r="536" spans="31:34" x14ac:dyDescent="0.2">
      <c r="AE536" s="11" t="str">
        <f t="shared" si="11"/>
        <v>1D</v>
      </c>
      <c r="AF536" s="48">
        <f>_xll.qlCalendarAdvance(Calendar,AF535,AE536,"f",FALSE)</f>
        <v>42941</v>
      </c>
      <c r="AG536" s="48">
        <f>_xll.qlCalendarAdvance(Calendar,AF536,Ndays&amp;"D",,,_xll.ohTrigger(Trigger,Recalc))</f>
        <v>42943</v>
      </c>
      <c r="AH536" s="49">
        <f>IFERROR(_xll.qlIndexFixing(Eur3M_QL,AG536,TRUE,Recalc),NA())</f>
        <v>2.1887606817974276E-3</v>
      </c>
    </row>
    <row r="537" spans="31:34" x14ac:dyDescent="0.2">
      <c r="AE537" s="11" t="str">
        <f t="shared" si="11"/>
        <v>1D</v>
      </c>
      <c r="AF537" s="48">
        <f>_xll.qlCalendarAdvance(Calendar,AF536,AE537,"f",FALSE)</f>
        <v>42942</v>
      </c>
      <c r="AG537" s="48">
        <f>_xll.qlCalendarAdvance(Calendar,AF537,Ndays&amp;"D",,,_xll.ohTrigger(Trigger,Recalc))</f>
        <v>42944</v>
      </c>
      <c r="AH537" s="49">
        <f>IFERROR(_xll.qlIndexFixing(Eur3M_QL,AG537,TRUE,Recalc),NA())</f>
        <v>2.1953549265172636E-3</v>
      </c>
    </row>
    <row r="538" spans="31:34" x14ac:dyDescent="0.2">
      <c r="AE538" s="11" t="str">
        <f t="shared" si="11"/>
        <v>1D</v>
      </c>
      <c r="AF538" s="48">
        <f>_xll.qlCalendarAdvance(Calendar,AF537,AE538,"f",FALSE)</f>
        <v>42943</v>
      </c>
      <c r="AG538" s="48">
        <f>_xll.qlCalendarAdvance(Calendar,AF538,Ndays&amp;"D",,,_xll.ohTrigger(Trigger,Recalc))</f>
        <v>42947</v>
      </c>
      <c r="AH538" s="49">
        <f>IFERROR(_xll.qlIndexFixing(Eur3M_QL,AG538,TRUE,Recalc),NA())</f>
        <v>2.2019491823447365E-3</v>
      </c>
    </row>
    <row r="539" spans="31:34" x14ac:dyDescent="0.2">
      <c r="AE539" s="11" t="str">
        <f t="shared" si="11"/>
        <v>1D</v>
      </c>
      <c r="AF539" s="48">
        <f>_xll.qlCalendarAdvance(Calendar,AF538,AE539,"f",FALSE)</f>
        <v>42944</v>
      </c>
      <c r="AG539" s="48">
        <f>_xll.qlCalendarAdvance(Calendar,AF539,Ndays&amp;"D",,,_xll.ohTrigger(Trigger,Recalc))</f>
        <v>42948</v>
      </c>
      <c r="AH539" s="49">
        <f>IFERROR(_xll.qlIndexFixing(Eur3M_QL,AG539,TRUE,Recalc),NA())</f>
        <v>2.2085434492781077E-3</v>
      </c>
    </row>
    <row r="540" spans="31:34" x14ac:dyDescent="0.2">
      <c r="AE540" s="11" t="str">
        <f t="shared" si="11"/>
        <v>1D</v>
      </c>
      <c r="AF540" s="48">
        <f>_xll.qlCalendarAdvance(Calendar,AF539,AE540,"f",FALSE)</f>
        <v>42947</v>
      </c>
      <c r="AG540" s="48">
        <f>_xll.qlCalendarAdvance(Calendar,AF540,Ndays&amp;"D",,,_xll.ohTrigger(Trigger,Recalc))</f>
        <v>42949</v>
      </c>
      <c r="AH540" s="49">
        <f>IFERROR(_xll.qlIndexFixing(Eur3M_QL,AG540,TRUE,Recalc),NA())</f>
        <v>2.2218860311720061E-3</v>
      </c>
    </row>
    <row r="541" spans="31:34" x14ac:dyDescent="0.2">
      <c r="AE541" s="11" t="str">
        <f t="shared" si="11"/>
        <v>1D</v>
      </c>
      <c r="AF541" s="48">
        <f>_xll.qlCalendarAdvance(Calendar,AF540,AE541,"f",FALSE)</f>
        <v>42948</v>
      </c>
      <c r="AG541" s="48">
        <f>_xll.qlCalendarAdvance(Calendar,AF541,Ndays&amp;"D",,,_xll.ohTrigger(Trigger,Recalc))</f>
        <v>42950</v>
      </c>
      <c r="AH541" s="49">
        <f>IFERROR(_xll.qlIndexFixing(Eur3M_QL,AG541,TRUE,Recalc),NA())</f>
        <v>2.2349206280749259E-3</v>
      </c>
    </row>
    <row r="542" spans="31:34" x14ac:dyDescent="0.2">
      <c r="AE542" s="11" t="str">
        <f t="shared" si="11"/>
        <v>1D</v>
      </c>
      <c r="AF542" s="48">
        <f>_xll.qlCalendarAdvance(Calendar,AF541,AE542,"f",FALSE)</f>
        <v>42949</v>
      </c>
      <c r="AG542" s="48">
        <f>_xll.qlCalendarAdvance(Calendar,AF542,Ndays&amp;"D",,,_xll.ohTrigger(Trigger,Recalc))</f>
        <v>42951</v>
      </c>
      <c r="AH542" s="49">
        <f>IFERROR(_xll.qlIndexFixing(Eur3M_QL,AG542,TRUE,Recalc),NA())</f>
        <v>2.2415149505403977E-3</v>
      </c>
    </row>
    <row r="543" spans="31:34" x14ac:dyDescent="0.2">
      <c r="AE543" s="11" t="str">
        <f t="shared" si="11"/>
        <v>1D</v>
      </c>
      <c r="AF543" s="48">
        <f>_xll.qlCalendarAdvance(Calendar,AF542,AE543,"f",FALSE)</f>
        <v>42950</v>
      </c>
      <c r="AG543" s="48">
        <f>_xll.qlCalendarAdvance(Calendar,AF543,Ndays&amp;"D",,,_xll.ohTrigger(Trigger,Recalc))</f>
        <v>42954</v>
      </c>
      <c r="AH543" s="49">
        <f>IFERROR(_xll.qlIndexFixing(Eur3M_QL,AG543,TRUE,Recalc),NA())</f>
        <v>2.2481092841117687E-3</v>
      </c>
    </row>
    <row r="544" spans="31:34" x14ac:dyDescent="0.2">
      <c r="AE544" s="11" t="str">
        <f t="shared" si="11"/>
        <v>1D</v>
      </c>
      <c r="AF544" s="48">
        <f>_xll.qlCalendarAdvance(Calendar,AF543,AE544,"f",FALSE)</f>
        <v>42951</v>
      </c>
      <c r="AG544" s="48">
        <f>_xll.qlCalendarAdvance(Calendar,AF544,Ndays&amp;"D",,,_xll.ohTrigger(Trigger,Recalc))</f>
        <v>42955</v>
      </c>
      <c r="AH544" s="49">
        <f>IFERROR(_xll.qlIndexFixing(Eur3M_QL,AG544,TRUE,Recalc),NA())</f>
        <v>2.2547036287907762E-3</v>
      </c>
    </row>
    <row r="545" spans="31:34" x14ac:dyDescent="0.2">
      <c r="AE545" s="11" t="str">
        <f t="shared" si="11"/>
        <v>1D</v>
      </c>
      <c r="AF545" s="48">
        <f>_xll.qlCalendarAdvance(Calendar,AF544,AE545,"f",FALSE)</f>
        <v>42954</v>
      </c>
      <c r="AG545" s="48">
        <f>_xll.qlCalendarAdvance(Calendar,AF545,Ndays&amp;"D",,,_xll.ohTrigger(Trigger,Recalc))</f>
        <v>42956</v>
      </c>
      <c r="AH545" s="49">
        <f>IFERROR(_xll.qlIndexFixing(Eur3M_QL,AG545,TRUE,Recalc),NA())</f>
        <v>2.267064790520093E-3</v>
      </c>
    </row>
    <row r="546" spans="31:34" x14ac:dyDescent="0.2">
      <c r="AE546" s="11" t="str">
        <f t="shared" si="11"/>
        <v>1D</v>
      </c>
      <c r="AF546" s="48">
        <f>_xll.qlCalendarAdvance(Calendar,AF545,AE546,"f",FALSE)</f>
        <v>42955</v>
      </c>
      <c r="AG546" s="48">
        <f>_xll.qlCalendarAdvance(Calendar,AF546,Ndays&amp;"D",,,_xll.ohTrigger(Trigger,Recalc))</f>
        <v>42957</v>
      </c>
      <c r="AH546" s="49">
        <f>IFERROR(_xll.qlIndexFixing(Eur3M_QL,AG546,TRUE,Recalc),NA())</f>
        <v>2.281081118570138E-3</v>
      </c>
    </row>
    <row r="547" spans="31:34" x14ac:dyDescent="0.2">
      <c r="AE547" s="11" t="str">
        <f t="shared" si="11"/>
        <v>1D</v>
      </c>
      <c r="AF547" s="48">
        <f>_xll.qlCalendarAdvance(Calendar,AF546,AE547,"f",FALSE)</f>
        <v>42956</v>
      </c>
      <c r="AG547" s="48">
        <f>_xll.qlCalendarAdvance(Calendar,AF547,Ndays&amp;"D",,,_xll.ohTrigger(Trigger,Recalc))</f>
        <v>42958</v>
      </c>
      <c r="AH547" s="49">
        <f>IFERROR(_xll.qlIndexFixing(Eur3M_QL,AG547,TRUE,Recalc),NA())</f>
        <v>2.2876755187821152E-3</v>
      </c>
    </row>
    <row r="548" spans="31:34" x14ac:dyDescent="0.2">
      <c r="AE548" s="11" t="str">
        <f t="shared" si="11"/>
        <v>1D</v>
      </c>
      <c r="AF548" s="48">
        <f>_xll.qlCalendarAdvance(Calendar,AF547,AE548,"f",FALSE)</f>
        <v>42957</v>
      </c>
      <c r="AG548" s="48">
        <f>_xll.qlCalendarAdvance(Calendar,AF548,Ndays&amp;"D",,,_xll.ohTrigger(Trigger,Recalc))</f>
        <v>42961</v>
      </c>
      <c r="AH548" s="49">
        <f>IFERROR(_xll.qlIndexFixing(Eur3M_QL,AG548,TRUE,Recalc),NA())</f>
        <v>2.2942699300999908E-3</v>
      </c>
    </row>
    <row r="549" spans="31:34" x14ac:dyDescent="0.2">
      <c r="AE549" s="11" t="str">
        <f t="shared" si="11"/>
        <v>1D</v>
      </c>
      <c r="AF549" s="48">
        <f>_xll.qlCalendarAdvance(Calendar,AF548,AE549,"f",FALSE)</f>
        <v>42958</v>
      </c>
      <c r="AG549" s="48">
        <f>_xll.qlCalendarAdvance(Calendar,AF549,Ndays&amp;"D",,,_xll.ohTrigger(Trigger,Recalc))</f>
        <v>42962</v>
      </c>
      <c r="AH549" s="49">
        <f>IFERROR(_xll.qlIndexFixing(Eur3M_QL,AG549,TRUE,Recalc),NA())</f>
        <v>2.3008643525246342E-3</v>
      </c>
    </row>
    <row r="550" spans="31:34" x14ac:dyDescent="0.2">
      <c r="AE550" s="11" t="str">
        <f t="shared" si="11"/>
        <v>1D</v>
      </c>
      <c r="AF550" s="48">
        <f>_xll.qlCalendarAdvance(Calendar,AF549,AE550,"f",FALSE)</f>
        <v>42961</v>
      </c>
      <c r="AG550" s="48">
        <f>_xll.qlCalendarAdvance(Calendar,AF550,Ndays&amp;"D",,,_xll.ohTrigger(Trigger,Recalc))</f>
        <v>42963</v>
      </c>
      <c r="AH550" s="49">
        <f>IFERROR(_xll.qlIndexFixing(Eur3M_QL,AG550,TRUE,Recalc),NA())</f>
        <v>2.3122440825186995E-3</v>
      </c>
    </row>
    <row r="551" spans="31:34" x14ac:dyDescent="0.2">
      <c r="AE551" s="11" t="str">
        <f t="shared" si="11"/>
        <v>1D</v>
      </c>
      <c r="AF551" s="48">
        <f>_xll.qlCalendarAdvance(Calendar,AF550,AE551,"f",FALSE)</f>
        <v>42962</v>
      </c>
      <c r="AG551" s="48">
        <f>_xll.qlCalendarAdvance(Calendar,AF551,Ndays&amp;"D",,,_xll.ohTrigger(Trigger,Recalc))</f>
        <v>42964</v>
      </c>
      <c r="AH551" s="49">
        <f>IFERROR(_xll.qlIndexFixing(Eur3M_QL,AG551,TRUE,Recalc),NA())</f>
        <v>2.3272421532900159E-3</v>
      </c>
    </row>
    <row r="552" spans="31:34" x14ac:dyDescent="0.2">
      <c r="AE552" s="11" t="str">
        <f t="shared" si="11"/>
        <v>1D</v>
      </c>
      <c r="AF552" s="48">
        <f>_xll.qlCalendarAdvance(Calendar,AF551,AE552,"f",FALSE)</f>
        <v>42963</v>
      </c>
      <c r="AG552" s="48">
        <f>_xll.qlCalendarAdvance(Calendar,AF552,Ndays&amp;"D",,,_xll.ohTrigger(Trigger,Recalc))</f>
        <v>42965</v>
      </c>
      <c r="AH552" s="49">
        <f>IFERROR(_xll.qlIndexFixing(Eur3M_QL,AG552,TRUE,Recalc),NA())</f>
        <v>2.3338366312484981E-3</v>
      </c>
    </row>
    <row r="553" spans="31:34" x14ac:dyDescent="0.2">
      <c r="AE553" s="11" t="str">
        <f t="shared" si="11"/>
        <v>1D</v>
      </c>
      <c r="AF553" s="48">
        <f>_xll.qlCalendarAdvance(Calendar,AF552,AE553,"f",FALSE)</f>
        <v>42964</v>
      </c>
      <c r="AG553" s="48">
        <f>_xll.qlCalendarAdvance(Calendar,AF553,Ndays&amp;"D",,,_xll.ohTrigger(Trigger,Recalc))</f>
        <v>42968</v>
      </c>
      <c r="AH553" s="49">
        <f>IFERROR(_xll.qlIndexFixing(Eur3M_QL,AG553,TRUE,Recalc),NA())</f>
        <v>2.3404311203137473E-3</v>
      </c>
    </row>
    <row r="554" spans="31:34" x14ac:dyDescent="0.2">
      <c r="AE554" s="11" t="str">
        <f t="shared" si="11"/>
        <v>1D</v>
      </c>
      <c r="AF554" s="48">
        <f>_xll.qlCalendarAdvance(Calendar,AF553,AE554,"f",FALSE)</f>
        <v>42965</v>
      </c>
      <c r="AG554" s="48">
        <f>_xll.qlCalendarAdvance(Calendar,AF554,Ndays&amp;"D",,,_xll.ohTrigger(Trigger,Recalc))</f>
        <v>42969</v>
      </c>
      <c r="AH554" s="49">
        <f>IFERROR(_xll.qlIndexFixing(Eur3M_QL,AG554,TRUE,Recalc),NA())</f>
        <v>2.3470256204857647E-3</v>
      </c>
    </row>
    <row r="555" spans="31:34" x14ac:dyDescent="0.2">
      <c r="AE555" s="11" t="str">
        <f t="shared" si="11"/>
        <v>1D</v>
      </c>
      <c r="AF555" s="48">
        <f>_xll.qlCalendarAdvance(Calendar,AF554,AE555,"f",FALSE)</f>
        <v>42968</v>
      </c>
      <c r="AG555" s="48">
        <f>_xll.qlCalendarAdvance(Calendar,AF555,Ndays&amp;"D",,,_xll.ohTrigger(Trigger,Recalc))</f>
        <v>42970</v>
      </c>
      <c r="AH555" s="49">
        <f>IFERROR(_xll.qlIndexFixing(Eur3M_QL,AG555,TRUE,Recalc),NA())</f>
        <v>2.3574239071737784E-3</v>
      </c>
    </row>
    <row r="556" spans="31:34" x14ac:dyDescent="0.2">
      <c r="AE556" s="11" t="str">
        <f t="shared" si="11"/>
        <v>1D</v>
      </c>
      <c r="AF556" s="48">
        <f>_xll.qlCalendarAdvance(Calendar,AF555,AE556,"f",FALSE)</f>
        <v>42969</v>
      </c>
      <c r="AG556" s="48">
        <f>_xll.qlCalendarAdvance(Calendar,AF556,Ndays&amp;"D",,,_xll.ohTrigger(Trigger,Recalc))</f>
        <v>42971</v>
      </c>
      <c r="AH556" s="49">
        <f>IFERROR(_xll.qlIndexFixing(Eur3M_QL,AG556,TRUE,Recalc),NA())</f>
        <v>2.3734037322415101E-3</v>
      </c>
    </row>
    <row r="557" spans="31:34" x14ac:dyDescent="0.2">
      <c r="AE557" s="11" t="str">
        <f t="shared" si="11"/>
        <v>1D</v>
      </c>
      <c r="AF557" s="48">
        <f>_xll.qlCalendarAdvance(Calendar,AF556,AE557,"f",FALSE)</f>
        <v>42970</v>
      </c>
      <c r="AG557" s="48">
        <f>_xll.qlCalendarAdvance(Calendar,AF557,Ndays&amp;"D",,,_xll.ohTrigger(Trigger,Recalc))</f>
        <v>42972</v>
      </c>
      <c r="AH557" s="49">
        <f>IFERROR(_xll.qlIndexFixing(Eur3M_QL,AG557,TRUE,Recalc),NA())</f>
        <v>2.3799982879482346E-3</v>
      </c>
    </row>
    <row r="558" spans="31:34" x14ac:dyDescent="0.2">
      <c r="AE558" s="11" t="str">
        <f t="shared" si="11"/>
        <v>1D</v>
      </c>
      <c r="AF558" s="48">
        <f>_xll.qlCalendarAdvance(Calendar,AF557,AE558,"f",FALSE)</f>
        <v>42971</v>
      </c>
      <c r="AG558" s="48">
        <f>_xll.qlCalendarAdvance(Calendar,AF558,Ndays&amp;"D",,,_xll.ohTrigger(Trigger,Recalc))</f>
        <v>42975</v>
      </c>
      <c r="AH558" s="49">
        <f>IFERROR(_xll.qlIndexFixing(Eur3M_QL,AG558,TRUE,Recalc),NA())</f>
        <v>2.3865928547608579E-3</v>
      </c>
    </row>
    <row r="559" spans="31:34" x14ac:dyDescent="0.2">
      <c r="AE559" s="11" t="str">
        <f t="shared" si="11"/>
        <v>1D</v>
      </c>
      <c r="AF559" s="48">
        <f>_xll.qlCalendarAdvance(Calendar,AF558,AE559,"f",FALSE)</f>
        <v>42972</v>
      </c>
      <c r="AG559" s="48">
        <f>_xll.qlCalendarAdvance(Calendar,AF559,Ndays&amp;"D",,,_xll.ohTrigger(Trigger,Recalc))</f>
        <v>42976</v>
      </c>
      <c r="AH559" s="49">
        <f>IFERROR(_xll.qlIndexFixing(Eur3M_QL,AG559,TRUE,Recalc),NA())</f>
        <v>2.3916576631232279E-3</v>
      </c>
    </row>
    <row r="560" spans="31:34" x14ac:dyDescent="0.2">
      <c r="AE560" s="11" t="str">
        <f t="shared" si="11"/>
        <v>1D</v>
      </c>
      <c r="AF560" s="48">
        <f>_xll.qlCalendarAdvance(Calendar,AF559,AE560,"f",FALSE)</f>
        <v>42975</v>
      </c>
      <c r="AG560" s="48">
        <f>_xll.qlCalendarAdvance(Calendar,AF560,Ndays&amp;"D",,,_xll.ohTrigger(Trigger,Recalc))</f>
        <v>42977</v>
      </c>
      <c r="AH560" s="49">
        <f>IFERROR(_xll.qlIndexFixing(Eur3M_QL,AG560,TRUE,Recalc),NA())</f>
        <v>2.3983246732909025E-3</v>
      </c>
    </row>
    <row r="561" spans="31:34" x14ac:dyDescent="0.2">
      <c r="AE561" s="11" t="str">
        <f t="shared" si="11"/>
        <v>1D</v>
      </c>
      <c r="AF561" s="48">
        <f>_xll.qlCalendarAdvance(Calendar,AF560,AE561,"f",FALSE)</f>
        <v>42976</v>
      </c>
      <c r="AG561" s="48">
        <f>_xll.qlCalendarAdvance(Calendar,AF561,Ndays&amp;"D",,,_xll.ohTrigger(Trigger,Recalc))</f>
        <v>42978</v>
      </c>
      <c r="AH561" s="49">
        <f>IFERROR(_xll.qlIndexFixing(Eur3M_QL,AG561,TRUE,Recalc),NA())</f>
        <v>2.4183257711686023E-3</v>
      </c>
    </row>
    <row r="562" spans="31:34" x14ac:dyDescent="0.2">
      <c r="AE562" s="11" t="str">
        <f t="shared" si="11"/>
        <v>1D</v>
      </c>
      <c r="AF562" s="48">
        <f>_xll.qlCalendarAdvance(Calendar,AF561,AE562,"f",FALSE)</f>
        <v>42977</v>
      </c>
      <c r="AG562" s="48">
        <f>_xll.qlCalendarAdvance(Calendar,AF562,Ndays&amp;"D",,,_xll.ohTrigger(Trigger,Recalc))</f>
        <v>42979</v>
      </c>
      <c r="AH562" s="49">
        <f>IFERROR(_xll.qlIndexFixing(Eur3M_QL,AG562,TRUE,Recalc),NA())</f>
        <v>2.4249928262524353E-3</v>
      </c>
    </row>
    <row r="563" spans="31:34" x14ac:dyDescent="0.2">
      <c r="AE563" s="11" t="str">
        <f t="shared" si="11"/>
        <v>1D</v>
      </c>
      <c r="AF563" s="48">
        <f>_xll.qlCalendarAdvance(Calendar,AF562,AE563,"f",FALSE)</f>
        <v>42978</v>
      </c>
      <c r="AG563" s="48">
        <f>_xll.qlCalendarAdvance(Calendar,AF563,Ndays&amp;"D",,,_xll.ohTrigger(Trigger,Recalc))</f>
        <v>42982</v>
      </c>
      <c r="AH563" s="49">
        <f>IFERROR(_xll.qlIndexFixing(Eur3M_QL,AG563,TRUE,Recalc),NA())</f>
        <v>2.4316598925650883E-3</v>
      </c>
    </row>
    <row r="564" spans="31:34" x14ac:dyDescent="0.2">
      <c r="AE564" s="11" t="str">
        <f t="shared" si="11"/>
        <v>1D</v>
      </c>
      <c r="AF564" s="48">
        <f>_xll.qlCalendarAdvance(Calendar,AF563,AE564,"f",FALSE)</f>
        <v>42979</v>
      </c>
      <c r="AG564" s="48">
        <f>_xll.qlCalendarAdvance(Calendar,AF564,Ndays&amp;"D",,,_xll.ohTrigger(Trigger,Recalc))</f>
        <v>42983</v>
      </c>
      <c r="AH564" s="49">
        <f>IFERROR(_xll.qlIndexFixing(Eur3M_QL,AG564,TRUE,Recalc),NA())</f>
        <v>2.4383269701056831E-3</v>
      </c>
    </row>
    <row r="565" spans="31:34" x14ac:dyDescent="0.2">
      <c r="AE565" s="11" t="str">
        <f t="shared" si="11"/>
        <v>1D</v>
      </c>
      <c r="AF565" s="48">
        <f>_xll.qlCalendarAdvance(Calendar,AF564,AE565,"f",FALSE)</f>
        <v>42982</v>
      </c>
      <c r="AG565" s="48">
        <f>_xll.qlCalendarAdvance(Calendar,AF565,Ndays&amp;"D",,,_xll.ohTrigger(Trigger,Recalc))</f>
        <v>42984</v>
      </c>
      <c r="AH565" s="49">
        <f>IFERROR(_xll.qlIndexFixing(Eur3M_QL,AG565,TRUE,Recalc),NA())</f>
        <v>2.4449940588768546E-3</v>
      </c>
    </row>
    <row r="566" spans="31:34" x14ac:dyDescent="0.2">
      <c r="AE566" s="11" t="str">
        <f t="shared" si="11"/>
        <v>1D</v>
      </c>
      <c r="AF566" s="48">
        <f>_xll.qlCalendarAdvance(Calendar,AF565,AE566,"f",FALSE)</f>
        <v>42983</v>
      </c>
      <c r="AG566" s="48">
        <f>_xll.qlCalendarAdvance(Calendar,AF566,Ndays&amp;"D",,,_xll.ohTrigger(Trigger,Recalc))</f>
        <v>42985</v>
      </c>
      <c r="AH566" s="49">
        <f>IFERROR(_xll.qlIndexFixing(Eur3M_QL,AG566,TRUE,Recalc),NA())</f>
        <v>2.4649953925641684E-3</v>
      </c>
    </row>
    <row r="567" spans="31:34" x14ac:dyDescent="0.2">
      <c r="AE567" s="11" t="str">
        <f t="shared" si="11"/>
        <v>1D</v>
      </c>
      <c r="AF567" s="48">
        <f>_xll.qlCalendarAdvance(Calendar,AF566,AE567,"f",FALSE)</f>
        <v>42984</v>
      </c>
      <c r="AG567" s="48">
        <f>_xll.qlCalendarAdvance(Calendar,AF567,Ndays&amp;"D",,,_xll.ohTrigger(Trigger,Recalc))</f>
        <v>42986</v>
      </c>
      <c r="AH567" s="49">
        <f>IFERROR(_xll.qlIndexFixing(Eur3M_QL,AG567,TRUE,Recalc),NA())</f>
        <v>2.4716625262514989E-3</v>
      </c>
    </row>
    <row r="568" spans="31:34" x14ac:dyDescent="0.2">
      <c r="AE568" s="11" t="str">
        <f t="shared" si="11"/>
        <v>1D</v>
      </c>
      <c r="AF568" s="48">
        <f>_xll.qlCalendarAdvance(Calendar,AF567,AE568,"f",FALSE)</f>
        <v>42985</v>
      </c>
      <c r="AG568" s="48">
        <f>_xll.qlCalendarAdvance(Calendar,AF568,Ndays&amp;"D",,,_xll.ohTrigger(Trigger,Recalc))</f>
        <v>42989</v>
      </c>
      <c r="AH568" s="49">
        <f>IFERROR(_xll.qlIndexFixing(Eur3M_QL,AG568,TRUE,Recalc),NA())</f>
        <v>2.4783296711676493E-3</v>
      </c>
    </row>
    <row r="569" spans="31:34" x14ac:dyDescent="0.2">
      <c r="AE569" s="11" t="str">
        <f t="shared" si="11"/>
        <v>1D</v>
      </c>
      <c r="AF569" s="48">
        <f>_xll.qlCalendarAdvance(Calendar,AF568,AE569,"f",FALSE)</f>
        <v>42986</v>
      </c>
      <c r="AG569" s="48">
        <f>_xll.qlCalendarAdvance(Calendar,AF569,Ndays&amp;"D",,,_xll.ohTrigger(Trigger,Recalc))</f>
        <v>42990</v>
      </c>
      <c r="AH569" s="49">
        <f>IFERROR(_xll.qlIndexFixing(Eur3M_QL,AG569,TRUE,Recalc),NA())</f>
        <v>2.4849968273126196E-3</v>
      </c>
    </row>
    <row r="570" spans="31:34" x14ac:dyDescent="0.2">
      <c r="AE570" s="11" t="str">
        <f t="shared" si="11"/>
        <v>1D</v>
      </c>
      <c r="AF570" s="48">
        <f>_xll.qlCalendarAdvance(Calendar,AF569,AE570,"f",FALSE)</f>
        <v>42989</v>
      </c>
      <c r="AG570" s="48">
        <f>_xll.qlCalendarAdvance(Calendar,AF570,Ndays&amp;"D",,,_xll.ohTrigger(Trigger,Recalc))</f>
        <v>42991</v>
      </c>
      <c r="AH570" s="49">
        <f>IFERROR(_xll.qlIndexFixing(Eur3M_QL,AG570,TRUE,Recalc),NA())</f>
        <v>2.4916639946881668E-3</v>
      </c>
    </row>
    <row r="571" spans="31:34" x14ac:dyDescent="0.2">
      <c r="AE571" s="11" t="str">
        <f t="shared" si="11"/>
        <v>1D</v>
      </c>
      <c r="AF571" s="48">
        <f>_xll.qlCalendarAdvance(Calendar,AF570,AE571,"f",FALSE)</f>
        <v>42990</v>
      </c>
      <c r="AG571" s="48">
        <f>_xll.qlCalendarAdvance(Calendar,AF571,Ndays&amp;"D",,,_xll.ohTrigger(Trigger,Recalc))</f>
        <v>42992</v>
      </c>
      <c r="AH571" s="49">
        <f>IFERROR(_xll.qlIndexFixing(Eur3M_QL,AG571,TRUE,Recalc),NA())</f>
        <v>2.511665564186851E-3</v>
      </c>
    </row>
    <row r="572" spans="31:34" x14ac:dyDescent="0.2">
      <c r="AE572" s="11" t="str">
        <f t="shared" si="11"/>
        <v>1D</v>
      </c>
      <c r="AF572" s="48">
        <f>_xll.qlCalendarAdvance(Calendar,AF571,AE572,"f",FALSE)</f>
        <v>42991</v>
      </c>
      <c r="AG572" s="48">
        <f>_xll.qlCalendarAdvance(Calendar,AF572,Ndays&amp;"D",,,_xll.ohTrigger(Trigger,Recalc))</f>
        <v>42993</v>
      </c>
      <c r="AH572" s="49">
        <f>IFERROR(_xll.qlIndexFixing(Eur3M_QL,AG572,TRUE,Recalc),NA())</f>
        <v>2.5183327764794357E-3</v>
      </c>
    </row>
    <row r="573" spans="31:34" x14ac:dyDescent="0.2">
      <c r="AE573" s="11" t="str">
        <f t="shared" si="11"/>
        <v>1D</v>
      </c>
      <c r="AF573" s="48">
        <f>_xll.qlCalendarAdvance(Calendar,AF572,AE573,"f",FALSE)</f>
        <v>42992</v>
      </c>
      <c r="AG573" s="48">
        <f>_xll.qlCalendarAdvance(Calendar,AF573,Ndays&amp;"D",,,_xll.ohTrigger(Trigger,Recalc))</f>
        <v>42996</v>
      </c>
      <c r="AH573" s="49">
        <f>IFERROR(_xll.qlIndexFixing(Eur3M_QL,AG573,TRUE,Recalc),NA())</f>
        <v>2.5249999999999617E-3</v>
      </c>
    </row>
    <row r="574" spans="31:34" x14ac:dyDescent="0.2">
      <c r="AE574" s="11" t="str">
        <f t="shared" si="11"/>
        <v>1D</v>
      </c>
      <c r="AF574" s="48">
        <f>_xll.qlCalendarAdvance(Calendar,AF573,AE574,"f",FALSE)</f>
        <v>42993</v>
      </c>
      <c r="AG574" s="48">
        <f>_xll.qlCalendarAdvance(Calendar,AF574,Ndays&amp;"D",,,_xll.ohTrigger(Trigger,Recalc))</f>
        <v>42997</v>
      </c>
      <c r="AH574" s="49">
        <f>IFERROR(_xll.qlIndexFixing(Eur3M_QL,AG574,TRUE,Recalc),NA())</f>
        <v>2.5439284631098417E-3</v>
      </c>
    </row>
    <row r="575" spans="31:34" x14ac:dyDescent="0.2">
      <c r="AE575" s="11" t="str">
        <f t="shared" si="11"/>
        <v>1D</v>
      </c>
      <c r="AF575" s="48">
        <f>_xll.qlCalendarAdvance(Calendar,AF574,AE575,"f",FALSE)</f>
        <v>42996</v>
      </c>
      <c r="AG575" s="48">
        <f>_xll.qlCalendarAdvance(Calendar,AF575,Ndays&amp;"D",,,_xll.ohTrigger(Trigger,Recalc))</f>
        <v>42998</v>
      </c>
      <c r="AH575" s="49">
        <f>IFERROR(_xll.qlIndexFixing(Eur3M_QL,AG575,TRUE,Recalc),NA())</f>
        <v>2.5561897294461519E-3</v>
      </c>
    </row>
    <row r="576" spans="31:34" x14ac:dyDescent="0.2">
      <c r="AE576" s="11" t="str">
        <f t="shared" si="11"/>
        <v>1D</v>
      </c>
      <c r="AF576" s="48">
        <f>_xll.qlCalendarAdvance(Calendar,AF575,AE576,"f",FALSE)</f>
        <v>42997</v>
      </c>
      <c r="AG576" s="48">
        <f>_xll.qlCalendarAdvance(Calendar,AF576,Ndays&amp;"D",,,_xll.ohTrigger(Trigger,Recalc))</f>
        <v>42999</v>
      </c>
      <c r="AH576" s="49">
        <f>IFERROR(_xll.qlIndexFixing(Eur3M_QL,AG576,TRUE,Recalc),NA())</f>
        <v>2.6156698181860828E-3</v>
      </c>
    </row>
    <row r="577" spans="31:34" x14ac:dyDescent="0.2">
      <c r="AE577" s="11" t="str">
        <f t="shared" si="11"/>
        <v>1D</v>
      </c>
      <c r="AF577" s="48">
        <f>_xll.qlCalendarAdvance(Calendar,AF576,AE577,"f",FALSE)</f>
        <v>42998</v>
      </c>
      <c r="AG577" s="48">
        <f>_xll.qlCalendarAdvance(Calendar,AF577,Ndays&amp;"D",,,_xll.ohTrigger(Trigger,Recalc))</f>
        <v>43000</v>
      </c>
      <c r="AH577" s="49">
        <f>IFERROR(_xll.qlIndexFixing(Eur3M_QL,AG577,TRUE,Recalc),NA())</f>
        <v>2.6165731994012001E-3</v>
      </c>
    </row>
    <row r="578" spans="31:34" x14ac:dyDescent="0.2">
      <c r="AE578" s="11" t="str">
        <f t="shared" si="11"/>
        <v>1D</v>
      </c>
      <c r="AF578" s="48">
        <f>_xll.qlCalendarAdvance(Calendar,AF577,AE578,"f",FALSE)</f>
        <v>42999</v>
      </c>
      <c r="AG578" s="48">
        <f>_xll.qlCalendarAdvance(Calendar,AF578,Ndays&amp;"D",,,_xll.ohTrigger(Trigger,Recalc))</f>
        <v>43003</v>
      </c>
      <c r="AH578" s="49">
        <f>IFERROR(_xll.qlIndexFixing(Eur3M_QL,AG578,TRUE,Recalc),NA())</f>
        <v>2.6174966307986065E-3</v>
      </c>
    </row>
    <row r="579" spans="31:34" x14ac:dyDescent="0.2">
      <c r="AE579" s="11" t="str">
        <f t="shared" si="11"/>
        <v>1D</v>
      </c>
      <c r="AF579" s="48">
        <f>_xll.qlCalendarAdvance(Calendar,AF578,AE579,"f",FALSE)</f>
        <v>43000</v>
      </c>
      <c r="AG579" s="48">
        <f>_xll.qlCalendarAdvance(Calendar,AF579,Ndays&amp;"D",,,_xll.ohTrigger(Trigger,Recalc))</f>
        <v>43004</v>
      </c>
      <c r="AH579" s="49">
        <f>IFERROR(_xll.qlIndexFixing(Eur3M_QL,AG579,TRUE,Recalc),NA())</f>
        <v>2.6297581250045079E-3</v>
      </c>
    </row>
    <row r="580" spans="31:34" x14ac:dyDescent="0.2">
      <c r="AE580" s="11" t="str">
        <f t="shared" si="11"/>
        <v>1D</v>
      </c>
      <c r="AF580" s="48">
        <f>_xll.qlCalendarAdvance(Calendar,AF579,AE580,"f",FALSE)</f>
        <v>43003</v>
      </c>
      <c r="AG580" s="48">
        <f>_xll.qlCalendarAdvance(Calendar,AF580,Ndays&amp;"D",,,_xll.ohTrigger(Trigger,Recalc))</f>
        <v>43005</v>
      </c>
      <c r="AH580" s="49">
        <f>IFERROR(_xll.qlIndexFixing(Eur3M_QL,AG580,TRUE,Recalc),NA())</f>
        <v>2.6420196571888209E-3</v>
      </c>
    </row>
    <row r="581" spans="31:34" x14ac:dyDescent="0.2">
      <c r="AE581" s="11" t="str">
        <f t="shared" si="11"/>
        <v>1D</v>
      </c>
      <c r="AF581" s="48">
        <f>_xll.qlCalendarAdvance(Calendar,AF580,AE581,"f",FALSE)</f>
        <v>43004</v>
      </c>
      <c r="AG581" s="48">
        <f>_xll.qlCalendarAdvance(Calendar,AF581,Ndays&amp;"D",,,_xll.ohTrigger(Trigger,Recalc))</f>
        <v>43006</v>
      </c>
      <c r="AH581" s="49">
        <f>IFERROR(_xll.qlIndexFixing(Eur3M_QL,AG581,TRUE,Recalc),NA())</f>
        <v>2.6893435770423426E-3</v>
      </c>
    </row>
    <row r="582" spans="31:34" x14ac:dyDescent="0.2">
      <c r="AE582" s="11" t="str">
        <f t="shared" ref="AE582:AE645" si="12">AE581</f>
        <v>1D</v>
      </c>
      <c r="AF582" s="48">
        <f>_xll.qlCalendarAdvance(Calendar,AF581,AE582,"f",FALSE)</f>
        <v>43005</v>
      </c>
      <c r="AG582" s="48">
        <f>_xll.qlCalendarAdvance(Calendar,AF582,Ndays&amp;"D",,,_xll.ohTrigger(Trigger,Recalc))</f>
        <v>43007</v>
      </c>
      <c r="AH582" s="49">
        <f>IFERROR(_xll.qlIndexFixing(Eur3M_QL,AG582,TRUE,Recalc),NA())</f>
        <v>2.7014721047983726E-3</v>
      </c>
    </row>
    <row r="583" spans="31:34" x14ac:dyDescent="0.2">
      <c r="AE583" s="11" t="str">
        <f t="shared" si="12"/>
        <v>1D</v>
      </c>
      <c r="AF583" s="48">
        <f>_xll.qlCalendarAdvance(Calendar,AF582,AE583,"f",FALSE)</f>
        <v>43006</v>
      </c>
      <c r="AG583" s="48">
        <f>_xll.qlCalendarAdvance(Calendar,AF583,Ndays&amp;"D",,,_xll.ohTrigger(Trigger,Recalc))</f>
        <v>43010</v>
      </c>
      <c r="AH583" s="49">
        <f>IFERROR(_xll.qlIndexFixing(Eur3M_QL,AG583,TRUE,Recalc),NA())</f>
        <v>2.7136006701208742E-3</v>
      </c>
    </row>
    <row r="584" spans="31:34" x14ac:dyDescent="0.2">
      <c r="AE584" s="11" t="str">
        <f t="shared" si="12"/>
        <v>1D</v>
      </c>
      <c r="AF584" s="48">
        <f>_xll.qlCalendarAdvance(Calendar,AF583,AE584,"f",FALSE)</f>
        <v>43007</v>
      </c>
      <c r="AG584" s="48">
        <f>_xll.qlCalendarAdvance(Calendar,AF584,Ndays&amp;"D",,,_xll.ohTrigger(Trigger,Recalc))</f>
        <v>43011</v>
      </c>
      <c r="AH584" s="49">
        <f>IFERROR(_xll.qlIndexFixing(Eur3M_QL,AG584,TRUE,Recalc),NA())</f>
        <v>2.7257292730107161E-3</v>
      </c>
    </row>
    <row r="585" spans="31:34" x14ac:dyDescent="0.2">
      <c r="AE585" s="11" t="str">
        <f t="shared" si="12"/>
        <v>1D</v>
      </c>
      <c r="AF585" s="48">
        <f>_xll.qlCalendarAdvance(Calendar,AF584,AE585,"f",FALSE)</f>
        <v>43010</v>
      </c>
      <c r="AG585" s="48">
        <f>_xll.qlCalendarAdvance(Calendar,AF585,Ndays&amp;"D",,,_xll.ohTrigger(Trigger,Recalc))</f>
        <v>43012</v>
      </c>
      <c r="AH585" s="49">
        <f>IFERROR(_xll.qlIndexFixing(Eur3M_QL,AG585,TRUE,Recalc),NA())</f>
        <v>2.7572333171900524E-3</v>
      </c>
    </row>
    <row r="586" spans="31:34" x14ac:dyDescent="0.2">
      <c r="AE586" s="11" t="str">
        <f t="shared" si="12"/>
        <v>1D</v>
      </c>
      <c r="AF586" s="48">
        <f>_xll.qlCalendarAdvance(Calendar,AF585,AE586,"f",FALSE)</f>
        <v>43011</v>
      </c>
      <c r="AG586" s="48">
        <f>_xll.qlCalendarAdvance(Calendar,AF586,Ndays&amp;"D",,,_xll.ohTrigger(Trigger,Recalc))</f>
        <v>43013</v>
      </c>
      <c r="AH586" s="49">
        <f>IFERROR(_xll.qlIndexFixing(Eur3M_QL,AG586,TRUE,Recalc),NA())</f>
        <v>2.7742440602391452E-3</v>
      </c>
    </row>
    <row r="587" spans="31:34" x14ac:dyDescent="0.2">
      <c r="AE587" s="11" t="str">
        <f t="shared" si="12"/>
        <v>1D</v>
      </c>
      <c r="AF587" s="48">
        <f>_xll.qlCalendarAdvance(Calendar,AF586,AE587,"f",FALSE)</f>
        <v>43012</v>
      </c>
      <c r="AG587" s="48">
        <f>_xll.qlCalendarAdvance(Calendar,AF587,Ndays&amp;"D",,,_xll.ohTrigger(Trigger,Recalc))</f>
        <v>43014</v>
      </c>
      <c r="AH587" s="49">
        <f>IFERROR(_xll.qlIndexFixing(Eur3M_QL,AG587,TRUE,Recalc),NA())</f>
        <v>2.7863728509639526E-3</v>
      </c>
    </row>
    <row r="588" spans="31:34" x14ac:dyDescent="0.2">
      <c r="AE588" s="11" t="str">
        <f t="shared" si="12"/>
        <v>1D</v>
      </c>
      <c r="AF588" s="48">
        <f>_xll.qlCalendarAdvance(Calendar,AF587,AE588,"f",FALSE)</f>
        <v>43013</v>
      </c>
      <c r="AG588" s="48">
        <f>_xll.qlCalendarAdvance(Calendar,AF588,Ndays&amp;"D",,,_xll.ohTrigger(Trigger,Recalc))</f>
        <v>43017</v>
      </c>
      <c r="AH588" s="49">
        <f>IFERROR(_xll.qlIndexFixing(Eur3M_QL,AG588,TRUE,Recalc),NA())</f>
        <v>2.7985016792569689E-3</v>
      </c>
    </row>
    <row r="589" spans="31:34" x14ac:dyDescent="0.2">
      <c r="AE589" s="11" t="str">
        <f t="shared" si="12"/>
        <v>1D</v>
      </c>
      <c r="AF589" s="48">
        <f>_xll.qlCalendarAdvance(Calendar,AF588,AE589,"f",FALSE)</f>
        <v>43014</v>
      </c>
      <c r="AG589" s="48">
        <f>_xll.qlCalendarAdvance(Calendar,AF589,Ndays&amp;"D",,,_xll.ohTrigger(Trigger,Recalc))</f>
        <v>43018</v>
      </c>
      <c r="AH589" s="49">
        <f>IFERROR(_xll.qlIndexFixing(Eur3M_QL,AG589,TRUE,Recalc),NA())</f>
        <v>2.810630545117326E-3</v>
      </c>
    </row>
    <row r="590" spans="31:34" x14ac:dyDescent="0.2">
      <c r="AE590" s="11" t="str">
        <f t="shared" si="12"/>
        <v>1D</v>
      </c>
      <c r="AF590" s="48">
        <f>_xll.qlCalendarAdvance(Calendar,AF589,AE590,"f",FALSE)</f>
        <v>43017</v>
      </c>
      <c r="AG590" s="48">
        <f>_xll.qlCalendarAdvance(Calendar,AF590,Ndays&amp;"D",,,_xll.ohTrigger(Trigger,Recalc))</f>
        <v>43019</v>
      </c>
      <c r="AH590" s="49">
        <f>IFERROR(_xll.qlIndexFixing(Eur3M_QL,AG590,TRUE,Recalc),NA())</f>
        <v>2.8403301197447136E-3</v>
      </c>
    </row>
    <row r="591" spans="31:34" x14ac:dyDescent="0.2">
      <c r="AE591" s="11" t="str">
        <f t="shared" si="12"/>
        <v>1D</v>
      </c>
      <c r="AF591" s="48">
        <f>_xll.qlCalendarAdvance(Calendar,AF590,AE591,"f",FALSE)</f>
        <v>43018</v>
      </c>
      <c r="AG591" s="48">
        <f>_xll.qlCalendarAdvance(Calendar,AF591,Ndays&amp;"D",,,_xll.ohTrigger(Trigger,Recalc))</f>
        <v>43020</v>
      </c>
      <c r="AH591" s="49">
        <f>IFERROR(_xll.qlIndexFixing(Eur3M_QL,AG591,TRUE,Recalc),NA())</f>
        <v>2.8591463842382414E-3</v>
      </c>
    </row>
    <row r="592" spans="31:34" x14ac:dyDescent="0.2">
      <c r="AE592" s="11" t="str">
        <f t="shared" si="12"/>
        <v>1D</v>
      </c>
      <c r="AF592" s="48">
        <f>_xll.qlCalendarAdvance(Calendar,AF591,AE592,"f",FALSE)</f>
        <v>43019</v>
      </c>
      <c r="AG592" s="48">
        <f>_xll.qlCalendarAdvance(Calendar,AF592,Ndays&amp;"D",,,_xll.ohTrigger(Trigger,Recalc))</f>
        <v>43021</v>
      </c>
      <c r="AH592" s="49">
        <f>IFERROR(_xll.qlIndexFixing(Eur3M_QL,AG592,TRUE,Recalc),NA())</f>
        <v>2.8712754379387763E-3</v>
      </c>
    </row>
    <row r="593" spans="31:34" x14ac:dyDescent="0.2">
      <c r="AE593" s="11" t="str">
        <f t="shared" si="12"/>
        <v>1D</v>
      </c>
      <c r="AF593" s="48">
        <f>_xll.qlCalendarAdvance(Calendar,AF592,AE593,"f",FALSE)</f>
        <v>43020</v>
      </c>
      <c r="AG593" s="48">
        <f>_xll.qlCalendarAdvance(Calendar,AF593,Ndays&amp;"D",,,_xll.ohTrigger(Trigger,Recalc))</f>
        <v>43024</v>
      </c>
      <c r="AH593" s="49">
        <f>IFERROR(_xll.qlIndexFixing(Eur3M_QL,AG593,TRUE,Recalc),NA())</f>
        <v>2.883404529206652E-3</v>
      </c>
    </row>
    <row r="594" spans="31:34" x14ac:dyDescent="0.2">
      <c r="AE594" s="11" t="str">
        <f t="shared" si="12"/>
        <v>1D</v>
      </c>
      <c r="AF594" s="48">
        <f>_xll.qlCalendarAdvance(Calendar,AF593,AE594,"f",FALSE)</f>
        <v>43021</v>
      </c>
      <c r="AG594" s="48">
        <f>_xll.qlCalendarAdvance(Calendar,AF594,Ndays&amp;"D",,,_xll.ohTrigger(Trigger,Recalc))</f>
        <v>43025</v>
      </c>
      <c r="AH594" s="49">
        <f>IFERROR(_xll.qlIndexFixing(Eur3M_QL,AG594,TRUE,Recalc),NA())</f>
        <v>2.8955336580444749E-3</v>
      </c>
    </row>
    <row r="595" spans="31:34" x14ac:dyDescent="0.2">
      <c r="AE595" s="11" t="str">
        <f t="shared" si="12"/>
        <v>1D</v>
      </c>
      <c r="AF595" s="48">
        <f>_xll.qlCalendarAdvance(Calendar,AF594,AE595,"f",FALSE)</f>
        <v>43024</v>
      </c>
      <c r="AG595" s="48">
        <f>_xll.qlCalendarAdvance(Calendar,AF595,Ndays&amp;"D",,,_xll.ohTrigger(Trigger,Recalc))</f>
        <v>43026</v>
      </c>
      <c r="AH595" s="49">
        <f>IFERROR(_xll.qlIndexFixing(Eur3M_QL,AG595,TRUE,Recalc),NA())</f>
        <v>2.9234287239943381E-3</v>
      </c>
    </row>
    <row r="596" spans="31:34" x14ac:dyDescent="0.2">
      <c r="AE596" s="11" t="str">
        <f t="shared" si="12"/>
        <v>1D</v>
      </c>
      <c r="AF596" s="48">
        <f>_xll.qlCalendarAdvance(Calendar,AF595,AE596,"f",FALSE)</f>
        <v>43025</v>
      </c>
      <c r="AG596" s="48">
        <f>_xll.qlCalendarAdvance(Calendar,AF596,Ndays&amp;"D",,,_xll.ohTrigger(Trigger,Recalc))</f>
        <v>43027</v>
      </c>
      <c r="AH596" s="49">
        <f>IFERROR(_xll.qlIndexFixing(Eur3M_QL,AG596,TRUE,Recalc),NA())</f>
        <v>2.9440505490804674E-3</v>
      </c>
    </row>
    <row r="597" spans="31:34" x14ac:dyDescent="0.2">
      <c r="AE597" s="11" t="str">
        <f t="shared" si="12"/>
        <v>1D</v>
      </c>
      <c r="AF597" s="48">
        <f>_xll.qlCalendarAdvance(Calendar,AF596,AE597,"f",FALSE)</f>
        <v>43026</v>
      </c>
      <c r="AG597" s="48">
        <f>_xll.qlCalendarAdvance(Calendar,AF597,Ndays&amp;"D",,,_xll.ohTrigger(Trigger,Recalc))</f>
        <v>43028</v>
      </c>
      <c r="AH597" s="49">
        <f>IFERROR(_xll.qlIndexFixing(Eur3M_QL,AG597,TRUE,Recalc),NA())</f>
        <v>2.956179865761075E-3</v>
      </c>
    </row>
    <row r="598" spans="31:34" x14ac:dyDescent="0.2">
      <c r="AE598" s="11" t="str">
        <f t="shared" si="12"/>
        <v>1D</v>
      </c>
      <c r="AF598" s="48">
        <f>_xll.qlCalendarAdvance(Calendar,AF597,AE598,"f",FALSE)</f>
        <v>43027</v>
      </c>
      <c r="AG598" s="48">
        <f>_xll.qlCalendarAdvance(Calendar,AF598,Ndays&amp;"D",,,_xll.ohTrigger(Trigger,Recalc))</f>
        <v>43031</v>
      </c>
      <c r="AH598" s="49">
        <f>IFERROR(_xll.qlIndexFixing(Eur3M_QL,AG598,TRUE,Recalc),NA())</f>
        <v>2.9683092200116297E-3</v>
      </c>
    </row>
    <row r="599" spans="31:34" x14ac:dyDescent="0.2">
      <c r="AE599" s="11" t="str">
        <f t="shared" si="12"/>
        <v>1D</v>
      </c>
      <c r="AF599" s="48">
        <f>_xll.qlCalendarAdvance(Calendar,AF598,AE599,"f",FALSE)</f>
        <v>43028</v>
      </c>
      <c r="AG599" s="48">
        <f>_xll.qlCalendarAdvance(Calendar,AF599,Ndays&amp;"D",,,_xll.ohTrigger(Trigger,Recalc))</f>
        <v>43032</v>
      </c>
      <c r="AH599" s="49">
        <f>IFERROR(_xll.qlIndexFixing(Eur3M_QL,AG599,TRUE,Recalc),NA())</f>
        <v>2.9804386118312629E-3</v>
      </c>
    </row>
    <row r="600" spans="31:34" x14ac:dyDescent="0.2">
      <c r="AE600" s="11" t="str">
        <f t="shared" si="12"/>
        <v>1D</v>
      </c>
      <c r="AF600" s="48">
        <f>_xll.qlCalendarAdvance(Calendar,AF599,AE600,"f",FALSE)</f>
        <v>43031</v>
      </c>
      <c r="AG600" s="48">
        <f>_xll.qlCalendarAdvance(Calendar,AF600,Ndays&amp;"D",,,_xll.ohTrigger(Trigger,Recalc))</f>
        <v>43033</v>
      </c>
      <c r="AH600" s="49">
        <f>IFERROR(_xll.qlIndexFixing(Eur3M_QL,AG600,TRUE,Recalc),NA())</f>
        <v>3.0065291299780435E-3</v>
      </c>
    </row>
    <row r="601" spans="31:34" x14ac:dyDescent="0.2">
      <c r="AE601" s="11" t="str">
        <f t="shared" si="12"/>
        <v>1D</v>
      </c>
      <c r="AF601" s="48">
        <f>_xll.qlCalendarAdvance(Calendar,AF600,AE601,"f",FALSE)</f>
        <v>43032</v>
      </c>
      <c r="AG601" s="48">
        <f>_xll.qlCalendarAdvance(Calendar,AF601,Ndays&amp;"D",,,_xll.ohTrigger(Trigger,Recalc))</f>
        <v>43034</v>
      </c>
      <c r="AH601" s="49">
        <f>IFERROR(_xll.qlIndexFixing(Eur3M_QL,AG601,TRUE,Recalc),NA())</f>
        <v>3.0289565548049227E-3</v>
      </c>
    </row>
    <row r="602" spans="31:34" x14ac:dyDescent="0.2">
      <c r="AE602" s="11" t="str">
        <f t="shared" si="12"/>
        <v>1D</v>
      </c>
      <c r="AF602" s="48">
        <f>_xll.qlCalendarAdvance(Calendar,AF601,AE602,"f",FALSE)</f>
        <v>43033</v>
      </c>
      <c r="AG602" s="48">
        <f>_xll.qlCalendarAdvance(Calendar,AF602,Ndays&amp;"D",,,_xll.ohTrigger(Trigger,Recalc))</f>
        <v>43035</v>
      </c>
      <c r="AH602" s="49">
        <f>IFERROR(_xll.qlIndexFixing(Eur3M_QL,AG602,TRUE,Recalc),NA())</f>
        <v>3.0410861344725539E-3</v>
      </c>
    </row>
    <row r="603" spans="31:34" x14ac:dyDescent="0.2">
      <c r="AE603" s="11" t="str">
        <f t="shared" si="12"/>
        <v>1D</v>
      </c>
      <c r="AF603" s="48">
        <f>_xll.qlCalendarAdvance(Calendar,AF602,AE603,"f",FALSE)</f>
        <v>43034</v>
      </c>
      <c r="AG603" s="48">
        <f>_xll.qlCalendarAdvance(Calendar,AF603,Ndays&amp;"D",,,_xll.ohTrigger(Trigger,Recalc))</f>
        <v>43038</v>
      </c>
      <c r="AH603" s="49">
        <f>IFERROR(_xll.qlIndexFixing(Eur3M_QL,AG603,TRUE,Recalc),NA())</f>
        <v>3.0532157517110009E-3</v>
      </c>
    </row>
    <row r="604" spans="31:34" x14ac:dyDescent="0.2">
      <c r="AE604" s="11" t="str">
        <f t="shared" si="12"/>
        <v>1D</v>
      </c>
      <c r="AF604" s="48">
        <f>_xll.qlCalendarAdvance(Calendar,AF603,AE604,"f",FALSE)</f>
        <v>43035</v>
      </c>
      <c r="AG604" s="48">
        <f>_xll.qlCalendarAdvance(Calendar,AF604,Ndays&amp;"D",,,_xll.ohTrigger(Trigger,Recalc))</f>
        <v>43039</v>
      </c>
      <c r="AH604" s="49">
        <f>IFERROR(_xll.qlIndexFixing(Eur3M_QL,AG604,TRUE,Recalc),NA())</f>
        <v>3.0653454065176573E-3</v>
      </c>
    </row>
    <row r="605" spans="31:34" x14ac:dyDescent="0.2">
      <c r="AE605" s="11" t="str">
        <f t="shared" si="12"/>
        <v>1D</v>
      </c>
      <c r="AF605" s="48">
        <f>_xll.qlCalendarAdvance(Calendar,AF604,AE605,"f",FALSE)</f>
        <v>43038</v>
      </c>
      <c r="AG605" s="48">
        <f>_xll.qlCalendarAdvance(Calendar,AF605,Ndays&amp;"D",,,_xll.ohTrigger(Trigger,Recalc))</f>
        <v>43040</v>
      </c>
      <c r="AH605" s="49">
        <f>IFERROR(_xll.qlIndexFixing(Eur3M_QL,AG605,TRUE,Recalc),NA())</f>
        <v>3.0896313377357983E-3</v>
      </c>
    </row>
    <row r="606" spans="31:34" x14ac:dyDescent="0.2">
      <c r="AE606" s="11" t="str">
        <f t="shared" si="12"/>
        <v>1D</v>
      </c>
      <c r="AF606" s="48">
        <f>_xll.qlCalendarAdvance(Calendar,AF605,AE606,"f",FALSE)</f>
        <v>43039</v>
      </c>
      <c r="AG606" s="48">
        <f>_xll.qlCalendarAdvance(Calendar,AF606,Ndays&amp;"D",,,_xll.ohTrigger(Trigger,Recalc))</f>
        <v>43041</v>
      </c>
      <c r="AH606" s="49">
        <f>IFERROR(_xll.qlIndexFixing(Eur3M_QL,AG606,TRUE,Recalc),NA())</f>
        <v>3.1138644014515751E-3</v>
      </c>
    </row>
    <row r="607" spans="31:34" x14ac:dyDescent="0.2">
      <c r="AE607" s="11" t="str">
        <f t="shared" si="12"/>
        <v>1D</v>
      </c>
      <c r="AF607" s="48">
        <f>_xll.qlCalendarAdvance(Calendar,AF606,AE607,"f",FALSE)</f>
        <v>43040</v>
      </c>
      <c r="AG607" s="48">
        <f>_xll.qlCalendarAdvance(Calendar,AF607,Ndays&amp;"D",,,_xll.ohTrigger(Trigger,Recalc))</f>
        <v>43042</v>
      </c>
      <c r="AH607" s="49">
        <f>IFERROR(_xll.qlIndexFixing(Eur3M_QL,AG607,TRUE,Recalc),NA())</f>
        <v>3.125994244112312E-3</v>
      </c>
    </row>
    <row r="608" spans="31:34" x14ac:dyDescent="0.2">
      <c r="AE608" s="11" t="str">
        <f t="shared" si="12"/>
        <v>1D</v>
      </c>
      <c r="AF608" s="48">
        <f>_xll.qlCalendarAdvance(Calendar,AF607,AE608,"f",FALSE)</f>
        <v>43041</v>
      </c>
      <c r="AG608" s="48">
        <f>_xll.qlCalendarAdvance(Calendar,AF608,Ndays&amp;"D",,,_xll.ohTrigger(Trigger,Recalc))</f>
        <v>43045</v>
      </c>
      <c r="AH608" s="49">
        <f>IFERROR(_xll.qlIndexFixing(Eur3M_QL,AG608,TRUE,Recalc),NA())</f>
        <v>3.1381241243421268E-3</v>
      </c>
    </row>
    <row r="609" spans="31:34" x14ac:dyDescent="0.2">
      <c r="AE609" s="11" t="str">
        <f t="shared" si="12"/>
        <v>1D</v>
      </c>
      <c r="AF609" s="48">
        <f>_xll.qlCalendarAdvance(Calendar,AF608,AE609,"f",FALSE)</f>
        <v>43042</v>
      </c>
      <c r="AG609" s="48">
        <f>_xll.qlCalendarAdvance(Calendar,AF609,Ndays&amp;"D",,,_xll.ohTrigger(Trigger,Recalc))</f>
        <v>43046</v>
      </c>
      <c r="AH609" s="49">
        <f>IFERROR(_xll.qlIndexFixing(Eur3M_QL,AG609,TRUE,Recalc),NA())</f>
        <v>3.1502540421436266E-3</v>
      </c>
    </row>
    <row r="610" spans="31:34" x14ac:dyDescent="0.2">
      <c r="AE610" s="11" t="str">
        <f t="shared" si="12"/>
        <v>1D</v>
      </c>
      <c r="AF610" s="48">
        <f>_xll.qlCalendarAdvance(Calendar,AF609,AE610,"f",FALSE)</f>
        <v>43045</v>
      </c>
      <c r="AG610" s="48">
        <f>_xll.qlCalendarAdvance(Calendar,AF610,Ndays&amp;"D",,,_xll.ohTrigger(Trigger,Recalc))</f>
        <v>43047</v>
      </c>
      <c r="AH610" s="49">
        <f>IFERROR(_xll.qlIndexFixing(Eur3M_QL,AG610,TRUE,Recalc),NA())</f>
        <v>3.1727353473075702E-3</v>
      </c>
    </row>
    <row r="611" spans="31:34" x14ac:dyDescent="0.2">
      <c r="AE611" s="11" t="str">
        <f t="shared" si="12"/>
        <v>1D</v>
      </c>
      <c r="AF611" s="48">
        <f>_xll.qlCalendarAdvance(Calendar,AF610,AE611,"f",FALSE)</f>
        <v>43046</v>
      </c>
      <c r="AG611" s="48">
        <f>_xll.qlCalendarAdvance(Calendar,AF611,Ndays&amp;"D",,,_xll.ohTrigger(Trigger,Recalc))</f>
        <v>43048</v>
      </c>
      <c r="AH611" s="49">
        <f>IFERROR(_xll.qlIndexFixing(Eur3M_QL,AG611,TRUE,Recalc),NA())</f>
        <v>3.198774089061262E-3</v>
      </c>
    </row>
    <row r="612" spans="31:34" x14ac:dyDescent="0.2">
      <c r="AE612" s="11" t="str">
        <f t="shared" si="12"/>
        <v>1D</v>
      </c>
      <c r="AF612" s="48">
        <f>_xll.qlCalendarAdvance(Calendar,AF611,AE612,"f",FALSE)</f>
        <v>43047</v>
      </c>
      <c r="AG612" s="48">
        <f>_xll.qlCalendarAdvance(Calendar,AF612,Ndays&amp;"D",,,_xll.ohTrigger(Trigger,Recalc))</f>
        <v>43049</v>
      </c>
      <c r="AH612" s="49">
        <f>IFERROR(_xll.qlIndexFixing(Eur3M_QL,AG612,TRUE,Recalc),NA())</f>
        <v>3.2109041947194486E-3</v>
      </c>
    </row>
    <row r="613" spans="31:34" x14ac:dyDescent="0.2">
      <c r="AE613" s="11" t="str">
        <f t="shared" si="12"/>
        <v>1D</v>
      </c>
      <c r="AF613" s="48">
        <f>_xll.qlCalendarAdvance(Calendar,AF612,AE613,"f",FALSE)</f>
        <v>43048</v>
      </c>
      <c r="AG613" s="48">
        <f>_xll.qlCalendarAdvance(Calendar,AF613,Ndays&amp;"D",,,_xll.ohTrigger(Trigger,Recalc))</f>
        <v>43052</v>
      </c>
      <c r="AH613" s="49">
        <f>IFERROR(_xll.qlIndexFixing(Eur3M_QL,AG613,TRUE,Recalc),NA())</f>
        <v>3.223034337948451E-3</v>
      </c>
    </row>
    <row r="614" spans="31:34" x14ac:dyDescent="0.2">
      <c r="AE614" s="11" t="str">
        <f t="shared" si="12"/>
        <v>1D</v>
      </c>
      <c r="AF614" s="48">
        <f>_xll.qlCalendarAdvance(Calendar,AF613,AE614,"f",FALSE)</f>
        <v>43049</v>
      </c>
      <c r="AG614" s="48">
        <f>_xll.qlCalendarAdvance(Calendar,AF614,Ndays&amp;"D",,,_xll.ohTrigger(Trigger,Recalc))</f>
        <v>43053</v>
      </c>
      <c r="AH614" s="49">
        <f>IFERROR(_xll.qlIndexFixing(Eur3M_QL,AG614,TRUE,Recalc),NA())</f>
        <v>3.2351645187500074E-3</v>
      </c>
    </row>
    <row r="615" spans="31:34" x14ac:dyDescent="0.2">
      <c r="AE615" s="11" t="str">
        <f t="shared" si="12"/>
        <v>1D</v>
      </c>
      <c r="AF615" s="48">
        <f>_xll.qlCalendarAdvance(Calendar,AF614,AE615,"f",FALSE)</f>
        <v>43052</v>
      </c>
      <c r="AG615" s="48">
        <f>_xll.qlCalendarAdvance(Calendar,AF615,Ndays&amp;"D",,,_xll.ohTrigger(Trigger,Recalc))</f>
        <v>43054</v>
      </c>
      <c r="AH615" s="49">
        <f>IFERROR(_xll.qlIndexFixing(Eur3M_QL,AG615,TRUE,Recalc),NA())</f>
        <v>3.2558411587299252E-3</v>
      </c>
    </row>
    <row r="616" spans="31:34" x14ac:dyDescent="0.2">
      <c r="AE616" s="11" t="str">
        <f t="shared" si="12"/>
        <v>1D</v>
      </c>
      <c r="AF616" s="48">
        <f>_xll.qlCalendarAdvance(Calendar,AF615,AE616,"f",FALSE)</f>
        <v>43053</v>
      </c>
      <c r="AG616" s="48">
        <f>_xll.qlCalendarAdvance(Calendar,AF616,Ndays&amp;"D",,,_xll.ohTrigger(Trigger,Recalc))</f>
        <v>43055</v>
      </c>
      <c r="AH616" s="49">
        <f>IFERROR(_xll.qlIndexFixing(Eur3M_QL,AG616,TRUE,Recalc),NA())</f>
        <v>3.2836856176739508E-3</v>
      </c>
    </row>
    <row r="617" spans="31:34" x14ac:dyDescent="0.2">
      <c r="AE617" s="11" t="str">
        <f t="shared" si="12"/>
        <v>1D</v>
      </c>
      <c r="AF617" s="48">
        <f>_xll.qlCalendarAdvance(Calendar,AF616,AE617,"f",FALSE)</f>
        <v>43054</v>
      </c>
      <c r="AG617" s="48">
        <f>_xll.qlCalendarAdvance(Calendar,AF617,Ndays&amp;"D",,,_xll.ohTrigger(Trigger,Recalc))</f>
        <v>43056</v>
      </c>
      <c r="AH617" s="49">
        <f>IFERROR(_xll.qlIndexFixing(Eur3M_QL,AG617,TRUE,Recalc),NA())</f>
        <v>3.2958159863348004E-3</v>
      </c>
    </row>
    <row r="618" spans="31:34" x14ac:dyDescent="0.2">
      <c r="AE618" s="11" t="str">
        <f t="shared" si="12"/>
        <v>1D</v>
      </c>
      <c r="AF618" s="48">
        <f>_xll.qlCalendarAdvance(Calendar,AF617,AE618,"f",FALSE)</f>
        <v>43055</v>
      </c>
      <c r="AG618" s="48">
        <f>_xll.qlCalendarAdvance(Calendar,AF618,Ndays&amp;"D",,,_xll.ohTrigger(Trigger,Recalc))</f>
        <v>43059</v>
      </c>
      <c r="AH618" s="49">
        <f>IFERROR(_xll.qlIndexFixing(Eur3M_QL,AG618,TRUE,Recalc),NA())</f>
        <v>3.3079463925690731E-3</v>
      </c>
    </row>
    <row r="619" spans="31:34" x14ac:dyDescent="0.2">
      <c r="AE619" s="11" t="str">
        <f t="shared" si="12"/>
        <v>1D</v>
      </c>
      <c r="AF619" s="48">
        <f>_xll.qlCalendarAdvance(Calendar,AF618,AE619,"f",FALSE)</f>
        <v>43056</v>
      </c>
      <c r="AG619" s="48">
        <f>_xll.qlCalendarAdvance(Calendar,AF619,Ndays&amp;"D",,,_xll.ohTrigger(Trigger,Recalc))</f>
        <v>43060</v>
      </c>
      <c r="AH619" s="49">
        <f>IFERROR(_xll.qlIndexFixing(Eur3M_QL,AG619,TRUE,Recalc),NA())</f>
        <v>3.3200768363750304E-3</v>
      </c>
    </row>
    <row r="620" spans="31:34" x14ac:dyDescent="0.2">
      <c r="AE620" s="11" t="str">
        <f t="shared" si="12"/>
        <v>1D</v>
      </c>
      <c r="AF620" s="48">
        <f>_xll.qlCalendarAdvance(Calendar,AF619,AE620,"f",FALSE)</f>
        <v>43059</v>
      </c>
      <c r="AG620" s="48">
        <f>_xll.qlCalendarAdvance(Calendar,AF620,Ndays&amp;"D",,,_xll.ohTrigger(Trigger,Recalc))</f>
        <v>43061</v>
      </c>
      <c r="AH620" s="49">
        <f>IFERROR(_xll.qlIndexFixing(Eur3M_QL,AG620,TRUE,Recalc),NA())</f>
        <v>3.3389487720436829E-3</v>
      </c>
    </row>
    <row r="621" spans="31:34" x14ac:dyDescent="0.2">
      <c r="AE621" s="11" t="str">
        <f t="shared" si="12"/>
        <v>1D</v>
      </c>
      <c r="AF621" s="48">
        <f>_xll.qlCalendarAdvance(Calendar,AF620,AE621,"f",FALSE)</f>
        <v>43060</v>
      </c>
      <c r="AG621" s="48">
        <f>_xll.qlCalendarAdvance(Calendar,AF621,Ndays&amp;"D",,,_xll.ohTrigger(Trigger,Recalc))</f>
        <v>43062</v>
      </c>
      <c r="AH621" s="49">
        <f>IFERROR(_xll.qlIndexFixing(Eur3M_QL,AG621,TRUE,Recalc),NA())</f>
        <v>3.3685989873287413E-3</v>
      </c>
    </row>
    <row r="622" spans="31:34" x14ac:dyDescent="0.2">
      <c r="AE622" s="11" t="str">
        <f t="shared" si="12"/>
        <v>1D</v>
      </c>
      <c r="AF622" s="48">
        <f>_xll.qlCalendarAdvance(Calendar,AF621,AE622,"f",FALSE)</f>
        <v>43061</v>
      </c>
      <c r="AG622" s="48">
        <f>_xll.qlCalendarAdvance(Calendar,AF622,Ndays&amp;"D",,,_xll.ohTrigger(Trigger,Recalc))</f>
        <v>43063</v>
      </c>
      <c r="AH622" s="49">
        <f>IFERROR(_xll.qlIndexFixing(Eur3M_QL,AG622,TRUE,Recalc),NA())</f>
        <v>3.3807296189983359E-3</v>
      </c>
    </row>
    <row r="623" spans="31:34" x14ac:dyDescent="0.2">
      <c r="AE623" s="11" t="str">
        <f t="shared" si="12"/>
        <v>1D</v>
      </c>
      <c r="AF623" s="48">
        <f>_xll.qlCalendarAdvance(Calendar,AF622,AE623,"f",FALSE)</f>
        <v>43062</v>
      </c>
      <c r="AG623" s="48">
        <f>_xll.qlCalendarAdvance(Calendar,AF623,Ndays&amp;"D",,,_xll.ohTrigger(Trigger,Recalc))</f>
        <v>43066</v>
      </c>
      <c r="AH623" s="49">
        <f>IFERROR(_xll.qlIndexFixing(Eur3M_QL,AG623,TRUE,Recalc),NA())</f>
        <v>3.3900449425318347E-3</v>
      </c>
    </row>
    <row r="624" spans="31:34" x14ac:dyDescent="0.2">
      <c r="AE624" s="11" t="str">
        <f t="shared" si="12"/>
        <v>1D</v>
      </c>
      <c r="AF624" s="48">
        <f>_xll.qlCalendarAdvance(Calendar,AF623,AE624,"f",FALSE)</f>
        <v>43063</v>
      </c>
      <c r="AG624" s="48">
        <f>_xll.qlCalendarAdvance(Calendar,AF624,Ndays&amp;"D",,,_xll.ohTrigger(Trigger,Recalc))</f>
        <v>43067</v>
      </c>
      <c r="AH624" s="49">
        <f>IFERROR(_xll.qlIndexFixing(Eur3M_QL,AG624,TRUE,Recalc),NA())</f>
        <v>3.3995674711162494E-3</v>
      </c>
    </row>
    <row r="625" spans="31:34" x14ac:dyDescent="0.2">
      <c r="AE625" s="11" t="str">
        <f t="shared" si="12"/>
        <v>1D</v>
      </c>
      <c r="AF625" s="48">
        <f>_xll.qlCalendarAdvance(Calendar,AF624,AE625,"f",FALSE)</f>
        <v>43066</v>
      </c>
      <c r="AG625" s="48">
        <f>_xll.qlCalendarAdvance(Calendar,AF625,Ndays&amp;"D",,,_xll.ohTrigger(Trigger,Recalc))</f>
        <v>43068</v>
      </c>
      <c r="AH625" s="49">
        <f>IFERROR(_xll.qlIndexFixing(Eur3M_QL,AG625,TRUE,Recalc),NA())</f>
        <v>3.4119675364374658E-3</v>
      </c>
    </row>
    <row r="626" spans="31:34" x14ac:dyDescent="0.2">
      <c r="AE626" s="11" t="str">
        <f t="shared" si="12"/>
        <v>1D</v>
      </c>
      <c r="AF626" s="48">
        <f>_xll.qlCalendarAdvance(Calendar,AF625,AE626,"f",FALSE)</f>
        <v>43067</v>
      </c>
      <c r="AG626" s="48">
        <f>_xll.qlCalendarAdvance(Calendar,AF626,Ndays&amp;"D",,,_xll.ohTrigger(Trigger,Recalc))</f>
        <v>43069</v>
      </c>
      <c r="AH626" s="49">
        <f>IFERROR(_xll.qlIndexFixing(Eur3M_QL,AG626,TRUE,Recalc),NA())</f>
        <v>3.4513647578126774E-3</v>
      </c>
    </row>
    <row r="627" spans="31:34" x14ac:dyDescent="0.2">
      <c r="AE627" s="11" t="str">
        <f t="shared" si="12"/>
        <v>1D</v>
      </c>
      <c r="AF627" s="48">
        <f>_xll.qlCalendarAdvance(Calendar,AF626,AE627,"f",FALSE)</f>
        <v>43068</v>
      </c>
      <c r="AG627" s="48">
        <f>_xll.qlCalendarAdvance(Calendar,AF627,Ndays&amp;"D",,,_xll.ohTrigger(Trigger,Recalc))</f>
        <v>43070</v>
      </c>
      <c r="AH627" s="49">
        <f>IFERROR(_xll.qlIndexFixing(Eur3M_QL,AG627,TRUE,Recalc),NA())</f>
        <v>3.4615681818017663E-3</v>
      </c>
    </row>
    <row r="628" spans="31:34" x14ac:dyDescent="0.2">
      <c r="AE628" s="11" t="str">
        <f t="shared" si="12"/>
        <v>1D</v>
      </c>
      <c r="AF628" s="48">
        <f>_xll.qlCalendarAdvance(Calendar,AF627,AE628,"f",FALSE)</f>
        <v>43069</v>
      </c>
      <c r="AG628" s="48">
        <f>_xll.qlCalendarAdvance(Calendar,AF628,Ndays&amp;"D",,,_xll.ohTrigger(Trigger,Recalc))</f>
        <v>43073</v>
      </c>
      <c r="AH628" s="49">
        <f>IFERROR(_xll.qlIndexFixing(Eur3M_QL,AG628,TRUE,Recalc),NA())</f>
        <v>3.4739684391640324E-3</v>
      </c>
    </row>
    <row r="629" spans="31:34" x14ac:dyDescent="0.2">
      <c r="AE629" s="11" t="str">
        <f t="shared" si="12"/>
        <v>1D</v>
      </c>
      <c r="AF629" s="48">
        <f>_xll.qlCalendarAdvance(Calendar,AF628,AE629,"f",FALSE)</f>
        <v>43070</v>
      </c>
      <c r="AG629" s="48">
        <f>_xll.qlCalendarAdvance(Calendar,AF629,Ndays&amp;"D",,,_xll.ohTrigger(Trigger,Recalc))</f>
        <v>43074</v>
      </c>
      <c r="AH629" s="49">
        <f>IFERROR(_xll.qlIndexFixing(Eur3M_QL,AG629,TRUE,Recalc),NA())</f>
        <v>3.486368734933798E-3</v>
      </c>
    </row>
    <row r="630" spans="31:34" x14ac:dyDescent="0.2">
      <c r="AE630" s="11" t="str">
        <f t="shared" si="12"/>
        <v>1D</v>
      </c>
      <c r="AF630" s="48">
        <f>_xll.qlCalendarAdvance(Calendar,AF629,AE630,"f",FALSE)</f>
        <v>43073</v>
      </c>
      <c r="AG630" s="48">
        <f>_xll.qlCalendarAdvance(Calendar,AF630,Ndays&amp;"D",,,_xll.ohTrigger(Trigger,Recalc))</f>
        <v>43075</v>
      </c>
      <c r="AH630" s="49">
        <f>IFERROR(_xll.qlIndexFixing(Eur3M_QL,AG630,TRUE,Recalc),NA())</f>
        <v>3.4987690691119511E-3</v>
      </c>
    </row>
    <row r="631" spans="31:34" x14ac:dyDescent="0.2">
      <c r="AE631" s="11" t="str">
        <f t="shared" si="12"/>
        <v>1D</v>
      </c>
      <c r="AF631" s="48">
        <f>_xll.qlCalendarAdvance(Calendar,AF630,AE631,"f",FALSE)</f>
        <v>43074</v>
      </c>
      <c r="AG631" s="48">
        <f>_xll.qlCalendarAdvance(Calendar,AF631,Ndays&amp;"D",,,_xll.ohTrigger(Trigger,Recalc))</f>
        <v>43076</v>
      </c>
      <c r="AH631" s="49">
        <f>IFERROR(_xll.qlIndexFixing(Eur3M_QL,AG631,TRUE,Recalc),NA())</f>
        <v>3.5372140946415527E-3</v>
      </c>
    </row>
    <row r="632" spans="31:34" x14ac:dyDescent="0.2">
      <c r="AE632" s="11" t="str">
        <f t="shared" si="12"/>
        <v>1D</v>
      </c>
      <c r="AF632" s="48">
        <f>_xll.qlCalendarAdvance(Calendar,AF631,AE632,"f",FALSE)</f>
        <v>43075</v>
      </c>
      <c r="AG632" s="48">
        <f>_xll.qlCalendarAdvance(Calendar,AF632,Ndays&amp;"D",,,_xll.ohTrigger(Trigger,Recalc))</f>
        <v>43077</v>
      </c>
      <c r="AH632" s="49">
        <f>IFERROR(_xll.qlIndexFixing(Eur3M_QL,AG632,TRUE,Recalc),NA())</f>
        <v>3.5483707899128802E-3</v>
      </c>
    </row>
    <row r="633" spans="31:34" x14ac:dyDescent="0.2">
      <c r="AE633" s="11" t="str">
        <f t="shared" si="12"/>
        <v>1D</v>
      </c>
      <c r="AF633" s="48">
        <f>_xll.qlCalendarAdvance(Calendar,AF632,AE633,"f",FALSE)</f>
        <v>43076</v>
      </c>
      <c r="AG633" s="48">
        <f>_xll.qlCalendarAdvance(Calendar,AF633,Ndays&amp;"D",,,_xll.ohTrigger(Trigger,Recalc))</f>
        <v>43080</v>
      </c>
      <c r="AH633" s="49">
        <f>IFERROR(_xll.qlIndexFixing(Eur3M_QL,AG633,TRUE,Recalc),NA())</f>
        <v>3.5607713161347476E-3</v>
      </c>
    </row>
    <row r="634" spans="31:34" x14ac:dyDescent="0.2">
      <c r="AE634" s="11" t="str">
        <f t="shared" si="12"/>
        <v>1D</v>
      </c>
      <c r="AF634" s="48">
        <f>_xll.qlCalendarAdvance(Calendar,AF633,AE634,"f",FALSE)</f>
        <v>43077</v>
      </c>
      <c r="AG634" s="48">
        <f>_xll.qlCalendarAdvance(Calendar,AF634,Ndays&amp;"D",,,_xll.ohTrigger(Trigger,Recalc))</f>
        <v>43081</v>
      </c>
      <c r="AH634" s="49">
        <f>IFERROR(_xll.qlIndexFixing(Eur3M_QL,AG634,TRUE,Recalc),NA())</f>
        <v>3.5731718807667789E-3</v>
      </c>
    </row>
    <row r="635" spans="31:34" x14ac:dyDescent="0.2">
      <c r="AE635" s="11" t="str">
        <f t="shared" si="12"/>
        <v>1D</v>
      </c>
      <c r="AF635" s="48">
        <f>_xll.qlCalendarAdvance(Calendar,AF634,AE635,"f",FALSE)</f>
        <v>43080</v>
      </c>
      <c r="AG635" s="48">
        <f>_xll.qlCalendarAdvance(Calendar,AF635,Ndays&amp;"D",,,_xll.ohTrigger(Trigger,Recalc))</f>
        <v>43082</v>
      </c>
      <c r="AH635" s="49">
        <f>IFERROR(_xll.qlIndexFixing(Eur3M_QL,AG635,TRUE,Recalc),NA())</f>
        <v>3.5855724838071978E-3</v>
      </c>
    </row>
    <row r="636" spans="31:34" x14ac:dyDescent="0.2">
      <c r="AE636" s="11" t="str">
        <f t="shared" si="12"/>
        <v>1D</v>
      </c>
      <c r="AF636" s="48">
        <f>_xll.qlCalendarAdvance(Calendar,AF635,AE636,"f",FALSE)</f>
        <v>43081</v>
      </c>
      <c r="AG636" s="48">
        <f>_xll.qlCalendarAdvance(Calendar,AF636,Ndays&amp;"D",,,_xll.ohTrigger(Trigger,Recalc))</f>
        <v>43083</v>
      </c>
      <c r="AH636" s="49">
        <f>IFERROR(_xll.qlIndexFixing(Eur3M_QL,AG636,TRUE,Recalc),NA())</f>
        <v>3.6230652928447796E-3</v>
      </c>
    </row>
    <row r="637" spans="31:34" x14ac:dyDescent="0.2">
      <c r="AE637" s="11" t="str">
        <f t="shared" si="12"/>
        <v>1D</v>
      </c>
      <c r="AF637" s="48">
        <f>_xll.qlCalendarAdvance(Calendar,AF636,AE637,"f",FALSE)</f>
        <v>43082</v>
      </c>
      <c r="AG637" s="48">
        <f>_xll.qlCalendarAdvance(Calendar,AF637,Ndays&amp;"D",,,_xll.ohTrigger(Trigger,Recalc))</f>
        <v>43084</v>
      </c>
      <c r="AH637" s="49">
        <f>IFERROR(_xll.qlIndexFixing(Eur3M_QL,AG637,TRUE,Recalc),NA())</f>
        <v>3.6351752800669601E-3</v>
      </c>
    </row>
    <row r="638" spans="31:34" x14ac:dyDescent="0.2">
      <c r="AE638" s="11" t="str">
        <f t="shared" si="12"/>
        <v>1D</v>
      </c>
      <c r="AF638" s="48">
        <f>_xll.qlCalendarAdvance(Calendar,AF637,AE638,"f",FALSE)</f>
        <v>43083</v>
      </c>
      <c r="AG638" s="48">
        <f>_xll.qlCalendarAdvance(Calendar,AF638,Ndays&amp;"D",,,_xll.ohTrigger(Trigger,Recalc))</f>
        <v>43087</v>
      </c>
      <c r="AH638" s="49">
        <f>IFERROR(_xll.qlIndexFixing(Eur3M_QL,AG638,TRUE,Recalc),NA())</f>
        <v>3.6475760751555342E-3</v>
      </c>
    </row>
    <row r="639" spans="31:34" x14ac:dyDescent="0.2">
      <c r="AE639" s="11" t="str">
        <f t="shared" si="12"/>
        <v>1D</v>
      </c>
      <c r="AF639" s="48">
        <f>_xll.qlCalendarAdvance(Calendar,AF638,AE639,"f",FALSE)</f>
        <v>43084</v>
      </c>
      <c r="AG639" s="48">
        <f>_xll.qlCalendarAdvance(Calendar,AF639,Ndays&amp;"D",,,_xll.ohTrigger(Trigger,Recalc))</f>
        <v>43088</v>
      </c>
      <c r="AH639" s="49">
        <f>IFERROR(_xll.qlIndexFixing(Eur3M_QL,AG639,TRUE,Recalc),NA())</f>
        <v>3.6475760751555342E-3</v>
      </c>
    </row>
    <row r="640" spans="31:34" x14ac:dyDescent="0.2">
      <c r="AE640" s="11" t="str">
        <f t="shared" si="12"/>
        <v>1D</v>
      </c>
      <c r="AF640" s="48">
        <f>_xll.qlCalendarAdvance(Calendar,AF639,AE640,"f",FALSE)</f>
        <v>43087</v>
      </c>
      <c r="AG640" s="48">
        <f>_xll.qlCalendarAdvance(Calendar,AF640,Ndays&amp;"D",,,_xll.ohTrigger(Trigger,Recalc))</f>
        <v>43089</v>
      </c>
      <c r="AH640" s="49">
        <f>IFERROR(_xll.qlIndexFixing(Eur3M_QL,AG640,TRUE,Recalc),NA())</f>
        <v>3.6475760751555342E-3</v>
      </c>
    </row>
    <row r="641" spans="31:34" x14ac:dyDescent="0.2">
      <c r="AE641" s="11" t="str">
        <f t="shared" si="12"/>
        <v>1D</v>
      </c>
      <c r="AF641" s="48">
        <f>_xll.qlCalendarAdvance(Calendar,AF640,AE641,"f",FALSE)</f>
        <v>43088</v>
      </c>
      <c r="AG641" s="48">
        <f>_xll.qlCalendarAdvance(Calendar,AF641,Ndays&amp;"D",,,_xll.ohTrigger(Trigger,Recalc))</f>
        <v>43090</v>
      </c>
      <c r="AH641" s="49">
        <f>IFERROR(_xll.qlIndexFixing(Eur3M_QL,AG641,TRUE,Recalc),NA())</f>
        <v>3.6475760751564223E-3</v>
      </c>
    </row>
    <row r="642" spans="31:34" x14ac:dyDescent="0.2">
      <c r="AE642" s="11" t="str">
        <f t="shared" si="12"/>
        <v>1D</v>
      </c>
      <c r="AF642" s="48">
        <f>_xll.qlCalendarAdvance(Calendar,AF641,AE642,"f",FALSE)</f>
        <v>43089</v>
      </c>
      <c r="AG642" s="48">
        <f>_xll.qlCalendarAdvance(Calendar,AF642,Ndays&amp;"D",,,_xll.ohTrigger(Trigger,Recalc))</f>
        <v>43091</v>
      </c>
      <c r="AH642" s="49">
        <f>IFERROR(_xll.qlIndexFixing(Eur3M_QL,AG642,TRUE,Recalc),NA())</f>
        <v>3.6475760751564223E-3</v>
      </c>
    </row>
    <row r="643" spans="31:34" x14ac:dyDescent="0.2">
      <c r="AE643" s="11" t="str">
        <f t="shared" si="12"/>
        <v>1D</v>
      </c>
      <c r="AF643" s="48">
        <f>_xll.qlCalendarAdvance(Calendar,AF642,AE643,"f",FALSE)</f>
        <v>43090</v>
      </c>
      <c r="AG643" s="48">
        <f>_xll.qlCalendarAdvance(Calendar,AF643,Ndays&amp;"D",,,_xll.ohTrigger(Trigger,Recalc))</f>
        <v>43096</v>
      </c>
      <c r="AH643" s="49">
        <f>IFERROR(_xll.qlIndexFixing(Eur3M_QL,AG643,TRUE,Recalc),NA())</f>
        <v>3.6475760751555342E-3</v>
      </c>
    </row>
    <row r="644" spans="31:34" x14ac:dyDescent="0.2">
      <c r="AE644" s="11" t="str">
        <f t="shared" si="12"/>
        <v>1D</v>
      </c>
      <c r="AF644" s="48">
        <f>_xll.qlCalendarAdvance(Calendar,AF643,AE644,"f",FALSE)</f>
        <v>43091</v>
      </c>
      <c r="AG644" s="48">
        <f>_xll.qlCalendarAdvance(Calendar,AF644,Ndays&amp;"D",,,_xll.ohTrigger(Trigger,Recalc))</f>
        <v>43097</v>
      </c>
      <c r="AH644" s="49">
        <f>IFERROR(_xll.qlIndexFixing(Eur3M_QL,AG644,TRUE,Recalc),NA())</f>
        <v>3.647594548508794E-3</v>
      </c>
    </row>
    <row r="645" spans="31:34" x14ac:dyDescent="0.2">
      <c r="AE645" s="11" t="str">
        <f t="shared" si="12"/>
        <v>1D</v>
      </c>
      <c r="AF645" s="48">
        <f>_xll.qlCalendarAdvance(Calendar,AF644,AE645,"f",FALSE)</f>
        <v>43096</v>
      </c>
      <c r="AG645" s="48">
        <f>_xll.qlCalendarAdvance(Calendar,AF645,Ndays&amp;"D",,,_xll.ohTrigger(Trigger,Recalc))</f>
        <v>43098</v>
      </c>
      <c r="AH645" s="49">
        <f>IFERROR(_xll.qlIndexFixing(Eur3M_QL,AG645,TRUE,Recalc),NA())</f>
        <v>3.6475760751564223E-3</v>
      </c>
    </row>
    <row r="646" spans="31:34" x14ac:dyDescent="0.2">
      <c r="AE646" s="11" t="str">
        <f t="shared" ref="AE646:AE709" si="13">AE645</f>
        <v>1D</v>
      </c>
      <c r="AF646" s="48">
        <f>_xll.qlCalendarAdvance(Calendar,AF645,AE646,"f",FALSE)</f>
        <v>43097</v>
      </c>
      <c r="AG646" s="48">
        <f>_xll.qlCalendarAdvance(Calendar,AF646,Ndays&amp;"D",,,_xll.ohTrigger(Trigger,Recalc))</f>
        <v>43102</v>
      </c>
      <c r="AH646" s="49">
        <f>IFERROR(_xll.qlIndexFixing(Eur3M_QL,AG646,TRUE,Recalc),NA())</f>
        <v>3.6475760751564223E-3</v>
      </c>
    </row>
    <row r="647" spans="31:34" x14ac:dyDescent="0.2">
      <c r="AE647" s="11" t="str">
        <f t="shared" si="13"/>
        <v>1D</v>
      </c>
      <c r="AF647" s="48">
        <f>_xll.qlCalendarAdvance(Calendar,AF646,AE647,"f",FALSE)</f>
        <v>43098</v>
      </c>
      <c r="AG647" s="48">
        <f>_xll.qlCalendarAdvance(Calendar,AF647,Ndays&amp;"D",,,_xll.ohTrigger(Trigger,Recalc))</f>
        <v>43103</v>
      </c>
      <c r="AH647" s="49">
        <f>IFERROR(_xll.qlIndexFixing(Eur3M_QL,AG647,TRUE,Recalc),NA())</f>
        <v>3.6475760751555342E-3</v>
      </c>
    </row>
    <row r="648" spans="31:34" x14ac:dyDescent="0.2">
      <c r="AE648" s="11" t="str">
        <f t="shared" si="13"/>
        <v>1D</v>
      </c>
      <c r="AF648" s="48">
        <f>_xll.qlCalendarAdvance(Calendar,AF647,AE648,"f",FALSE)</f>
        <v>43102</v>
      </c>
      <c r="AG648" s="48">
        <f>_xll.qlCalendarAdvance(Calendar,AF648,Ndays&amp;"D",,,_xll.ohTrigger(Trigger,Recalc))</f>
        <v>43104</v>
      </c>
      <c r="AH648" s="49">
        <f>IFERROR(_xll.qlIndexFixing(Eur3M_QL,AG648,TRUE,Recalc),NA())</f>
        <v>3.647594548508794E-3</v>
      </c>
    </row>
    <row r="649" spans="31:34" x14ac:dyDescent="0.2">
      <c r="AE649" s="11" t="str">
        <f t="shared" si="13"/>
        <v>1D</v>
      </c>
      <c r="AF649" s="48">
        <f>_xll.qlCalendarAdvance(Calendar,AF648,AE649,"f",FALSE)</f>
        <v>43103</v>
      </c>
      <c r="AG649" s="48">
        <f>_xll.qlCalendarAdvance(Calendar,AF649,Ndays&amp;"D",,,_xll.ohTrigger(Trigger,Recalc))</f>
        <v>43105</v>
      </c>
      <c r="AH649" s="49">
        <f>IFERROR(_xll.qlIndexFixing(Eur3M_QL,AG649,TRUE,Recalc),NA())</f>
        <v>3.6475760751564223E-3</v>
      </c>
    </row>
    <row r="650" spans="31:34" x14ac:dyDescent="0.2">
      <c r="AE650" s="11" t="str">
        <f t="shared" si="13"/>
        <v>1D</v>
      </c>
      <c r="AF650" s="48">
        <f>_xll.qlCalendarAdvance(Calendar,AF649,AE650,"f",FALSE)</f>
        <v>43104</v>
      </c>
      <c r="AG650" s="48">
        <f>_xll.qlCalendarAdvance(Calendar,AF650,Ndays&amp;"D",,,_xll.ohTrigger(Trigger,Recalc))</f>
        <v>43108</v>
      </c>
      <c r="AH650" s="49">
        <f>IFERROR(_xll.qlIndexFixing(Eur3M_QL,AG650,TRUE,Recalc),NA())</f>
        <v>3.6475760751555342E-3</v>
      </c>
    </row>
    <row r="651" spans="31:34" x14ac:dyDescent="0.2">
      <c r="AE651" s="11" t="str">
        <f t="shared" si="13"/>
        <v>1D</v>
      </c>
      <c r="AF651" s="48">
        <f>_xll.qlCalendarAdvance(Calendar,AF650,AE651,"f",FALSE)</f>
        <v>43105</v>
      </c>
      <c r="AG651" s="48">
        <f>_xll.qlCalendarAdvance(Calendar,AF651,Ndays&amp;"D",,,_xll.ohTrigger(Trigger,Recalc))</f>
        <v>43109</v>
      </c>
      <c r="AH651" s="49">
        <f>IFERROR(_xll.qlIndexFixing(Eur3M_QL,AG651,TRUE,Recalc),NA())</f>
        <v>3.6475760751564223E-3</v>
      </c>
    </row>
    <row r="652" spans="31:34" x14ac:dyDescent="0.2">
      <c r="AE652" s="11" t="str">
        <f t="shared" si="13"/>
        <v>1D</v>
      </c>
      <c r="AF652" s="48">
        <f>_xll.qlCalendarAdvance(Calendar,AF651,AE652,"f",FALSE)</f>
        <v>43108</v>
      </c>
      <c r="AG652" s="48">
        <f>_xll.qlCalendarAdvance(Calendar,AF652,Ndays&amp;"D",,,_xll.ohTrigger(Trigger,Recalc))</f>
        <v>43110</v>
      </c>
      <c r="AH652" s="49">
        <f>IFERROR(_xll.qlIndexFixing(Eur3M_QL,AG652,TRUE,Recalc),NA())</f>
        <v>3.6475760751555342E-3</v>
      </c>
    </row>
    <row r="653" spans="31:34" x14ac:dyDescent="0.2">
      <c r="AE653" s="11" t="str">
        <f t="shared" si="13"/>
        <v>1D</v>
      </c>
      <c r="AF653" s="48">
        <f>_xll.qlCalendarAdvance(Calendar,AF652,AE653,"f",FALSE)</f>
        <v>43109</v>
      </c>
      <c r="AG653" s="48">
        <f>_xll.qlCalendarAdvance(Calendar,AF653,Ndays&amp;"D",,,_xll.ohTrigger(Trigger,Recalc))</f>
        <v>43111</v>
      </c>
      <c r="AH653" s="49">
        <f>IFERROR(_xll.qlIndexFixing(Eur3M_QL,AG653,TRUE,Recalc),NA())</f>
        <v>3.6475945485079158E-3</v>
      </c>
    </row>
    <row r="654" spans="31:34" x14ac:dyDescent="0.2">
      <c r="AE654" s="11" t="str">
        <f t="shared" si="13"/>
        <v>1D</v>
      </c>
      <c r="AF654" s="48">
        <f>_xll.qlCalendarAdvance(Calendar,AF653,AE654,"f",FALSE)</f>
        <v>43110</v>
      </c>
      <c r="AG654" s="48">
        <f>_xll.qlCalendarAdvance(Calendar,AF654,Ndays&amp;"D",,,_xll.ohTrigger(Trigger,Recalc))</f>
        <v>43112</v>
      </c>
      <c r="AH654" s="49">
        <f>IFERROR(_xll.qlIndexFixing(Eur3M_QL,AG654,TRUE,Recalc),NA())</f>
        <v>3.6475760751555342E-3</v>
      </c>
    </row>
    <row r="655" spans="31:34" x14ac:dyDescent="0.2">
      <c r="AE655" s="11" t="str">
        <f t="shared" si="13"/>
        <v>1D</v>
      </c>
      <c r="AF655" s="48">
        <f>_xll.qlCalendarAdvance(Calendar,AF654,AE655,"f",FALSE)</f>
        <v>43111</v>
      </c>
      <c r="AG655" s="48">
        <f>_xll.qlCalendarAdvance(Calendar,AF655,Ndays&amp;"D",,,_xll.ohTrigger(Trigger,Recalc))</f>
        <v>43115</v>
      </c>
      <c r="AH655" s="49">
        <f>IFERROR(_xll.qlIndexFixing(Eur3M_QL,AG655,TRUE,Recalc),NA())</f>
        <v>3.6475760751555342E-3</v>
      </c>
    </row>
    <row r="656" spans="31:34" x14ac:dyDescent="0.2">
      <c r="AE656" s="11" t="str">
        <f t="shared" si="13"/>
        <v>1D</v>
      </c>
      <c r="AF656" s="48">
        <f>_xll.qlCalendarAdvance(Calendar,AF655,AE656,"f",FALSE)</f>
        <v>43112</v>
      </c>
      <c r="AG656" s="48">
        <f>_xll.qlCalendarAdvance(Calendar,AF656,Ndays&amp;"D",,,_xll.ohTrigger(Trigger,Recalc))</f>
        <v>43116</v>
      </c>
      <c r="AH656" s="49">
        <f>IFERROR(_xll.qlIndexFixing(Eur3M_QL,AG656,TRUE,Recalc),NA())</f>
        <v>3.6475760751564223E-3</v>
      </c>
    </row>
    <row r="657" spans="31:34" x14ac:dyDescent="0.2">
      <c r="AE657" s="11" t="str">
        <f t="shared" si="13"/>
        <v>1D</v>
      </c>
      <c r="AF657" s="48">
        <f>_xll.qlCalendarAdvance(Calendar,AF656,AE657,"f",FALSE)</f>
        <v>43115</v>
      </c>
      <c r="AG657" s="48">
        <f>_xll.qlCalendarAdvance(Calendar,AF657,Ndays&amp;"D",,,_xll.ohTrigger(Trigger,Recalc))</f>
        <v>43117</v>
      </c>
      <c r="AH657" s="49">
        <f>IFERROR(_xll.qlIndexFixing(Eur3M_QL,AG657,TRUE,Recalc),NA())</f>
        <v>3.6475760751564223E-3</v>
      </c>
    </row>
    <row r="658" spans="31:34" x14ac:dyDescent="0.2">
      <c r="AE658" s="11" t="str">
        <f t="shared" si="13"/>
        <v>1D</v>
      </c>
      <c r="AF658" s="48">
        <f>_xll.qlCalendarAdvance(Calendar,AF657,AE658,"f",FALSE)</f>
        <v>43116</v>
      </c>
      <c r="AG658" s="48">
        <f>_xll.qlCalendarAdvance(Calendar,AF658,Ndays&amp;"D",,,_xll.ohTrigger(Trigger,Recalc))</f>
        <v>43118</v>
      </c>
      <c r="AH658" s="49">
        <f>IFERROR(_xll.qlIndexFixing(Eur3M_QL,AG658,TRUE,Recalc),NA())</f>
        <v>3.6475945485079158E-3</v>
      </c>
    </row>
    <row r="659" spans="31:34" x14ac:dyDescent="0.2">
      <c r="AE659" s="11" t="str">
        <f t="shared" si="13"/>
        <v>1D</v>
      </c>
      <c r="AF659" s="48">
        <f>_xll.qlCalendarAdvance(Calendar,AF658,AE659,"f",FALSE)</f>
        <v>43117</v>
      </c>
      <c r="AG659" s="48">
        <f>_xll.qlCalendarAdvance(Calendar,AF659,Ndays&amp;"D",,,_xll.ohTrigger(Trigger,Recalc))</f>
        <v>43119</v>
      </c>
      <c r="AH659" s="49">
        <f>IFERROR(_xll.qlIndexFixing(Eur3M_QL,AG659,TRUE,Recalc),NA())</f>
        <v>3.6475760751555342E-3</v>
      </c>
    </row>
    <row r="660" spans="31:34" x14ac:dyDescent="0.2">
      <c r="AE660" s="11" t="str">
        <f t="shared" si="13"/>
        <v>1D</v>
      </c>
      <c r="AF660" s="48">
        <f>_xll.qlCalendarAdvance(Calendar,AF659,AE660,"f",FALSE)</f>
        <v>43118</v>
      </c>
      <c r="AG660" s="48">
        <f>_xll.qlCalendarAdvance(Calendar,AF660,Ndays&amp;"D",,,_xll.ohTrigger(Trigger,Recalc))</f>
        <v>43122</v>
      </c>
      <c r="AH660" s="49">
        <f>IFERROR(_xll.qlIndexFixing(Eur3M_QL,AG660,TRUE,Recalc),NA())</f>
        <v>3.6475760751555342E-3</v>
      </c>
    </row>
    <row r="661" spans="31:34" x14ac:dyDescent="0.2">
      <c r="AE661" s="11" t="str">
        <f t="shared" si="13"/>
        <v>1D</v>
      </c>
      <c r="AF661" s="48">
        <f>_xll.qlCalendarAdvance(Calendar,AF660,AE661,"f",FALSE)</f>
        <v>43119</v>
      </c>
      <c r="AG661" s="48">
        <f>_xll.qlCalendarAdvance(Calendar,AF661,Ndays&amp;"D",,,_xll.ohTrigger(Trigger,Recalc))</f>
        <v>43123</v>
      </c>
      <c r="AH661" s="49">
        <f>IFERROR(_xll.qlIndexFixing(Eur3M_QL,AG661,TRUE,Recalc),NA())</f>
        <v>3.6475760751564223E-3</v>
      </c>
    </row>
    <row r="662" spans="31:34" x14ac:dyDescent="0.2">
      <c r="AE662" s="11" t="str">
        <f t="shared" si="13"/>
        <v>1D</v>
      </c>
      <c r="AF662" s="48">
        <f>_xll.qlCalendarAdvance(Calendar,AF661,AE662,"f",FALSE)</f>
        <v>43122</v>
      </c>
      <c r="AG662" s="48">
        <f>_xll.qlCalendarAdvance(Calendar,AF662,Ndays&amp;"D",,,_xll.ohTrigger(Trigger,Recalc))</f>
        <v>43124</v>
      </c>
      <c r="AH662" s="49">
        <f>IFERROR(_xll.qlIndexFixing(Eur3M_QL,AG662,TRUE,Recalc),NA())</f>
        <v>3.6475760751555342E-3</v>
      </c>
    </row>
    <row r="663" spans="31:34" x14ac:dyDescent="0.2">
      <c r="AE663" s="11" t="str">
        <f t="shared" si="13"/>
        <v>1D</v>
      </c>
      <c r="AF663" s="48">
        <f>_xll.qlCalendarAdvance(Calendar,AF662,AE663,"f",FALSE)</f>
        <v>43123</v>
      </c>
      <c r="AG663" s="48">
        <f>_xll.qlCalendarAdvance(Calendar,AF663,Ndays&amp;"D",,,_xll.ohTrigger(Trigger,Recalc))</f>
        <v>43125</v>
      </c>
      <c r="AH663" s="49">
        <f>IFERROR(_xll.qlIndexFixing(Eur3M_QL,AG663,TRUE,Recalc),NA())</f>
        <v>3.647594548508794E-3</v>
      </c>
    </row>
    <row r="664" spans="31:34" x14ac:dyDescent="0.2">
      <c r="AE664" s="11" t="str">
        <f t="shared" si="13"/>
        <v>1D</v>
      </c>
      <c r="AF664" s="48">
        <f>_xll.qlCalendarAdvance(Calendar,AF663,AE664,"f",FALSE)</f>
        <v>43124</v>
      </c>
      <c r="AG664" s="48">
        <f>_xll.qlCalendarAdvance(Calendar,AF664,Ndays&amp;"D",,,_xll.ohTrigger(Trigger,Recalc))</f>
        <v>43126</v>
      </c>
      <c r="AH664" s="49">
        <f>IFERROR(_xll.qlIndexFixing(Eur3M_QL,AG664,TRUE,Recalc),NA())</f>
        <v>3.6475760751555342E-3</v>
      </c>
    </row>
    <row r="665" spans="31:34" x14ac:dyDescent="0.2">
      <c r="AE665" s="11" t="str">
        <f t="shared" si="13"/>
        <v>1D</v>
      </c>
      <c r="AF665" s="48">
        <f>_xll.qlCalendarAdvance(Calendar,AF664,AE665,"f",FALSE)</f>
        <v>43125</v>
      </c>
      <c r="AG665" s="48">
        <f>_xll.qlCalendarAdvance(Calendar,AF665,Ndays&amp;"D",,,_xll.ohTrigger(Trigger,Recalc))</f>
        <v>43129</v>
      </c>
      <c r="AH665" s="49">
        <f>IFERROR(_xll.qlIndexFixing(Eur3M_QL,AG665,TRUE,Recalc),NA())</f>
        <v>3.6475576019277824E-3</v>
      </c>
    </row>
    <row r="666" spans="31:34" x14ac:dyDescent="0.2">
      <c r="AE666" s="11" t="str">
        <f t="shared" si="13"/>
        <v>1D</v>
      </c>
      <c r="AF666" s="48">
        <f>_xll.qlCalendarAdvance(Calendar,AF665,AE666,"f",FALSE)</f>
        <v>43126</v>
      </c>
      <c r="AG666" s="48">
        <f>_xll.qlCalendarAdvance(Calendar,AF666,Ndays&amp;"D",,,_xll.ohTrigger(Trigger,Recalc))</f>
        <v>43130</v>
      </c>
      <c r="AH666" s="49">
        <f>IFERROR(_xll.qlIndexFixing(Eur3M_QL,AG666,TRUE,Recalc),NA())</f>
        <v>3.6475760751555342E-3</v>
      </c>
    </row>
    <row r="667" spans="31:34" x14ac:dyDescent="0.2">
      <c r="AE667" s="11" t="str">
        <f t="shared" si="13"/>
        <v>1D</v>
      </c>
      <c r="AF667" s="48">
        <f>_xll.qlCalendarAdvance(Calendar,AF666,AE667,"f",FALSE)</f>
        <v>43129</v>
      </c>
      <c r="AG667" s="48">
        <f>_xll.qlCalendarAdvance(Calendar,AF667,Ndays&amp;"D",,,_xll.ohTrigger(Trigger,Recalc))</f>
        <v>43131</v>
      </c>
      <c r="AH667" s="49">
        <f>IFERROR(_xll.qlIndexFixing(Eur3M_QL,AG667,TRUE,Recalc),NA())</f>
        <v>3.6475576019286806E-3</v>
      </c>
    </row>
    <row r="668" spans="31:34" x14ac:dyDescent="0.2">
      <c r="AE668" s="11" t="str">
        <f t="shared" si="13"/>
        <v>1D</v>
      </c>
      <c r="AF668" s="48">
        <f>_xll.qlCalendarAdvance(Calendar,AF667,AE668,"f",FALSE)</f>
        <v>43130</v>
      </c>
      <c r="AG668" s="48">
        <f>_xll.qlCalendarAdvance(Calendar,AF668,Ndays&amp;"D",,,_xll.ohTrigger(Trigger,Recalc))</f>
        <v>43132</v>
      </c>
      <c r="AH668" s="49">
        <f>IFERROR(_xll.qlIndexFixing(Eur3M_QL,AG668,TRUE,Recalc),NA())</f>
        <v>3.647594548508794E-3</v>
      </c>
    </row>
    <row r="669" spans="31:34" x14ac:dyDescent="0.2">
      <c r="AE669" s="11" t="str">
        <f t="shared" si="13"/>
        <v>1D</v>
      </c>
      <c r="AF669" s="48">
        <f>_xll.qlCalendarAdvance(Calendar,AF668,AE669,"f",FALSE)</f>
        <v>43131</v>
      </c>
      <c r="AG669" s="48">
        <f>_xll.qlCalendarAdvance(Calendar,AF669,Ndays&amp;"D",,,_xll.ohTrigger(Trigger,Recalc))</f>
        <v>43133</v>
      </c>
      <c r="AH669" s="49">
        <f>IFERROR(_xll.qlIndexFixing(Eur3M_QL,AG669,TRUE,Recalc),NA())</f>
        <v>3.6475760751564223E-3</v>
      </c>
    </row>
    <row r="670" spans="31:34" x14ac:dyDescent="0.2">
      <c r="AE670" s="11" t="str">
        <f t="shared" si="13"/>
        <v>1D</v>
      </c>
      <c r="AF670" s="48">
        <f>_xll.qlCalendarAdvance(Calendar,AF669,AE670,"f",FALSE)</f>
        <v>43132</v>
      </c>
      <c r="AG670" s="48">
        <f>_xll.qlCalendarAdvance(Calendar,AF670,Ndays&amp;"D",,,_xll.ohTrigger(Trigger,Recalc))</f>
        <v>43136</v>
      </c>
      <c r="AH670" s="49">
        <f>IFERROR(_xll.qlIndexFixing(Eur3M_QL,AG670,TRUE,Recalc),NA())</f>
        <v>3.6475576019277824E-3</v>
      </c>
    </row>
    <row r="671" spans="31:34" x14ac:dyDescent="0.2">
      <c r="AE671" s="11" t="str">
        <f t="shared" si="13"/>
        <v>1D</v>
      </c>
      <c r="AF671" s="48">
        <f>_xll.qlCalendarAdvance(Calendar,AF670,AE671,"f",FALSE)</f>
        <v>43133</v>
      </c>
      <c r="AG671" s="48">
        <f>_xll.qlCalendarAdvance(Calendar,AF671,Ndays&amp;"D",,,_xll.ohTrigger(Trigger,Recalc))</f>
        <v>43137</v>
      </c>
      <c r="AH671" s="49">
        <f>IFERROR(_xll.qlIndexFixing(Eur3M_QL,AG671,TRUE,Recalc),NA())</f>
        <v>3.6475576019286806E-3</v>
      </c>
    </row>
    <row r="672" spans="31:34" x14ac:dyDescent="0.2">
      <c r="AE672" s="11" t="str">
        <f t="shared" si="13"/>
        <v>1D</v>
      </c>
      <c r="AF672" s="48">
        <f>_xll.qlCalendarAdvance(Calendar,AF671,AE672,"f",FALSE)</f>
        <v>43136</v>
      </c>
      <c r="AG672" s="48">
        <f>_xll.qlCalendarAdvance(Calendar,AF672,Ndays&amp;"D",,,_xll.ohTrigger(Trigger,Recalc))</f>
        <v>43138</v>
      </c>
      <c r="AH672" s="49">
        <f>IFERROR(_xll.qlIndexFixing(Eur3M_QL,AG672,TRUE,Recalc),NA())</f>
        <v>3.6475576019286806E-3</v>
      </c>
    </row>
    <row r="673" spans="31:34" x14ac:dyDescent="0.2">
      <c r="AE673" s="11" t="str">
        <f t="shared" si="13"/>
        <v>1D</v>
      </c>
      <c r="AF673" s="48">
        <f>_xll.qlCalendarAdvance(Calendar,AF672,AE673,"f",FALSE)</f>
        <v>43137</v>
      </c>
      <c r="AG673" s="48">
        <f>_xll.qlCalendarAdvance(Calendar,AF673,Ndays&amp;"D",,,_xll.ohTrigger(Trigger,Recalc))</f>
        <v>43139</v>
      </c>
      <c r="AH673" s="49">
        <f>IFERROR(_xll.qlIndexFixing(Eur3M_QL,AG673,TRUE,Recalc),NA())</f>
        <v>3.647594548508794E-3</v>
      </c>
    </row>
    <row r="674" spans="31:34" x14ac:dyDescent="0.2">
      <c r="AE674" s="11" t="str">
        <f t="shared" si="13"/>
        <v>1D</v>
      </c>
      <c r="AF674" s="48">
        <f>_xll.qlCalendarAdvance(Calendar,AF673,AE674,"f",FALSE)</f>
        <v>43138</v>
      </c>
      <c r="AG674" s="48">
        <f>_xll.qlCalendarAdvance(Calendar,AF674,Ndays&amp;"D",,,_xll.ohTrigger(Trigger,Recalc))</f>
        <v>43140</v>
      </c>
      <c r="AH674" s="49">
        <f>IFERROR(_xll.qlIndexFixing(Eur3M_QL,AG674,TRUE,Recalc),NA())</f>
        <v>3.6475760751564223E-3</v>
      </c>
    </row>
    <row r="675" spans="31:34" x14ac:dyDescent="0.2">
      <c r="AE675" s="11" t="str">
        <f t="shared" si="13"/>
        <v>1D</v>
      </c>
      <c r="AF675" s="48">
        <f>_xll.qlCalendarAdvance(Calendar,AF674,AE675,"f",FALSE)</f>
        <v>43139</v>
      </c>
      <c r="AG675" s="48">
        <f>_xll.qlCalendarAdvance(Calendar,AF675,Ndays&amp;"D",,,_xll.ohTrigger(Trigger,Recalc))</f>
        <v>43143</v>
      </c>
      <c r="AH675" s="49">
        <f>IFERROR(_xll.qlIndexFixing(Eur3M_QL,AG675,TRUE,Recalc),NA())</f>
        <v>3.6475576019286806E-3</v>
      </c>
    </row>
    <row r="676" spans="31:34" x14ac:dyDescent="0.2">
      <c r="AE676" s="11" t="str">
        <f t="shared" si="13"/>
        <v>1D</v>
      </c>
      <c r="AF676" s="48">
        <f>_xll.qlCalendarAdvance(Calendar,AF675,AE676,"f",FALSE)</f>
        <v>43140</v>
      </c>
      <c r="AG676" s="48">
        <f>_xll.qlCalendarAdvance(Calendar,AF676,Ndays&amp;"D",,,_xll.ohTrigger(Trigger,Recalc))</f>
        <v>43144</v>
      </c>
      <c r="AH676" s="49">
        <f>IFERROR(_xll.qlIndexFixing(Eur3M_QL,AG676,TRUE,Recalc),NA())</f>
        <v>3.6475576019277824E-3</v>
      </c>
    </row>
    <row r="677" spans="31:34" x14ac:dyDescent="0.2">
      <c r="AE677" s="11" t="str">
        <f t="shared" si="13"/>
        <v>1D</v>
      </c>
      <c r="AF677" s="48">
        <f>_xll.qlCalendarAdvance(Calendar,AF676,AE677,"f",FALSE)</f>
        <v>43143</v>
      </c>
      <c r="AG677" s="48">
        <f>_xll.qlCalendarAdvance(Calendar,AF677,Ndays&amp;"D",,,_xll.ohTrigger(Trigger,Recalc))</f>
        <v>43145</v>
      </c>
      <c r="AH677" s="49">
        <f>IFERROR(_xll.qlIndexFixing(Eur3M_QL,AG677,TRUE,Recalc),NA())</f>
        <v>3.6475576019277824E-3</v>
      </c>
    </row>
    <row r="678" spans="31:34" x14ac:dyDescent="0.2">
      <c r="AE678" s="11" t="str">
        <f t="shared" si="13"/>
        <v>1D</v>
      </c>
      <c r="AF678" s="48">
        <f>_xll.qlCalendarAdvance(Calendar,AF677,AE678,"f",FALSE)</f>
        <v>43144</v>
      </c>
      <c r="AG678" s="48">
        <f>_xll.qlCalendarAdvance(Calendar,AF678,Ndays&amp;"D",,,_xll.ohTrigger(Trigger,Recalc))</f>
        <v>43146</v>
      </c>
      <c r="AH678" s="49">
        <f>IFERROR(_xll.qlIndexFixing(Eur3M_QL,AG678,TRUE,Recalc),NA())</f>
        <v>3.647594548508794E-3</v>
      </c>
    </row>
    <row r="679" spans="31:34" x14ac:dyDescent="0.2">
      <c r="AE679" s="11" t="str">
        <f t="shared" si="13"/>
        <v>1D</v>
      </c>
      <c r="AF679" s="48">
        <f>_xll.qlCalendarAdvance(Calendar,AF678,AE679,"f",FALSE)</f>
        <v>43145</v>
      </c>
      <c r="AG679" s="48">
        <f>_xll.qlCalendarAdvance(Calendar,AF679,Ndays&amp;"D",,,_xll.ohTrigger(Trigger,Recalc))</f>
        <v>43147</v>
      </c>
      <c r="AH679" s="49">
        <f>IFERROR(_xll.qlIndexFixing(Eur3M_QL,AG679,TRUE,Recalc),NA())</f>
        <v>3.6475760751564223E-3</v>
      </c>
    </row>
    <row r="680" spans="31:34" x14ac:dyDescent="0.2">
      <c r="AE680" s="11" t="str">
        <f t="shared" si="13"/>
        <v>1D</v>
      </c>
      <c r="AF680" s="48">
        <f>_xll.qlCalendarAdvance(Calendar,AF679,AE680,"f",FALSE)</f>
        <v>43146</v>
      </c>
      <c r="AG680" s="48">
        <f>_xll.qlCalendarAdvance(Calendar,AF680,Ndays&amp;"D",,,_xll.ohTrigger(Trigger,Recalc))</f>
        <v>43150</v>
      </c>
      <c r="AH680" s="49">
        <f>IFERROR(_xll.qlIndexFixing(Eur3M_QL,AG680,TRUE,Recalc),NA())</f>
        <v>3.6475576019286806E-3</v>
      </c>
    </row>
    <row r="681" spans="31:34" x14ac:dyDescent="0.2">
      <c r="AE681" s="11" t="str">
        <f t="shared" si="13"/>
        <v>1D</v>
      </c>
      <c r="AF681" s="48">
        <f>_xll.qlCalendarAdvance(Calendar,AF680,AE681,"f",FALSE)</f>
        <v>43147</v>
      </c>
      <c r="AG681" s="48">
        <f>_xll.qlCalendarAdvance(Calendar,AF681,Ndays&amp;"D",,,_xll.ohTrigger(Trigger,Recalc))</f>
        <v>43151</v>
      </c>
      <c r="AH681" s="49">
        <f>IFERROR(_xll.qlIndexFixing(Eur3M_QL,AG681,TRUE,Recalc),NA())</f>
        <v>3.6475576019286806E-3</v>
      </c>
    </row>
    <row r="682" spans="31:34" x14ac:dyDescent="0.2">
      <c r="AE682" s="11" t="str">
        <f t="shared" si="13"/>
        <v>1D</v>
      </c>
      <c r="AF682" s="48">
        <f>_xll.qlCalendarAdvance(Calendar,AF681,AE682,"f",FALSE)</f>
        <v>43150</v>
      </c>
      <c r="AG682" s="48">
        <f>_xll.qlCalendarAdvance(Calendar,AF682,Ndays&amp;"D",,,_xll.ohTrigger(Trigger,Recalc))</f>
        <v>43152</v>
      </c>
      <c r="AH682" s="49">
        <f>IFERROR(_xll.qlIndexFixing(Eur3M_QL,AG682,TRUE,Recalc),NA())</f>
        <v>3.6475576019286806E-3</v>
      </c>
    </row>
    <row r="683" spans="31:34" x14ac:dyDescent="0.2">
      <c r="AE683" s="11" t="str">
        <f t="shared" si="13"/>
        <v>1D</v>
      </c>
      <c r="AF683" s="48">
        <f>_xll.qlCalendarAdvance(Calendar,AF682,AE683,"f",FALSE)</f>
        <v>43151</v>
      </c>
      <c r="AG683" s="48">
        <f>_xll.qlCalendarAdvance(Calendar,AF683,Ndays&amp;"D",,,_xll.ohTrigger(Trigger,Recalc))</f>
        <v>43153</v>
      </c>
      <c r="AH683" s="49">
        <f>IFERROR(_xll.qlIndexFixing(Eur3M_QL,AG683,TRUE,Recalc),NA())</f>
        <v>3.647594548508794E-3</v>
      </c>
    </row>
    <row r="684" spans="31:34" x14ac:dyDescent="0.2">
      <c r="AE684" s="11" t="str">
        <f t="shared" si="13"/>
        <v>1D</v>
      </c>
      <c r="AF684" s="48">
        <f>_xll.qlCalendarAdvance(Calendar,AF683,AE684,"f",FALSE)</f>
        <v>43152</v>
      </c>
      <c r="AG684" s="48">
        <f>_xll.qlCalendarAdvance(Calendar,AF684,Ndays&amp;"D",,,_xll.ohTrigger(Trigger,Recalc))</f>
        <v>43154</v>
      </c>
      <c r="AH684" s="49">
        <f>IFERROR(_xll.qlIndexFixing(Eur3M_QL,AG684,TRUE,Recalc),NA())</f>
        <v>3.6475760751555342E-3</v>
      </c>
    </row>
    <row r="685" spans="31:34" x14ac:dyDescent="0.2">
      <c r="AE685" s="11" t="str">
        <f t="shared" si="13"/>
        <v>1D</v>
      </c>
      <c r="AF685" s="48">
        <f>_xll.qlCalendarAdvance(Calendar,AF684,AE685,"f",FALSE)</f>
        <v>43153</v>
      </c>
      <c r="AG685" s="48">
        <f>_xll.qlCalendarAdvance(Calendar,AF685,Ndays&amp;"D",,,_xll.ohTrigger(Trigger,Recalc))</f>
        <v>43157</v>
      </c>
      <c r="AH685" s="49">
        <f>IFERROR(_xll.qlIndexFixing(Eur3M_QL,AG685,TRUE,Recalc),NA())</f>
        <v>3.6476130219860762E-3</v>
      </c>
    </row>
    <row r="686" spans="31:34" x14ac:dyDescent="0.2">
      <c r="AE686" s="11" t="str">
        <f t="shared" si="13"/>
        <v>1D</v>
      </c>
      <c r="AF686" s="48">
        <f>_xll.qlCalendarAdvance(Calendar,AF685,AE686,"f",FALSE)</f>
        <v>43154</v>
      </c>
      <c r="AG686" s="48">
        <f>_xll.qlCalendarAdvance(Calendar,AF686,Ndays&amp;"D",,,_xll.ohTrigger(Trigger,Recalc))</f>
        <v>43158</v>
      </c>
      <c r="AH686" s="49">
        <f>IFERROR(_xll.qlIndexFixing(Eur3M_QL,AG686,TRUE,Recalc),NA())</f>
        <v>3.6476130219852076E-3</v>
      </c>
    </row>
    <row r="687" spans="31:34" x14ac:dyDescent="0.2">
      <c r="AE687" s="11" t="str">
        <f t="shared" si="13"/>
        <v>1D</v>
      </c>
      <c r="AF687" s="48">
        <f>_xll.qlCalendarAdvance(Calendar,AF686,AE687,"f",FALSE)</f>
        <v>43157</v>
      </c>
      <c r="AG687" s="48">
        <f>_xll.qlCalendarAdvance(Calendar,AF687,Ndays&amp;"D",,,_xll.ohTrigger(Trigger,Recalc))</f>
        <v>43159</v>
      </c>
      <c r="AH687" s="49">
        <f>IFERROR(_xll.qlIndexFixing(Eur3M_QL,AG687,TRUE,Recalc),NA())</f>
        <v>3.6476499693138815E-3</v>
      </c>
    </row>
    <row r="688" spans="31:34" x14ac:dyDescent="0.2">
      <c r="AE688" s="11" t="str">
        <f t="shared" si="13"/>
        <v>1D</v>
      </c>
      <c r="AF688" s="48">
        <f>_xll.qlCalendarAdvance(Calendar,AF687,AE688,"f",FALSE)</f>
        <v>43158</v>
      </c>
      <c r="AG688" s="48">
        <f>_xll.qlCalendarAdvance(Calendar,AF688,Ndays&amp;"D",,,_xll.ohTrigger(Trigger,Recalc))</f>
        <v>43160</v>
      </c>
      <c r="AH688" s="49">
        <f>IFERROR(_xll.qlIndexFixing(Eur3M_QL,AG688,TRUE,Recalc),NA())</f>
        <v>3.6476130219860762E-3</v>
      </c>
    </row>
    <row r="689" spans="31:34" x14ac:dyDescent="0.2">
      <c r="AE689" s="11" t="str">
        <f t="shared" si="13"/>
        <v>1D</v>
      </c>
      <c r="AF689" s="48">
        <f>_xll.qlCalendarAdvance(Calendar,AF688,AE689,"f",FALSE)</f>
        <v>43159</v>
      </c>
      <c r="AG689" s="48">
        <f>_xll.qlCalendarAdvance(Calendar,AF689,Ndays&amp;"D",,,_xll.ohTrigger(Trigger,Recalc))</f>
        <v>43161</v>
      </c>
      <c r="AH689" s="49">
        <f>IFERROR(_xll.qlIndexFixing(Eur3M_QL,AG689,TRUE,Recalc),NA())</f>
        <v>3.6476130219860762E-3</v>
      </c>
    </row>
    <row r="690" spans="31:34" x14ac:dyDescent="0.2">
      <c r="AE690" s="11" t="str">
        <f t="shared" si="13"/>
        <v>1D</v>
      </c>
      <c r="AF690" s="48">
        <f>_xll.qlCalendarAdvance(Calendar,AF689,AE690,"f",FALSE)</f>
        <v>43160</v>
      </c>
      <c r="AG690" s="48">
        <f>_xll.qlCalendarAdvance(Calendar,AF690,Ndays&amp;"D",,,_xll.ohTrigger(Trigger,Recalc))</f>
        <v>43164</v>
      </c>
      <c r="AH690" s="49">
        <f>IFERROR(_xll.qlIndexFixing(Eur3M_QL,AG690,TRUE,Recalc),NA())</f>
        <v>3.6476130219860762E-3</v>
      </c>
    </row>
    <row r="691" spans="31:34" x14ac:dyDescent="0.2">
      <c r="AE691" s="11" t="str">
        <f t="shared" si="13"/>
        <v>1D</v>
      </c>
      <c r="AF691" s="48">
        <f>_xll.qlCalendarAdvance(Calendar,AF690,AE691,"f",FALSE)</f>
        <v>43161</v>
      </c>
      <c r="AG691" s="48">
        <f>_xll.qlCalendarAdvance(Calendar,AF691,Ndays&amp;"D",,,_xll.ohTrigger(Trigger,Recalc))</f>
        <v>43165</v>
      </c>
      <c r="AH691" s="49">
        <f>IFERROR(_xll.qlIndexFixing(Eur3M_QL,AG691,TRUE,Recalc),NA())</f>
        <v>3.6476130219852076E-3</v>
      </c>
    </row>
    <row r="692" spans="31:34" x14ac:dyDescent="0.2">
      <c r="AE692" s="11" t="str">
        <f t="shared" si="13"/>
        <v>1D</v>
      </c>
      <c r="AF692" s="48">
        <f>_xll.qlCalendarAdvance(Calendar,AF691,AE692,"f",FALSE)</f>
        <v>43164</v>
      </c>
      <c r="AG692" s="48">
        <f>_xll.qlCalendarAdvance(Calendar,AF692,Ndays&amp;"D",,,_xll.ohTrigger(Trigger,Recalc))</f>
        <v>43166</v>
      </c>
      <c r="AH692" s="49">
        <f>IFERROR(_xll.qlIndexFixing(Eur3M_QL,AG692,TRUE,Recalc),NA())</f>
        <v>3.647649969314732E-3</v>
      </c>
    </row>
    <row r="693" spans="31:34" x14ac:dyDescent="0.2">
      <c r="AE693" s="11" t="str">
        <f t="shared" si="13"/>
        <v>1D</v>
      </c>
      <c r="AF693" s="48">
        <f>_xll.qlCalendarAdvance(Calendar,AF692,AE693,"f",FALSE)</f>
        <v>43165</v>
      </c>
      <c r="AG693" s="48">
        <f>_xll.qlCalendarAdvance(Calendar,AF693,Ndays&amp;"D",,,_xll.ohTrigger(Trigger,Recalc))</f>
        <v>43167</v>
      </c>
      <c r="AH693" s="49">
        <f>IFERROR(_xll.qlIndexFixing(Eur3M_QL,AG693,TRUE,Recalc),NA())</f>
        <v>3.6476130219852076E-3</v>
      </c>
    </row>
    <row r="694" spans="31:34" x14ac:dyDescent="0.2">
      <c r="AE694" s="11" t="str">
        <f t="shared" si="13"/>
        <v>1D</v>
      </c>
      <c r="AF694" s="48">
        <f>_xll.qlCalendarAdvance(Calendar,AF693,AE694,"f",FALSE)</f>
        <v>43166</v>
      </c>
      <c r="AG694" s="48">
        <f>_xll.qlCalendarAdvance(Calendar,AF694,Ndays&amp;"D",,,_xll.ohTrigger(Trigger,Recalc))</f>
        <v>43168</v>
      </c>
      <c r="AH694" s="49">
        <f>IFERROR(_xll.qlIndexFixing(Eur3M_QL,AG694,TRUE,Recalc),NA())</f>
        <v>3.6476130219860762E-3</v>
      </c>
    </row>
    <row r="695" spans="31:34" x14ac:dyDescent="0.2">
      <c r="AE695" s="11" t="str">
        <f t="shared" si="13"/>
        <v>1D</v>
      </c>
      <c r="AF695" s="48">
        <f>_xll.qlCalendarAdvance(Calendar,AF694,AE695,"f",FALSE)</f>
        <v>43167</v>
      </c>
      <c r="AG695" s="48">
        <f>_xll.qlCalendarAdvance(Calendar,AF695,Ndays&amp;"D",,,_xll.ohTrigger(Trigger,Recalc))</f>
        <v>43171</v>
      </c>
      <c r="AH695" s="49">
        <f>IFERROR(_xll.qlIndexFixing(Eur3M_QL,AG695,TRUE,Recalc),NA())</f>
        <v>3.6476130219860762E-3</v>
      </c>
    </row>
    <row r="696" spans="31:34" x14ac:dyDescent="0.2">
      <c r="AE696" s="11" t="str">
        <f t="shared" si="13"/>
        <v>1D</v>
      </c>
      <c r="AF696" s="48">
        <f>_xll.qlCalendarAdvance(Calendar,AF695,AE696,"f",FALSE)</f>
        <v>43168</v>
      </c>
      <c r="AG696" s="48">
        <f>_xll.qlCalendarAdvance(Calendar,AF696,Ndays&amp;"D",,,_xll.ohTrigger(Trigger,Recalc))</f>
        <v>43172</v>
      </c>
      <c r="AH696" s="49">
        <f>IFERROR(_xll.qlIndexFixing(Eur3M_QL,AG696,TRUE,Recalc),NA())</f>
        <v>3.6476130219852076E-3</v>
      </c>
    </row>
    <row r="697" spans="31:34" x14ac:dyDescent="0.2">
      <c r="AE697" s="11" t="str">
        <f t="shared" si="13"/>
        <v>1D</v>
      </c>
      <c r="AF697" s="48">
        <f>_xll.qlCalendarAdvance(Calendar,AF696,AE697,"f",FALSE)</f>
        <v>43171</v>
      </c>
      <c r="AG697" s="48">
        <f>_xll.qlCalendarAdvance(Calendar,AF697,Ndays&amp;"D",,,_xll.ohTrigger(Trigger,Recalc))</f>
        <v>43173</v>
      </c>
      <c r="AH697" s="49">
        <f>IFERROR(_xll.qlIndexFixing(Eur3M_QL,AG697,TRUE,Recalc),NA())</f>
        <v>3.6476499693138815E-3</v>
      </c>
    </row>
    <row r="698" spans="31:34" x14ac:dyDescent="0.2">
      <c r="AE698" s="11" t="str">
        <f t="shared" si="13"/>
        <v>1D</v>
      </c>
      <c r="AF698" s="48">
        <f>_xll.qlCalendarAdvance(Calendar,AF697,AE698,"f",FALSE)</f>
        <v>43172</v>
      </c>
      <c r="AG698" s="48">
        <f>_xll.qlCalendarAdvance(Calendar,AF698,Ndays&amp;"D",,,_xll.ohTrigger(Trigger,Recalc))</f>
        <v>43174</v>
      </c>
      <c r="AH698" s="49">
        <f>IFERROR(_xll.qlIndexFixing(Eur3M_QL,AG698,TRUE,Recalc),NA())</f>
        <v>3.6476130219860762E-3</v>
      </c>
    </row>
    <row r="699" spans="31:34" x14ac:dyDescent="0.2">
      <c r="AE699" s="11" t="str">
        <f t="shared" si="13"/>
        <v>1D</v>
      </c>
      <c r="AF699" s="48">
        <f>_xll.qlCalendarAdvance(Calendar,AF698,AE699,"f",FALSE)</f>
        <v>43173</v>
      </c>
      <c r="AG699" s="48">
        <f>_xll.qlCalendarAdvance(Calendar,AF699,Ndays&amp;"D",,,_xll.ohTrigger(Trigger,Recalc))</f>
        <v>43175</v>
      </c>
      <c r="AH699" s="49">
        <f>IFERROR(_xll.qlIndexFixing(Eur3M_QL,AG699,TRUE,Recalc),NA())</f>
        <v>3.6476130219860762E-3</v>
      </c>
    </row>
    <row r="700" spans="31:34" x14ac:dyDescent="0.2">
      <c r="AE700" s="11" t="str">
        <f t="shared" si="13"/>
        <v>1D</v>
      </c>
      <c r="AF700" s="48">
        <f>_xll.qlCalendarAdvance(Calendar,AF699,AE700,"f",FALSE)</f>
        <v>43174</v>
      </c>
      <c r="AG700" s="48">
        <f>_xll.qlCalendarAdvance(Calendar,AF700,Ndays&amp;"D",,,_xll.ohTrigger(Trigger,Recalc))</f>
        <v>43178</v>
      </c>
      <c r="AH700" s="49">
        <f>IFERROR(_xll.qlIndexFixing(Eur3M_QL,AG700,TRUE,Recalc),NA())</f>
        <v>3.6476130219860762E-3</v>
      </c>
    </row>
    <row r="701" spans="31:34" x14ac:dyDescent="0.2">
      <c r="AE701" s="11" t="str">
        <f t="shared" si="13"/>
        <v>1D</v>
      </c>
      <c r="AF701" s="48">
        <f>_xll.qlCalendarAdvance(Calendar,AF700,AE701,"f",FALSE)</f>
        <v>43175</v>
      </c>
      <c r="AG701" s="48">
        <f>_xll.qlCalendarAdvance(Calendar,AF701,Ndays&amp;"D",,,_xll.ohTrigger(Trigger,Recalc))</f>
        <v>43179</v>
      </c>
      <c r="AH701" s="49">
        <f>IFERROR(_xll.qlIndexFixing(Eur3M_QL,AG701,TRUE,Recalc),NA())</f>
        <v>3.6476130219860762E-3</v>
      </c>
    </row>
    <row r="702" spans="31:34" x14ac:dyDescent="0.2">
      <c r="AE702" s="11" t="str">
        <f t="shared" si="13"/>
        <v>1D</v>
      </c>
      <c r="AF702" s="48">
        <f>_xll.qlCalendarAdvance(Calendar,AF701,AE702,"f",FALSE)</f>
        <v>43178</v>
      </c>
      <c r="AG702" s="48">
        <f>_xll.qlCalendarAdvance(Calendar,AF702,Ndays&amp;"D",,,_xll.ohTrigger(Trigger,Recalc))</f>
        <v>43180</v>
      </c>
      <c r="AH702" s="49">
        <f>IFERROR(_xll.qlIndexFixing(Eur3M_QL,AG702,TRUE,Recalc),NA())</f>
        <v>3.647649969314732E-3</v>
      </c>
    </row>
    <row r="703" spans="31:34" x14ac:dyDescent="0.2">
      <c r="AE703" s="11" t="str">
        <f t="shared" si="13"/>
        <v>1D</v>
      </c>
      <c r="AF703" s="48">
        <f>_xll.qlCalendarAdvance(Calendar,AF702,AE703,"f",FALSE)</f>
        <v>43179</v>
      </c>
      <c r="AG703" s="48">
        <f>_xll.qlCalendarAdvance(Calendar,AF703,Ndays&amp;"D",,,_xll.ohTrigger(Trigger,Recalc))</f>
        <v>43181</v>
      </c>
      <c r="AH703" s="49">
        <f>IFERROR(_xll.qlIndexFixing(Eur3M_QL,AG703,TRUE,Recalc),NA())</f>
        <v>3.6476130219852076E-3</v>
      </c>
    </row>
    <row r="704" spans="31:34" x14ac:dyDescent="0.2">
      <c r="AE704" s="11" t="str">
        <f t="shared" si="13"/>
        <v>1D</v>
      </c>
      <c r="AF704" s="48">
        <f>_xll.qlCalendarAdvance(Calendar,AF703,AE704,"f",FALSE)</f>
        <v>43180</v>
      </c>
      <c r="AG704" s="48">
        <f>_xll.qlCalendarAdvance(Calendar,AF704,Ndays&amp;"D",,,_xll.ohTrigger(Trigger,Recalc))</f>
        <v>43182</v>
      </c>
      <c r="AH704" s="49">
        <f>IFERROR(_xll.qlIndexFixing(Eur3M_QL,AG704,TRUE,Recalc),NA())</f>
        <v>3.6476130219860762E-3</v>
      </c>
    </row>
    <row r="705" spans="31:34" x14ac:dyDescent="0.2">
      <c r="AE705" s="11" t="str">
        <f t="shared" si="13"/>
        <v>1D</v>
      </c>
      <c r="AF705" s="48">
        <f>_xll.qlCalendarAdvance(Calendar,AF704,AE705,"f",FALSE)</f>
        <v>43181</v>
      </c>
      <c r="AG705" s="48">
        <f>_xll.qlCalendarAdvance(Calendar,AF705,Ndays&amp;"D",,,_xll.ohTrigger(Trigger,Recalc))</f>
        <v>43185</v>
      </c>
      <c r="AH705" s="49">
        <f>IFERROR(_xll.qlIndexFixing(Eur3M_QL,AG705,TRUE,Recalc),NA())</f>
        <v>3.6476130219860762E-3</v>
      </c>
    </row>
    <row r="706" spans="31:34" x14ac:dyDescent="0.2">
      <c r="AE706" s="11" t="str">
        <f t="shared" si="13"/>
        <v>1D</v>
      </c>
      <c r="AF706" s="48">
        <f>_xll.qlCalendarAdvance(Calendar,AF705,AE706,"f",FALSE)</f>
        <v>43182</v>
      </c>
      <c r="AG706" s="48">
        <f>_xll.qlCalendarAdvance(Calendar,AF706,Ndays&amp;"D",,,_xll.ohTrigger(Trigger,Recalc))</f>
        <v>43186</v>
      </c>
      <c r="AH706" s="49">
        <f>IFERROR(_xll.qlIndexFixing(Eur3M_QL,AG706,TRUE,Recalc),NA())</f>
        <v>3.6476130219860762E-3</v>
      </c>
    </row>
    <row r="707" spans="31:34" x14ac:dyDescent="0.2">
      <c r="AE707" s="11" t="str">
        <f t="shared" si="13"/>
        <v>1D</v>
      </c>
      <c r="AF707" s="48">
        <f>_xll.qlCalendarAdvance(Calendar,AF706,AE707,"f",FALSE)</f>
        <v>43185</v>
      </c>
      <c r="AG707" s="48">
        <f>_xll.qlCalendarAdvance(Calendar,AF707,Ndays&amp;"D",,,_xll.ohTrigger(Trigger,Recalc))</f>
        <v>43187</v>
      </c>
      <c r="AH707" s="49">
        <f>IFERROR(_xll.qlIndexFixing(Eur3M_QL,AG707,TRUE,Recalc),NA())</f>
        <v>3.6780295562193273E-3</v>
      </c>
    </row>
    <row r="708" spans="31:34" x14ac:dyDescent="0.2">
      <c r="AE708" s="11" t="str">
        <f t="shared" si="13"/>
        <v>1D</v>
      </c>
      <c r="AF708" s="48">
        <f>_xll.qlCalendarAdvance(Calendar,AF707,AE708,"f",FALSE)</f>
        <v>43186</v>
      </c>
      <c r="AG708" s="48">
        <f>_xll.qlCalendarAdvance(Calendar,AF708,Ndays&amp;"D",,,_xll.ohTrigger(Trigger,Recalc))</f>
        <v>43188</v>
      </c>
      <c r="AH708" s="49">
        <f>IFERROR(_xll.qlIndexFixing(Eur3M_QL,AG708,TRUE,Recalc),NA())</f>
        <v>3.7084647978605375E-3</v>
      </c>
    </row>
    <row r="709" spans="31:34" x14ac:dyDescent="0.2">
      <c r="AE709" s="11" t="str">
        <f t="shared" si="13"/>
        <v>1D</v>
      </c>
      <c r="AF709" s="48">
        <f>_xll.qlCalendarAdvance(Calendar,AF708,AE709,"f",FALSE)</f>
        <v>43187</v>
      </c>
      <c r="AG709" s="48">
        <f>_xll.qlCalendarAdvance(Calendar,AF709,Ndays&amp;"D",,,_xll.ohTrigger(Trigger,Recalc))</f>
        <v>43193</v>
      </c>
      <c r="AH709" s="49">
        <f>IFERROR(_xll.qlIndexFixing(Eur3M_QL,AG709,TRUE,Recalc),NA())</f>
        <v>3.7389002734333036E-3</v>
      </c>
    </row>
    <row r="710" spans="31:34" x14ac:dyDescent="0.2">
      <c r="AE710" s="11" t="str">
        <f t="shared" ref="AE710:AE715" si="14">AE709</f>
        <v>1D</v>
      </c>
      <c r="AF710" s="48">
        <f>_xll.qlCalendarAdvance(Calendar,AF709,AE710,"f",FALSE)</f>
        <v>43188</v>
      </c>
      <c r="AG710" s="48">
        <f>_xll.qlCalendarAdvance(Calendar,AF710,Ndays&amp;"D",,,_xll.ohTrigger(Trigger,Recalc))</f>
        <v>43194</v>
      </c>
      <c r="AH710" s="49">
        <f>IFERROR(_xll.qlIndexFixing(Eur3M_QL,AG710,TRUE,Recalc),NA())</f>
        <v>3.7693359829385031E-3</v>
      </c>
    </row>
    <row r="711" spans="31:34" x14ac:dyDescent="0.2">
      <c r="AE711" s="11" t="str">
        <f t="shared" si="14"/>
        <v>1D</v>
      </c>
      <c r="AF711" s="48">
        <f>_xll.qlCalendarAdvance(Calendar,AF710,AE711,"f",FALSE)</f>
        <v>43193</v>
      </c>
      <c r="AG711" s="48">
        <f>_xll.qlCalendarAdvance(Calendar,AF711,Ndays&amp;"D",,,_xll.ohTrigger(Trigger,Recalc))</f>
        <v>43195</v>
      </c>
      <c r="AH711" s="49">
        <f>IFERROR(_xll.qlIndexFixing(Eur3M_QL,AG711,TRUE,Recalc),NA())</f>
        <v>3.8606445150733007E-3</v>
      </c>
    </row>
    <row r="712" spans="31:34" x14ac:dyDescent="0.2">
      <c r="AE712" s="11" t="str">
        <f t="shared" si="14"/>
        <v>1D</v>
      </c>
      <c r="AF712" s="48">
        <f>_xll.qlCalendarAdvance(Calendar,AF711,AE712,"f",FALSE)</f>
        <v>43194</v>
      </c>
      <c r="AG712" s="48">
        <f>_xll.qlCalendarAdvance(Calendar,AF712,Ndays&amp;"D",,,_xll.ohTrigger(Trigger,Recalc))</f>
        <v>43196</v>
      </c>
      <c r="AH712" s="49">
        <f>IFERROR(_xll.qlIndexFixing(Eur3M_QL,AG712,TRUE,Recalc),NA())</f>
        <v>3.8910811603310746E-3</v>
      </c>
    </row>
    <row r="713" spans="31:34" x14ac:dyDescent="0.2">
      <c r="AE713" s="11" t="str">
        <f t="shared" si="14"/>
        <v>1D</v>
      </c>
      <c r="AF713" s="48">
        <f>_xll.qlCalendarAdvance(Calendar,AF712,AE713,"f",FALSE)</f>
        <v>43195</v>
      </c>
      <c r="AG713" s="48">
        <f>_xll.qlCalendarAdvance(Calendar,AF713,Ndays&amp;"D",,,_xll.ohTrigger(Trigger,Recalc))</f>
        <v>43199</v>
      </c>
      <c r="AH713" s="49">
        <f>IFERROR(_xll.qlIndexFixing(Eur3M_QL,AG713,TRUE,Recalc),NA())</f>
        <v>3.9215180395300664E-3</v>
      </c>
    </row>
    <row r="714" spans="31:34" x14ac:dyDescent="0.2">
      <c r="AE714" s="11" t="str">
        <f t="shared" si="14"/>
        <v>1D</v>
      </c>
      <c r="AF714" s="48">
        <f>_xll.qlCalendarAdvance(Calendar,AF713,AE714,"f",FALSE)</f>
        <v>43196</v>
      </c>
      <c r="AG714" s="48">
        <f>_xll.qlCalendarAdvance(Calendar,AF714,Ndays&amp;"D",,,_xll.ohTrigger(Trigger,Recalc))</f>
        <v>43200</v>
      </c>
      <c r="AH714" s="49">
        <f>IFERROR(_xll.qlIndexFixing(Eur3M_QL,AG714,TRUE,Recalc),NA())</f>
        <v>3.9519551526737903E-3</v>
      </c>
    </row>
    <row r="715" spans="31:34" x14ac:dyDescent="0.2">
      <c r="AE715" s="11" t="str">
        <f t="shared" si="14"/>
        <v>1D</v>
      </c>
      <c r="AF715" s="48">
        <f>_xll.qlCalendarAdvance(Calendar,AF714,AE715,"f",FALSE)</f>
        <v>43199</v>
      </c>
      <c r="AG715" s="48">
        <f>_xll.qlCalendarAdvance(Calendar,AF715,Ndays&amp;"D",,,_xll.ohTrigger(Trigger,Recalc))</f>
        <v>43201</v>
      </c>
      <c r="AH715" s="49">
        <f>IFERROR(_xll.qlIndexFixing(Eur3M_QL,AG715,TRUE,Recalc),NA())</f>
        <v>3.9823924997631245E-3</v>
      </c>
    </row>
    <row r="716" spans="31:34" x14ac:dyDescent="0.2">
      <c r="AE716" s="11" t="str">
        <f t="shared" ref="AE716:AE747" si="15">AE715</f>
        <v>1D</v>
      </c>
      <c r="AF716" s="48">
        <f>_xll.qlCalendarAdvance(Calendar,AF715,AE716,"f",FALSE)</f>
        <v>43200</v>
      </c>
      <c r="AG716" s="48">
        <f>_xll.qlCalendarAdvance(Calendar,AF716,Ndays&amp;"D",,,_xll.ohTrigger(Trigger,Recalc))</f>
        <v>43202</v>
      </c>
      <c r="AH716" s="49">
        <f>IFERROR(_xll.qlIndexFixing(Eur3M_QL,AG716,TRUE,Recalc),NA())</f>
        <v>4.0737059447258682E-3</v>
      </c>
    </row>
    <row r="717" spans="31:34" x14ac:dyDescent="0.2">
      <c r="AE717" s="11" t="str">
        <f t="shared" si="15"/>
        <v>1D</v>
      </c>
      <c r="AF717" s="48">
        <f>_xll.qlCalendarAdvance(Calendar,AF716,AE717,"f",FALSE)</f>
        <v>43201</v>
      </c>
      <c r="AG717" s="48">
        <f>_xll.qlCalendarAdvance(Calendar,AF717,Ndays&amp;"D",,,_xll.ohTrigger(Trigger,Recalc))</f>
        <v>43203</v>
      </c>
      <c r="AH717" s="49">
        <f>IFERROR(_xll.qlIndexFixing(Eur3M_QL,AG717,TRUE,Recalc),NA())</f>
        <v>4.104144227617847E-3</v>
      </c>
    </row>
    <row r="718" spans="31:34" x14ac:dyDescent="0.2">
      <c r="AE718" s="11" t="str">
        <f t="shared" si="15"/>
        <v>1D</v>
      </c>
      <c r="AF718" s="48">
        <f>_xll.qlCalendarAdvance(Calendar,AF717,AE718,"f",FALSE)</f>
        <v>43202</v>
      </c>
      <c r="AG718" s="48">
        <f>_xll.qlCalendarAdvance(Calendar,AF718,Ndays&amp;"D",,,_xll.ohTrigger(Trigger,Recalc))</f>
        <v>43206</v>
      </c>
      <c r="AH718" s="49">
        <f>IFERROR(_xll.qlIndexFixing(Eur3M_QL,AG718,TRUE,Recalc),NA())</f>
        <v>4.1345827444642189E-3</v>
      </c>
    </row>
    <row r="719" spans="31:34" x14ac:dyDescent="0.2">
      <c r="AE719" s="11" t="str">
        <f t="shared" si="15"/>
        <v>1D</v>
      </c>
      <c r="AF719" s="48">
        <f>_xll.qlCalendarAdvance(Calendar,AF718,AE719,"f",FALSE)</f>
        <v>43203</v>
      </c>
      <c r="AG719" s="48">
        <f>_xll.qlCalendarAdvance(Calendar,AF719,Ndays&amp;"D",,,_xll.ohTrigger(Trigger,Recalc))</f>
        <v>43207</v>
      </c>
      <c r="AH719" s="49">
        <f>IFERROR(_xll.qlIndexFixing(Eur3M_QL,AG719,TRUE,Recalc),NA())</f>
        <v>4.1650214952658644E-3</v>
      </c>
    </row>
    <row r="720" spans="31:34" x14ac:dyDescent="0.2">
      <c r="AE720" s="11" t="str">
        <f t="shared" si="15"/>
        <v>1D</v>
      </c>
      <c r="AF720" s="48">
        <f>_xll.qlCalendarAdvance(Calendar,AF719,AE720,"f",FALSE)</f>
        <v>43206</v>
      </c>
      <c r="AG720" s="48">
        <f>_xll.qlCalendarAdvance(Calendar,AF720,Ndays&amp;"D",,,_xll.ohTrigger(Trigger,Recalc))</f>
        <v>43208</v>
      </c>
      <c r="AH720" s="49">
        <f>IFERROR(_xll.qlIndexFixing(Eur3M_QL,AG720,TRUE,Recalc),NA())</f>
        <v>4.1954604800280527E-3</v>
      </c>
    </row>
    <row r="721" spans="31:34" x14ac:dyDescent="0.2">
      <c r="AE721" s="11" t="str">
        <f t="shared" si="15"/>
        <v>1D</v>
      </c>
      <c r="AF721" s="48">
        <f>_xll.qlCalendarAdvance(Calendar,AF720,AE721,"f",FALSE)</f>
        <v>43207</v>
      </c>
      <c r="AG721" s="48">
        <f>_xll.qlCalendarAdvance(Calendar,AF721,Ndays&amp;"D",,,_xll.ohTrigger(Trigger,Recalc))</f>
        <v>43209</v>
      </c>
      <c r="AH721" s="49">
        <f>IFERROR(_xll.qlIndexFixing(Eur3M_QL,AG721,TRUE,Recalc),NA())</f>
        <v>4.2867788380822692E-3</v>
      </c>
    </row>
    <row r="722" spans="31:34" x14ac:dyDescent="0.2">
      <c r="AE722" s="11" t="str">
        <f t="shared" si="15"/>
        <v>1D</v>
      </c>
      <c r="AF722" s="48">
        <f>_xll.qlCalendarAdvance(Calendar,AF721,AE722,"f",FALSE)</f>
        <v>43208</v>
      </c>
      <c r="AG722" s="48">
        <f>_xll.qlCalendarAdvance(Calendar,AF722,Ndays&amp;"D",,,_xll.ohTrigger(Trigger,Recalc))</f>
        <v>43210</v>
      </c>
      <c r="AH722" s="49">
        <f>IFERROR(_xll.qlIndexFixing(Eur3M_QL,AG722,TRUE,Recalc),NA())</f>
        <v>4.3172187586962927E-3</v>
      </c>
    </row>
    <row r="723" spans="31:34" x14ac:dyDescent="0.2">
      <c r="AE723" s="11" t="str">
        <f t="shared" si="15"/>
        <v>1D</v>
      </c>
      <c r="AF723" s="48">
        <f>_xll.qlCalendarAdvance(Calendar,AF722,AE723,"f",FALSE)</f>
        <v>43209</v>
      </c>
      <c r="AG723" s="48">
        <f>_xll.qlCalendarAdvance(Calendar,AF723,Ndays&amp;"D",,,_xll.ohTrigger(Trigger,Recalc))</f>
        <v>43213</v>
      </c>
      <c r="AH723" s="49">
        <f>IFERROR(_xll.qlIndexFixing(Eur3M_QL,AG723,TRUE,Recalc),NA())</f>
        <v>4.34765891327613E-3</v>
      </c>
    </row>
    <row r="724" spans="31:34" x14ac:dyDescent="0.2">
      <c r="AE724" s="11" t="str">
        <f t="shared" si="15"/>
        <v>1D</v>
      </c>
      <c r="AF724" s="48">
        <f>_xll.qlCalendarAdvance(Calendar,AF723,AE724,"f",FALSE)</f>
        <v>43210</v>
      </c>
      <c r="AG724" s="48">
        <f>_xll.qlCalendarAdvance(Calendar,AF724,Ndays&amp;"D",,,_xll.ohTrigger(Trigger,Recalc))</f>
        <v>43214</v>
      </c>
      <c r="AH724" s="49">
        <f>IFERROR(_xll.qlIndexFixing(Eur3M_QL,AG724,TRUE,Recalc),NA())</f>
        <v>4.3780993018270519E-3</v>
      </c>
    </row>
    <row r="725" spans="31:34" x14ac:dyDescent="0.2">
      <c r="AE725" s="11" t="str">
        <f t="shared" si="15"/>
        <v>1D</v>
      </c>
      <c r="AF725" s="48">
        <f>_xll.qlCalendarAdvance(Calendar,AF724,AE725,"f",FALSE)</f>
        <v>43213</v>
      </c>
      <c r="AG725" s="48">
        <f>_xll.qlCalendarAdvance(Calendar,AF725,Ndays&amp;"D",,,_xll.ohTrigger(Trigger,Recalc))</f>
        <v>43215</v>
      </c>
      <c r="AH725" s="49">
        <f>IFERROR(_xll.qlIndexFixing(Eur3M_QL,AG725,TRUE,Recalc),NA())</f>
        <v>4.40853992434818E-3</v>
      </c>
    </row>
    <row r="726" spans="31:34" x14ac:dyDescent="0.2">
      <c r="AE726" s="11" t="str">
        <f t="shared" si="15"/>
        <v>1D</v>
      </c>
      <c r="AF726" s="48">
        <f>_xll.qlCalendarAdvance(Calendar,AF725,AE726,"f",FALSE)</f>
        <v>43214</v>
      </c>
      <c r="AG726" s="48">
        <f>_xll.qlCalendarAdvance(Calendar,AF726,Ndays&amp;"D",,,_xll.ohTrigger(Trigger,Recalc))</f>
        <v>43216</v>
      </c>
      <c r="AH726" s="49">
        <f>IFERROR(_xll.qlIndexFixing(Eur3M_QL,AG726,TRUE,Recalc),NA())</f>
        <v>4.5207373940670953E-3</v>
      </c>
    </row>
    <row r="727" spans="31:34" x14ac:dyDescent="0.2">
      <c r="AE727" s="11" t="str">
        <f t="shared" si="15"/>
        <v>1D</v>
      </c>
      <c r="AF727" s="48">
        <f>_xll.qlCalendarAdvance(Calendar,AF726,AE727,"f",FALSE)</f>
        <v>43215</v>
      </c>
      <c r="AG727" s="48">
        <f>_xll.qlCalendarAdvance(Calendar,AF727,Ndays&amp;"D",,,_xll.ohTrigger(Trigger,Recalc))</f>
        <v>43217</v>
      </c>
      <c r="AH727" s="49">
        <f>IFERROR(_xll.qlIndexFixing(Eur3M_QL,AG727,TRUE,Recalc),NA())</f>
        <v>4.5809600421224377E-3</v>
      </c>
    </row>
    <row r="728" spans="31:34" x14ac:dyDescent="0.2">
      <c r="AE728" s="11" t="str">
        <f t="shared" si="15"/>
        <v>1D</v>
      </c>
      <c r="AF728" s="48">
        <f>_xll.qlCalendarAdvance(Calendar,AF727,AE728,"f",FALSE)</f>
        <v>43216</v>
      </c>
      <c r="AG728" s="48">
        <f>_xll.qlCalendarAdvance(Calendar,AF728,Ndays&amp;"D",,,_xll.ohTrigger(Trigger,Recalc))</f>
        <v>43220</v>
      </c>
      <c r="AH728" s="49">
        <f>IFERROR(_xll.qlIndexFixing(Eur3M_QL,AG728,TRUE,Recalc),NA())</f>
        <v>4.6110717133128415E-3</v>
      </c>
    </row>
    <row r="729" spans="31:34" x14ac:dyDescent="0.2">
      <c r="AE729" s="11" t="str">
        <f t="shared" si="15"/>
        <v>1D</v>
      </c>
      <c r="AF729" s="48">
        <f>_xll.qlCalendarAdvance(Calendar,AF728,AE729,"f",FALSE)</f>
        <v>43217</v>
      </c>
      <c r="AG729" s="48">
        <f>_xll.qlCalendarAdvance(Calendar,AF729,Ndays&amp;"D",,,_xll.ohTrigger(Trigger,Recalc))</f>
        <v>43222</v>
      </c>
      <c r="AH729" s="49">
        <f>IFERROR(_xll.qlIndexFixing(Eur3M_QL,AG729,TRUE,Recalc),NA())</f>
        <v>4.6790447814551023E-3</v>
      </c>
    </row>
    <row r="730" spans="31:34" x14ac:dyDescent="0.2">
      <c r="AE730" s="11" t="str">
        <f t="shared" si="15"/>
        <v>1D</v>
      </c>
      <c r="AF730" s="48">
        <f>_xll.qlCalendarAdvance(Calendar,AF729,AE730,"f",FALSE)</f>
        <v>43220</v>
      </c>
      <c r="AG730" s="48">
        <f>_xll.qlCalendarAdvance(Calendar,AF730,Ndays&amp;"D",,,_xll.ohTrigger(Trigger,Recalc))</f>
        <v>43223</v>
      </c>
      <c r="AH730" s="49">
        <f>IFERROR(_xll.qlIndexFixing(Eur3M_QL,AG730,TRUE,Recalc),NA())</f>
        <v>4.7315207125396015E-3</v>
      </c>
    </row>
    <row r="731" spans="31:34" x14ac:dyDescent="0.2">
      <c r="AE731" s="11" t="str">
        <f t="shared" si="15"/>
        <v>1D</v>
      </c>
      <c r="AF731" s="48">
        <f>_xll.qlCalendarAdvance(Calendar,AF730,AE731,"f",FALSE)</f>
        <v>43222</v>
      </c>
      <c r="AG731" s="48">
        <f>_xll.qlCalendarAdvance(Calendar,AF731,Ndays&amp;"D",,,_xll.ohTrigger(Trigger,Recalc))</f>
        <v>43224</v>
      </c>
      <c r="AH731" s="49">
        <f>IFERROR(_xll.qlIndexFixing(Eur3M_QL,AG731,TRUE,Recalc),NA())</f>
        <v>4.7616335409712655E-3</v>
      </c>
    </row>
    <row r="732" spans="31:34" x14ac:dyDescent="0.2">
      <c r="AE732" s="11" t="str">
        <f t="shared" si="15"/>
        <v>1D</v>
      </c>
      <c r="AF732" s="48">
        <f>_xll.qlCalendarAdvance(Calendar,AF731,AE732,"f",FALSE)</f>
        <v>43223</v>
      </c>
      <c r="AG732" s="48">
        <f>_xll.qlCalendarAdvance(Calendar,AF732,Ndays&amp;"D",,,_xll.ohTrigger(Trigger,Recalc))</f>
        <v>43227</v>
      </c>
      <c r="AH732" s="49">
        <f>IFERROR(_xll.qlIndexFixing(Eur3M_QL,AG732,TRUE,Recalc),NA())</f>
        <v>4.7917466008560467E-3</v>
      </c>
    </row>
    <row r="733" spans="31:34" x14ac:dyDescent="0.2">
      <c r="AE733" s="11" t="str">
        <f t="shared" si="15"/>
        <v>1D</v>
      </c>
      <c r="AF733" s="48">
        <f>_xll.qlCalendarAdvance(Calendar,AF732,AE733,"f",FALSE)</f>
        <v>43224</v>
      </c>
      <c r="AG733" s="48">
        <f>_xll.qlCalendarAdvance(Calendar,AF733,Ndays&amp;"D",,,_xll.ohTrigger(Trigger,Recalc))</f>
        <v>43228</v>
      </c>
      <c r="AH733" s="49">
        <f>IFERROR(_xll.qlIndexFixing(Eur3M_QL,AG733,TRUE,Recalc),NA())</f>
        <v>4.8218598921956832E-3</v>
      </c>
    </row>
    <row r="734" spans="31:34" x14ac:dyDescent="0.2">
      <c r="AE734" s="11" t="str">
        <f t="shared" si="15"/>
        <v>1D</v>
      </c>
      <c r="AF734" s="48">
        <f>_xll.qlCalendarAdvance(Calendar,AF733,AE734,"f",FALSE)</f>
        <v>43227</v>
      </c>
      <c r="AG734" s="48">
        <f>_xll.qlCalendarAdvance(Calendar,AF734,Ndays&amp;"D",,,_xll.ohTrigger(Trigger,Recalc))</f>
        <v>43229</v>
      </c>
      <c r="AH734" s="49">
        <f>IFERROR(_xll.qlIndexFixing(Eur3M_QL,AG734,TRUE,Recalc),NA())</f>
        <v>4.8853570414034916E-3</v>
      </c>
    </row>
    <row r="735" spans="31:34" x14ac:dyDescent="0.2">
      <c r="AE735" s="11" t="str">
        <f t="shared" si="15"/>
        <v>1D</v>
      </c>
      <c r="AF735" s="48">
        <f>_xll.qlCalendarAdvance(Calendar,AF734,AE735,"f",FALSE)</f>
        <v>43228</v>
      </c>
      <c r="AG735" s="48">
        <f>_xll.qlCalendarAdvance(Calendar,AF735,Ndays&amp;"D",,,_xll.ohTrigger(Trigger,Recalc))</f>
        <v>43230</v>
      </c>
      <c r="AH735" s="49">
        <f>IFERROR(_xll.qlIndexFixing(Eur3M_QL,AG735,TRUE,Recalc),NA())</f>
        <v>4.9423153721427507E-3</v>
      </c>
    </row>
    <row r="736" spans="31:34" x14ac:dyDescent="0.2">
      <c r="AE736" s="11" t="str">
        <f t="shared" si="15"/>
        <v>1D</v>
      </c>
      <c r="AF736" s="48">
        <f>_xll.qlCalendarAdvance(Calendar,AF735,AE736,"f",FALSE)</f>
        <v>43229</v>
      </c>
      <c r="AG736" s="48">
        <f>_xll.qlCalendarAdvance(Calendar,AF736,Ndays&amp;"D",,,_xll.ohTrigger(Trigger,Recalc))</f>
        <v>43231</v>
      </c>
      <c r="AH736" s="49">
        <f>IFERROR(_xll.qlIndexFixing(Eur3M_QL,AG736,TRUE,Recalc),NA())</f>
        <v>4.9724298207862059E-3</v>
      </c>
    </row>
    <row r="737" spans="31:34" x14ac:dyDescent="0.2">
      <c r="AE737" s="11" t="str">
        <f t="shared" si="15"/>
        <v>1D</v>
      </c>
      <c r="AF737" s="48">
        <f>_xll.qlCalendarAdvance(Calendar,AF736,AE737,"f",FALSE)</f>
        <v>43230</v>
      </c>
      <c r="AG737" s="48">
        <f>_xll.qlCalendarAdvance(Calendar,AF737,Ndays&amp;"D",,,_xll.ohTrigger(Trigger,Recalc))</f>
        <v>43234</v>
      </c>
      <c r="AH737" s="49">
        <f>IFERROR(_xll.qlIndexFixing(Eur3M_QL,AG737,TRUE,Recalc),NA())</f>
        <v>5.002544500894073E-3</v>
      </c>
    </row>
    <row r="738" spans="31:34" x14ac:dyDescent="0.2">
      <c r="AE738" s="11" t="str">
        <f t="shared" si="15"/>
        <v>1D</v>
      </c>
      <c r="AF738" s="48">
        <f>_xll.qlCalendarAdvance(Calendar,AF737,AE738,"f",FALSE)</f>
        <v>43231</v>
      </c>
      <c r="AG738" s="48">
        <f>_xll.qlCalendarAdvance(Calendar,AF738,Ndays&amp;"D",,,_xll.ohTrigger(Trigger,Recalc))</f>
        <v>43235</v>
      </c>
      <c r="AH738" s="49">
        <f>IFERROR(_xll.qlIndexFixing(Eur3M_QL,AG738,TRUE,Recalc),NA())</f>
        <v>5.0326594124706974E-3</v>
      </c>
    </row>
    <row r="739" spans="31:34" x14ac:dyDescent="0.2">
      <c r="AE739" s="11" t="str">
        <f t="shared" si="15"/>
        <v>1D</v>
      </c>
      <c r="AF739" s="48">
        <f>_xll.qlCalendarAdvance(Calendar,AF738,AE739,"f",FALSE)</f>
        <v>43234</v>
      </c>
      <c r="AG739" s="48">
        <f>_xll.qlCalendarAdvance(Calendar,AF739,Ndays&amp;"D",,,_xll.ohTrigger(Trigger,Recalc))</f>
        <v>43236</v>
      </c>
      <c r="AH739" s="49">
        <f>IFERROR(_xll.qlIndexFixing(Eur3M_QL,AG739,TRUE,Recalc),NA())</f>
        <v>5.0916804019183045E-3</v>
      </c>
    </row>
    <row r="740" spans="31:34" x14ac:dyDescent="0.2">
      <c r="AE740" s="11" t="str">
        <f t="shared" si="15"/>
        <v>1D</v>
      </c>
      <c r="AF740" s="48">
        <f>_xll.qlCalendarAdvance(Calendar,AF739,AE740,"f",FALSE)</f>
        <v>43235</v>
      </c>
      <c r="AG740" s="48">
        <f>_xll.qlCalendarAdvance(Calendar,AF740,Ndays&amp;"D",,,_xll.ohTrigger(Trigger,Recalc))</f>
        <v>43237</v>
      </c>
      <c r="AH740" s="49">
        <f>IFERROR(_xll.qlIndexFixing(Eur3M_QL,AG740,TRUE,Recalc),NA())</f>
        <v>5.1531213734873592E-3</v>
      </c>
    </row>
    <row r="741" spans="31:34" x14ac:dyDescent="0.2">
      <c r="AE741" s="11" t="str">
        <f t="shared" si="15"/>
        <v>1D</v>
      </c>
      <c r="AF741" s="48">
        <f>_xll.qlCalendarAdvance(Calendar,AF740,AE741,"f",FALSE)</f>
        <v>43236</v>
      </c>
      <c r="AG741" s="48">
        <f>_xll.qlCalendarAdvance(Calendar,AF741,Ndays&amp;"D",,,_xll.ohTrigger(Trigger,Recalc))</f>
        <v>43238</v>
      </c>
      <c r="AH741" s="49">
        <f>IFERROR(_xll.qlIndexFixing(Eur3M_QL,AG741,TRUE,Recalc),NA())</f>
        <v>5.1832374424286235E-3</v>
      </c>
    </row>
    <row r="742" spans="31:34" x14ac:dyDescent="0.2">
      <c r="AE742" s="11" t="str">
        <f t="shared" si="15"/>
        <v>1D</v>
      </c>
      <c r="AF742" s="48">
        <f>_xll.qlCalendarAdvance(Calendar,AF741,AE742,"f",FALSE)</f>
        <v>43237</v>
      </c>
      <c r="AG742" s="48">
        <f>_xll.qlCalendarAdvance(Calendar,AF742,Ndays&amp;"D",,,_xll.ohTrigger(Trigger,Recalc))</f>
        <v>43241</v>
      </c>
      <c r="AH742" s="49">
        <f>IFERROR(_xll.qlIndexFixing(Eur3M_QL,AG742,TRUE,Recalc),NA())</f>
        <v>5.2133537428482018E-3</v>
      </c>
    </row>
    <row r="743" spans="31:34" x14ac:dyDescent="0.2">
      <c r="AE743" s="11" t="str">
        <f t="shared" si="15"/>
        <v>1D</v>
      </c>
      <c r="AF743" s="48">
        <f>_xll.qlCalendarAdvance(Calendar,AF742,AE743,"f",FALSE)</f>
        <v>43238</v>
      </c>
      <c r="AG743" s="48">
        <f>_xll.qlCalendarAdvance(Calendar,AF743,Ndays&amp;"D",,,_xll.ohTrigger(Trigger,Recalc))</f>
        <v>43242</v>
      </c>
      <c r="AH743" s="49">
        <f>IFERROR(_xll.qlIndexFixing(Eur3M_QL,AG743,TRUE,Recalc),NA())</f>
        <v>5.2434702747478322E-3</v>
      </c>
    </row>
    <row r="744" spans="31:34" x14ac:dyDescent="0.2">
      <c r="AE744" s="11" t="str">
        <f t="shared" si="15"/>
        <v>1D</v>
      </c>
      <c r="AF744" s="48">
        <f>_xll.qlCalendarAdvance(Calendar,AF743,AE744,"f",FALSE)</f>
        <v>43241</v>
      </c>
      <c r="AG744" s="48">
        <f>_xll.qlCalendarAdvance(Calendar,AF744,Ndays&amp;"D",,,_xll.ohTrigger(Trigger,Recalc))</f>
        <v>43243</v>
      </c>
      <c r="AH744" s="49">
        <f>IFERROR(_xll.qlIndexFixing(Eur3M_QL,AG744,TRUE,Recalc),NA())</f>
        <v>5.2980148635965105E-3</v>
      </c>
    </row>
    <row r="745" spans="31:34" x14ac:dyDescent="0.2">
      <c r="AE745" s="11" t="str">
        <f t="shared" si="15"/>
        <v>1D</v>
      </c>
      <c r="AF745" s="48">
        <f>_xll.qlCalendarAdvance(Calendar,AF744,AE745,"f",FALSE)</f>
        <v>43242</v>
      </c>
      <c r="AG745" s="48">
        <f>_xll.qlCalendarAdvance(Calendar,AF745,Ndays&amp;"D",,,_xll.ohTrigger(Trigger,Recalc))</f>
        <v>43244</v>
      </c>
      <c r="AH745" s="49">
        <f>IFERROR(_xll.qlIndexFixing(Eur3M_QL,AG745,TRUE,Recalc),NA())</f>
        <v>5.3639387171825047E-3</v>
      </c>
    </row>
    <row r="746" spans="31:34" x14ac:dyDescent="0.2">
      <c r="AE746" s="11" t="str">
        <f t="shared" si="15"/>
        <v>1D</v>
      </c>
      <c r="AF746" s="48">
        <f>_xll.qlCalendarAdvance(Calendar,AF745,AE746,"f",FALSE)</f>
        <v>43243</v>
      </c>
      <c r="AG746" s="48">
        <f>_xll.qlCalendarAdvance(Calendar,AF746,Ndays&amp;"D",,,_xll.ohTrigger(Trigger,Recalc))</f>
        <v>43245</v>
      </c>
      <c r="AH746" s="49">
        <f>IFERROR(_xll.qlIndexFixing(Eur3M_QL,AG746,TRUE,Recalc),NA())</f>
        <v>5.3940564065093335E-3</v>
      </c>
    </row>
    <row r="747" spans="31:34" x14ac:dyDescent="0.2">
      <c r="AE747" s="12" t="str">
        <f t="shared" si="15"/>
        <v>1D</v>
      </c>
      <c r="AF747" s="50">
        <f>_xll.qlCalendarAdvance(Calendar,AF746,AE747,"f",FALSE)</f>
        <v>43244</v>
      </c>
      <c r="AG747" s="50">
        <f>_xll.qlCalendarAdvance(Calendar,AF747,Ndays&amp;"D",,,_xll.ohTrigger(Trigger,Recalc))</f>
        <v>43248</v>
      </c>
      <c r="AH747" s="51">
        <f>IFERROR(_xll.qlIndexFixing(Eur3M_QL,AG747,TRUE,Recalc),NA())</f>
        <v>5.424174327326641E-3</v>
      </c>
    </row>
  </sheetData>
  <mergeCells count="6">
    <mergeCell ref="N2:N3"/>
    <mergeCell ref="B3:B4"/>
    <mergeCell ref="C3:C4"/>
    <mergeCell ref="D3:D4"/>
    <mergeCell ref="I3:I4"/>
    <mergeCell ref="J3: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16"/>
  <sheetViews>
    <sheetView zoomScaleNormal="100" workbookViewId="0">
      <selection activeCell="N4" sqref="N4"/>
    </sheetView>
  </sheetViews>
  <sheetFormatPr defaultRowHeight="11.25" outlineLevelCol="1" x14ac:dyDescent="0.2"/>
  <cols>
    <col min="1" max="1" width="2.7109375" style="9" customWidth="1"/>
    <col min="2" max="2" width="4.7109375" style="9" customWidth="1"/>
    <col min="3" max="4" width="17.28515625" style="9" bestFit="1" customWidth="1"/>
    <col min="5" max="6" width="12" style="9" bestFit="1" customWidth="1"/>
    <col min="7" max="7" width="12" style="9" hidden="1" customWidth="1" outlineLevel="1"/>
    <col min="8" max="8" width="12.7109375" style="9" customWidth="1" collapsed="1"/>
    <col min="9" max="9" width="10.7109375" style="9" customWidth="1"/>
    <col min="10" max="10" width="14.42578125" style="9" customWidth="1"/>
    <col min="11" max="11" width="2.7109375" style="9" customWidth="1"/>
    <col min="12" max="12" width="3.7109375" style="9" customWidth="1"/>
    <col min="13" max="13" width="2.28515625" style="9" customWidth="1"/>
    <col min="14" max="14" width="7" style="9" bestFit="1" customWidth="1"/>
    <col min="15" max="16" width="2.28515625" style="9" customWidth="1"/>
    <col min="17" max="17" width="10" style="9" bestFit="1" customWidth="1"/>
    <col min="18" max="18" width="12" style="9" bestFit="1" customWidth="1"/>
    <col min="19" max="19" width="31.7109375" style="9" bestFit="1" customWidth="1"/>
    <col min="20" max="22" width="2.7109375" style="9" customWidth="1"/>
    <col min="23" max="23" width="9.140625" style="9"/>
    <col min="24" max="24" width="2.7109375" style="9" customWidth="1"/>
    <col min="25" max="30" width="9.140625" style="9"/>
    <col min="31" max="31" width="9.140625" style="9" customWidth="1"/>
    <col min="32" max="32" width="12" style="9" customWidth="1"/>
    <col min="33" max="34" width="11" style="9" customWidth="1"/>
    <col min="35" max="16384" width="9.140625" style="9"/>
  </cols>
  <sheetData>
    <row r="1" spans="1:34" ht="12" thickBot="1" x14ac:dyDescent="0.25"/>
    <row r="2" spans="1:34" x14ac:dyDescent="0.2">
      <c r="A2" s="1"/>
      <c r="B2" s="2"/>
      <c r="C2" s="2" t="s">
        <v>14</v>
      </c>
      <c r="D2" s="2" t="str">
        <f>PROPER(Currency&amp;FamilyName)&amp;Tenor</f>
        <v>Euribor6M</v>
      </c>
      <c r="E2" s="2"/>
      <c r="F2" s="2"/>
      <c r="G2" s="2"/>
      <c r="H2" s="2" t="str">
        <f>_xll.qlEuribor(Currency&amp;FamilyName&amp;Tenor&amp;"_QL",Tenor,"EUR6M",,_xll.ohTrigger(Trigger,Recalc),TRUE)</f>
        <v>EURibor6M_QL#0003</v>
      </c>
      <c r="I2" s="2"/>
      <c r="J2" s="2"/>
      <c r="K2" s="3"/>
      <c r="N2" s="61" t="s">
        <v>19</v>
      </c>
    </row>
    <row r="3" spans="1:34" ht="15" customHeight="1" x14ac:dyDescent="0.2">
      <c r="A3" s="4"/>
      <c r="B3" s="63" t="s">
        <v>11</v>
      </c>
      <c r="C3" s="65" t="s">
        <v>12</v>
      </c>
      <c r="D3" s="65" t="s">
        <v>9</v>
      </c>
      <c r="E3" s="35" t="s">
        <v>10</v>
      </c>
      <c r="F3" s="36"/>
      <c r="G3" s="36"/>
      <c r="H3" s="37"/>
      <c r="I3" s="63" t="s">
        <v>28</v>
      </c>
      <c r="J3" s="63" t="s">
        <v>29</v>
      </c>
      <c r="K3" s="5"/>
      <c r="N3" s="62"/>
      <c r="AE3" s="42" t="s">
        <v>20</v>
      </c>
      <c r="AF3" s="42" t="s">
        <v>21</v>
      </c>
      <c r="AG3" s="42" t="s">
        <v>22</v>
      </c>
      <c r="AH3" s="42" t="s">
        <v>23</v>
      </c>
    </row>
    <row r="4" spans="1:34" x14ac:dyDescent="0.2">
      <c r="A4" s="4"/>
      <c r="B4" s="64"/>
      <c r="C4" s="65"/>
      <c r="D4" s="65"/>
      <c r="E4" s="42" t="s">
        <v>17</v>
      </c>
      <c r="F4" s="42" t="s">
        <v>16</v>
      </c>
      <c r="G4" s="42" t="s">
        <v>18</v>
      </c>
      <c r="H4" s="42" t="s">
        <v>15</v>
      </c>
      <c r="I4" s="64"/>
      <c r="J4" s="64"/>
      <c r="K4" s="5"/>
      <c r="N4" s="41"/>
      <c r="AE4" s="10" t="s">
        <v>24</v>
      </c>
      <c r="AF4" s="46">
        <f>_xll.qlSettingsEvaluationDate(Trigger)</f>
        <v>42185</v>
      </c>
      <c r="AG4" s="46">
        <f>_xll.qlCalendarAdvance(Calendar,AF4,Ndays&amp;"D",,,_xll.ohTrigger(Trigger,Recalc))</f>
        <v>42187</v>
      </c>
      <c r="AH4" s="47">
        <f>IFERROR(_xll.qlIndexFixing(Eur6M_QL,AG4,TRUE,Recalc),NA())</f>
        <v>5.9527555923489649E-4</v>
      </c>
    </row>
    <row r="5" spans="1:34" x14ac:dyDescent="0.2">
      <c r="A5" s="4"/>
      <c r="B5" s="28" t="str">
        <f>_xll.qlIMMNextCode(EvaluationDate,FALSE,Trigger)</f>
        <v>N5</v>
      </c>
      <c r="C5" s="29">
        <f>_xll.qlIMMdate(B5,EvaluationDate,Trigger)</f>
        <v>42200</v>
      </c>
      <c r="D5" s="29">
        <f>_xll.qlInterestRateIndexFixingDate($D$2,$C5,Trigger)</f>
        <v>42198</v>
      </c>
      <c r="E5" s="38">
        <v>5.8980288337360631E-4</v>
      </c>
      <c r="F5" s="38">
        <v>5.3436696436585647E-4</v>
      </c>
      <c r="G5" s="38">
        <v>4.5084500740803786E-5</v>
      </c>
      <c r="H5" s="52">
        <f>_xll.qlIndexFixing(Eur6M_QL,D5,,Trigger)</f>
        <v>6.1754069911017413E-4</v>
      </c>
      <c r="I5" s="43">
        <f>(H5-E5)*10000</f>
        <v>0.27737815736567822</v>
      </c>
      <c r="J5" s="43">
        <f>(F5-E5)*10000</f>
        <v>-0.55435919007749834</v>
      </c>
      <c r="K5" s="5"/>
      <c r="L5" s="40">
        <f t="shared" ref="L5:L35" si="0">G5*10000</f>
        <v>0.45084500740803785</v>
      </c>
      <c r="M5" s="9">
        <v>0</v>
      </c>
      <c r="AE5" s="11" t="str">
        <f>AE4</f>
        <v>1D</v>
      </c>
      <c r="AF5" s="48">
        <f>_xll.qlCalendarAdvance(Calendar,AF4,AE5,"f",FALSE)</f>
        <v>42186</v>
      </c>
      <c r="AG5" s="48">
        <f>_xll.qlCalendarAdvance(Calendar,AF5,Ndays&amp;"D",,,_xll.ohTrigger(Trigger,Recalc))</f>
        <v>42188</v>
      </c>
      <c r="AH5" s="49">
        <f>IFERROR(_xll.qlIndexFixing(Eur6M_QL,AG5,TRUE,Recalc),NA())</f>
        <v>5.9768375788234976E-4</v>
      </c>
    </row>
    <row r="6" spans="1:34" x14ac:dyDescent="0.2">
      <c r="A6" s="4"/>
      <c r="B6" s="28" t="str">
        <f>_xll.qlIMMNextCode(B5,FALSE,Trigger)</f>
        <v>Q5</v>
      </c>
      <c r="C6" s="29">
        <f>_xll.qlIMMdate(B6,EvaluationDate,Trigger)</f>
        <v>42235</v>
      </c>
      <c r="D6" s="29">
        <f>_xll.qlInterestRateIndexFixingDate($D$2,$C6,Trigger)</f>
        <v>42233</v>
      </c>
      <c r="E6" s="38">
        <v>7.2028223558622039E-4</v>
      </c>
      <c r="F6" s="38">
        <v>7.2848585912653886E-4</v>
      </c>
      <c r="G6" s="38">
        <v>3.3605562840826593E-5</v>
      </c>
      <c r="H6" s="52">
        <f>_xll.qlIndexFixing(Eur6M_QL,D6,,Trigger)</f>
        <v>7.2014415153099785E-4</v>
      </c>
      <c r="I6" s="44">
        <f t="shared" ref="I6:I35" si="1">(H6-E6)*10000</f>
        <v>-1.3808405522253066E-3</v>
      </c>
      <c r="J6" s="44">
        <f t="shared" ref="J6:J35" si="2">(F6-E6)*10000</f>
        <v>8.2036235403184748E-2</v>
      </c>
      <c r="K6" s="5"/>
      <c r="L6" s="40">
        <f t="shared" si="0"/>
        <v>0.33605562840826592</v>
      </c>
      <c r="M6" s="9">
        <v>0</v>
      </c>
      <c r="AE6" s="11" t="str">
        <f t="shared" ref="AE6:AE69" si="3">AE5</f>
        <v>1D</v>
      </c>
      <c r="AF6" s="48">
        <f>_xll.qlCalendarAdvance(Calendar,AF5,AE6,"f",FALSE)</f>
        <v>42187</v>
      </c>
      <c r="AG6" s="48">
        <f>_xll.qlCalendarAdvance(Calendar,AF6,Ndays&amp;"D",,,_xll.ohTrigger(Trigger,Recalc))</f>
        <v>42191</v>
      </c>
      <c r="AH6" s="49">
        <f>IFERROR(_xll.qlIndexFixing(Eur6M_QL,AG6,TRUE,Recalc),NA())</f>
        <v>6.0010732484989775E-4</v>
      </c>
    </row>
    <row r="7" spans="1:34" x14ac:dyDescent="0.2">
      <c r="A7" s="4"/>
      <c r="B7" s="28" t="str">
        <f>_xll.qlIMMNextCode(B6,FALSE,Trigger)</f>
        <v>U5</v>
      </c>
      <c r="C7" s="29">
        <f>_xll.qlIMMdate(B7,EvaluationDate,Trigger)</f>
        <v>42263</v>
      </c>
      <c r="D7" s="29">
        <f>_xll.qlInterestRateIndexFixingDate($D$2,$C7,Trigger)</f>
        <v>42261</v>
      </c>
      <c r="E7" s="38">
        <v>8.0261031379811861E-4</v>
      </c>
      <c r="F7" s="38">
        <v>7.9631123435143091E-4</v>
      </c>
      <c r="G7" s="38">
        <v>3.1690440583486933E-5</v>
      </c>
      <c r="H7" s="52">
        <f>_xll.qlIndexFixing(Eur6M_QL,D7,,Trigger)</f>
        <v>7.9987101081053103E-4</v>
      </c>
      <c r="I7" s="44">
        <f t="shared" si="1"/>
        <v>-2.7393029875875767E-2</v>
      </c>
      <c r="J7" s="44">
        <f t="shared" si="2"/>
        <v>-6.2990794466877012E-2</v>
      </c>
      <c r="K7" s="5"/>
      <c r="L7" s="40">
        <f t="shared" si="0"/>
        <v>0.31690440583486934</v>
      </c>
      <c r="M7" s="9">
        <v>0</v>
      </c>
      <c r="AE7" s="11" t="str">
        <f t="shared" si="3"/>
        <v>1D</v>
      </c>
      <c r="AF7" s="48">
        <f>_xll.qlCalendarAdvance(Calendar,AF6,AE7,"f",FALSE)</f>
        <v>42188</v>
      </c>
      <c r="AG7" s="48">
        <f>_xll.qlCalendarAdvance(Calendar,AF7,Ndays&amp;"D",,,_xll.ohTrigger(Trigger,Recalc))</f>
        <v>42192</v>
      </c>
      <c r="AH7" s="49">
        <f>IFERROR(_xll.qlIndexFixing(Eur6M_QL,AG7,TRUE,Recalc),NA())</f>
        <v>6.0484949011362749E-4</v>
      </c>
    </row>
    <row r="8" spans="1:34" x14ac:dyDescent="0.2">
      <c r="A8" s="4"/>
      <c r="B8" s="28" t="str">
        <f>_xll.qlIMMNextCode(B7,FALSE,Trigger)</f>
        <v>V5</v>
      </c>
      <c r="C8" s="29">
        <f>_xll.qlIMMdate(B8,EvaluationDate,Trigger)</f>
        <v>42298</v>
      </c>
      <c r="D8" s="29">
        <f>_xll.qlInterestRateIndexFixingDate($D$2,$C8,Trigger)</f>
        <v>42296</v>
      </c>
      <c r="E8" s="38">
        <v>8.6478567692761842E-4</v>
      </c>
      <c r="F8" s="38">
        <v>8.728397919528035E-4</v>
      </c>
      <c r="G8" s="38">
        <v>2.2689870645438763E-5</v>
      </c>
      <c r="H8" s="52">
        <f>_xll.qlIndexFixing(Eur6M_QL,D8,,Trigger)</f>
        <v>8.7282367990689836E-4</v>
      </c>
      <c r="I8" s="44">
        <f t="shared" si="1"/>
        <v>8.0380029792799429E-2</v>
      </c>
      <c r="J8" s="44">
        <f t="shared" si="2"/>
        <v>8.0541150251850838E-2</v>
      </c>
      <c r="K8" s="5"/>
      <c r="L8" s="40">
        <f t="shared" si="0"/>
        <v>0.22689870645438762</v>
      </c>
      <c r="M8" s="9">
        <v>0</v>
      </c>
      <c r="AE8" s="11" t="str">
        <f t="shared" si="3"/>
        <v>1D</v>
      </c>
      <c r="AF8" s="48">
        <f>_xll.qlCalendarAdvance(Calendar,AF7,AE8,"f",FALSE)</f>
        <v>42191</v>
      </c>
      <c r="AG8" s="48">
        <f>_xll.qlCalendarAdvance(Calendar,AF8,Ndays&amp;"D",,,_xll.ohTrigger(Trigger,Recalc))</f>
        <v>42193</v>
      </c>
      <c r="AH8" s="49">
        <f>IFERROR(_xll.qlIndexFixing(Eur6M_QL,AG8,TRUE,Recalc),NA())</f>
        <v>6.0615890405792843E-4</v>
      </c>
    </row>
    <row r="9" spans="1:34" x14ac:dyDescent="0.2">
      <c r="A9" s="4"/>
      <c r="B9" s="28" t="str">
        <f>_xll.qlIMMNextCode(B8,FALSE,Trigger)</f>
        <v>X5</v>
      </c>
      <c r="C9" s="29">
        <f>_xll.qlIMMdate(B9,EvaluationDate,Trigger)</f>
        <v>42326</v>
      </c>
      <c r="D9" s="29">
        <f>_xll.qlInterestRateIndexFixingDate($D$2,$C9,Trigger)</f>
        <v>42324</v>
      </c>
      <c r="E9" s="38">
        <v>9.0804308175565073E-4</v>
      </c>
      <c r="F9" s="38">
        <v>9.1631034992228119E-4</v>
      </c>
      <c r="G9" s="38">
        <v>1.8422941300392427E-5</v>
      </c>
      <c r="H9" s="52">
        <f>_xll.qlIndexFixing(Eur6M_QL,D9,,Trigger)</f>
        <v>9.1094342989037405E-4</v>
      </c>
      <c r="I9" s="44">
        <f t="shared" si="1"/>
        <v>2.9003481347233226E-2</v>
      </c>
      <c r="J9" s="44">
        <f t="shared" si="2"/>
        <v>8.2672681666304565E-2</v>
      </c>
      <c r="K9" s="5"/>
      <c r="L9" s="40">
        <f t="shared" si="0"/>
        <v>0.18422941300392426</v>
      </c>
      <c r="M9" s="9">
        <v>0</v>
      </c>
      <c r="AE9" s="11" t="str">
        <f t="shared" si="3"/>
        <v>1D</v>
      </c>
      <c r="AF9" s="48">
        <f>_xll.qlCalendarAdvance(Calendar,AF8,AE9,"f",FALSE)</f>
        <v>42192</v>
      </c>
      <c r="AG9" s="48">
        <f>_xll.qlCalendarAdvance(Calendar,AF9,Ndays&amp;"D",,,_xll.ohTrigger(Trigger,Recalc))</f>
        <v>42194</v>
      </c>
      <c r="AH9" s="49">
        <f>IFERROR(_xll.qlIndexFixing(Eur6M_QL,AG9,TRUE,Recalc),NA())</f>
        <v>6.1247155632594761E-4</v>
      </c>
    </row>
    <row r="10" spans="1:34" x14ac:dyDescent="0.2">
      <c r="A10" s="4"/>
      <c r="B10" s="28" t="str">
        <f>_xll.qlIMMNextCode(B9,FALSE,Trigger)</f>
        <v>Z5</v>
      </c>
      <c r="C10" s="29">
        <f>_xll.qlIMMdate(B10,EvaluationDate,Trigger)</f>
        <v>42354</v>
      </c>
      <c r="D10" s="29">
        <f>_xll.qlInterestRateIndexFixingDate($D$2,$C10,Trigger)</f>
        <v>42352</v>
      </c>
      <c r="E10" s="38">
        <v>9.5074934948077079E-4</v>
      </c>
      <c r="F10" s="38">
        <v>9.5247894855025731E-4</v>
      </c>
      <c r="G10" s="38">
        <v>1.6300227344373124E-5</v>
      </c>
      <c r="H10" s="52">
        <f>_xll.qlIndexFixing(Eur6M_QL,D10,,Trigger)</f>
        <v>9.5080174593434102E-4</v>
      </c>
      <c r="I10" s="44">
        <f t="shared" si="1"/>
        <v>5.2396453570227944E-4</v>
      </c>
      <c r="J10" s="44">
        <f t="shared" si="2"/>
        <v>1.729599069486519E-2</v>
      </c>
      <c r="K10" s="5"/>
      <c r="L10" s="40">
        <f t="shared" si="0"/>
        <v>0.16300227344373125</v>
      </c>
      <c r="M10" s="9">
        <v>0</v>
      </c>
      <c r="AE10" s="11" t="str">
        <f t="shared" si="3"/>
        <v>1D</v>
      </c>
      <c r="AF10" s="48">
        <f>_xll.qlCalendarAdvance(Calendar,AF9,AE10,"f",FALSE)</f>
        <v>42193</v>
      </c>
      <c r="AG10" s="48">
        <f>_xll.qlCalendarAdvance(Calendar,AF10,Ndays&amp;"D",,,_xll.ohTrigger(Trigger,Recalc))</f>
        <v>42195</v>
      </c>
      <c r="AH10" s="49">
        <f>IFERROR(_xll.qlIndexFixing(Eur6M_QL,AG10,TRUE,Recalc),NA())</f>
        <v>6.1499685635503574E-4</v>
      </c>
    </row>
    <row r="11" spans="1:34" x14ac:dyDescent="0.2">
      <c r="A11" s="4"/>
      <c r="B11" s="28" t="str">
        <f>_xll.qlIMMNextCode(B10,FALSE,Trigger)</f>
        <v>F6</v>
      </c>
      <c r="C11" s="29">
        <f>_xll.qlIMMdate(B11,EvaluationDate,Trigger)</f>
        <v>42389</v>
      </c>
      <c r="D11" s="29">
        <f>_xll.qlInterestRateIndexFixingDate($D$2,$C11,Trigger)</f>
        <v>42387</v>
      </c>
      <c r="E11" s="38">
        <v>9.968827190799522E-4</v>
      </c>
      <c r="F11" s="38">
        <v>1.0032801068392929E-3</v>
      </c>
      <c r="G11" s="38">
        <v>1.8950218762363184E-5</v>
      </c>
      <c r="H11" s="52">
        <f>_xll.qlIndexFixing(Eur6M_QL,D11,,Trigger)</f>
        <v>1.0037254080923071E-3</v>
      </c>
      <c r="I11" s="44">
        <f t="shared" si="1"/>
        <v>6.8426890123549425E-2</v>
      </c>
      <c r="J11" s="44">
        <f t="shared" si="2"/>
        <v>6.3973877593406947E-2</v>
      </c>
      <c r="K11" s="5"/>
      <c r="L11" s="40">
        <f t="shared" si="0"/>
        <v>0.18950218762363186</v>
      </c>
      <c r="M11" s="9">
        <v>0</v>
      </c>
      <c r="AE11" s="11" t="str">
        <f t="shared" si="3"/>
        <v>1D</v>
      </c>
      <c r="AF11" s="48">
        <f>_xll.qlCalendarAdvance(Calendar,AF10,AE11,"f",FALSE)</f>
        <v>42194</v>
      </c>
      <c r="AG11" s="48">
        <f>_xll.qlCalendarAdvance(Calendar,AF11,Ndays&amp;"D",,,_xll.ohTrigger(Trigger,Recalc))</f>
        <v>42198</v>
      </c>
      <c r="AH11" s="49">
        <f>IFERROR(_xll.qlIndexFixing(Eur6M_QL,AG11,TRUE,Recalc),NA())</f>
        <v>6.1754069911017413E-4</v>
      </c>
    </row>
    <row r="12" spans="1:34" x14ac:dyDescent="0.2">
      <c r="A12" s="4"/>
      <c r="B12" s="28" t="str">
        <f>_xll.qlIMMNextCode(B11,FALSE,Trigger)</f>
        <v>G6</v>
      </c>
      <c r="C12" s="29">
        <f>_xll.qlIMMdate(B12,EvaluationDate,Trigger)</f>
        <v>42417</v>
      </c>
      <c r="D12" s="29">
        <f>_xll.qlInterestRateIndexFixingDate($D$2,$C12,Trigger)</f>
        <v>42415</v>
      </c>
      <c r="E12" s="38">
        <v>1.0372970018558306E-3</v>
      </c>
      <c r="F12" s="38">
        <v>1.0364661008786726E-3</v>
      </c>
      <c r="G12" s="38">
        <v>1.6180468852104924E-5</v>
      </c>
      <c r="H12" s="52">
        <f>_xll.qlIndexFixing(Eur6M_QL,D12,,Trigger)</f>
        <v>1.0342132748101215E-3</v>
      </c>
      <c r="I12" s="44">
        <f t="shared" si="1"/>
        <v>-3.0837270457090889E-2</v>
      </c>
      <c r="J12" s="44">
        <f t="shared" si="2"/>
        <v>-8.3090097715795598E-3</v>
      </c>
      <c r="K12" s="5"/>
      <c r="L12" s="40">
        <f t="shared" si="0"/>
        <v>0.16180468852104923</v>
      </c>
      <c r="M12" s="9">
        <v>0</v>
      </c>
      <c r="AE12" s="11" t="str">
        <f t="shared" si="3"/>
        <v>1D</v>
      </c>
      <c r="AF12" s="48">
        <f>_xll.qlCalendarAdvance(Calendar,AF11,AE12,"f",FALSE)</f>
        <v>42195</v>
      </c>
      <c r="AG12" s="48">
        <f>_xll.qlCalendarAdvance(Calendar,AF12,Ndays&amp;"D",,,_xll.ohTrigger(Trigger,Recalc))</f>
        <v>42199</v>
      </c>
      <c r="AH12" s="49">
        <f>IFERROR(_xll.qlIndexFixing(Eur6M_QL,AG12,TRUE,Recalc),NA())</f>
        <v>6.226261696235506E-4</v>
      </c>
    </row>
    <row r="13" spans="1:34" x14ac:dyDescent="0.2">
      <c r="A13" s="4"/>
      <c r="B13" s="28" t="str">
        <f>_xll.qlIMMNextCode(B12,FALSE,Trigger)</f>
        <v>H6</v>
      </c>
      <c r="C13" s="29">
        <f>_xll.qlIMMdate(B13,EvaluationDate,Trigger)</f>
        <v>42445</v>
      </c>
      <c r="D13" s="29">
        <f>_xll.qlInterestRateIndexFixingDate($D$2,$C13,Trigger)</f>
        <v>42443</v>
      </c>
      <c r="E13" s="38">
        <v>1.0824153328925937E-3</v>
      </c>
      <c r="F13" s="38">
        <v>1.0684619244382761E-3</v>
      </c>
      <c r="G13" s="38">
        <v>1.9636987548912406E-5</v>
      </c>
      <c r="H13" s="52">
        <f>_xll.qlIndexFixing(Eur6M_QL,D13,,Trigger)</f>
        <v>1.0677869879572239E-3</v>
      </c>
      <c r="I13" s="44">
        <f t="shared" si="1"/>
        <v>-0.146283449353698</v>
      </c>
      <c r="J13" s="44">
        <f t="shared" si="2"/>
        <v>-0.13953408454317603</v>
      </c>
      <c r="K13" s="5"/>
      <c r="L13" s="40">
        <f t="shared" si="0"/>
        <v>0.19636987548912407</v>
      </c>
      <c r="M13" s="9">
        <v>0</v>
      </c>
      <c r="AE13" s="11" t="str">
        <f t="shared" si="3"/>
        <v>1D</v>
      </c>
      <c r="AF13" s="48">
        <f>_xll.qlCalendarAdvance(Calendar,AF12,AE13,"f",FALSE)</f>
        <v>42198</v>
      </c>
      <c r="AG13" s="48">
        <f>_xll.qlCalendarAdvance(Calendar,AF13,Ndays&amp;"D",,,_xll.ohTrigger(Trigger,Recalc))</f>
        <v>42200</v>
      </c>
      <c r="AH13" s="49">
        <f>IFERROR(_xll.qlIndexFixing(Eur6M_QL,AG13,TRUE,Recalc),NA())</f>
        <v>6.2395715543960798E-4</v>
      </c>
    </row>
    <row r="14" spans="1:34" x14ac:dyDescent="0.2">
      <c r="A14" s="4"/>
      <c r="B14" s="28" t="str">
        <f>_xll.qlIMMNextCode(B13,FALSE,Trigger)</f>
        <v>J6</v>
      </c>
      <c r="C14" s="29">
        <f>_xll.qlIMMdate(B14,EvaluationDate,Trigger)</f>
        <v>42480</v>
      </c>
      <c r="D14" s="29">
        <f>_xll.qlInterestRateIndexFixingDate($D$2,$C14,Trigger)</f>
        <v>42478</v>
      </c>
      <c r="E14" s="38">
        <v>1.1484391393846826E-3</v>
      </c>
      <c r="F14" s="38">
        <v>1.1346577940728848E-3</v>
      </c>
      <c r="G14" s="38">
        <v>1.8808331206095621E-5</v>
      </c>
      <c r="H14" s="52">
        <f>_xll.qlIndexFixing(Eur6M_QL,D14,,Trigger)</f>
        <v>1.135073168439481E-3</v>
      </c>
      <c r="I14" s="44">
        <f t="shared" si="1"/>
        <v>-0.13365970945201619</v>
      </c>
      <c r="J14" s="44">
        <f t="shared" si="2"/>
        <v>-0.13781345311797855</v>
      </c>
      <c r="K14" s="5"/>
      <c r="L14" s="40">
        <f t="shared" si="0"/>
        <v>0.18808331206095621</v>
      </c>
      <c r="M14" s="9">
        <v>0</v>
      </c>
      <c r="AE14" s="11" t="str">
        <f t="shared" si="3"/>
        <v>1D</v>
      </c>
      <c r="AF14" s="48">
        <f>_xll.qlCalendarAdvance(Calendar,AF13,AE14,"f",FALSE)</f>
        <v>42199</v>
      </c>
      <c r="AG14" s="48">
        <f>_xll.qlCalendarAdvance(Calendar,AF14,Ndays&amp;"D",,,_xll.ohTrigger(Trigger,Recalc))</f>
        <v>42201</v>
      </c>
      <c r="AH14" s="49">
        <f>IFERROR(_xll.qlIndexFixing(Eur6M_QL,AG14,TRUE,Recalc),NA())</f>
        <v>6.3055392630860464E-4</v>
      </c>
    </row>
    <row r="15" spans="1:34" x14ac:dyDescent="0.2">
      <c r="A15" s="4"/>
      <c r="B15" s="28" t="str">
        <f>_xll.qlIMMNextCode(B14,FALSE,Trigger)</f>
        <v>K6</v>
      </c>
      <c r="C15" s="29">
        <f>_xll.qlIMMdate(B15,EvaluationDate,Trigger)</f>
        <v>42508</v>
      </c>
      <c r="D15" s="29">
        <f>_xll.qlInterestRateIndexFixingDate($D$2,$C15,Trigger)</f>
        <v>42506</v>
      </c>
      <c r="E15" s="38">
        <v>1.2086696313288504E-3</v>
      </c>
      <c r="F15" s="38">
        <v>1.1856747005768299E-3</v>
      </c>
      <c r="G15" s="38">
        <v>1.9950791118539419E-5</v>
      </c>
      <c r="H15" s="52">
        <f>_xll.qlIndexFixing(Eur6M_QL,D15,,Trigger)</f>
        <v>1.1846029599158288E-3</v>
      </c>
      <c r="I15" s="44">
        <f t="shared" si="1"/>
        <v>-0.2406667141302164</v>
      </c>
      <c r="J15" s="44">
        <f t="shared" si="2"/>
        <v>-0.22994930752020518</v>
      </c>
      <c r="K15" s="5"/>
      <c r="L15" s="40">
        <f t="shared" si="0"/>
        <v>0.19950791118539418</v>
      </c>
      <c r="M15" s="9">
        <v>0</v>
      </c>
      <c r="AE15" s="11" t="str">
        <f t="shared" si="3"/>
        <v>1D</v>
      </c>
      <c r="AF15" s="48">
        <f>_xll.qlCalendarAdvance(Calendar,AF14,AE15,"f",FALSE)</f>
        <v>42200</v>
      </c>
      <c r="AG15" s="48">
        <f>_xll.qlCalendarAdvance(Calendar,AF15,Ndays&amp;"D",,,_xll.ohTrigger(Trigger,Recalc))</f>
        <v>42202</v>
      </c>
      <c r="AH15" s="49">
        <f>IFERROR(_xll.qlIndexFixing(Eur6M_QL,AG15,TRUE,Recalc),NA())</f>
        <v>6.3321854897981154E-4</v>
      </c>
    </row>
    <row r="16" spans="1:34" x14ac:dyDescent="0.2">
      <c r="A16" s="4"/>
      <c r="B16" s="28" t="str">
        <f>_xll.qlIMMNextCode(B15,FALSE,Trigger)</f>
        <v>M6</v>
      </c>
      <c r="C16" s="29">
        <f>_xll.qlIMMdate(B16,EvaluationDate,Trigger)</f>
        <v>42536</v>
      </c>
      <c r="D16" s="29">
        <f>_xll.qlInterestRateIndexFixingDate($D$2,$C16,Trigger)</f>
        <v>42534</v>
      </c>
      <c r="E16" s="38">
        <v>1.2736634695848994E-3</v>
      </c>
      <c r="F16" s="38">
        <v>1.2396338291947588E-3</v>
      </c>
      <c r="G16" s="38">
        <v>2.4869378893441746E-5</v>
      </c>
      <c r="H16" s="52">
        <f>_xll.qlIndexFixing(Eur6M_QL,D16,,Trigger)</f>
        <v>1.2431510138257319E-3</v>
      </c>
      <c r="I16" s="44">
        <f t="shared" si="1"/>
        <v>-0.30512455759167501</v>
      </c>
      <c r="J16" s="44">
        <f t="shared" si="2"/>
        <v>-0.34029640390140531</v>
      </c>
      <c r="K16" s="5"/>
      <c r="L16" s="40">
        <f t="shared" si="0"/>
        <v>0.24869378893441746</v>
      </c>
      <c r="M16" s="9">
        <v>0</v>
      </c>
      <c r="AE16" s="11" t="str">
        <f t="shared" si="3"/>
        <v>1D</v>
      </c>
      <c r="AF16" s="48">
        <f>_xll.qlCalendarAdvance(Calendar,AF15,AE16,"f",FALSE)</f>
        <v>42201</v>
      </c>
      <c r="AG16" s="48">
        <f>_xll.qlCalendarAdvance(Calendar,AF16,Ndays&amp;"D",,,_xll.ohTrigger(Trigger,Recalc))</f>
        <v>42205</v>
      </c>
      <c r="AH16" s="49">
        <f>IFERROR(_xll.qlIndexFixing(Eur6M_QL,AG16,TRUE,Recalc),NA())</f>
        <v>6.3590488892508454E-4</v>
      </c>
    </row>
    <row r="17" spans="1:34" x14ac:dyDescent="0.2">
      <c r="A17" s="4"/>
      <c r="B17" s="28" t="str">
        <f>_xll.qlIMMNextCode(B16,FALSE,Trigger)</f>
        <v>N6</v>
      </c>
      <c r="C17" s="29">
        <f>_xll.qlIMMdate(B17,EvaluationDate,Trigger)</f>
        <v>42571</v>
      </c>
      <c r="D17" s="29">
        <f>_xll.qlInterestRateIndexFixingDate($D$2,$C17,Trigger)</f>
        <v>42569</v>
      </c>
      <c r="E17" s="38">
        <v>1.3838330657172766E-3</v>
      </c>
      <c r="F17" s="38">
        <v>1.3720626599417441E-3</v>
      </c>
      <c r="G17" s="38">
        <v>2.9186458317100012E-5</v>
      </c>
      <c r="H17" s="52">
        <f>_xll.qlIndexFixing(Eur6M_QL,D17,,Trigger)</f>
        <v>1.3717351291210179E-3</v>
      </c>
      <c r="I17" s="44">
        <f t="shared" si="1"/>
        <v>-0.12097936596258642</v>
      </c>
      <c r="J17" s="44">
        <f t="shared" si="2"/>
        <v>-0.11770405775532455</v>
      </c>
      <c r="K17" s="5"/>
      <c r="L17" s="40">
        <f t="shared" si="0"/>
        <v>0.29186458317100011</v>
      </c>
      <c r="M17" s="9">
        <v>0</v>
      </c>
      <c r="AE17" s="11" t="str">
        <f t="shared" si="3"/>
        <v>1D</v>
      </c>
      <c r="AF17" s="48">
        <f>_xll.qlCalendarAdvance(Calendar,AF16,AE17,"f",FALSE)</f>
        <v>42202</v>
      </c>
      <c r="AG17" s="48">
        <f>_xll.qlCalendarAdvance(Calendar,AF17,Ndays&amp;"D",,,_xll.ohTrigger(Trigger,Recalc))</f>
        <v>42206</v>
      </c>
      <c r="AH17" s="49">
        <f>IFERROR(_xll.qlIndexFixing(Eur6M_QL,AG17,TRUE,Recalc),NA())</f>
        <v>6.4148391893403454E-4</v>
      </c>
    </row>
    <row r="18" spans="1:34" x14ac:dyDescent="0.2">
      <c r="A18" s="4"/>
      <c r="B18" s="28" t="str">
        <f>_xll.qlIMMNextCode(B17,FALSE,Trigger)</f>
        <v>Q6</v>
      </c>
      <c r="C18" s="29">
        <f>_xll.qlIMMdate(B18,EvaluationDate,Trigger)</f>
        <v>42599</v>
      </c>
      <c r="D18" s="29">
        <f>_xll.qlInterestRateIndexFixingDate($D$2,$C18,Trigger)</f>
        <v>42597</v>
      </c>
      <c r="E18" s="38">
        <v>1.4862915926012246E-3</v>
      </c>
      <c r="F18" s="38">
        <v>1.466051158730794E-3</v>
      </c>
      <c r="G18" s="38">
        <v>2.4482574160690414E-5</v>
      </c>
      <c r="H18" s="52">
        <f>_xll.qlIndexFixing(Eur6M_QL,D18,,Trigger)</f>
        <v>1.4699320319818158E-3</v>
      </c>
      <c r="I18" s="44">
        <f t="shared" si="1"/>
        <v>-0.16359560619408831</v>
      </c>
      <c r="J18" s="44">
        <f t="shared" si="2"/>
        <v>-0.20240433870430613</v>
      </c>
      <c r="K18" s="5"/>
      <c r="L18" s="40">
        <f t="shared" si="0"/>
        <v>0.24482574160690415</v>
      </c>
      <c r="M18" s="9">
        <v>0</v>
      </c>
      <c r="AE18" s="11" t="str">
        <f t="shared" si="3"/>
        <v>1D</v>
      </c>
      <c r="AF18" s="48">
        <f>_xll.qlCalendarAdvance(Calendar,AF17,AE18,"f",FALSE)</f>
        <v>42205</v>
      </c>
      <c r="AG18" s="48">
        <f>_xll.qlCalendarAdvance(Calendar,AF18,Ndays&amp;"D",,,_xll.ohTrigger(Trigger,Recalc))</f>
        <v>42207</v>
      </c>
      <c r="AH18" s="49">
        <f>IFERROR(_xll.qlIndexFixing(Eur6M_QL,AG18,TRUE,Recalc),NA())</f>
        <v>6.4279490796418043E-4</v>
      </c>
    </row>
    <row r="19" spans="1:34" x14ac:dyDescent="0.2">
      <c r="A19" s="4"/>
      <c r="B19" s="28" t="str">
        <f>_xll.qlIMMNextCode(B18,FALSE,Trigger)</f>
        <v>U6</v>
      </c>
      <c r="C19" s="29">
        <f>_xll.qlIMMdate(B19,EvaluationDate,Trigger)</f>
        <v>42634</v>
      </c>
      <c r="D19" s="29">
        <f>_xll.qlInterestRateIndexFixingDate($D$2,$C19,Trigger)</f>
        <v>42632</v>
      </c>
      <c r="E19" s="38">
        <v>1.6225018730686408E-3</v>
      </c>
      <c r="F19" s="38">
        <v>1.6054673199292658E-3</v>
      </c>
      <c r="G19" s="38">
        <v>1.7590806531276778E-5</v>
      </c>
      <c r="H19" s="52">
        <f>_xll.qlIndexFixing(Eur6M_QL,D19,,Trigger)</f>
        <v>1.6063825526140434E-3</v>
      </c>
      <c r="I19" s="44">
        <f t="shared" si="1"/>
        <v>-0.16119320454597305</v>
      </c>
      <c r="J19" s="44">
        <f t="shared" si="2"/>
        <v>-0.17034553139374989</v>
      </c>
      <c r="K19" s="5"/>
      <c r="L19" s="40">
        <f t="shared" si="0"/>
        <v>0.17590806531276779</v>
      </c>
      <c r="M19" s="9">
        <v>0</v>
      </c>
      <c r="AE19" s="11" t="str">
        <f t="shared" si="3"/>
        <v>1D</v>
      </c>
      <c r="AF19" s="48">
        <f>_xll.qlCalendarAdvance(Calendar,AF18,AE19,"f",FALSE)</f>
        <v>42206</v>
      </c>
      <c r="AG19" s="48">
        <f>_xll.qlCalendarAdvance(Calendar,AF19,Ndays&amp;"D",,,_xll.ohTrigger(Trigger,Recalc))</f>
        <v>42208</v>
      </c>
      <c r="AH19" s="49">
        <f>IFERROR(_xll.qlIndexFixing(Eur6M_QL,AG19,TRUE,Recalc),NA())</f>
        <v>6.4967822104860357E-4</v>
      </c>
    </row>
    <row r="20" spans="1:34" x14ac:dyDescent="0.2">
      <c r="A20" s="4"/>
      <c r="B20" s="28" t="str">
        <f>_xll.qlIMMNextCode(B19,FALSE,Trigger)</f>
        <v>V6</v>
      </c>
      <c r="C20" s="29">
        <f>_xll.qlIMMdate(B20,EvaluationDate,Trigger)</f>
        <v>42662</v>
      </c>
      <c r="D20" s="29">
        <f>_xll.qlInterestRateIndexFixingDate($D$2,$C20,Trigger)</f>
        <v>42660</v>
      </c>
      <c r="E20" s="38">
        <v>1.7609691645587055E-3</v>
      </c>
      <c r="F20" s="38">
        <v>1.7515368791652954E-3</v>
      </c>
      <c r="G20" s="38">
        <v>2.1813373047053666E-5</v>
      </c>
      <c r="H20" s="52">
        <f>_xll.qlIndexFixing(Eur6M_QL,D20,,Trigger)</f>
        <v>1.7500109337210067E-3</v>
      </c>
      <c r="I20" s="44">
        <f t="shared" si="1"/>
        <v>-0.10958230837698714</v>
      </c>
      <c r="J20" s="44">
        <f t="shared" si="2"/>
        <v>-9.4322853934100503E-2</v>
      </c>
      <c r="K20" s="5"/>
      <c r="L20" s="40">
        <f t="shared" si="0"/>
        <v>0.21813373047053666</v>
      </c>
      <c r="M20" s="9">
        <v>0</v>
      </c>
      <c r="AE20" s="11" t="str">
        <f t="shared" si="3"/>
        <v>1D</v>
      </c>
      <c r="AF20" s="48">
        <f>_xll.qlCalendarAdvance(Calendar,AF19,AE20,"f",FALSE)</f>
        <v>42207</v>
      </c>
      <c r="AG20" s="48">
        <f>_xll.qlCalendarAdvance(Calendar,AF20,Ndays&amp;"D",,,_xll.ohTrigger(Trigger,Recalc))</f>
        <v>42209</v>
      </c>
      <c r="AH20" s="49">
        <f>IFERROR(_xll.qlIndexFixing(Eur6M_QL,AG20,TRUE,Recalc),NA())</f>
        <v>6.5250438865723751E-4</v>
      </c>
    </row>
    <row r="21" spans="1:34" x14ac:dyDescent="0.2">
      <c r="A21" s="4"/>
      <c r="B21" s="28" t="str">
        <f>_xll.qlIMMNextCode(B20,FALSE,Trigger)</f>
        <v>X6</v>
      </c>
      <c r="C21" s="29">
        <f>_xll.qlIMMdate(B21,EvaluationDate,Trigger)</f>
        <v>42690</v>
      </c>
      <c r="D21" s="29">
        <f>_xll.qlInterestRateIndexFixingDate($D$2,$C21,Trigger)</f>
        <v>42688</v>
      </c>
      <c r="E21" s="38">
        <v>1.8996704229343971E-3</v>
      </c>
      <c r="F21" s="38">
        <v>1.8920947865555707E-3</v>
      </c>
      <c r="G21" s="38">
        <v>2.3025499348590496E-5</v>
      </c>
      <c r="H21" s="52">
        <f>_xll.qlIndexFixing(Eur6M_QL,D21,,Trigger)</f>
        <v>1.8972710712523552E-3</v>
      </c>
      <c r="I21" s="44">
        <f t="shared" si="1"/>
        <v>-2.3993516820419291E-2</v>
      </c>
      <c r="J21" s="44">
        <f t="shared" si="2"/>
        <v>-7.5756363788264877E-2</v>
      </c>
      <c r="K21" s="5"/>
      <c r="L21" s="40">
        <f t="shared" si="0"/>
        <v>0.23025499348590497</v>
      </c>
      <c r="M21" s="9">
        <v>0</v>
      </c>
      <c r="AE21" s="11" t="str">
        <f t="shared" si="3"/>
        <v>1D</v>
      </c>
      <c r="AF21" s="48">
        <f>_xll.qlCalendarAdvance(Calendar,AF20,AE21,"f",FALSE)</f>
        <v>42208</v>
      </c>
      <c r="AG21" s="48">
        <f>_xll.qlCalendarAdvance(Calendar,AF21,Ndays&amp;"D",,,_xll.ohTrigger(Trigger,Recalc))</f>
        <v>42212</v>
      </c>
      <c r="AH21" s="49">
        <f>IFERROR(_xll.qlIndexFixing(Eur6M_QL,AG21,TRUE,Recalc),NA())</f>
        <v>6.5535544824434988E-4</v>
      </c>
    </row>
    <row r="22" spans="1:34" x14ac:dyDescent="0.2">
      <c r="A22" s="4"/>
      <c r="B22" s="28" t="str">
        <f>_xll.qlIMMNextCode(B21,FALSE,Trigger)</f>
        <v>Z6</v>
      </c>
      <c r="C22" s="29">
        <f>_xll.qlIMMdate(B22,EvaluationDate,Trigger)</f>
        <v>42725</v>
      </c>
      <c r="D22" s="29">
        <f>_xll.qlInterestRateIndexFixingDate($D$2,$C22,Trigger)</f>
        <v>42723</v>
      </c>
      <c r="E22" s="38">
        <v>2.0893539044782917E-3</v>
      </c>
      <c r="F22" s="38">
        <v>2.1274500252024728E-3</v>
      </c>
      <c r="G22" s="38">
        <v>2.2990389183621546E-5</v>
      </c>
      <c r="H22" s="52">
        <f>_xll.qlIndexFixing(Eur6M_QL,D22,,Trigger)</f>
        <v>2.0954010407006041E-3</v>
      </c>
      <c r="I22" s="44">
        <f t="shared" si="1"/>
        <v>6.04713622231242E-2</v>
      </c>
      <c r="J22" s="44">
        <f t="shared" si="2"/>
        <v>0.38096120724181137</v>
      </c>
      <c r="K22" s="5"/>
      <c r="L22" s="40">
        <f t="shared" si="0"/>
        <v>0.22990389183621546</v>
      </c>
      <c r="M22" s="9">
        <v>0</v>
      </c>
      <c r="AE22" s="11" t="str">
        <f t="shared" si="3"/>
        <v>1D</v>
      </c>
      <c r="AF22" s="48">
        <f>_xll.qlCalendarAdvance(Calendar,AF21,AE22,"f",FALSE)</f>
        <v>42209</v>
      </c>
      <c r="AG22" s="48">
        <f>_xll.qlCalendarAdvance(Calendar,AF22,Ndays&amp;"D",,,_xll.ohTrigger(Trigger,Recalc))</f>
        <v>42213</v>
      </c>
      <c r="AH22" s="49">
        <f>IFERROR(_xll.qlIndexFixing(Eur6M_QL,AG22,TRUE,Recalc),NA())</f>
        <v>6.5661277392363286E-4</v>
      </c>
    </row>
    <row r="23" spans="1:34" x14ac:dyDescent="0.2">
      <c r="A23" s="4"/>
      <c r="B23" s="28" t="str">
        <f>_xll.qlIMMNextCode(B22,FALSE,Trigger)</f>
        <v>F7</v>
      </c>
      <c r="C23" s="29">
        <f>_xll.qlIMMdate(B23,EvaluationDate,Trigger)</f>
        <v>42753</v>
      </c>
      <c r="D23" s="29">
        <f>_xll.qlInterestRateIndexFixingDate($D$2,$C23,Trigger)</f>
        <v>42751</v>
      </c>
      <c r="E23" s="38">
        <v>2.2396171229703832E-3</v>
      </c>
      <c r="F23" s="38">
        <v>2.2696368112158139E-3</v>
      </c>
      <c r="G23" s="38">
        <v>2.2083435489110192E-5</v>
      </c>
      <c r="H23" s="52">
        <f>_xll.qlIndexFixing(Eur6M_QL,D23,,Trigger)</f>
        <v>2.2419276447592298E-3</v>
      </c>
      <c r="I23" s="44">
        <f t="shared" si="1"/>
        <v>2.3105217888466645E-2</v>
      </c>
      <c r="J23" s="44">
        <f t="shared" si="2"/>
        <v>0.30019688245430753</v>
      </c>
      <c r="K23" s="5"/>
      <c r="L23" s="40">
        <f t="shared" si="0"/>
        <v>0.22083435489110192</v>
      </c>
      <c r="M23" s="9">
        <v>0</v>
      </c>
      <c r="AE23" s="11" t="str">
        <f t="shared" si="3"/>
        <v>1D</v>
      </c>
      <c r="AF23" s="48">
        <f>_xll.qlCalendarAdvance(Calendar,AF22,AE23,"f",FALSE)</f>
        <v>42212</v>
      </c>
      <c r="AG23" s="48">
        <f>_xll.qlCalendarAdvance(Calendar,AF23,Ndays&amp;"D",,,_xll.ohTrigger(Trigger,Recalc))</f>
        <v>42214</v>
      </c>
      <c r="AH23" s="49">
        <f>IFERROR(_xll.qlIndexFixing(Eur6M_QL,AG23,TRUE,Recalc),NA())</f>
        <v>6.5785638122917893E-4</v>
      </c>
    </row>
    <row r="24" spans="1:34" x14ac:dyDescent="0.2">
      <c r="A24" s="4"/>
      <c r="B24" s="28" t="str">
        <f>_xll.qlIMMNextCode(B23,FALSE,Trigger)</f>
        <v>G7</v>
      </c>
      <c r="C24" s="29">
        <f>_xll.qlIMMdate(B24,EvaluationDate,Trigger)</f>
        <v>42781</v>
      </c>
      <c r="D24" s="29">
        <f>_xll.qlInterestRateIndexFixingDate($D$2,$C24,Trigger)</f>
        <v>42779</v>
      </c>
      <c r="E24" s="38">
        <v>2.4040509516437781E-3</v>
      </c>
      <c r="F24" s="38">
        <v>2.4581755758843913E-3</v>
      </c>
      <c r="G24" s="38">
        <v>2.0521559905035054E-5</v>
      </c>
      <c r="H24" s="52">
        <f>_xll.qlIndexFixing(Eur6M_QL,D24,,Trigger)</f>
        <v>2.4047220738910666E-3</v>
      </c>
      <c r="I24" s="44">
        <f t="shared" si="1"/>
        <v>6.7112224728851227E-3</v>
      </c>
      <c r="J24" s="44">
        <f t="shared" si="2"/>
        <v>0.54124624240613206</v>
      </c>
      <c r="K24" s="5"/>
      <c r="L24" s="40">
        <f t="shared" si="0"/>
        <v>0.20521559905035056</v>
      </c>
      <c r="M24" s="9">
        <v>0</v>
      </c>
      <c r="AE24" s="11" t="str">
        <f t="shared" si="3"/>
        <v>1D</v>
      </c>
      <c r="AF24" s="48">
        <f>_xll.qlCalendarAdvance(Calendar,AF23,AE24,"f",FALSE)</f>
        <v>42213</v>
      </c>
      <c r="AG24" s="48">
        <f>_xll.qlCalendarAdvance(Calendar,AF24,Ndays&amp;"D",,,_xll.ohTrigger(Trigger,Recalc))</f>
        <v>42215</v>
      </c>
      <c r="AH24" s="49">
        <f>IFERROR(_xll.qlIndexFixing(Eur6M_QL,AG24,TRUE,Recalc),NA())</f>
        <v>6.6999999999995817E-4</v>
      </c>
    </row>
    <row r="25" spans="1:34" x14ac:dyDescent="0.2">
      <c r="A25" s="4"/>
      <c r="B25" s="28" t="str">
        <f>_xll.qlIMMNextCode(B24,FALSE,Trigger)</f>
        <v>H7</v>
      </c>
      <c r="C25" s="29">
        <f>_xll.qlIMMdate(B25,EvaluationDate,Trigger)</f>
        <v>42809</v>
      </c>
      <c r="D25" s="29">
        <f>_xll.qlInterestRateIndexFixingDate($D$2,$C25,Trigger)</f>
        <v>42807</v>
      </c>
      <c r="E25" s="38">
        <v>2.5773593973741661E-3</v>
      </c>
      <c r="F25" s="38">
        <v>2.7033672194648715E-3</v>
      </c>
      <c r="G25" s="38">
        <v>1.8772076883433541E-5</v>
      </c>
      <c r="H25" s="52">
        <f>_xll.qlIndexFixing(Eur6M_QL,D25,,Trigger)</f>
        <v>2.5786849044753934E-3</v>
      </c>
      <c r="I25" s="44">
        <f t="shared" si="1"/>
        <v>1.3255071012272662E-2</v>
      </c>
      <c r="J25" s="44">
        <f t="shared" si="2"/>
        <v>1.2600782209070545</v>
      </c>
      <c r="K25" s="5"/>
      <c r="L25" s="40">
        <f t="shared" si="0"/>
        <v>0.18772076883433542</v>
      </c>
      <c r="M25" s="9">
        <v>0</v>
      </c>
      <c r="AE25" s="11" t="str">
        <f t="shared" si="3"/>
        <v>1D</v>
      </c>
      <c r="AF25" s="48">
        <f>_xll.qlCalendarAdvance(Calendar,AF24,AE25,"f",FALSE)</f>
        <v>42214</v>
      </c>
      <c r="AG25" s="48">
        <f>_xll.qlCalendarAdvance(Calendar,AF25,Ndays&amp;"D",,,_xll.ohTrigger(Trigger,Recalc))</f>
        <v>42216</v>
      </c>
      <c r="AH25" s="49">
        <f>IFERROR(_xll.qlIndexFixing(Eur6M_QL,AG25,TRUE,Recalc),NA())</f>
        <v>6.7300953638223552E-4</v>
      </c>
    </row>
    <row r="26" spans="1:34" x14ac:dyDescent="0.2">
      <c r="A26" s="4"/>
      <c r="B26" s="28" t="str">
        <f>_xll.qlIMMNextCode(B25,FALSE,Trigger)</f>
        <v>J7</v>
      </c>
      <c r="C26" s="29">
        <f>_xll.qlIMMdate(B26,EvaluationDate,Trigger)</f>
        <v>42844</v>
      </c>
      <c r="D26" s="29">
        <f>_xll.qlInterestRateIndexFixingDate($D$2,$C26,Trigger)</f>
        <v>42838</v>
      </c>
      <c r="E26" s="38">
        <v>2.7855673735482267E-3</v>
      </c>
      <c r="F26" s="38">
        <v>2.9229929626748089E-3</v>
      </c>
      <c r="G26" s="38">
        <v>2.1925247093136013E-5</v>
      </c>
      <c r="H26" s="52">
        <f>_xll.qlIndexFixing(Eur6M_QL,D26,,Trigger)</f>
        <v>2.7789091847051201E-3</v>
      </c>
      <c r="I26" s="44">
        <f t="shared" si="1"/>
        <v>-6.6581888431066147E-2</v>
      </c>
      <c r="J26" s="44">
        <f t="shared" si="2"/>
        <v>1.374255891265822</v>
      </c>
      <c r="K26" s="5"/>
      <c r="L26" s="40">
        <f t="shared" si="0"/>
        <v>0.21925247093136013</v>
      </c>
      <c r="M26" s="9">
        <v>0</v>
      </c>
      <c r="AE26" s="11" t="str">
        <f t="shared" si="3"/>
        <v>1D</v>
      </c>
      <c r="AF26" s="48">
        <f>_xll.qlCalendarAdvance(Calendar,AF25,AE26,"f",FALSE)</f>
        <v>42215</v>
      </c>
      <c r="AG26" s="48">
        <f>_xll.qlCalendarAdvance(Calendar,AF26,Ndays&amp;"D",,,_xll.ohTrigger(Trigger,Recalc))</f>
        <v>42219</v>
      </c>
      <c r="AH26" s="49">
        <f>IFERROR(_xll.qlIndexFixing(Eur6M_QL,AG26,TRUE,Recalc),NA())</f>
        <v>6.7604474194129713E-4</v>
      </c>
    </row>
    <row r="27" spans="1:34" x14ac:dyDescent="0.2">
      <c r="A27" s="4"/>
      <c r="B27" s="28" t="str">
        <f>_xll.qlIMMNextCode(B26,FALSE,Trigger)</f>
        <v>K7</v>
      </c>
      <c r="C27" s="29">
        <f>_xll.qlIMMdate(B27,EvaluationDate,Trigger)</f>
        <v>42872</v>
      </c>
      <c r="D27" s="29">
        <f>_xll.qlInterestRateIndexFixingDate($D$2,$C27,Trigger)</f>
        <v>42870</v>
      </c>
      <c r="E27" s="38">
        <v>0</v>
      </c>
      <c r="F27" s="38">
        <v>3.1253596367539099E-3</v>
      </c>
      <c r="G27" s="38">
        <v>0</v>
      </c>
      <c r="H27" s="52">
        <f>_xll.qlIndexFixing(Eur6M_QL,D27,,Trigger)</f>
        <v>2.9792258587198498E-3</v>
      </c>
      <c r="I27" s="44">
        <f t="shared" si="1"/>
        <v>29.7922585871985</v>
      </c>
      <c r="J27" s="44">
        <f t="shared" si="2"/>
        <v>31.2535963675391</v>
      </c>
      <c r="K27" s="5"/>
      <c r="L27" s="40">
        <f t="shared" si="0"/>
        <v>0</v>
      </c>
      <c r="M27" s="9">
        <v>0</v>
      </c>
      <c r="AE27" s="11" t="str">
        <f t="shared" si="3"/>
        <v>1D</v>
      </c>
      <c r="AF27" s="48">
        <f>_xll.qlCalendarAdvance(Calendar,AF26,AE27,"f",FALSE)</f>
        <v>42216</v>
      </c>
      <c r="AG27" s="48">
        <f>_xll.qlCalendarAdvance(Calendar,AF27,Ndays&amp;"D",,,_xll.ohTrigger(Trigger,Recalc))</f>
        <v>42220</v>
      </c>
      <c r="AH27" s="49">
        <f>IFERROR(_xll.qlIndexFixing(Eur6M_QL,AG27,TRUE,Recalc),NA())</f>
        <v>6.8297717086044979E-4</v>
      </c>
    </row>
    <row r="28" spans="1:34" x14ac:dyDescent="0.2">
      <c r="A28" s="4"/>
      <c r="B28" s="28" t="str">
        <f>_xll.qlIMMNextCode(B27,FALSE,Trigger)</f>
        <v>M7</v>
      </c>
      <c r="C28" s="29">
        <f>_xll.qlIMMdate(B28,EvaluationDate,Trigger)</f>
        <v>42907</v>
      </c>
      <c r="D28" s="29">
        <f>_xll.qlInterestRateIndexFixingDate($D$2,$C28,Trigger)</f>
        <v>42905</v>
      </c>
      <c r="E28" s="38">
        <v>0</v>
      </c>
      <c r="F28" s="38">
        <v>3.3294272227612871E-3</v>
      </c>
      <c r="G28" s="38">
        <v>0</v>
      </c>
      <c r="H28" s="52">
        <f>_xll.qlIndexFixing(Eur6M_QL,D28,,Trigger)</f>
        <v>3.2240194280945753E-3</v>
      </c>
      <c r="I28" s="44">
        <f t="shared" si="1"/>
        <v>32.240194280945751</v>
      </c>
      <c r="J28" s="44">
        <f t="shared" si="2"/>
        <v>33.294272227612872</v>
      </c>
      <c r="K28" s="5"/>
      <c r="L28" s="40">
        <f t="shared" si="0"/>
        <v>0</v>
      </c>
      <c r="M28" s="9">
        <v>0</v>
      </c>
      <c r="AE28" s="11" t="str">
        <f t="shared" si="3"/>
        <v>1D</v>
      </c>
      <c r="AF28" s="48">
        <f>_xll.qlCalendarAdvance(Calendar,AF27,AE28,"f",FALSE)</f>
        <v>42219</v>
      </c>
      <c r="AG28" s="48">
        <f>_xll.qlCalendarAdvance(Calendar,AF28,Ndays&amp;"D",,,_xll.ohTrigger(Trigger,Recalc))</f>
        <v>42221</v>
      </c>
      <c r="AH28" s="49">
        <f>IFERROR(_xll.qlIndexFixing(Eur6M_QL,AG28,TRUE,Recalc),NA())</f>
        <v>6.8413833841197795E-4</v>
      </c>
    </row>
    <row r="29" spans="1:34" x14ac:dyDescent="0.2">
      <c r="A29" s="4"/>
      <c r="B29" s="28" t="str">
        <f>_xll.qlIMMNextCode(B28,FALSE,Trigger)</f>
        <v>N7</v>
      </c>
      <c r="C29" s="29">
        <f>_xll.qlIMMdate(B29,EvaluationDate,Trigger)</f>
        <v>42935</v>
      </c>
      <c r="D29" s="29">
        <f>_xll.qlInterestRateIndexFixingDate($D$2,$C29,Trigger)</f>
        <v>42933</v>
      </c>
      <c r="E29" s="38">
        <v>0</v>
      </c>
      <c r="F29" s="38">
        <v>3.4658911518096725E-3</v>
      </c>
      <c r="G29" s="38">
        <v>0</v>
      </c>
      <c r="H29" s="52">
        <f>_xll.qlIndexFixing(Eur6M_QL,D29,,Trigger)</f>
        <v>3.4180484105979059E-3</v>
      </c>
      <c r="I29" s="44">
        <f t="shared" si="1"/>
        <v>34.180484105979062</v>
      </c>
      <c r="J29" s="44">
        <f t="shared" si="2"/>
        <v>34.658911518096723</v>
      </c>
      <c r="K29" s="5"/>
      <c r="L29" s="40">
        <f t="shared" si="0"/>
        <v>0</v>
      </c>
      <c r="M29" s="9">
        <v>0</v>
      </c>
      <c r="AE29" s="11" t="str">
        <f t="shared" si="3"/>
        <v>1D</v>
      </c>
      <c r="AF29" s="48">
        <f>_xll.qlCalendarAdvance(Calendar,AF28,AE29,"f",FALSE)</f>
        <v>42220</v>
      </c>
      <c r="AG29" s="48">
        <f>_xll.qlCalendarAdvance(Calendar,AF29,Ndays&amp;"D",,,_xll.ohTrigger(Trigger,Recalc))</f>
        <v>42222</v>
      </c>
      <c r="AH29" s="49">
        <f>IFERROR(_xll.qlIndexFixing(Eur6M_QL,AG29,TRUE,Recalc),NA())</f>
        <v>6.9153776258726925E-4</v>
      </c>
    </row>
    <row r="30" spans="1:34" x14ac:dyDescent="0.2">
      <c r="A30" s="4"/>
      <c r="B30" s="28" t="str">
        <f>_xll.qlIMMNextCode(B29,FALSE,Trigger)</f>
        <v>Q7</v>
      </c>
      <c r="C30" s="29">
        <f>_xll.qlIMMdate(B30,EvaluationDate,Trigger)</f>
        <v>42963</v>
      </c>
      <c r="D30" s="29">
        <f>_xll.qlInterestRateIndexFixingDate($D$2,$C30,Trigger)</f>
        <v>42961</v>
      </c>
      <c r="E30" s="38">
        <v>0</v>
      </c>
      <c r="F30" s="38">
        <v>3.6169849599586245E-3</v>
      </c>
      <c r="G30" s="38">
        <v>0</v>
      </c>
      <c r="H30" s="52">
        <f>_xll.qlIndexFixing(Eur6M_QL,D30,,Trigger)</f>
        <v>3.6179798479566961E-3</v>
      </c>
      <c r="I30" s="44">
        <f t="shared" si="1"/>
        <v>36.179798479566962</v>
      </c>
      <c r="J30" s="44">
        <f t="shared" si="2"/>
        <v>36.169849599586243</v>
      </c>
      <c r="K30" s="5"/>
      <c r="L30" s="40">
        <f t="shared" si="0"/>
        <v>0</v>
      </c>
      <c r="M30" s="9">
        <v>0</v>
      </c>
      <c r="AE30" s="11" t="str">
        <f t="shared" si="3"/>
        <v>1D</v>
      </c>
      <c r="AF30" s="48">
        <f>_xll.qlCalendarAdvance(Calendar,AF29,AE30,"f",FALSE)</f>
        <v>42221</v>
      </c>
      <c r="AG30" s="48">
        <f>_xll.qlCalendarAdvance(Calendar,AF30,Ndays&amp;"D",,,_xll.ohTrigger(Trigger,Recalc))</f>
        <v>42223</v>
      </c>
      <c r="AH30" s="49">
        <f>IFERROR(_xll.qlIndexFixing(Eur6M_QL,AG30,TRUE,Recalc),NA())</f>
        <v>6.9468615616268177E-4</v>
      </c>
    </row>
    <row r="31" spans="1:34" x14ac:dyDescent="0.2">
      <c r="A31" s="4"/>
      <c r="B31" s="28" t="str">
        <f>_xll.qlIMMNextCode(B30,FALSE,Trigger)</f>
        <v>U7</v>
      </c>
      <c r="C31" s="29">
        <f>_xll.qlIMMdate(B31,EvaluationDate,Trigger)</f>
        <v>42998</v>
      </c>
      <c r="D31" s="29">
        <f>_xll.qlInterestRateIndexFixingDate($D$2,$C31,Trigger)</f>
        <v>42996</v>
      </c>
      <c r="E31" s="38">
        <v>0</v>
      </c>
      <c r="F31" s="38">
        <v>3.8208665221209585E-3</v>
      </c>
      <c r="G31" s="38">
        <v>0</v>
      </c>
      <c r="H31" s="52">
        <f>_xll.qlIndexFixing(Eur6M_QL,D31,,Trigger)</f>
        <v>3.8695358570831292E-3</v>
      </c>
      <c r="I31" s="44">
        <f t="shared" si="1"/>
        <v>38.695358570831289</v>
      </c>
      <c r="J31" s="44">
        <f t="shared" si="2"/>
        <v>38.208665221209586</v>
      </c>
      <c r="K31" s="5"/>
      <c r="L31" s="40">
        <f t="shared" si="0"/>
        <v>0</v>
      </c>
      <c r="M31" s="9">
        <v>0</v>
      </c>
      <c r="AE31" s="11" t="str">
        <f t="shared" si="3"/>
        <v>1D</v>
      </c>
      <c r="AF31" s="48">
        <f>_xll.qlCalendarAdvance(Calendar,AF30,AE31,"f",FALSE)</f>
        <v>42222</v>
      </c>
      <c r="AG31" s="48">
        <f>_xll.qlCalendarAdvance(Calendar,AF31,Ndays&amp;"D",,,_xll.ohTrigger(Trigger,Recalc))</f>
        <v>42226</v>
      </c>
      <c r="AH31" s="49">
        <f>IFERROR(_xll.qlIndexFixing(Eur6M_QL,AG31,TRUE,Recalc),NA())</f>
        <v>6.9784660979018169E-4</v>
      </c>
    </row>
    <row r="32" spans="1:34" x14ac:dyDescent="0.2">
      <c r="A32" s="4"/>
      <c r="B32" s="28" t="str">
        <f>_xll.qlIMMNextCode(B31,FALSE,Trigger)</f>
        <v>V7</v>
      </c>
      <c r="C32" s="29">
        <f>_xll.qlIMMdate(B32,EvaluationDate,Trigger)</f>
        <v>43026</v>
      </c>
      <c r="D32" s="29">
        <f>_xll.qlInterestRateIndexFixingDate($D$2,$C32,Trigger)</f>
        <v>43024</v>
      </c>
      <c r="E32" s="38">
        <v>0</v>
      </c>
      <c r="F32" s="38">
        <v>4.0164519584275282E-3</v>
      </c>
      <c r="G32" s="38">
        <v>0</v>
      </c>
      <c r="H32" s="52">
        <f>_xll.qlIndexFixing(Eur6M_QL,D32,,Trigger)</f>
        <v>4.0954375440397824E-3</v>
      </c>
      <c r="I32" s="44">
        <f t="shared" si="1"/>
        <v>40.954375440397826</v>
      </c>
      <c r="J32" s="44">
        <f t="shared" si="2"/>
        <v>40.164519584275283</v>
      </c>
      <c r="K32" s="5"/>
      <c r="L32" s="40">
        <f t="shared" si="0"/>
        <v>0</v>
      </c>
      <c r="M32" s="9">
        <v>0</v>
      </c>
      <c r="AE32" s="11" t="str">
        <f t="shared" si="3"/>
        <v>1D</v>
      </c>
      <c r="AF32" s="48">
        <f>_xll.qlCalendarAdvance(Calendar,AF31,AE32,"f",FALSE)</f>
        <v>42223</v>
      </c>
      <c r="AG32" s="48">
        <f>_xll.qlCalendarAdvance(Calendar,AF32,Ndays&amp;"D",,,_xll.ohTrigger(Trigger,Recalc))</f>
        <v>42227</v>
      </c>
      <c r="AH32" s="49">
        <f>IFERROR(_xll.qlIndexFixing(Eur6M_QL,AG32,TRUE,Recalc),NA())</f>
        <v>7.0516463011439966E-4</v>
      </c>
    </row>
    <row r="33" spans="1:34" x14ac:dyDescent="0.2">
      <c r="A33" s="4"/>
      <c r="B33" s="28" t="str">
        <f>_xll.qlIMMNextCode(B32,FALSE,Trigger)</f>
        <v>X7</v>
      </c>
      <c r="C33" s="29">
        <f>_xll.qlIMMdate(B33,EvaluationDate,Trigger)</f>
        <v>43054</v>
      </c>
      <c r="D33" s="29">
        <f>_xll.qlInterestRateIndexFixingDate($D$2,$C33,Trigger)</f>
        <v>43052</v>
      </c>
      <c r="E33" s="38">
        <v>0</v>
      </c>
      <c r="F33" s="38">
        <v>4.2225623233238165E-3</v>
      </c>
      <c r="G33" s="38">
        <v>0</v>
      </c>
      <c r="H33" s="52">
        <f>_xll.qlIndexFixing(Eur6M_QL,D33,,Trigger)</f>
        <v>4.3227080976635905E-3</v>
      </c>
      <c r="I33" s="44">
        <f t="shared" si="1"/>
        <v>43.227080976635904</v>
      </c>
      <c r="J33" s="44">
        <f t="shared" si="2"/>
        <v>42.225623233238167</v>
      </c>
      <c r="K33" s="5"/>
      <c r="L33" s="40">
        <f t="shared" si="0"/>
        <v>0</v>
      </c>
      <c r="M33" s="9">
        <v>0</v>
      </c>
      <c r="AE33" s="11" t="str">
        <f t="shared" si="3"/>
        <v>1D</v>
      </c>
      <c r="AF33" s="48">
        <f>_xll.qlCalendarAdvance(Calendar,AF32,AE33,"f",FALSE)</f>
        <v>42226</v>
      </c>
      <c r="AG33" s="48">
        <f>_xll.qlCalendarAdvance(Calendar,AF33,Ndays&amp;"D",,,_xll.ohTrigger(Trigger,Recalc))</f>
        <v>42228</v>
      </c>
      <c r="AH33" s="49">
        <f>IFERROR(_xll.qlIndexFixing(Eur6M_QL,AG33,TRUE,Recalc),NA())</f>
        <v>7.0627687151471146E-4</v>
      </c>
    </row>
    <row r="34" spans="1:34" x14ac:dyDescent="0.2">
      <c r="A34" s="4"/>
      <c r="B34" s="28" t="str">
        <f>_xll.qlIMMNextCode(B33,FALSE,Trigger)</f>
        <v>Z7</v>
      </c>
      <c r="C34" s="29">
        <f>_xll.qlIMMdate(B34,EvaluationDate,Trigger)</f>
        <v>43089</v>
      </c>
      <c r="D34" s="29">
        <f>_xll.qlInterestRateIndexFixingDate($D$2,$C34,Trigger)</f>
        <v>43087</v>
      </c>
      <c r="E34" s="38">
        <v>0</v>
      </c>
      <c r="F34" s="38">
        <v>4.5158440058756921E-3</v>
      </c>
      <c r="G34" s="38">
        <v>0</v>
      </c>
      <c r="H34" s="52">
        <f>_xll.qlIndexFixing(Eur6M_QL,D34,,Trigger)</f>
        <v>4.6307037668110521E-3</v>
      </c>
      <c r="I34" s="44">
        <f t="shared" si="1"/>
        <v>46.307037668110517</v>
      </c>
      <c r="J34" s="44">
        <f t="shared" si="2"/>
        <v>45.158440058756923</v>
      </c>
      <c r="K34" s="5"/>
      <c r="L34" s="40">
        <f t="shared" si="0"/>
        <v>0</v>
      </c>
      <c r="M34" s="9">
        <v>0</v>
      </c>
      <c r="AE34" s="11" t="str">
        <f t="shared" si="3"/>
        <v>1D</v>
      </c>
      <c r="AF34" s="48">
        <f>_xll.qlCalendarAdvance(Calendar,AF33,AE34,"f",FALSE)</f>
        <v>42227</v>
      </c>
      <c r="AG34" s="48">
        <f>_xll.qlCalendarAdvance(Calendar,AF34,Ndays&amp;"D",,,_xll.ohTrigger(Trigger,Recalc))</f>
        <v>42229</v>
      </c>
      <c r="AH34" s="49">
        <f>IFERROR(_xll.qlIndexFixing(Eur6M_QL,AG34,TRUE,Recalc),NA())</f>
        <v>7.1376173096590015E-4</v>
      </c>
    </row>
    <row r="35" spans="1:34" x14ac:dyDescent="0.2">
      <c r="A35" s="4"/>
      <c r="B35" s="30" t="str">
        <f>_xll.qlIMMNextCode(B34,FALSE,Trigger)</f>
        <v>F8</v>
      </c>
      <c r="C35" s="31">
        <f>_xll.qlIMMdate(B35,EvaluationDate,Trigger)</f>
        <v>43117</v>
      </c>
      <c r="D35" s="31">
        <f>_xll.qlInterestRateIndexFixingDate($D$2,$C35,Trigger)</f>
        <v>43115</v>
      </c>
      <c r="E35" s="39">
        <v>0</v>
      </c>
      <c r="F35" s="39">
        <v>4.7626811366162413E-3</v>
      </c>
      <c r="G35" s="39">
        <v>0</v>
      </c>
      <c r="H35" s="53">
        <f>_xll.qlIndexFixing(Eur6M_QL,D35,,Trigger)</f>
        <v>4.8798000159385076E-3</v>
      </c>
      <c r="I35" s="45">
        <f t="shared" si="1"/>
        <v>48.798000159385076</v>
      </c>
      <c r="J35" s="45">
        <f t="shared" si="2"/>
        <v>47.626811366162414</v>
      </c>
      <c r="K35" s="5"/>
      <c r="L35" s="40">
        <f t="shared" si="0"/>
        <v>0</v>
      </c>
      <c r="M35" s="9">
        <v>0</v>
      </c>
      <c r="AE35" s="11" t="str">
        <f t="shared" si="3"/>
        <v>1D</v>
      </c>
      <c r="AF35" s="48">
        <f>_xll.qlCalendarAdvance(Calendar,AF34,AE35,"f",FALSE)</f>
        <v>42228</v>
      </c>
      <c r="AG35" s="48">
        <f>_xll.qlCalendarAdvance(Calendar,AF35,Ndays&amp;"D",,,_xll.ohTrigger(Trigger,Recalc))</f>
        <v>42230</v>
      </c>
      <c r="AH35" s="49">
        <f>IFERROR(_xll.qlIndexFixing(Eur6M_QL,AG35,TRUE,Recalc),NA())</f>
        <v>7.1695371608473111E-4</v>
      </c>
    </row>
    <row r="36" spans="1:34" ht="12" thickBot="1" x14ac:dyDescent="0.25">
      <c r="A36" s="6"/>
      <c r="B36" s="7"/>
      <c r="C36" s="7"/>
      <c r="D36" s="7"/>
      <c r="E36" s="7"/>
      <c r="F36" s="7"/>
      <c r="G36" s="7"/>
      <c r="H36" s="7"/>
      <c r="I36" s="7"/>
      <c r="J36" s="7"/>
      <c r="K36" s="8"/>
      <c r="AE36" s="11" t="str">
        <f t="shared" si="3"/>
        <v>1D</v>
      </c>
      <c r="AF36" s="48">
        <f>_xll.qlCalendarAdvance(Calendar,AF35,AE36,"f",FALSE)</f>
        <v>42229</v>
      </c>
      <c r="AG36" s="48">
        <f>_xll.qlCalendarAdvance(Calendar,AF36,Ndays&amp;"D",,,_xll.ohTrigger(Trigger,Recalc))</f>
        <v>42233</v>
      </c>
      <c r="AH36" s="49">
        <f>IFERROR(_xll.qlIndexFixing(Eur6M_QL,AG36,TRUE,Recalc),NA())</f>
        <v>7.2014415153099785E-4</v>
      </c>
    </row>
    <row r="37" spans="1:34" x14ac:dyDescent="0.2">
      <c r="AE37" s="11" t="str">
        <f t="shared" si="3"/>
        <v>1D</v>
      </c>
      <c r="AF37" s="48">
        <f>_xll.qlCalendarAdvance(Calendar,AF36,AE37,"f",FALSE)</f>
        <v>42230</v>
      </c>
      <c r="AG37" s="48">
        <f>_xll.qlCalendarAdvance(Calendar,AF37,Ndays&amp;"D",,,_xll.ohTrigger(Trigger,Recalc))</f>
        <v>42234</v>
      </c>
      <c r="AH37" s="49">
        <f>IFERROR(_xll.qlIndexFixing(Eur6M_QL,AG37,TRUE,Recalc),NA())</f>
        <v>7.2746441033593031E-4</v>
      </c>
    </row>
    <row r="38" spans="1:34" x14ac:dyDescent="0.2">
      <c r="AE38" s="11" t="str">
        <f t="shared" si="3"/>
        <v>1D</v>
      </c>
      <c r="AF38" s="48">
        <f>_xll.qlCalendarAdvance(Calendar,AF37,AE38,"f",FALSE)</f>
        <v>42233</v>
      </c>
      <c r="AG38" s="48">
        <f>_xll.qlCalendarAdvance(Calendar,AF38,Ndays&amp;"D",,,_xll.ohTrigger(Trigger,Recalc))</f>
        <v>42235</v>
      </c>
      <c r="AH38" s="49">
        <f>IFERROR(_xll.qlIndexFixing(Eur6M_QL,AG38,TRUE,Recalc),NA())</f>
        <v>7.2857623717855196E-4</v>
      </c>
    </row>
    <row r="39" spans="1:34" x14ac:dyDescent="0.2">
      <c r="AE39" s="11" t="str">
        <f t="shared" si="3"/>
        <v>1D</v>
      </c>
      <c r="AF39" s="48">
        <f>_xll.qlCalendarAdvance(Calendar,AF38,AE39,"f",FALSE)</f>
        <v>42234</v>
      </c>
      <c r="AG39" s="48">
        <f>_xll.qlCalendarAdvance(Calendar,AF39,Ndays&amp;"D",,,_xll.ohTrigger(Trigger,Recalc))</f>
        <v>42236</v>
      </c>
      <c r="AH39" s="49">
        <f>IFERROR(_xll.qlIndexFixing(Eur6M_QL,AG39,TRUE,Recalc),NA())</f>
        <v>7.3600503284063936E-4</v>
      </c>
    </row>
    <row r="40" spans="1:34" x14ac:dyDescent="0.2">
      <c r="AE40" s="11" t="str">
        <f t="shared" si="3"/>
        <v>1D</v>
      </c>
      <c r="AF40" s="48">
        <f>_xll.qlCalendarAdvance(Calendar,AF39,AE40,"f",FALSE)</f>
        <v>42235</v>
      </c>
      <c r="AG40" s="48">
        <f>_xll.qlCalendarAdvance(Calendar,AF40,Ndays&amp;"D",,,_xll.ohTrigger(Trigger,Recalc))</f>
        <v>42237</v>
      </c>
      <c r="AH40" s="49">
        <f>IFERROR(_xll.qlIndexFixing(Eur6M_QL,AG40,TRUE,Recalc),NA())</f>
        <v>7.391453395761585E-4</v>
      </c>
    </row>
    <row r="41" spans="1:34" x14ac:dyDescent="0.2">
      <c r="AE41" s="11" t="str">
        <f t="shared" si="3"/>
        <v>1D</v>
      </c>
      <c r="AF41" s="48">
        <f>_xll.qlCalendarAdvance(Calendar,AF40,AE41,"f",FALSE)</f>
        <v>42236</v>
      </c>
      <c r="AG41" s="48">
        <f>_xll.qlCalendarAdvance(Calendar,AF41,Ndays&amp;"D",,,_xll.ohTrigger(Trigger,Recalc))</f>
        <v>42240</v>
      </c>
      <c r="AH41" s="49">
        <f>IFERROR(_xll.qlIndexFixing(Eur6M_QL,AG41,TRUE,Recalc),NA())</f>
        <v>7.4227048629756402E-4</v>
      </c>
    </row>
    <row r="42" spans="1:34" x14ac:dyDescent="0.2">
      <c r="AE42" s="11" t="str">
        <f t="shared" si="3"/>
        <v>1D</v>
      </c>
      <c r="AF42" s="48">
        <f>_xll.qlCalendarAdvance(Calendar,AF41,AE42,"f",FALSE)</f>
        <v>42237</v>
      </c>
      <c r="AG42" s="48">
        <f>_xll.qlCalendarAdvance(Calendar,AF42,Ndays&amp;"D",,,_xll.ohTrigger(Trigger,Recalc))</f>
        <v>42241</v>
      </c>
      <c r="AH42" s="49">
        <f>IFERROR(_xll.qlIndexFixing(Eur6M_QL,AG42,TRUE,Recalc),NA())</f>
        <v>7.4921678345888612E-4</v>
      </c>
    </row>
    <row r="43" spans="1:34" x14ac:dyDescent="0.2">
      <c r="AE43" s="11" t="str">
        <f t="shared" si="3"/>
        <v>1D</v>
      </c>
      <c r="AF43" s="48">
        <f>_xll.qlCalendarAdvance(Calendar,AF42,AE43,"f",FALSE)</f>
        <v>42240</v>
      </c>
      <c r="AG43" s="48">
        <f>_xll.qlCalendarAdvance(Calendar,AF43,Ndays&amp;"D",,,_xll.ohTrigger(Trigger,Recalc))</f>
        <v>42242</v>
      </c>
      <c r="AH43" s="49">
        <f>IFERROR(_xll.qlIndexFixing(Eur6M_QL,AG43,TRUE,Recalc),NA())</f>
        <v>7.5037314384949333E-4</v>
      </c>
    </row>
    <row r="44" spans="1:34" x14ac:dyDescent="0.2">
      <c r="AE44" s="11" t="str">
        <f t="shared" si="3"/>
        <v>1D</v>
      </c>
      <c r="AF44" s="48">
        <f>_xll.qlCalendarAdvance(Calendar,AF43,AE44,"f",FALSE)</f>
        <v>42241</v>
      </c>
      <c r="AG44" s="48">
        <f>_xll.qlCalendarAdvance(Calendar,AF44,Ndays&amp;"D",,,_xll.ohTrigger(Trigger,Recalc))</f>
        <v>42243</v>
      </c>
      <c r="AH44" s="49">
        <f>IFERROR(_xll.qlIndexFixing(Eur6M_QL,AG44,TRUE,Recalc),NA())</f>
        <v>7.5388270675816728E-4</v>
      </c>
    </row>
    <row r="45" spans="1:34" x14ac:dyDescent="0.2">
      <c r="AE45" s="11" t="str">
        <f t="shared" si="3"/>
        <v>1D</v>
      </c>
      <c r="AF45" s="48">
        <f>_xll.qlCalendarAdvance(Calendar,AF44,AE45,"f",FALSE)</f>
        <v>42242</v>
      </c>
      <c r="AG45" s="48">
        <f>_xll.qlCalendarAdvance(Calendar,AF45,Ndays&amp;"D",,,_xll.ohTrigger(Trigger,Recalc))</f>
        <v>42244</v>
      </c>
      <c r="AH45" s="49">
        <f>IFERROR(_xll.qlIndexFixing(Eur6M_QL,AG45,TRUE,Recalc),NA())</f>
        <v>7.5695293724427728E-4</v>
      </c>
    </row>
    <row r="46" spans="1:34" x14ac:dyDescent="0.2">
      <c r="AE46" s="11" t="str">
        <f t="shared" si="3"/>
        <v>1D</v>
      </c>
      <c r="AF46" s="48">
        <f>_xll.qlCalendarAdvance(Calendar,AF45,AE46,"f",FALSE)</f>
        <v>42243</v>
      </c>
      <c r="AG46" s="48">
        <f>_xll.qlCalendarAdvance(Calendar,AF46,Ndays&amp;"D",,,_xll.ohTrigger(Trigger,Recalc))</f>
        <v>42247</v>
      </c>
      <c r="AH46" s="49">
        <f>IFERROR(_xll.qlIndexFixing(Eur6M_QL,AG46,TRUE,Recalc),NA())</f>
        <v>7.5999999999979632E-4</v>
      </c>
    </row>
    <row r="47" spans="1:34" x14ac:dyDescent="0.2">
      <c r="AE47" s="11" t="str">
        <f t="shared" si="3"/>
        <v>1D</v>
      </c>
      <c r="AF47" s="48">
        <f>_xll.qlCalendarAdvance(Calendar,AF46,AE47,"f",FALSE)</f>
        <v>42244</v>
      </c>
      <c r="AG47" s="48">
        <f>_xll.qlCalendarAdvance(Calendar,AF47,Ndays&amp;"D",,,_xll.ohTrigger(Trigger,Recalc))</f>
        <v>42248</v>
      </c>
      <c r="AH47" s="49">
        <f>IFERROR(_xll.qlIndexFixing(Eur6M_QL,AG47,TRUE,Recalc),NA())</f>
        <v>7.6302220094951433E-4</v>
      </c>
    </row>
    <row r="48" spans="1:34" x14ac:dyDescent="0.2">
      <c r="AE48" s="11" t="str">
        <f t="shared" si="3"/>
        <v>1D</v>
      </c>
      <c r="AF48" s="48">
        <f>_xll.qlCalendarAdvance(Calendar,AF47,AE48,"f",FALSE)</f>
        <v>42247</v>
      </c>
      <c r="AG48" s="48">
        <f>_xll.qlCalendarAdvance(Calendar,AF48,Ndays&amp;"D",,,_xll.ohTrigger(Trigger,Recalc))</f>
        <v>42249</v>
      </c>
      <c r="AH48" s="49">
        <f>IFERROR(_xll.qlIndexFixing(Eur6M_QL,AG48,TRUE,Recalc),NA())</f>
        <v>7.660189328793722E-4</v>
      </c>
    </row>
    <row r="49" spans="31:34" x14ac:dyDescent="0.2">
      <c r="AE49" s="11" t="str">
        <f t="shared" si="3"/>
        <v>1D</v>
      </c>
      <c r="AF49" s="48">
        <f>_xll.qlCalendarAdvance(Calendar,AF48,AE49,"f",FALSE)</f>
        <v>42248</v>
      </c>
      <c r="AG49" s="48">
        <f>_xll.qlCalendarAdvance(Calendar,AF49,Ndays&amp;"D",,,_xll.ohTrigger(Trigger,Recalc))</f>
        <v>42250</v>
      </c>
      <c r="AH49" s="49">
        <f>IFERROR(_xll.qlIndexFixing(Eur6M_QL,AG49,TRUE,Recalc),NA())</f>
        <v>7.7485295958380979E-4</v>
      </c>
    </row>
    <row r="50" spans="31:34" x14ac:dyDescent="0.2">
      <c r="AE50" s="11" t="str">
        <f t="shared" si="3"/>
        <v>1D</v>
      </c>
      <c r="AF50" s="48">
        <f>_xll.qlCalendarAdvance(Calendar,AF49,AE50,"f",FALSE)</f>
        <v>42249</v>
      </c>
      <c r="AG50" s="48">
        <f>_xll.qlCalendarAdvance(Calendar,AF50,Ndays&amp;"D",,,_xll.ohTrigger(Trigger,Recalc))</f>
        <v>42251</v>
      </c>
      <c r="AH50" s="49">
        <f>IFERROR(_xll.qlIndexFixing(Eur6M_QL,AG50,TRUE,Recalc),NA())</f>
        <v>7.777444604607852E-4</v>
      </c>
    </row>
    <row r="51" spans="31:34" x14ac:dyDescent="0.2">
      <c r="AE51" s="11" t="str">
        <f t="shared" si="3"/>
        <v>1D</v>
      </c>
      <c r="AF51" s="48">
        <f>_xll.qlCalendarAdvance(Calendar,AF50,AE51,"f",FALSE)</f>
        <v>42250</v>
      </c>
      <c r="AG51" s="48">
        <f>_xll.qlCalendarAdvance(Calendar,AF51,Ndays&amp;"D",,,_xll.ohTrigger(Trigger,Recalc))</f>
        <v>42254</v>
      </c>
      <c r="AH51" s="49">
        <f>IFERROR(_xll.qlIndexFixing(Eur6M_QL,AG51,TRUE,Recalc),NA())</f>
        <v>7.8060881482503049E-4</v>
      </c>
    </row>
    <row r="52" spans="31:34" x14ac:dyDescent="0.2">
      <c r="AE52" s="11" t="str">
        <f t="shared" si="3"/>
        <v>1D</v>
      </c>
      <c r="AF52" s="48">
        <f>_xll.qlCalendarAdvance(Calendar,AF51,AE52,"f",FALSE)</f>
        <v>42251</v>
      </c>
      <c r="AG52" s="48">
        <f>_xll.qlCalendarAdvance(Calendar,AF52,Ndays&amp;"D",,,_xll.ohTrigger(Trigger,Recalc))</f>
        <v>42255</v>
      </c>
      <c r="AH52" s="49">
        <f>IFERROR(_xll.qlIndexFixing(Eur6M_QL,AG52,TRUE,Recalc),NA())</f>
        <v>7.834456871752488E-4</v>
      </c>
    </row>
    <row r="53" spans="31:34" x14ac:dyDescent="0.2">
      <c r="AE53" s="11" t="str">
        <f t="shared" si="3"/>
        <v>1D</v>
      </c>
      <c r="AF53" s="48">
        <f>_xll.qlCalendarAdvance(Calendar,AF52,AE53,"f",FALSE)</f>
        <v>42254</v>
      </c>
      <c r="AG53" s="48">
        <f>_xll.qlCalendarAdvance(Calendar,AF53,Ndays&amp;"D",,,_xll.ohTrigger(Trigger,Recalc))</f>
        <v>42256</v>
      </c>
      <c r="AH53" s="49">
        <f>IFERROR(_xll.qlIndexFixing(Eur6M_QL,AG53,TRUE,Recalc),NA())</f>
        <v>7.8625474200926448E-4</v>
      </c>
    </row>
    <row r="54" spans="31:34" x14ac:dyDescent="0.2">
      <c r="AE54" s="11" t="str">
        <f t="shared" si="3"/>
        <v>1D</v>
      </c>
      <c r="AF54" s="48">
        <f>_xll.qlCalendarAdvance(Calendar,AF53,AE54,"f",FALSE)</f>
        <v>42255</v>
      </c>
      <c r="AG54" s="48">
        <f>_xll.qlCalendarAdvance(Calendar,AF54,Ndays&amp;"D",,,_xll.ohTrigger(Trigger,Recalc))</f>
        <v>42257</v>
      </c>
      <c r="AH54" s="49">
        <f>IFERROR(_xll.qlIndexFixing(Eur6M_QL,AG54,TRUE,Recalc),NA())</f>
        <v>7.9451164638136079E-4</v>
      </c>
    </row>
    <row r="55" spans="31:34" x14ac:dyDescent="0.2">
      <c r="AE55" s="11" t="str">
        <f t="shared" si="3"/>
        <v>1D</v>
      </c>
      <c r="AF55" s="48">
        <f>_xll.qlCalendarAdvance(Calendar,AF54,AE55,"f",FALSE)</f>
        <v>42256</v>
      </c>
      <c r="AG55" s="48">
        <f>_xll.qlCalendarAdvance(Calendar,AF55,Ndays&amp;"D",,,_xll.ohTrigger(Trigger,Recalc))</f>
        <v>42258</v>
      </c>
      <c r="AH55" s="49">
        <f>IFERROR(_xll.qlIndexFixing(Eur6M_QL,AG55,TRUE,Recalc),NA())</f>
        <v>7.9720607611475638E-4</v>
      </c>
    </row>
    <row r="56" spans="31:34" x14ac:dyDescent="0.2">
      <c r="AE56" s="11" t="str">
        <f t="shared" si="3"/>
        <v>1D</v>
      </c>
      <c r="AF56" s="48">
        <f>_xll.qlCalendarAdvance(Calendar,AF55,AE56,"f",FALSE)</f>
        <v>42257</v>
      </c>
      <c r="AG56" s="48">
        <f>_xll.qlCalendarAdvance(Calendar,AF56,Ndays&amp;"D",,,_xll.ohTrigger(Trigger,Recalc))</f>
        <v>42261</v>
      </c>
      <c r="AH56" s="49">
        <f>IFERROR(_xll.qlIndexFixing(Eur6M_QL,AG56,TRUE,Recalc),NA())</f>
        <v>7.9987101081053103E-4</v>
      </c>
    </row>
    <row r="57" spans="31:34" x14ac:dyDescent="0.2">
      <c r="AE57" s="11" t="str">
        <f t="shared" si="3"/>
        <v>1D</v>
      </c>
      <c r="AF57" s="48">
        <f>_xll.qlCalendarAdvance(Calendar,AF56,AE57,"f",FALSE)</f>
        <v>42258</v>
      </c>
      <c r="AG57" s="48">
        <f>_xll.qlCalendarAdvance(Calendar,AF57,Ndays&amp;"D",,,_xll.ohTrigger(Trigger,Recalc))</f>
        <v>42262</v>
      </c>
      <c r="AH57" s="49">
        <f>IFERROR(_xll.qlIndexFixing(Eur6M_QL,AG57,TRUE,Recalc),NA())</f>
        <v>8.0250611496343453E-4</v>
      </c>
    </row>
    <row r="58" spans="31:34" x14ac:dyDescent="0.2">
      <c r="AE58" s="11" t="str">
        <f t="shared" si="3"/>
        <v>1D</v>
      </c>
      <c r="AF58" s="48">
        <f>_xll.qlCalendarAdvance(Calendar,AF57,AE58,"f",FALSE)</f>
        <v>42261</v>
      </c>
      <c r="AG58" s="48">
        <f>_xll.qlCalendarAdvance(Calendar,AF58,Ndays&amp;"D",,,_xll.ohTrigger(Trigger,Recalc))</f>
        <v>42263</v>
      </c>
      <c r="AH58" s="49">
        <f>IFERROR(_xll.qlIndexFixing(Eur6M_QL,AG58,TRUE,Recalc),NA())</f>
        <v>8.0511105306646025E-4</v>
      </c>
    </row>
    <row r="59" spans="31:34" x14ac:dyDescent="0.2">
      <c r="AE59" s="11" t="str">
        <f t="shared" si="3"/>
        <v>1D</v>
      </c>
      <c r="AF59" s="48">
        <f>_xll.qlCalendarAdvance(Calendar,AF58,AE59,"f",FALSE)</f>
        <v>42262</v>
      </c>
      <c r="AG59" s="48">
        <f>_xll.qlCalendarAdvance(Calendar,AF59,Ndays&amp;"D",,,_xll.ohTrigger(Trigger,Recalc))</f>
        <v>42264</v>
      </c>
      <c r="AH59" s="49">
        <f>IFERROR(_xll.qlIndexFixing(Eur6M_QL,AG59,TRUE,Recalc),NA())</f>
        <v>8.1274151600927705E-4</v>
      </c>
    </row>
    <row r="60" spans="31:34" x14ac:dyDescent="0.2">
      <c r="AE60" s="11" t="str">
        <f t="shared" si="3"/>
        <v>1D</v>
      </c>
      <c r="AF60" s="48">
        <f>_xll.qlCalendarAdvance(Calendar,AF59,AE60,"f",FALSE)</f>
        <v>42263</v>
      </c>
      <c r="AG60" s="48">
        <f>_xll.qlCalendarAdvance(Calendar,AF60,Ndays&amp;"D",,,_xll.ohTrigger(Trigger,Recalc))</f>
        <v>42265</v>
      </c>
      <c r="AH60" s="49">
        <f>IFERROR(_xll.qlIndexFixing(Eur6M_QL,AG60,TRUE,Recalc),NA())</f>
        <v>8.1522243484316277E-4</v>
      </c>
    </row>
    <row r="61" spans="31:34" x14ac:dyDescent="0.2">
      <c r="AE61" s="11" t="str">
        <f t="shared" si="3"/>
        <v>1D</v>
      </c>
      <c r="AF61" s="48">
        <f>_xll.qlCalendarAdvance(Calendar,AF60,AE61,"f",FALSE)</f>
        <v>42264</v>
      </c>
      <c r="AG61" s="48">
        <f>_xll.qlCalendarAdvance(Calendar,AF61,Ndays&amp;"D",,,_xll.ohTrigger(Trigger,Recalc))</f>
        <v>42268</v>
      </c>
      <c r="AH61" s="49">
        <f>IFERROR(_xll.qlIndexFixing(Eur6M_QL,AG61,TRUE,Recalc),NA())</f>
        <v>8.1767151009081915E-4</v>
      </c>
    </row>
    <row r="62" spans="31:34" x14ac:dyDescent="0.2">
      <c r="AE62" s="11" t="str">
        <f t="shared" si="3"/>
        <v>1D</v>
      </c>
      <c r="AF62" s="48">
        <f>_xll.qlCalendarAdvance(Calendar,AF61,AE62,"f",FALSE)</f>
        <v>42265</v>
      </c>
      <c r="AG62" s="48">
        <f>_xll.qlCalendarAdvance(Calendar,AF62,Ndays&amp;"D",,,_xll.ohTrigger(Trigger,Recalc))</f>
        <v>42269</v>
      </c>
      <c r="AH62" s="49">
        <f>IFERROR(_xll.qlIndexFixing(Eur6M_QL,AG62,TRUE,Recalc),NA())</f>
        <v>8.2008840624480002E-4</v>
      </c>
    </row>
    <row r="63" spans="31:34" x14ac:dyDescent="0.2">
      <c r="AE63" s="11" t="str">
        <f t="shared" si="3"/>
        <v>1D</v>
      </c>
      <c r="AF63" s="48">
        <f>_xll.qlCalendarAdvance(Calendar,AF62,AE63,"f",FALSE)</f>
        <v>42268</v>
      </c>
      <c r="AG63" s="48">
        <f>_xll.qlCalendarAdvance(Calendar,AF63,Ndays&amp;"D",,,_xll.ohTrigger(Trigger,Recalc))</f>
        <v>42270</v>
      </c>
      <c r="AH63" s="49">
        <f>IFERROR(_xll.qlIndexFixing(Eur6M_QL,AG63,TRUE,Recalc),NA())</f>
        <v>8.258404756217128E-4</v>
      </c>
    </row>
    <row r="64" spans="31:34" x14ac:dyDescent="0.2">
      <c r="AE64" s="11" t="str">
        <f t="shared" si="3"/>
        <v>1D</v>
      </c>
      <c r="AF64" s="48">
        <f>_xll.qlCalendarAdvance(Calendar,AF63,AE64,"f",FALSE)</f>
        <v>42269</v>
      </c>
      <c r="AG64" s="48">
        <f>_xll.qlCalendarAdvance(Calendar,AF64,Ndays&amp;"D",,,_xll.ohTrigger(Trigger,Recalc))</f>
        <v>42271</v>
      </c>
      <c r="AH64" s="49">
        <f>IFERROR(_xll.qlIndexFixing(Eur6M_QL,AG64,TRUE,Recalc),NA())</f>
        <v>8.3020609238320222E-4</v>
      </c>
    </row>
    <row r="65" spans="31:34" x14ac:dyDescent="0.2">
      <c r="AE65" s="11" t="str">
        <f t="shared" si="3"/>
        <v>1D</v>
      </c>
      <c r="AF65" s="48">
        <f>_xll.qlCalendarAdvance(Calendar,AF64,AE65,"f",FALSE)</f>
        <v>42270</v>
      </c>
      <c r="AG65" s="48">
        <f>_xll.qlCalendarAdvance(Calendar,AF65,Ndays&amp;"D",,,_xll.ohTrigger(Trigger,Recalc))</f>
        <v>42272</v>
      </c>
      <c r="AH65" s="49">
        <f>IFERROR(_xll.qlIndexFixing(Eur6M_QL,AG65,TRUE,Recalc),NA())</f>
        <v>8.316784578169009E-4</v>
      </c>
    </row>
    <row r="66" spans="31:34" x14ac:dyDescent="0.2">
      <c r="AE66" s="11" t="str">
        <f t="shared" si="3"/>
        <v>1D</v>
      </c>
      <c r="AF66" s="48">
        <f>_xll.qlCalendarAdvance(Calendar,AF65,AE66,"f",FALSE)</f>
        <v>42271</v>
      </c>
      <c r="AG66" s="48">
        <f>_xll.qlCalendarAdvance(Calendar,AF66,Ndays&amp;"D",,,_xll.ohTrigger(Trigger,Recalc))</f>
        <v>42275</v>
      </c>
      <c r="AH66" s="49">
        <f>IFERROR(_xll.qlIndexFixing(Eur6M_QL,AG66,TRUE,Recalc),NA())</f>
        <v>8.345968158248602E-4</v>
      </c>
    </row>
    <row r="67" spans="31:34" x14ac:dyDescent="0.2">
      <c r="AE67" s="11" t="str">
        <f t="shared" si="3"/>
        <v>1D</v>
      </c>
      <c r="AF67" s="48">
        <f>_xll.qlCalendarAdvance(Calendar,AF66,AE67,"f",FALSE)</f>
        <v>42272</v>
      </c>
      <c r="AG67" s="48">
        <f>_xll.qlCalendarAdvance(Calendar,AF67,Ndays&amp;"D",,,_xll.ohTrigger(Trigger,Recalc))</f>
        <v>42276</v>
      </c>
      <c r="AH67" s="49">
        <f>IFERROR(_xll.qlIndexFixing(Eur6M_QL,AG67,TRUE,Recalc),NA())</f>
        <v>8.367406744328764E-4</v>
      </c>
    </row>
    <row r="68" spans="31:34" x14ac:dyDescent="0.2">
      <c r="AE68" s="11" t="str">
        <f t="shared" si="3"/>
        <v>1D</v>
      </c>
      <c r="AF68" s="48">
        <f>_xll.qlCalendarAdvance(Calendar,AF67,AE68,"f",FALSE)</f>
        <v>42275</v>
      </c>
      <c r="AG68" s="48">
        <f>_xll.qlCalendarAdvance(Calendar,AF68,Ndays&amp;"D",,,_xll.ohTrigger(Trigger,Recalc))</f>
        <v>42277</v>
      </c>
      <c r="AH68" s="49">
        <f>IFERROR(_xll.qlIndexFixing(Eur6M_QL,AG68,TRUE,Recalc),NA())</f>
        <v>8.4000000000031803E-4</v>
      </c>
    </row>
    <row r="69" spans="31:34" x14ac:dyDescent="0.2">
      <c r="AE69" s="11" t="str">
        <f t="shared" si="3"/>
        <v>1D</v>
      </c>
      <c r="AF69" s="48">
        <f>_xll.qlCalendarAdvance(Calendar,AF68,AE69,"f",FALSE)</f>
        <v>42276</v>
      </c>
      <c r="AG69" s="48">
        <f>_xll.qlCalendarAdvance(Calendar,AF69,Ndays&amp;"D",,,_xll.ohTrigger(Trigger,Recalc))</f>
        <v>42278</v>
      </c>
      <c r="AH69" s="49">
        <f>IFERROR(_xll.qlIndexFixing(Eur6M_QL,AG69,TRUE,Recalc),NA())</f>
        <v>8.4496382164565419E-4</v>
      </c>
    </row>
    <row r="70" spans="31:34" x14ac:dyDescent="0.2">
      <c r="AE70" s="11" t="str">
        <f t="shared" ref="AE70:AE133" si="4">AE69</f>
        <v>1D</v>
      </c>
      <c r="AF70" s="48">
        <f>_xll.qlCalendarAdvance(Calendar,AF69,AE70,"f",FALSE)</f>
        <v>42277</v>
      </c>
      <c r="AG70" s="48">
        <f>_xll.qlCalendarAdvance(Calendar,AF70,Ndays&amp;"D",,,_xll.ohTrigger(Trigger,Recalc))</f>
        <v>42279</v>
      </c>
      <c r="AH70" s="49">
        <f>IFERROR(_xll.qlIndexFixing(Eur6M_QL,AG70,TRUE,Recalc),NA())</f>
        <v>8.4693037393060401E-4</v>
      </c>
    </row>
    <row r="71" spans="31:34" x14ac:dyDescent="0.2">
      <c r="AE71" s="11" t="str">
        <f t="shared" si="4"/>
        <v>1D</v>
      </c>
      <c r="AF71" s="48">
        <f>_xll.qlCalendarAdvance(Calendar,AF70,AE71,"f",FALSE)</f>
        <v>42278</v>
      </c>
      <c r="AG71" s="48">
        <f>_xll.qlCalendarAdvance(Calendar,AF71,Ndays&amp;"D",,,_xll.ohTrigger(Trigger,Recalc))</f>
        <v>42282</v>
      </c>
      <c r="AH71" s="49">
        <f>IFERROR(_xll.qlIndexFixing(Eur6M_QL,AG71,TRUE,Recalc),NA())</f>
        <v>8.4886242669712059E-4</v>
      </c>
    </row>
    <row r="72" spans="31:34" x14ac:dyDescent="0.2">
      <c r="AE72" s="11" t="str">
        <f t="shared" si="4"/>
        <v>1D</v>
      </c>
      <c r="AF72" s="48">
        <f>_xll.qlCalendarAdvance(Calendar,AF71,AE72,"f",FALSE)</f>
        <v>42279</v>
      </c>
      <c r="AG72" s="48">
        <f>_xll.qlCalendarAdvance(Calendar,AF72,Ndays&amp;"D",,,_xll.ohTrigger(Trigger,Recalc))</f>
        <v>42283</v>
      </c>
      <c r="AH72" s="49">
        <f>IFERROR(_xll.qlIndexFixing(Eur6M_QL,AG72,TRUE,Recalc),NA())</f>
        <v>8.5076093522128073E-4</v>
      </c>
    </row>
    <row r="73" spans="31:34" x14ac:dyDescent="0.2">
      <c r="AE73" s="11" t="str">
        <f t="shared" si="4"/>
        <v>1D</v>
      </c>
      <c r="AF73" s="48">
        <f>_xll.qlCalendarAdvance(Calendar,AF72,AE73,"f",FALSE)</f>
        <v>42282</v>
      </c>
      <c r="AG73" s="48">
        <f>_xll.qlCalendarAdvance(Calendar,AF73,Ndays&amp;"D",,,_xll.ohTrigger(Trigger,Recalc))</f>
        <v>42284</v>
      </c>
      <c r="AH73" s="49">
        <f>IFERROR(_xll.qlIndexFixing(Eur6M_QL,AG73,TRUE,Recalc),NA())</f>
        <v>8.5330959122751173E-4</v>
      </c>
    </row>
    <row r="74" spans="31:34" x14ac:dyDescent="0.2">
      <c r="AE74" s="11" t="str">
        <f t="shared" si="4"/>
        <v>1D</v>
      </c>
      <c r="AF74" s="48">
        <f>_xll.qlCalendarAdvance(Calendar,AF73,AE74,"f",FALSE)</f>
        <v>42283</v>
      </c>
      <c r="AG74" s="48">
        <f>_xll.qlCalendarAdvance(Calendar,AF74,Ndays&amp;"D",,,_xll.ohTrigger(Trigger,Recalc))</f>
        <v>42285</v>
      </c>
      <c r="AH74" s="49">
        <f>IFERROR(_xll.qlIndexFixing(Eur6M_QL,AG74,TRUE,Recalc),NA())</f>
        <v>8.5803863260939931E-4</v>
      </c>
    </row>
    <row r="75" spans="31:34" x14ac:dyDescent="0.2">
      <c r="AE75" s="11" t="str">
        <f t="shared" si="4"/>
        <v>1D</v>
      </c>
      <c r="AF75" s="48">
        <f>_xll.qlCalendarAdvance(Calendar,AF74,AE75,"f",FALSE)</f>
        <v>42284</v>
      </c>
      <c r="AG75" s="48">
        <f>_xll.qlCalendarAdvance(Calendar,AF75,Ndays&amp;"D",,,_xll.ohTrigger(Trigger,Recalc))</f>
        <v>42286</v>
      </c>
      <c r="AH75" s="49">
        <f>IFERROR(_xll.qlIndexFixing(Eur6M_QL,AG75,TRUE,Recalc),NA())</f>
        <v>8.59783749251194E-4</v>
      </c>
    </row>
    <row r="76" spans="31:34" x14ac:dyDescent="0.2">
      <c r="AE76" s="11" t="str">
        <f t="shared" si="4"/>
        <v>1D</v>
      </c>
      <c r="AF76" s="48">
        <f>_xll.qlCalendarAdvance(Calendar,AF75,AE76,"f",FALSE)</f>
        <v>42285</v>
      </c>
      <c r="AG76" s="48">
        <f>_xll.qlCalendarAdvance(Calendar,AF76,Ndays&amp;"D",,,_xll.ohTrigger(Trigger,Recalc))</f>
        <v>42289</v>
      </c>
      <c r="AH76" s="49">
        <f>IFERROR(_xll.qlIndexFixing(Eur6M_QL,AG76,TRUE,Recalc),NA())</f>
        <v>8.615010534171691E-4</v>
      </c>
    </row>
    <row r="77" spans="31:34" x14ac:dyDescent="0.2">
      <c r="AE77" s="11" t="str">
        <f t="shared" si="4"/>
        <v>1D</v>
      </c>
      <c r="AF77" s="48">
        <f>_xll.qlCalendarAdvance(Calendar,AF76,AE77,"f",FALSE)</f>
        <v>42286</v>
      </c>
      <c r="AG77" s="48">
        <f>_xll.qlCalendarAdvance(Calendar,AF77,Ndays&amp;"D",,,_xll.ohTrigger(Trigger,Recalc))</f>
        <v>42290</v>
      </c>
      <c r="AH77" s="49">
        <f>IFERROR(_xll.qlIndexFixing(Eur6M_QL,AG77,TRUE,Recalc),NA())</f>
        <v>8.6319150041703563E-4</v>
      </c>
    </row>
    <row r="78" spans="31:34" x14ac:dyDescent="0.2">
      <c r="AE78" s="11" t="str">
        <f t="shared" si="4"/>
        <v>1D</v>
      </c>
      <c r="AF78" s="48">
        <f>_xll.qlCalendarAdvance(Calendar,AF77,AE78,"f",FALSE)</f>
        <v>42289</v>
      </c>
      <c r="AG78" s="48">
        <f>_xll.qlCalendarAdvance(Calendar,AF78,Ndays&amp;"D",,,_xll.ohTrigger(Trigger,Recalc))</f>
        <v>42291</v>
      </c>
      <c r="AH78" s="49">
        <f>IFERROR(_xll.qlIndexFixing(Eur6M_QL,AG78,TRUE,Recalc),NA())</f>
        <v>8.6523088374109455E-4</v>
      </c>
    </row>
    <row r="79" spans="31:34" x14ac:dyDescent="0.2">
      <c r="AE79" s="11" t="str">
        <f t="shared" si="4"/>
        <v>1D</v>
      </c>
      <c r="AF79" s="48">
        <f>_xll.qlCalendarAdvance(Calendar,AF78,AE79,"f",FALSE)</f>
        <v>42290</v>
      </c>
      <c r="AG79" s="48">
        <f>_xll.qlCalendarAdvance(Calendar,AF79,Ndays&amp;"D",,,_xll.ohTrigger(Trigger,Recalc))</f>
        <v>42292</v>
      </c>
      <c r="AH79" s="49">
        <f>IFERROR(_xll.qlIndexFixing(Eur6M_QL,AG79,TRUE,Recalc),NA())</f>
        <v>8.6970382313877707E-4</v>
      </c>
    </row>
    <row r="80" spans="31:34" x14ac:dyDescent="0.2">
      <c r="AE80" s="11" t="str">
        <f t="shared" si="4"/>
        <v>1D</v>
      </c>
      <c r="AF80" s="48">
        <f>_xll.qlCalendarAdvance(Calendar,AF79,AE80,"f",FALSE)</f>
        <v>42291</v>
      </c>
      <c r="AG80" s="48">
        <f>_xll.qlCalendarAdvance(Calendar,AF80,Ndays&amp;"D",,,_xll.ohTrigger(Trigger,Recalc))</f>
        <v>42293</v>
      </c>
      <c r="AH80" s="49">
        <f>IFERROR(_xll.qlIndexFixing(Eur6M_QL,AG80,TRUE,Recalc),NA())</f>
        <v>8.7127431412849124E-4</v>
      </c>
    </row>
    <row r="81" spans="31:34" x14ac:dyDescent="0.2">
      <c r="AE81" s="11" t="str">
        <f t="shared" si="4"/>
        <v>1D</v>
      </c>
      <c r="AF81" s="48">
        <f>_xll.qlCalendarAdvance(Calendar,AF80,AE81,"f",FALSE)</f>
        <v>42292</v>
      </c>
      <c r="AG81" s="48">
        <f>_xll.qlCalendarAdvance(Calendar,AF81,Ndays&amp;"D",,,_xll.ohTrigger(Trigger,Recalc))</f>
        <v>42296</v>
      </c>
      <c r="AH81" s="49">
        <f>IFERROR(_xll.qlIndexFixing(Eur6M_QL,AG81,TRUE,Recalc),NA())</f>
        <v>8.7282367990689836E-4</v>
      </c>
    </row>
    <row r="82" spans="31:34" x14ac:dyDescent="0.2">
      <c r="AE82" s="11" t="str">
        <f t="shared" si="4"/>
        <v>1D</v>
      </c>
      <c r="AF82" s="48">
        <f>_xll.qlCalendarAdvance(Calendar,AF81,AE82,"f",FALSE)</f>
        <v>42293</v>
      </c>
      <c r="AG82" s="48">
        <f>_xll.qlCalendarAdvance(Calendar,AF82,Ndays&amp;"D",,,_xll.ohTrigger(Trigger,Recalc))</f>
        <v>42297</v>
      </c>
      <c r="AH82" s="49">
        <f>IFERROR(_xll.qlIndexFixing(Eur6M_QL,AG82,TRUE,Recalc),NA())</f>
        <v>8.7435287581428623E-4</v>
      </c>
    </row>
    <row r="83" spans="31:34" x14ac:dyDescent="0.2">
      <c r="AE83" s="11" t="str">
        <f t="shared" si="4"/>
        <v>1D</v>
      </c>
      <c r="AF83" s="48">
        <f>_xll.qlCalendarAdvance(Calendar,AF82,AE83,"f",FALSE)</f>
        <v>42296</v>
      </c>
      <c r="AG83" s="48">
        <f>_xll.qlCalendarAdvance(Calendar,AF83,Ndays&amp;"D",,,_xll.ohTrigger(Trigger,Recalc))</f>
        <v>42298</v>
      </c>
      <c r="AH83" s="49">
        <f>IFERROR(_xll.qlIndexFixing(Eur6M_QL,AG83,TRUE,Recalc),NA())</f>
        <v>8.7608800969699268E-4</v>
      </c>
    </row>
    <row r="84" spans="31:34" x14ac:dyDescent="0.2">
      <c r="AE84" s="11" t="str">
        <f t="shared" si="4"/>
        <v>1D</v>
      </c>
      <c r="AF84" s="48">
        <f>_xll.qlCalendarAdvance(Calendar,AF83,AE84,"f",FALSE)</f>
        <v>42297</v>
      </c>
      <c r="AG84" s="48">
        <f>_xll.qlCalendarAdvance(Calendar,AF84,Ndays&amp;"D",,,_xll.ohTrigger(Trigger,Recalc))</f>
        <v>42299</v>
      </c>
      <c r="AH84" s="49">
        <f>IFERROR(_xll.qlIndexFixing(Eur6M_QL,AG84,TRUE,Recalc),NA())</f>
        <v>8.8028706763942921E-4</v>
      </c>
    </row>
    <row r="85" spans="31:34" x14ac:dyDescent="0.2">
      <c r="AE85" s="11" t="str">
        <f t="shared" si="4"/>
        <v>1D</v>
      </c>
      <c r="AF85" s="48">
        <f>_xll.qlCalendarAdvance(Calendar,AF84,AE85,"f",FALSE)</f>
        <v>42298</v>
      </c>
      <c r="AG85" s="48">
        <f>_xll.qlCalendarAdvance(Calendar,AF85,Ndays&amp;"D",,,_xll.ohTrigger(Trigger,Recalc))</f>
        <v>42300</v>
      </c>
      <c r="AH85" s="49">
        <f>IFERROR(_xll.qlIndexFixing(Eur6M_QL,AG85,TRUE,Recalc),NA())</f>
        <v>8.8172974440261836E-4</v>
      </c>
    </row>
    <row r="86" spans="31:34" x14ac:dyDescent="0.2">
      <c r="AE86" s="11" t="str">
        <f t="shared" si="4"/>
        <v>1D</v>
      </c>
      <c r="AF86" s="48">
        <f>_xll.qlCalendarAdvance(Calendar,AF85,AE86,"f",FALSE)</f>
        <v>42299</v>
      </c>
      <c r="AG86" s="48">
        <f>_xll.qlCalendarAdvance(Calendar,AF86,Ndays&amp;"D",,,_xll.ohTrigger(Trigger,Recalc))</f>
        <v>42303</v>
      </c>
      <c r="AH86" s="49">
        <f>IFERROR(_xll.qlIndexFixing(Eur6M_QL,AG86,TRUE,Recalc),NA())</f>
        <v>8.8315798340290975E-4</v>
      </c>
    </row>
    <row r="87" spans="31:34" x14ac:dyDescent="0.2">
      <c r="AE87" s="11" t="str">
        <f t="shared" si="4"/>
        <v>1D</v>
      </c>
      <c r="AF87" s="48">
        <f>_xll.qlCalendarAdvance(Calendar,AF86,AE87,"f",FALSE)</f>
        <v>42300</v>
      </c>
      <c r="AG87" s="48">
        <f>_xll.qlCalendarAdvance(Calendar,AF87,Ndays&amp;"D",,,_xll.ohTrigger(Trigger,Recalc))</f>
        <v>42304</v>
      </c>
      <c r="AH87" s="49">
        <f>IFERROR(_xll.qlIndexFixing(Eur6M_QL,AG87,TRUE,Recalc),NA())</f>
        <v>8.8457274000330519E-4</v>
      </c>
    </row>
    <row r="88" spans="31:34" x14ac:dyDescent="0.2">
      <c r="AE88" s="11" t="str">
        <f t="shared" si="4"/>
        <v>1D</v>
      </c>
      <c r="AF88" s="48">
        <f>_xll.qlCalendarAdvance(Calendar,AF87,AE88,"f",FALSE)</f>
        <v>42303</v>
      </c>
      <c r="AG88" s="48">
        <f>_xll.qlCalendarAdvance(Calendar,AF88,Ndays&amp;"D",,,_xll.ohTrigger(Trigger,Recalc))</f>
        <v>42305</v>
      </c>
      <c r="AH88" s="49">
        <f>IFERROR(_xll.qlIndexFixing(Eur6M_QL,AG88,TRUE,Recalc),NA())</f>
        <v>8.8587685698554878E-4</v>
      </c>
    </row>
    <row r="89" spans="31:34" x14ac:dyDescent="0.2">
      <c r="AE89" s="11" t="str">
        <f t="shared" si="4"/>
        <v>1D</v>
      </c>
      <c r="AF89" s="48">
        <f>_xll.qlCalendarAdvance(Calendar,AF88,AE89,"f",FALSE)</f>
        <v>42304</v>
      </c>
      <c r="AG89" s="48">
        <f>_xll.qlCalendarAdvance(Calendar,AF89,Ndays&amp;"D",,,_xll.ohTrigger(Trigger,Recalc))</f>
        <v>42306</v>
      </c>
      <c r="AH89" s="49">
        <f>IFERROR(_xll.qlIndexFixing(Eur6M_QL,AG89,TRUE,Recalc),NA())</f>
        <v>8.8999999999981347E-4</v>
      </c>
    </row>
    <row r="90" spans="31:34" x14ac:dyDescent="0.2">
      <c r="AE90" s="11" t="str">
        <f t="shared" si="4"/>
        <v>1D</v>
      </c>
      <c r="AF90" s="48">
        <f>_xll.qlCalendarAdvance(Calendar,AF89,AE90,"f",FALSE)</f>
        <v>42305</v>
      </c>
      <c r="AG90" s="48">
        <f>_xll.qlCalendarAdvance(Calendar,AF90,Ndays&amp;"D",,,_xll.ohTrigger(Trigger,Recalc))</f>
        <v>42307</v>
      </c>
      <c r="AH90" s="49">
        <f>IFERROR(_xll.qlIndexFixing(Eur6M_QL,AG90,TRUE,Recalc),NA())</f>
        <v>8.9135255598394973E-4</v>
      </c>
    </row>
    <row r="91" spans="31:34" x14ac:dyDescent="0.2">
      <c r="AE91" s="11" t="str">
        <f t="shared" si="4"/>
        <v>1D</v>
      </c>
      <c r="AF91" s="48">
        <f>_xll.qlCalendarAdvance(Calendar,AF90,AE91,"f",FALSE)</f>
        <v>42306</v>
      </c>
      <c r="AG91" s="48">
        <f>_xll.qlCalendarAdvance(Calendar,AF91,Ndays&amp;"D",,,_xll.ohTrigger(Trigger,Recalc))</f>
        <v>42310</v>
      </c>
      <c r="AH91" s="49">
        <f>IFERROR(_xll.qlIndexFixing(Eur6M_QL,AG91,TRUE,Recalc),NA())</f>
        <v>8.9269563899315406E-4</v>
      </c>
    </row>
    <row r="92" spans="31:34" x14ac:dyDescent="0.2">
      <c r="AE92" s="11" t="str">
        <f t="shared" si="4"/>
        <v>1D</v>
      </c>
      <c r="AF92" s="48">
        <f>_xll.qlCalendarAdvance(Calendar,AF91,AE92,"f",FALSE)</f>
        <v>42307</v>
      </c>
      <c r="AG92" s="48">
        <f>_xll.qlCalendarAdvance(Calendar,AF92,Ndays&amp;"D",,,_xll.ohTrigger(Trigger,Recalc))</f>
        <v>42311</v>
      </c>
      <c r="AH92" s="49">
        <f>IFERROR(_xll.qlIndexFixing(Eur6M_QL,AG92,TRUE,Recalc),NA())</f>
        <v>8.9403003346807074E-4</v>
      </c>
    </row>
    <row r="93" spans="31:34" x14ac:dyDescent="0.2">
      <c r="AE93" s="11" t="str">
        <f t="shared" si="4"/>
        <v>1D</v>
      </c>
      <c r="AF93" s="48">
        <f>_xll.qlCalendarAdvance(Calendar,AF92,AE93,"f",FALSE)</f>
        <v>42310</v>
      </c>
      <c r="AG93" s="48">
        <f>_xll.qlCalendarAdvance(Calendar,AF93,Ndays&amp;"D",,,_xll.ohTrigger(Trigger,Recalc))</f>
        <v>42312</v>
      </c>
      <c r="AH93" s="49">
        <f>IFERROR(_xll.qlIndexFixing(Eur6M_QL,AG93,TRUE,Recalc),NA())</f>
        <v>8.9535652385285772E-4</v>
      </c>
    </row>
    <row r="94" spans="31:34" x14ac:dyDescent="0.2">
      <c r="AE94" s="11" t="str">
        <f t="shared" si="4"/>
        <v>1D</v>
      </c>
      <c r="AF94" s="48">
        <f>_xll.qlCalendarAdvance(Calendar,AF93,AE94,"f",FALSE)</f>
        <v>42311</v>
      </c>
      <c r="AG94" s="48">
        <f>_xll.qlCalendarAdvance(Calendar,AF94,Ndays&amp;"D",,,_xll.ohTrigger(Trigger,Recalc))</f>
        <v>42313</v>
      </c>
      <c r="AH94" s="49">
        <f>IFERROR(_xll.qlIndexFixing(Eur6M_QL,AG94,TRUE,Recalc),NA())</f>
        <v>8.9929641493700842E-4</v>
      </c>
    </row>
    <row r="95" spans="31:34" x14ac:dyDescent="0.2">
      <c r="AE95" s="11" t="str">
        <f t="shared" si="4"/>
        <v>1D</v>
      </c>
      <c r="AF95" s="48">
        <f>_xll.qlCalendarAdvance(Calendar,AF94,AE95,"f",FALSE)</f>
        <v>42312</v>
      </c>
      <c r="AG95" s="48">
        <f>_xll.qlCalendarAdvance(Calendar,AF95,Ndays&amp;"D",,,_xll.ohTrigger(Trigger,Recalc))</f>
        <v>42314</v>
      </c>
      <c r="AH95" s="49">
        <f>IFERROR(_xll.qlIndexFixing(Eur6M_QL,AG95,TRUE,Recalc),NA())</f>
        <v>9.0059913344238548E-4</v>
      </c>
    </row>
    <row r="96" spans="31:34" x14ac:dyDescent="0.2">
      <c r="AE96" s="11" t="str">
        <f t="shared" si="4"/>
        <v>1D</v>
      </c>
      <c r="AF96" s="48">
        <f>_xll.qlCalendarAdvance(Calendar,AF95,AE96,"f",FALSE)</f>
        <v>42313</v>
      </c>
      <c r="AG96" s="48">
        <f>_xll.qlCalendarAdvance(Calendar,AF96,Ndays&amp;"D",,,_xll.ohTrigger(Trigger,Recalc))</f>
        <v>42317</v>
      </c>
      <c r="AH96" s="49">
        <f>IFERROR(_xll.qlIndexFixing(Eur6M_QL,AG96,TRUE,Recalc),NA())</f>
        <v>9.0189787010872815E-4</v>
      </c>
    </row>
    <row r="97" spans="31:34" x14ac:dyDescent="0.2">
      <c r="AE97" s="11" t="str">
        <f t="shared" si="4"/>
        <v>1D</v>
      </c>
      <c r="AF97" s="48">
        <f>_xll.qlCalendarAdvance(Calendar,AF96,AE97,"f",FALSE)</f>
        <v>42314</v>
      </c>
      <c r="AG97" s="48">
        <f>_xll.qlCalendarAdvance(Calendar,AF97,Ndays&amp;"D",,,_xll.ohTrigger(Trigger,Recalc))</f>
        <v>42318</v>
      </c>
      <c r="AH97" s="49">
        <f>IFERROR(_xll.qlIndexFixing(Eur6M_QL,AG97,TRUE,Recalc),NA())</f>
        <v>9.031934093924924E-4</v>
      </c>
    </row>
    <row r="98" spans="31:34" x14ac:dyDescent="0.2">
      <c r="AE98" s="11" t="str">
        <f t="shared" si="4"/>
        <v>1D</v>
      </c>
      <c r="AF98" s="48">
        <f>_xll.qlCalendarAdvance(Calendar,AF97,AE98,"f",FALSE)</f>
        <v>42317</v>
      </c>
      <c r="AG98" s="48">
        <f>_xll.qlCalendarAdvance(Calendar,AF98,Ndays&amp;"D",,,_xll.ohTrigger(Trigger,Recalc))</f>
        <v>42319</v>
      </c>
      <c r="AH98" s="49">
        <f>IFERROR(_xll.qlIndexFixing(Eur6M_QL,AG98,TRUE,Recalc),NA())</f>
        <v>9.0448653575233001E-4</v>
      </c>
    </row>
    <row r="99" spans="31:34" x14ac:dyDescent="0.2">
      <c r="AE99" s="11" t="str">
        <f t="shared" si="4"/>
        <v>1D</v>
      </c>
      <c r="AF99" s="48">
        <f>_xll.qlCalendarAdvance(Calendar,AF98,AE99,"f",FALSE)</f>
        <v>42318</v>
      </c>
      <c r="AG99" s="48">
        <f>_xll.qlCalendarAdvance(Calendar,AF99,Ndays&amp;"D",,,_xll.ohTrigger(Trigger,Recalc))</f>
        <v>42320</v>
      </c>
      <c r="AH99" s="49">
        <f>IFERROR(_xll.qlIndexFixing(Eur6M_QL,AG99,TRUE,Recalc),NA())</f>
        <v>9.0835928190642515E-4</v>
      </c>
    </row>
    <row r="100" spans="31:34" x14ac:dyDescent="0.2">
      <c r="AE100" s="11" t="str">
        <f t="shared" si="4"/>
        <v>1D</v>
      </c>
      <c r="AF100" s="48">
        <f>_xll.qlCalendarAdvance(Calendar,AF99,AE100,"f",FALSE)</f>
        <v>42319</v>
      </c>
      <c r="AG100" s="48">
        <f>_xll.qlCalendarAdvance(Calendar,AF100,Ndays&amp;"D",,,_xll.ohTrigger(Trigger,Recalc))</f>
        <v>42321</v>
      </c>
      <c r="AH100" s="49">
        <f>IFERROR(_xll.qlIndexFixing(Eur6M_QL,AG100,TRUE,Recalc),NA())</f>
        <v>9.0965060119836086E-4</v>
      </c>
    </row>
    <row r="101" spans="31:34" x14ac:dyDescent="0.2">
      <c r="AE101" s="11" t="str">
        <f t="shared" si="4"/>
        <v>1D</v>
      </c>
      <c r="AF101" s="48">
        <f>_xll.qlCalendarAdvance(Calendar,AF100,AE101,"f",FALSE)</f>
        <v>42320</v>
      </c>
      <c r="AG101" s="48">
        <f>_xll.qlCalendarAdvance(Calendar,AF101,Ndays&amp;"D",,,_xll.ohTrigger(Trigger,Recalc))</f>
        <v>42324</v>
      </c>
      <c r="AH101" s="49">
        <f>IFERROR(_xll.qlIndexFixing(Eur6M_QL,AG101,TRUE,Recalc),NA())</f>
        <v>9.1094342989037405E-4</v>
      </c>
    </row>
    <row r="102" spans="31:34" x14ac:dyDescent="0.2">
      <c r="AE102" s="11" t="str">
        <f t="shared" si="4"/>
        <v>1D</v>
      </c>
      <c r="AF102" s="48">
        <f>_xll.qlCalendarAdvance(Calendar,AF101,AE102,"f",FALSE)</f>
        <v>42321</v>
      </c>
      <c r="AG102" s="48">
        <f>_xll.qlCalendarAdvance(Calendar,AF102,Ndays&amp;"D",,,_xll.ohTrigger(Trigger,Recalc))</f>
        <v>42325</v>
      </c>
      <c r="AH102" s="49">
        <f>IFERROR(_xll.qlIndexFixing(Eur6M_QL,AG102,TRUE,Recalc),NA())</f>
        <v>9.1223855245385361E-4</v>
      </c>
    </row>
    <row r="103" spans="31:34" x14ac:dyDescent="0.2">
      <c r="AE103" s="11" t="str">
        <f t="shared" si="4"/>
        <v>1D</v>
      </c>
      <c r="AF103" s="48">
        <f>_xll.qlCalendarAdvance(Calendar,AF102,AE103,"f",FALSE)</f>
        <v>42324</v>
      </c>
      <c r="AG103" s="48">
        <f>_xll.qlCalendarAdvance(Calendar,AF103,Ndays&amp;"D",,,_xll.ohTrigger(Trigger,Recalc))</f>
        <v>42326</v>
      </c>
      <c r="AH103" s="49">
        <f>IFERROR(_xll.qlIndexFixing(Eur6M_QL,AG103,TRUE,Recalc),NA())</f>
        <v>9.1353675336150616E-4</v>
      </c>
    </row>
    <row r="104" spans="31:34" x14ac:dyDescent="0.2">
      <c r="AE104" s="11" t="str">
        <f t="shared" si="4"/>
        <v>1D</v>
      </c>
      <c r="AF104" s="48">
        <f>_xll.qlCalendarAdvance(Calendar,AF103,AE104,"f",FALSE)</f>
        <v>42325</v>
      </c>
      <c r="AG104" s="48">
        <f>_xll.qlCalendarAdvance(Calendar,AF104,Ndays&amp;"D",,,_xll.ohTrigger(Trigger,Recalc))</f>
        <v>42327</v>
      </c>
      <c r="AH104" s="49">
        <f>IFERROR(_xll.qlIndexFixing(Eur6M_QL,AG104,TRUE,Recalc),NA())</f>
        <v>9.1745767090906886E-4</v>
      </c>
    </row>
    <row r="105" spans="31:34" x14ac:dyDescent="0.2">
      <c r="AE105" s="11" t="str">
        <f t="shared" si="4"/>
        <v>1D</v>
      </c>
      <c r="AF105" s="48">
        <f>_xll.qlCalendarAdvance(Calendar,AF104,AE105,"f",FALSE)</f>
        <v>42326</v>
      </c>
      <c r="AG105" s="48">
        <f>_xll.qlCalendarAdvance(Calendar,AF105,Ndays&amp;"D",,,_xll.ohTrigger(Trigger,Recalc))</f>
        <v>42328</v>
      </c>
      <c r="AH105" s="49">
        <f>IFERROR(_xll.qlIndexFixing(Eur6M_QL,AG105,TRUE,Recalc),NA())</f>
        <v>9.1877602996440005E-4</v>
      </c>
    </row>
    <row r="106" spans="31:34" x14ac:dyDescent="0.2">
      <c r="AE106" s="11" t="str">
        <f t="shared" si="4"/>
        <v>1D</v>
      </c>
      <c r="AF106" s="48">
        <f>_xll.qlCalendarAdvance(Calendar,AF105,AE106,"f",FALSE)</f>
        <v>42327</v>
      </c>
      <c r="AG106" s="48">
        <f>_xll.qlCalendarAdvance(Calendar,AF106,Ndays&amp;"D",,,_xll.ohTrigger(Trigger,Recalc))</f>
        <v>42331</v>
      </c>
      <c r="AH106" s="49">
        <f>IFERROR(_xll.qlIndexFixing(Eur6M_QL,AG106,TRUE,Recalc),NA())</f>
        <v>9.2010138976037761E-4</v>
      </c>
    </row>
    <row r="107" spans="31:34" x14ac:dyDescent="0.2">
      <c r="AE107" s="11" t="str">
        <f t="shared" si="4"/>
        <v>1D</v>
      </c>
      <c r="AF107" s="48">
        <f>_xll.qlCalendarAdvance(Calendar,AF106,AE107,"f",FALSE)</f>
        <v>42328</v>
      </c>
      <c r="AG107" s="48">
        <f>_xll.qlCalendarAdvance(Calendar,AF107,Ndays&amp;"D",,,_xll.ohTrigger(Trigger,Recalc))</f>
        <v>42332</v>
      </c>
      <c r="AH107" s="49">
        <f>IFERROR(_xll.qlIndexFixing(Eur6M_QL,AG107,TRUE,Recalc),NA())</f>
        <v>9.2143453478244549E-4</v>
      </c>
    </row>
    <row r="108" spans="31:34" x14ac:dyDescent="0.2">
      <c r="AE108" s="11" t="str">
        <f t="shared" si="4"/>
        <v>1D</v>
      </c>
      <c r="AF108" s="48">
        <f>_xll.qlCalendarAdvance(Calendar,AF107,AE108,"f",FALSE)</f>
        <v>42331</v>
      </c>
      <c r="AG108" s="48">
        <f>_xll.qlCalendarAdvance(Calendar,AF108,Ndays&amp;"D",,,_xll.ohTrigger(Trigger,Recalc))</f>
        <v>42333</v>
      </c>
      <c r="AH108" s="49">
        <f>IFERROR(_xll.qlIndexFixing(Eur6M_QL,AG108,TRUE,Recalc),NA())</f>
        <v>9.2277624951868234E-4</v>
      </c>
    </row>
    <row r="109" spans="31:34" x14ac:dyDescent="0.2">
      <c r="AE109" s="11" t="str">
        <f t="shared" si="4"/>
        <v>1D</v>
      </c>
      <c r="AF109" s="48">
        <f>_xll.qlCalendarAdvance(Calendar,AF108,AE109,"f",FALSE)</f>
        <v>42332</v>
      </c>
      <c r="AG109" s="48">
        <f>_xll.qlCalendarAdvance(Calendar,AF109,Ndays&amp;"D",,,_xll.ohTrigger(Trigger,Recalc))</f>
        <v>42334</v>
      </c>
      <c r="AH109" s="49">
        <f>IFERROR(_xll.qlIndexFixing(Eur6M_QL,AG109,TRUE,Recalc),NA())</f>
        <v>9.2720372849913659E-4</v>
      </c>
    </row>
    <row r="110" spans="31:34" x14ac:dyDescent="0.2">
      <c r="AE110" s="11" t="str">
        <f t="shared" si="4"/>
        <v>1D</v>
      </c>
      <c r="AF110" s="48">
        <f>_xll.qlCalendarAdvance(Calendar,AF109,AE110,"f",FALSE)</f>
        <v>42333</v>
      </c>
      <c r="AG110" s="48">
        <f>_xll.qlCalendarAdvance(Calendar,AF110,Ndays&amp;"D",,,_xll.ohTrigger(Trigger,Recalc))</f>
        <v>42335</v>
      </c>
      <c r="AH110" s="49">
        <f>IFERROR(_xll.qlIndexFixing(Eur6M_QL,AG110,TRUE,Recalc),NA())</f>
        <v>9.285956410489464E-4</v>
      </c>
    </row>
    <row r="111" spans="31:34" x14ac:dyDescent="0.2">
      <c r="AE111" s="11" t="str">
        <f t="shared" si="4"/>
        <v>1D</v>
      </c>
      <c r="AF111" s="48">
        <f>_xll.qlCalendarAdvance(Calendar,AF110,AE111,"f",FALSE)</f>
        <v>42334</v>
      </c>
      <c r="AG111" s="48">
        <f>_xll.qlCalendarAdvance(Calendar,AF111,Ndays&amp;"D",,,_xll.ohTrigger(Trigger,Recalc))</f>
        <v>42338</v>
      </c>
      <c r="AH111" s="49">
        <f>IFERROR(_xll.qlIndexFixing(Eur6M_QL,AG111,TRUE,Recalc),NA())</f>
        <v>9.2999999999982441E-4</v>
      </c>
    </row>
    <row r="112" spans="31:34" x14ac:dyDescent="0.2">
      <c r="AE112" s="11" t="str">
        <f t="shared" si="4"/>
        <v>1D</v>
      </c>
      <c r="AF112" s="48">
        <f>_xll.qlCalendarAdvance(Calendar,AF111,AE112,"f",FALSE)</f>
        <v>42335</v>
      </c>
      <c r="AG112" s="48">
        <f>_xll.qlCalendarAdvance(Calendar,AF112,Ndays&amp;"D",,,_xll.ohTrigger(Trigger,Recalc))</f>
        <v>42339</v>
      </c>
      <c r="AH112" s="49">
        <f>IFERROR(_xll.qlIndexFixing(Eur6M_QL,AG112,TRUE,Recalc),NA())</f>
        <v>9.3141736579046078E-4</v>
      </c>
    </row>
    <row r="113" spans="31:34" x14ac:dyDescent="0.2">
      <c r="AE113" s="11" t="str">
        <f t="shared" si="4"/>
        <v>1D</v>
      </c>
      <c r="AF113" s="48">
        <f>_xll.qlCalendarAdvance(Calendar,AF112,AE113,"f",FALSE)</f>
        <v>42338</v>
      </c>
      <c r="AG113" s="48">
        <f>_xll.qlCalendarAdvance(Calendar,AF113,Ndays&amp;"D",,,_xll.ohTrigger(Trigger,Recalc))</f>
        <v>42340</v>
      </c>
      <c r="AH113" s="49">
        <f>IFERROR(_xll.qlIndexFixing(Eur6M_QL,AG113,TRUE,Recalc),NA())</f>
        <v>9.3363077259364744E-4</v>
      </c>
    </row>
    <row r="114" spans="31:34" x14ac:dyDescent="0.2">
      <c r="AE114" s="11" t="str">
        <f t="shared" si="4"/>
        <v>1D</v>
      </c>
      <c r="AF114" s="48">
        <f>_xll.qlCalendarAdvance(Calendar,AF113,AE114,"f",FALSE)</f>
        <v>42339</v>
      </c>
      <c r="AG114" s="48">
        <f>_xll.qlCalendarAdvance(Calendar,AF114,Ndays&amp;"D",,,_xll.ohTrigger(Trigger,Recalc))</f>
        <v>42341</v>
      </c>
      <c r="AH114" s="49">
        <f>IFERROR(_xll.qlIndexFixing(Eur6M_QL,AG114,TRUE,Recalc),NA())</f>
        <v>9.372083260818664E-4</v>
      </c>
    </row>
    <row r="115" spans="31:34" x14ac:dyDescent="0.2">
      <c r="AE115" s="11" t="str">
        <f t="shared" si="4"/>
        <v>1D</v>
      </c>
      <c r="AF115" s="48">
        <f>_xll.qlCalendarAdvance(Calendar,AF114,AE115,"f",FALSE)</f>
        <v>42340</v>
      </c>
      <c r="AG115" s="48">
        <f>_xll.qlCalendarAdvance(Calendar,AF115,Ndays&amp;"D",,,_xll.ohTrigger(Trigger,Recalc))</f>
        <v>42342</v>
      </c>
      <c r="AH115" s="49">
        <f>IFERROR(_xll.qlIndexFixing(Eur6M_QL,AG115,TRUE,Recalc),NA())</f>
        <v>9.3868374816145938E-4</v>
      </c>
    </row>
    <row r="116" spans="31:34" x14ac:dyDescent="0.2">
      <c r="AE116" s="11" t="str">
        <f t="shared" si="4"/>
        <v>1D</v>
      </c>
      <c r="AF116" s="48">
        <f>_xll.qlCalendarAdvance(Calendar,AF115,AE116,"f",FALSE)</f>
        <v>42341</v>
      </c>
      <c r="AG116" s="48">
        <f>_xll.qlCalendarAdvance(Calendar,AF116,Ndays&amp;"D",,,_xll.ohTrigger(Trigger,Recalc))</f>
        <v>42345</v>
      </c>
      <c r="AH116" s="49">
        <f>IFERROR(_xll.qlIndexFixing(Eur6M_QL,AG116,TRUE,Recalc),NA())</f>
        <v>9.4016916612932235E-4</v>
      </c>
    </row>
    <row r="117" spans="31:34" x14ac:dyDescent="0.2">
      <c r="AE117" s="11" t="str">
        <f t="shared" si="4"/>
        <v>1D</v>
      </c>
      <c r="AF117" s="48">
        <f>_xll.qlCalendarAdvance(Calendar,AF116,AE117,"f",FALSE)</f>
        <v>42342</v>
      </c>
      <c r="AG117" s="48">
        <f>_xll.qlCalendarAdvance(Calendar,AF117,Ndays&amp;"D",,,_xll.ohTrigger(Trigger,Recalc))</f>
        <v>42346</v>
      </c>
      <c r="AH117" s="49">
        <f>IFERROR(_xll.qlIndexFixing(Eur6M_QL,AG117,TRUE,Recalc),NA())</f>
        <v>9.4166404152525008E-4</v>
      </c>
    </row>
    <row r="118" spans="31:34" x14ac:dyDescent="0.2">
      <c r="AE118" s="11" t="str">
        <f t="shared" si="4"/>
        <v>1D</v>
      </c>
      <c r="AF118" s="48">
        <f>_xll.qlCalendarAdvance(Calendar,AF117,AE118,"f",FALSE)</f>
        <v>42345</v>
      </c>
      <c r="AG118" s="48">
        <f>_xll.qlCalendarAdvance(Calendar,AF118,Ndays&amp;"D",,,_xll.ohTrigger(Trigger,Recalc))</f>
        <v>42347</v>
      </c>
      <c r="AH118" s="49">
        <f>IFERROR(_xll.qlIndexFixing(Eur6M_QL,AG118,TRUE,Recalc),NA())</f>
        <v>9.4404537809078244E-4</v>
      </c>
    </row>
    <row r="119" spans="31:34" x14ac:dyDescent="0.2">
      <c r="AE119" s="11" t="str">
        <f t="shared" si="4"/>
        <v>1D</v>
      </c>
      <c r="AF119" s="48">
        <f>_xll.qlCalendarAdvance(Calendar,AF118,AE119,"f",FALSE)</f>
        <v>42346</v>
      </c>
      <c r="AG119" s="48">
        <f>_xll.qlCalendarAdvance(Calendar,AF119,Ndays&amp;"D",,,_xll.ohTrigger(Trigger,Recalc))</f>
        <v>42348</v>
      </c>
      <c r="AH119" s="49">
        <f>IFERROR(_xll.qlIndexFixing(Eur6M_QL,AG119,TRUE,Recalc),NA())</f>
        <v>9.4772734813439402E-4</v>
      </c>
    </row>
    <row r="120" spans="31:34" x14ac:dyDescent="0.2">
      <c r="AE120" s="11" t="str">
        <f t="shared" si="4"/>
        <v>1D</v>
      </c>
      <c r="AF120" s="48">
        <f>_xll.qlCalendarAdvance(Calendar,AF119,AE120,"f",FALSE)</f>
        <v>42347</v>
      </c>
      <c r="AG120" s="48">
        <f>_xll.qlCalendarAdvance(Calendar,AF120,Ndays&amp;"D",,,_xll.ohTrigger(Trigger,Recalc))</f>
        <v>42349</v>
      </c>
      <c r="AH120" s="49">
        <f>IFERROR(_xll.qlIndexFixing(Eur6M_QL,AG120,TRUE,Recalc),NA())</f>
        <v>9.49261433716458E-4</v>
      </c>
    </row>
    <row r="121" spans="31:34" x14ac:dyDescent="0.2">
      <c r="AE121" s="11" t="str">
        <f t="shared" si="4"/>
        <v>1D</v>
      </c>
      <c r="AF121" s="48">
        <f>_xll.qlCalendarAdvance(Calendar,AF120,AE121,"f",FALSE)</f>
        <v>42348</v>
      </c>
      <c r="AG121" s="48">
        <f>_xll.qlCalendarAdvance(Calendar,AF121,Ndays&amp;"D",,,_xll.ohTrigger(Trigger,Recalc))</f>
        <v>42352</v>
      </c>
      <c r="AH121" s="49">
        <f>IFERROR(_xll.qlIndexFixing(Eur6M_QL,AG121,TRUE,Recalc),NA())</f>
        <v>9.5080174593434102E-4</v>
      </c>
    </row>
    <row r="122" spans="31:34" x14ac:dyDescent="0.2">
      <c r="AE122" s="11" t="str">
        <f t="shared" si="4"/>
        <v>1D</v>
      </c>
      <c r="AF122" s="48">
        <f>_xll.qlCalendarAdvance(Calendar,AF121,AE122,"f",FALSE)</f>
        <v>42349</v>
      </c>
      <c r="AG122" s="48">
        <f>_xll.qlCalendarAdvance(Calendar,AF122,Ndays&amp;"D",,,_xll.ohTrigger(Trigger,Recalc))</f>
        <v>42353</v>
      </c>
      <c r="AH122" s="49">
        <f>IFERROR(_xll.qlIndexFixing(Eur6M_QL,AG122,TRUE,Recalc),NA())</f>
        <v>9.5234774631691732E-4</v>
      </c>
    </row>
    <row r="123" spans="31:34" x14ac:dyDescent="0.2">
      <c r="AE123" s="11" t="str">
        <f t="shared" si="4"/>
        <v>1D</v>
      </c>
      <c r="AF123" s="48">
        <f>_xll.qlCalendarAdvance(Calendar,AF122,AE123,"f",FALSE)</f>
        <v>42352</v>
      </c>
      <c r="AG123" s="48">
        <f>_xll.qlCalendarAdvance(Calendar,AF123,Ndays&amp;"D",,,_xll.ohTrigger(Trigger,Recalc))</f>
        <v>42354</v>
      </c>
      <c r="AH123" s="49">
        <f>IFERROR(_xll.qlIndexFixing(Eur6M_QL,AG123,TRUE,Recalc),NA())</f>
        <v>9.5485391139115956E-4</v>
      </c>
    </row>
    <row r="124" spans="31:34" x14ac:dyDescent="0.2">
      <c r="AE124" s="11" t="str">
        <f t="shared" si="4"/>
        <v>1D</v>
      </c>
      <c r="AF124" s="48">
        <f>_xll.qlCalendarAdvance(Calendar,AF123,AE124,"f",FALSE)</f>
        <v>42353</v>
      </c>
      <c r="AG124" s="48">
        <f>_xll.qlCalendarAdvance(Calendar,AF124,Ndays&amp;"D",,,_xll.ohTrigger(Trigger,Recalc))</f>
        <v>42355</v>
      </c>
      <c r="AH124" s="49">
        <f>IFERROR(_xll.qlIndexFixing(Eur6M_QL,AG124,TRUE,Recalc),NA())</f>
        <v>9.5857786002010034E-4</v>
      </c>
    </row>
    <row r="125" spans="31:34" x14ac:dyDescent="0.2">
      <c r="AE125" s="11" t="str">
        <f t="shared" si="4"/>
        <v>1D</v>
      </c>
      <c r="AF125" s="48">
        <f>_xll.qlCalendarAdvance(Calendar,AF124,AE125,"f",FALSE)</f>
        <v>42354</v>
      </c>
      <c r="AG125" s="48">
        <f>_xll.qlCalendarAdvance(Calendar,AF125,Ndays&amp;"D",,,_xll.ohTrigger(Trigger,Recalc))</f>
        <v>42356</v>
      </c>
      <c r="AH125" s="49">
        <f>IFERROR(_xll.qlIndexFixing(Eur6M_QL,AG125,TRUE,Recalc),NA())</f>
        <v>9.6014422410465813E-4</v>
      </c>
    </row>
    <row r="126" spans="31:34" x14ac:dyDescent="0.2">
      <c r="AE126" s="11" t="str">
        <f t="shared" si="4"/>
        <v>1D</v>
      </c>
      <c r="AF126" s="48">
        <f>_xll.qlCalendarAdvance(Calendar,AF125,AE126,"f",FALSE)</f>
        <v>42355</v>
      </c>
      <c r="AG126" s="48">
        <f>_xll.qlCalendarAdvance(Calendar,AF126,Ndays&amp;"D",,,_xll.ohTrigger(Trigger,Recalc))</f>
        <v>42359</v>
      </c>
      <c r="AH126" s="49">
        <f>IFERROR(_xll.qlIndexFixing(Eur6M_QL,AG126,TRUE,Recalc),NA())</f>
        <v>9.617130454939581E-4</v>
      </c>
    </row>
    <row r="127" spans="31:34" x14ac:dyDescent="0.2">
      <c r="AE127" s="11" t="str">
        <f t="shared" si="4"/>
        <v>1D</v>
      </c>
      <c r="AF127" s="48">
        <f>_xll.qlCalendarAdvance(Calendar,AF126,AE127,"f",FALSE)</f>
        <v>42356</v>
      </c>
      <c r="AG127" s="48">
        <f>_xll.qlCalendarAdvance(Calendar,AF127,Ndays&amp;"D",,,_xll.ohTrigger(Trigger,Recalc))</f>
        <v>42360</v>
      </c>
      <c r="AH127" s="49">
        <f>IFERROR(_xll.qlIndexFixing(Eur6M_QL,AG127,TRUE,Recalc),NA())</f>
        <v>9.6328378570508086E-4</v>
      </c>
    </row>
    <row r="128" spans="31:34" x14ac:dyDescent="0.2">
      <c r="AE128" s="11" t="str">
        <f t="shared" si="4"/>
        <v>1D</v>
      </c>
      <c r="AF128" s="48">
        <f>_xll.qlCalendarAdvance(Calendar,AF127,AE128,"f",FALSE)</f>
        <v>42359</v>
      </c>
      <c r="AG128" s="48">
        <f>_xll.qlCalendarAdvance(Calendar,AF128,Ndays&amp;"D",,,_xll.ohTrigger(Trigger,Recalc))</f>
        <v>42361</v>
      </c>
      <c r="AH128" s="49">
        <f>IFERROR(_xll.qlIndexFixing(Eur6M_QL,AG128,TRUE,Recalc),NA())</f>
        <v>9.6957516505131449E-4</v>
      </c>
    </row>
    <row r="129" spans="31:34" x14ac:dyDescent="0.2">
      <c r="AE129" s="11" t="str">
        <f t="shared" si="4"/>
        <v>1D</v>
      </c>
      <c r="AF129" s="48">
        <f>_xll.qlCalendarAdvance(Calendar,AF128,AE129,"f",FALSE)</f>
        <v>42360</v>
      </c>
      <c r="AG129" s="48">
        <f>_xll.qlCalendarAdvance(Calendar,AF129,Ndays&amp;"D",,,_xll.ohTrigger(Trigger,Recalc))</f>
        <v>42362</v>
      </c>
      <c r="AH129" s="49">
        <f>IFERROR(_xll.qlIndexFixing(Eur6M_QL,AG129,TRUE,Recalc),NA())</f>
        <v>9.7114742207053716E-4</v>
      </c>
    </row>
    <row r="130" spans="31:34" x14ac:dyDescent="0.2">
      <c r="AE130" s="11" t="str">
        <f t="shared" si="4"/>
        <v>1D</v>
      </c>
      <c r="AF130" s="48">
        <f>_xll.qlCalendarAdvance(Calendar,AF129,AE130,"f",FALSE)</f>
        <v>42361</v>
      </c>
      <c r="AG130" s="48">
        <f>_xll.qlCalendarAdvance(Calendar,AF130,Ndays&amp;"D",,,_xll.ohTrigger(Trigger,Recalc))</f>
        <v>42366</v>
      </c>
      <c r="AH130" s="49">
        <f>IFERROR(_xll.qlIndexFixing(Eur6M_QL,AG130,TRUE,Recalc),NA())</f>
        <v>9.7271836697912105E-4</v>
      </c>
    </row>
    <row r="131" spans="31:34" x14ac:dyDescent="0.2">
      <c r="AE131" s="11" t="str">
        <f t="shared" si="4"/>
        <v>1D</v>
      </c>
      <c r="AF131" s="48">
        <f>_xll.qlCalendarAdvance(Calendar,AF130,AE131,"f",FALSE)</f>
        <v>42362</v>
      </c>
      <c r="AG131" s="48">
        <f>_xll.qlCalendarAdvance(Calendar,AF131,Ndays&amp;"D",,,_xll.ohTrigger(Trigger,Recalc))</f>
        <v>42367</v>
      </c>
      <c r="AH131" s="49">
        <f>IFERROR(_xll.qlIndexFixing(Eur6M_QL,AG131,TRUE,Recalc),NA())</f>
        <v>9.7376610537936511E-4</v>
      </c>
    </row>
    <row r="132" spans="31:34" x14ac:dyDescent="0.2">
      <c r="AE132" s="11" t="str">
        <f t="shared" si="4"/>
        <v>1D</v>
      </c>
      <c r="AF132" s="48">
        <f>_xll.qlCalendarAdvance(Calendar,AF131,AE132,"f",FALSE)</f>
        <v>42366</v>
      </c>
      <c r="AG132" s="48">
        <f>_xll.qlCalendarAdvance(Calendar,AF132,Ndays&amp;"D",,,_xll.ohTrigger(Trigger,Recalc))</f>
        <v>42368</v>
      </c>
      <c r="AH132" s="49">
        <f>IFERROR(_xll.qlIndexFixing(Eur6M_QL,AG132,TRUE,Recalc),NA())</f>
        <v>9.8000000000009559E-4</v>
      </c>
    </row>
    <row r="133" spans="31:34" x14ac:dyDescent="0.2">
      <c r="AE133" s="11" t="str">
        <f t="shared" si="4"/>
        <v>1D</v>
      </c>
      <c r="AF133" s="48">
        <f>_xll.qlCalendarAdvance(Calendar,AF132,AE133,"f",FALSE)</f>
        <v>42367</v>
      </c>
      <c r="AG133" s="48">
        <f>_xll.qlCalendarAdvance(Calendar,AF133,Ndays&amp;"D",,,_xll.ohTrigger(Trigger,Recalc))</f>
        <v>42369</v>
      </c>
      <c r="AH133" s="49">
        <f>IFERROR(_xll.qlIndexFixing(Eur6M_QL,AG133,TRUE,Recalc),NA())</f>
        <v>9.815486882173239E-4</v>
      </c>
    </row>
    <row r="134" spans="31:34" x14ac:dyDescent="0.2">
      <c r="AE134" s="11" t="str">
        <f t="shared" ref="AE134:AE197" si="5">AE133</f>
        <v>1D</v>
      </c>
      <c r="AF134" s="48">
        <f>_xll.qlCalendarAdvance(Calendar,AF133,AE134,"f",FALSE)</f>
        <v>42368</v>
      </c>
      <c r="AG134" s="48">
        <f>_xll.qlCalendarAdvance(Calendar,AF134,Ndays&amp;"D",,,_xll.ohTrigger(Trigger,Recalc))</f>
        <v>42373</v>
      </c>
      <c r="AH134" s="49">
        <f>IFERROR(_xll.qlIndexFixing(Eur6M_QL,AG134,TRUE,Recalc),NA())</f>
        <v>9.8309216999443788E-4</v>
      </c>
    </row>
    <row r="135" spans="31:34" x14ac:dyDescent="0.2">
      <c r="AE135" s="11" t="str">
        <f t="shared" si="5"/>
        <v>1D</v>
      </c>
      <c r="AF135" s="48">
        <f>_xll.qlCalendarAdvance(Calendar,AF134,AE135,"f",FALSE)</f>
        <v>42369</v>
      </c>
      <c r="AG135" s="48">
        <f>_xll.qlCalendarAdvance(Calendar,AF135,Ndays&amp;"D",,,_xll.ohTrigger(Trigger,Recalc))</f>
        <v>42374</v>
      </c>
      <c r="AH135" s="49">
        <f>IFERROR(_xll.qlIndexFixing(Eur6M_QL,AG135,TRUE,Recalc),NA())</f>
        <v>9.8462967956991737E-4</v>
      </c>
    </row>
    <row r="136" spans="31:34" x14ac:dyDescent="0.2">
      <c r="AE136" s="11" t="str">
        <f t="shared" si="5"/>
        <v>1D</v>
      </c>
      <c r="AF136" s="48">
        <f>_xll.qlCalendarAdvance(Calendar,AF135,AE136,"f",FALSE)</f>
        <v>42373</v>
      </c>
      <c r="AG136" s="48">
        <f>_xll.qlCalendarAdvance(Calendar,AF136,Ndays&amp;"D",,,_xll.ohTrigger(Trigger,Recalc))</f>
        <v>42375</v>
      </c>
      <c r="AH136" s="49">
        <f>IFERROR(_xll.qlIndexFixing(Eur6M_QL,AG136,TRUE,Recalc),NA())</f>
        <v>9.8616045117960738E-4</v>
      </c>
    </row>
    <row r="137" spans="31:34" x14ac:dyDescent="0.2">
      <c r="AE137" s="11" t="str">
        <f t="shared" si="5"/>
        <v>1D</v>
      </c>
      <c r="AF137" s="48">
        <f>_xll.qlCalendarAdvance(Calendar,AF136,AE137,"f",FALSE)</f>
        <v>42374</v>
      </c>
      <c r="AG137" s="48">
        <f>_xll.qlCalendarAdvance(Calendar,AF137,Ndays&amp;"D",,,_xll.ohTrigger(Trigger,Recalc))</f>
        <v>42376</v>
      </c>
      <c r="AH137" s="49">
        <f>IFERROR(_xll.qlIndexFixing(Eur6M_QL,AG137,TRUE,Recalc),NA())</f>
        <v>9.9070468054207974E-4</v>
      </c>
    </row>
    <row r="138" spans="31:34" x14ac:dyDescent="0.2">
      <c r="AE138" s="11" t="str">
        <f t="shared" si="5"/>
        <v>1D</v>
      </c>
      <c r="AF138" s="48">
        <f>_xll.qlCalendarAdvance(Calendar,AF137,AE138,"f",FALSE)</f>
        <v>42375</v>
      </c>
      <c r="AG138" s="48">
        <f>_xll.qlCalendarAdvance(Calendar,AF138,Ndays&amp;"D",,,_xll.ohTrigger(Trigger,Recalc))</f>
        <v>42377</v>
      </c>
      <c r="AH138" s="49">
        <f>IFERROR(_xll.qlIndexFixing(Eur6M_QL,AG138,TRUE,Recalc),NA())</f>
        <v>9.9220084260533224E-4</v>
      </c>
    </row>
    <row r="139" spans="31:34" x14ac:dyDescent="0.2">
      <c r="AE139" s="11" t="str">
        <f t="shared" si="5"/>
        <v>1D</v>
      </c>
      <c r="AF139" s="48">
        <f>_xll.qlCalendarAdvance(Calendar,AF138,AE139,"f",FALSE)</f>
        <v>42376</v>
      </c>
      <c r="AG139" s="48">
        <f>_xll.qlCalendarAdvance(Calendar,AF139,Ndays&amp;"D",,,_xll.ohTrigger(Trigger,Recalc))</f>
        <v>42380</v>
      </c>
      <c r="AH139" s="49">
        <f>IFERROR(_xll.qlIndexFixing(Eur6M_QL,AG139,TRUE,Recalc),NA())</f>
        <v>9.9368643784995565E-4</v>
      </c>
    </row>
    <row r="140" spans="31:34" x14ac:dyDescent="0.2">
      <c r="AE140" s="11" t="str">
        <f t="shared" si="5"/>
        <v>1D</v>
      </c>
      <c r="AF140" s="48">
        <f>_xll.qlCalendarAdvance(Calendar,AF139,AE140,"f",FALSE)</f>
        <v>42377</v>
      </c>
      <c r="AG140" s="48">
        <f>_xll.qlCalendarAdvance(Calendar,AF140,Ndays&amp;"D",,,_xll.ohTrigger(Trigger,Recalc))</f>
        <v>42381</v>
      </c>
      <c r="AH140" s="49">
        <f>IFERROR(_xll.qlIndexFixing(Eur6M_QL,AG140,TRUE,Recalc),NA())</f>
        <v>9.9516070049817957E-4</v>
      </c>
    </row>
    <row r="141" spans="31:34" x14ac:dyDescent="0.2">
      <c r="AE141" s="11" t="str">
        <f t="shared" si="5"/>
        <v>1D</v>
      </c>
      <c r="AF141" s="48">
        <f>_xll.qlCalendarAdvance(Calendar,AF140,AE141,"f",FALSE)</f>
        <v>42380</v>
      </c>
      <c r="AG141" s="48">
        <f>_xll.qlCalendarAdvance(Calendar,AF141,Ndays&amp;"D",,,_xll.ohTrigger(Trigger,Recalc))</f>
        <v>42382</v>
      </c>
      <c r="AH141" s="49">
        <f>IFERROR(_xll.qlIndexFixing(Eur6M_QL,AG141,TRUE,Recalc),NA())</f>
        <v>9.9662286477135409E-4</v>
      </c>
    </row>
    <row r="142" spans="31:34" x14ac:dyDescent="0.2">
      <c r="AE142" s="11" t="str">
        <f t="shared" si="5"/>
        <v>1D</v>
      </c>
      <c r="AF142" s="48">
        <f>_xll.qlCalendarAdvance(Calendar,AF141,AE142,"f",FALSE)</f>
        <v>42381</v>
      </c>
      <c r="AG142" s="48">
        <f>_xll.qlCalendarAdvance(Calendar,AF142,Ndays&amp;"D",,,_xll.ohTrigger(Trigger,Recalc))</f>
        <v>42383</v>
      </c>
      <c r="AH142" s="49">
        <f>IFERROR(_xll.qlIndexFixing(Eur6M_QL,AG142,TRUE,Recalc),NA())</f>
        <v>1.000929109515441E-3</v>
      </c>
    </row>
    <row r="143" spans="31:34" x14ac:dyDescent="0.2">
      <c r="AE143" s="11" t="str">
        <f t="shared" si="5"/>
        <v>1D</v>
      </c>
      <c r="AF143" s="48">
        <f>_xll.qlCalendarAdvance(Calendar,AF142,AE143,"f",FALSE)</f>
        <v>42382</v>
      </c>
      <c r="AG143" s="48">
        <f>_xll.qlCalendarAdvance(Calendar,AF143,Ndays&amp;"D",,,_xll.ohTrigger(Trigger,Recalc))</f>
        <v>42384</v>
      </c>
      <c r="AH143" s="49">
        <f>IFERROR(_xll.qlIndexFixing(Eur6M_QL,AG143,TRUE,Recalc),NA())</f>
        <v>1.0023352224544921E-3</v>
      </c>
    </row>
    <row r="144" spans="31:34" x14ac:dyDescent="0.2">
      <c r="AE144" s="11" t="str">
        <f t="shared" si="5"/>
        <v>1D</v>
      </c>
      <c r="AF144" s="48">
        <f>_xll.qlCalendarAdvance(Calendar,AF143,AE144,"f",FALSE)</f>
        <v>42383</v>
      </c>
      <c r="AG144" s="48">
        <f>_xll.qlCalendarAdvance(Calendar,AF144,Ndays&amp;"D",,,_xll.ohTrigger(Trigger,Recalc))</f>
        <v>42387</v>
      </c>
      <c r="AH144" s="49">
        <f>IFERROR(_xll.qlIndexFixing(Eur6M_QL,AG144,TRUE,Recalc),NA())</f>
        <v>1.0037254080923071E-3</v>
      </c>
    </row>
    <row r="145" spans="31:34" x14ac:dyDescent="0.2">
      <c r="AE145" s="11" t="str">
        <f t="shared" si="5"/>
        <v>1D</v>
      </c>
      <c r="AF145" s="48">
        <f>_xll.qlCalendarAdvance(Calendar,AF144,AE145,"f",FALSE)</f>
        <v>42384</v>
      </c>
      <c r="AG145" s="48">
        <f>_xll.qlCalendarAdvance(Calendar,AF145,Ndays&amp;"D",,,_xll.ohTrigger(Trigger,Recalc))</f>
        <v>42388</v>
      </c>
      <c r="AH145" s="49">
        <f>IFERROR(_xll.qlIndexFixing(Eur6M_QL,AG145,TRUE,Recalc),NA())</f>
        <v>1.0050989006370604E-3</v>
      </c>
    </row>
    <row r="146" spans="31:34" x14ac:dyDescent="0.2">
      <c r="AE146" s="11" t="str">
        <f t="shared" si="5"/>
        <v>1D</v>
      </c>
      <c r="AF146" s="48">
        <f>_xll.qlCalendarAdvance(Calendar,AF145,AE146,"f",FALSE)</f>
        <v>42387</v>
      </c>
      <c r="AG146" s="48">
        <f>_xll.qlCalendarAdvance(Calendar,AF146,Ndays&amp;"D",,,_xll.ohTrigger(Trigger,Recalc))</f>
        <v>42389</v>
      </c>
      <c r="AH146" s="49">
        <f>IFERROR(_xll.qlIndexFixing(Eur6M_QL,AG146,TRUE,Recalc),NA())</f>
        <v>1.0064549342978049E-3</v>
      </c>
    </row>
    <row r="147" spans="31:34" x14ac:dyDescent="0.2">
      <c r="AE147" s="11" t="str">
        <f t="shared" si="5"/>
        <v>1D</v>
      </c>
      <c r="AF147" s="48">
        <f>_xll.qlCalendarAdvance(Calendar,AF146,AE147,"f",FALSE)</f>
        <v>42388</v>
      </c>
      <c r="AG147" s="48">
        <f>_xll.qlCalendarAdvance(Calendar,AF147,Ndays&amp;"D",,,_xll.ohTrigger(Trigger,Recalc))</f>
        <v>42390</v>
      </c>
      <c r="AH147" s="49">
        <f>IFERROR(_xll.qlIndexFixing(Eur6M_QL,AG147,TRUE,Recalc),NA())</f>
        <v>1.0104106240208363E-3</v>
      </c>
    </row>
    <row r="148" spans="31:34" x14ac:dyDescent="0.2">
      <c r="AE148" s="11" t="str">
        <f t="shared" si="5"/>
        <v>1D</v>
      </c>
      <c r="AF148" s="48">
        <f>_xll.qlCalendarAdvance(Calendar,AF147,AE148,"f",FALSE)</f>
        <v>42389</v>
      </c>
      <c r="AG148" s="48">
        <f>_xll.qlCalendarAdvance(Calendar,AF148,Ndays&amp;"D",,,_xll.ohTrigger(Trigger,Recalc))</f>
        <v>42391</v>
      </c>
      <c r="AH148" s="49">
        <f>IFERROR(_xll.qlIndexFixing(Eur6M_QL,AG148,TRUE,Recalc),NA())</f>
        <v>1.0116891641846865E-3</v>
      </c>
    </row>
    <row r="149" spans="31:34" x14ac:dyDescent="0.2">
      <c r="AE149" s="11" t="str">
        <f t="shared" si="5"/>
        <v>1D</v>
      </c>
      <c r="AF149" s="48">
        <f>_xll.qlCalendarAdvance(Calendar,AF148,AE149,"f",FALSE)</f>
        <v>42390</v>
      </c>
      <c r="AG149" s="48">
        <f>_xll.qlCalendarAdvance(Calendar,AF149,Ndays&amp;"D",,,_xll.ohTrigger(Trigger,Recalc))</f>
        <v>42394</v>
      </c>
      <c r="AH149" s="49">
        <f>IFERROR(_xll.qlIndexFixing(Eur6M_QL,AG149,TRUE,Recalc),NA())</f>
        <v>1.0129464164777302E-3</v>
      </c>
    </row>
    <row r="150" spans="31:34" x14ac:dyDescent="0.2">
      <c r="AE150" s="11" t="str">
        <f t="shared" si="5"/>
        <v>1D</v>
      </c>
      <c r="AF150" s="48">
        <f>_xll.qlCalendarAdvance(Calendar,AF149,AE150,"f",FALSE)</f>
        <v>42391</v>
      </c>
      <c r="AG150" s="48">
        <f>_xll.qlCalendarAdvance(Calendar,AF150,Ndays&amp;"D",,,_xll.ohTrigger(Trigger,Recalc))</f>
        <v>42395</v>
      </c>
      <c r="AH150" s="49">
        <f>IFERROR(_xll.qlIndexFixing(Eur6M_QL,AG150,TRUE,Recalc),NA())</f>
        <v>1.0141816150993571E-3</v>
      </c>
    </row>
    <row r="151" spans="31:34" x14ac:dyDescent="0.2">
      <c r="AE151" s="11" t="str">
        <f t="shared" si="5"/>
        <v>1D</v>
      </c>
      <c r="AF151" s="48">
        <f>_xll.qlCalendarAdvance(Calendar,AF150,AE151,"f",FALSE)</f>
        <v>42394</v>
      </c>
      <c r="AG151" s="48">
        <f>_xll.qlCalendarAdvance(Calendar,AF151,Ndays&amp;"D",,,_xll.ohTrigger(Trigger,Recalc))</f>
        <v>42396</v>
      </c>
      <c r="AH151" s="49">
        <f>IFERROR(_xll.qlIndexFixing(Eur6M_QL,AG151,TRUE,Recalc),NA())</f>
        <v>1.0153939942458834E-3</v>
      </c>
    </row>
    <row r="152" spans="31:34" x14ac:dyDescent="0.2">
      <c r="AE152" s="11" t="str">
        <f t="shared" si="5"/>
        <v>1D</v>
      </c>
      <c r="AF152" s="48">
        <f>_xll.qlCalendarAdvance(Calendar,AF151,AE152,"f",FALSE)</f>
        <v>42395</v>
      </c>
      <c r="AG152" s="48">
        <f>_xll.qlCalendarAdvance(Calendar,AF152,Ndays&amp;"D",,,_xll.ohTrigger(Trigger,Recalc))</f>
        <v>42397</v>
      </c>
      <c r="AH152" s="49">
        <f>IFERROR(_xll.qlIndexFixing(Eur6M_QL,AG152,TRUE,Recalc),NA())</f>
        <v>1.0188865567971374E-3</v>
      </c>
    </row>
    <row r="153" spans="31:34" x14ac:dyDescent="0.2">
      <c r="AE153" s="11" t="str">
        <f t="shared" si="5"/>
        <v>1D</v>
      </c>
      <c r="AF153" s="48">
        <f>_xll.qlCalendarAdvance(Calendar,AF152,AE153,"f",FALSE)</f>
        <v>42396</v>
      </c>
      <c r="AG153" s="48">
        <f>_xll.qlCalendarAdvance(Calendar,AF153,Ndays&amp;"D",,,_xll.ohTrigger(Trigger,Recalc))</f>
        <v>42398</v>
      </c>
      <c r="AH153" s="49">
        <f>IFERROR(_xll.qlIndexFixing(Eur6M_QL,AG153,TRUE,Recalc),NA())</f>
        <v>1.0199999999998305E-3</v>
      </c>
    </row>
    <row r="154" spans="31:34" x14ac:dyDescent="0.2">
      <c r="AE154" s="11" t="str">
        <f t="shared" si="5"/>
        <v>1D</v>
      </c>
      <c r="AF154" s="48">
        <f>_xll.qlCalendarAdvance(Calendar,AF153,AE154,"f",FALSE)</f>
        <v>42397</v>
      </c>
      <c r="AG154" s="48">
        <f>_xll.qlCalendarAdvance(Calendar,AF154,Ndays&amp;"D",,,_xll.ohTrigger(Trigger,Recalc))</f>
        <v>42401</v>
      </c>
      <c r="AH154" s="49">
        <f>IFERROR(_xll.qlIndexFixing(Eur6M_QL,AG154,TRUE,Recalc),NA())</f>
        <v>1.0210865354605551E-3</v>
      </c>
    </row>
    <row r="155" spans="31:34" x14ac:dyDescent="0.2">
      <c r="AE155" s="11" t="str">
        <f t="shared" si="5"/>
        <v>1D</v>
      </c>
      <c r="AF155" s="48">
        <f>_xll.qlCalendarAdvance(Calendar,AF154,AE155,"f",FALSE)</f>
        <v>42398</v>
      </c>
      <c r="AG155" s="48">
        <f>_xll.qlCalendarAdvance(Calendar,AF155,Ndays&amp;"D",,,_xll.ohTrigger(Trigger,Recalc))</f>
        <v>42402</v>
      </c>
      <c r="AH155" s="49">
        <f>IFERROR(_xll.qlIndexFixing(Eur6M_QL,AG155,TRUE,Recalc),NA())</f>
        <v>1.0221448348546082E-3</v>
      </c>
    </row>
    <row r="156" spans="31:34" x14ac:dyDescent="0.2">
      <c r="AE156" s="11" t="str">
        <f t="shared" si="5"/>
        <v>1D</v>
      </c>
      <c r="AF156" s="48">
        <f>_xll.qlCalendarAdvance(Calendar,AF155,AE156,"f",FALSE)</f>
        <v>42401</v>
      </c>
      <c r="AG156" s="48">
        <f>_xll.qlCalendarAdvance(Calendar,AF156,Ndays&amp;"D",,,_xll.ohTrigger(Trigger,Recalc))</f>
        <v>42403</v>
      </c>
      <c r="AH156" s="49">
        <f>IFERROR(_xll.qlIndexFixing(Eur6M_QL,AG156,TRUE,Recalc),NA())</f>
        <v>1.023176245352716E-3</v>
      </c>
    </row>
    <row r="157" spans="31:34" x14ac:dyDescent="0.2">
      <c r="AE157" s="11" t="str">
        <f t="shared" si="5"/>
        <v>1D</v>
      </c>
      <c r="AF157" s="48">
        <f>_xll.qlCalendarAdvance(Calendar,AF156,AE157,"f",FALSE)</f>
        <v>42402</v>
      </c>
      <c r="AG157" s="48">
        <f>_xll.qlCalendarAdvance(Calendar,AF157,Ndays&amp;"D",,,_xll.ohTrigger(Trigger,Recalc))</f>
        <v>42404</v>
      </c>
      <c r="AH157" s="49">
        <f>IFERROR(_xll.qlIndexFixing(Eur6M_QL,AG157,TRUE,Recalc),NA())</f>
        <v>1.0261299520820289E-3</v>
      </c>
    </row>
    <row r="158" spans="31:34" x14ac:dyDescent="0.2">
      <c r="AE158" s="11" t="str">
        <f t="shared" si="5"/>
        <v>1D</v>
      </c>
      <c r="AF158" s="48">
        <f>_xll.qlCalendarAdvance(Calendar,AF157,AE158,"f",FALSE)</f>
        <v>42403</v>
      </c>
      <c r="AG158" s="48">
        <f>_xll.qlCalendarAdvance(Calendar,AF158,Ndays&amp;"D",,,_xll.ohTrigger(Trigger,Recalc))</f>
        <v>42405</v>
      </c>
      <c r="AH158" s="49">
        <f>IFERROR(_xll.qlIndexFixing(Eur6M_QL,AG158,TRUE,Recalc),NA())</f>
        <v>1.0270746156333681E-3</v>
      </c>
    </row>
    <row r="159" spans="31:34" x14ac:dyDescent="0.2">
      <c r="AE159" s="11" t="str">
        <f t="shared" si="5"/>
        <v>1D</v>
      </c>
      <c r="AF159" s="48">
        <f>_xll.qlCalendarAdvance(Calendar,AF158,AE159,"f",FALSE)</f>
        <v>42404</v>
      </c>
      <c r="AG159" s="48">
        <f>_xll.qlCalendarAdvance(Calendar,AF159,Ndays&amp;"D",,,_xll.ohTrigger(Trigger,Recalc))</f>
        <v>42408</v>
      </c>
      <c r="AH159" s="49">
        <f>IFERROR(_xll.qlIndexFixing(Eur6M_QL,AG159,TRUE,Recalc),NA())</f>
        <v>1.0280027946325226E-3</v>
      </c>
    </row>
    <row r="160" spans="31:34" x14ac:dyDescent="0.2">
      <c r="AE160" s="11" t="str">
        <f t="shared" si="5"/>
        <v>1D</v>
      </c>
      <c r="AF160" s="48">
        <f>_xll.qlCalendarAdvance(Calendar,AF159,AE160,"f",FALSE)</f>
        <v>42405</v>
      </c>
      <c r="AG160" s="48">
        <f>_xll.qlCalendarAdvance(Calendar,AF160,Ndays&amp;"D",,,_xll.ohTrigger(Trigger,Recalc))</f>
        <v>42409</v>
      </c>
      <c r="AH160" s="49">
        <f>IFERROR(_xll.qlIndexFixing(Eur6M_QL,AG160,TRUE,Recalc),NA())</f>
        <v>1.0289165699622111E-3</v>
      </c>
    </row>
    <row r="161" spans="31:34" x14ac:dyDescent="0.2">
      <c r="AE161" s="11" t="str">
        <f t="shared" si="5"/>
        <v>1D</v>
      </c>
      <c r="AF161" s="48">
        <f>_xll.qlCalendarAdvance(Calendar,AF160,AE161,"f",FALSE)</f>
        <v>42408</v>
      </c>
      <c r="AG161" s="48">
        <f>_xll.qlCalendarAdvance(Calendar,AF161,Ndays&amp;"D",,,_xll.ohTrigger(Trigger,Recalc))</f>
        <v>42410</v>
      </c>
      <c r="AH161" s="49">
        <f>IFERROR(_xll.qlIndexFixing(Eur6M_QL,AG161,TRUE,Recalc),NA())</f>
        <v>1.0298180225082271E-3</v>
      </c>
    </row>
    <row r="162" spans="31:34" x14ac:dyDescent="0.2">
      <c r="AE162" s="11" t="str">
        <f t="shared" si="5"/>
        <v>1D</v>
      </c>
      <c r="AF162" s="48">
        <f>_xll.qlCalendarAdvance(Calendar,AF161,AE162,"f",FALSE)</f>
        <v>42409</v>
      </c>
      <c r="AG162" s="48">
        <f>_xll.qlCalendarAdvance(Calendar,AF162,Ndays&amp;"D",,,_xll.ohTrigger(Trigger,Recalc))</f>
        <v>42411</v>
      </c>
      <c r="AH162" s="49">
        <f>IFERROR(_xll.qlIndexFixing(Eur6M_QL,AG162,TRUE,Recalc),NA())</f>
        <v>1.0324692523772778E-3</v>
      </c>
    </row>
    <row r="163" spans="31:34" x14ac:dyDescent="0.2">
      <c r="AE163" s="11" t="str">
        <f t="shared" si="5"/>
        <v>1D</v>
      </c>
      <c r="AF163" s="48">
        <f>_xll.qlCalendarAdvance(Calendar,AF162,AE163,"f",FALSE)</f>
        <v>42410</v>
      </c>
      <c r="AG163" s="48">
        <f>_xll.qlCalendarAdvance(Calendar,AF163,Ndays&amp;"D",,,_xll.ohTrigger(Trigger,Recalc))</f>
        <v>42412</v>
      </c>
      <c r="AH163" s="49">
        <f>IFERROR(_xll.qlIndexFixing(Eur6M_QL,AG163,TRUE,Recalc),NA())</f>
        <v>1.0333422227383315E-3</v>
      </c>
    </row>
    <row r="164" spans="31:34" x14ac:dyDescent="0.2">
      <c r="AE164" s="11" t="str">
        <f t="shared" si="5"/>
        <v>1D</v>
      </c>
      <c r="AF164" s="48">
        <f>_xll.qlCalendarAdvance(Calendar,AF163,AE164,"f",FALSE)</f>
        <v>42411</v>
      </c>
      <c r="AG164" s="48">
        <f>_xll.qlCalendarAdvance(Calendar,AF164,Ndays&amp;"D",,,_xll.ohTrigger(Trigger,Recalc))</f>
        <v>42415</v>
      </c>
      <c r="AH164" s="49">
        <f>IFERROR(_xll.qlIndexFixing(Eur6M_QL,AG164,TRUE,Recalc),NA())</f>
        <v>1.0342132748101215E-3</v>
      </c>
    </row>
    <row r="165" spans="31:34" x14ac:dyDescent="0.2">
      <c r="AE165" s="11" t="str">
        <f t="shared" si="5"/>
        <v>1D</v>
      </c>
      <c r="AF165" s="48">
        <f>_xll.qlCalendarAdvance(Calendar,AF164,AE165,"f",FALSE)</f>
        <v>42412</v>
      </c>
      <c r="AG165" s="48">
        <f>_xll.qlCalendarAdvance(Calendar,AF165,Ndays&amp;"D",,,_xll.ohTrigger(Trigger,Recalc))</f>
        <v>42416</v>
      </c>
      <c r="AH165" s="49">
        <f>IFERROR(_xll.qlIndexFixing(Eur6M_QL,AG165,TRUE,Recalc),NA())</f>
        <v>1.0350844895004017E-3</v>
      </c>
    </row>
    <row r="166" spans="31:34" x14ac:dyDescent="0.2">
      <c r="AE166" s="11" t="str">
        <f t="shared" si="5"/>
        <v>1D</v>
      </c>
      <c r="AF166" s="48">
        <f>_xll.qlCalendarAdvance(Calendar,AF165,AE166,"f",FALSE)</f>
        <v>42415</v>
      </c>
      <c r="AG166" s="48">
        <f>_xll.qlCalendarAdvance(Calendar,AF166,Ndays&amp;"D",,,_xll.ohTrigger(Trigger,Recalc))</f>
        <v>42417</v>
      </c>
      <c r="AH166" s="49">
        <f>IFERROR(_xll.qlIndexFixing(Eur6M_QL,AG166,TRUE,Recalc),NA())</f>
        <v>1.0359579477243923E-3</v>
      </c>
    </row>
    <row r="167" spans="31:34" x14ac:dyDescent="0.2">
      <c r="AE167" s="11" t="str">
        <f t="shared" si="5"/>
        <v>1D</v>
      </c>
      <c r="AF167" s="48">
        <f>_xll.qlCalendarAdvance(Calendar,AF166,AE167,"f",FALSE)</f>
        <v>42416</v>
      </c>
      <c r="AG167" s="48">
        <f>_xll.qlCalendarAdvance(Calendar,AF167,Ndays&amp;"D",,,_xll.ohTrigger(Trigger,Recalc))</f>
        <v>42418</v>
      </c>
      <c r="AH167" s="49">
        <f>IFERROR(_xll.qlIndexFixing(Eur6M_QL,AG167,TRUE,Recalc),NA())</f>
        <v>1.0386125927828928E-3</v>
      </c>
    </row>
    <row r="168" spans="31:34" x14ac:dyDescent="0.2">
      <c r="AE168" s="11" t="str">
        <f t="shared" si="5"/>
        <v>1D</v>
      </c>
      <c r="AF168" s="48">
        <f>_xll.qlCalendarAdvance(Calendar,AF167,AE168,"f",FALSE)</f>
        <v>42417</v>
      </c>
      <c r="AG168" s="48">
        <f>_xll.qlCalendarAdvance(Calendar,AF168,Ndays&amp;"D",,,_xll.ohTrigger(Trigger,Recalc))</f>
        <v>42419</v>
      </c>
      <c r="AH168" s="49">
        <f>IFERROR(_xll.qlIndexFixing(Eur6M_QL,AG168,TRUE,Recalc),NA())</f>
        <v>1.0395158343466339E-3</v>
      </c>
    </row>
    <row r="169" spans="31:34" x14ac:dyDescent="0.2">
      <c r="AE169" s="11" t="str">
        <f t="shared" si="5"/>
        <v>1D</v>
      </c>
      <c r="AF169" s="48">
        <f>_xll.qlCalendarAdvance(Calendar,AF168,AE169,"f",FALSE)</f>
        <v>42418</v>
      </c>
      <c r="AG169" s="48">
        <f>_xll.qlCalendarAdvance(Calendar,AF169,Ndays&amp;"D",,,_xll.ohTrigger(Trigger,Recalc))</f>
        <v>42422</v>
      </c>
      <c r="AH169" s="49">
        <f>IFERROR(_xll.qlIndexFixing(Eur6M_QL,AG169,TRUE,Recalc),NA())</f>
        <v>1.0404317240667435E-3</v>
      </c>
    </row>
    <row r="170" spans="31:34" x14ac:dyDescent="0.2">
      <c r="AE170" s="11" t="str">
        <f t="shared" si="5"/>
        <v>1D</v>
      </c>
      <c r="AF170" s="48">
        <f>_xll.qlCalendarAdvance(Calendar,AF169,AE170,"f",FALSE)</f>
        <v>42419</v>
      </c>
      <c r="AG170" s="48">
        <f>_xll.qlCalendarAdvance(Calendar,AF170,Ndays&amp;"D",,,_xll.ohTrigger(Trigger,Recalc))</f>
        <v>42423</v>
      </c>
      <c r="AH170" s="49">
        <f>IFERROR(_xll.qlIndexFixing(Eur6M_QL,AG170,TRUE,Recalc),NA())</f>
        <v>1.041362342879963E-3</v>
      </c>
    </row>
    <row r="171" spans="31:34" x14ac:dyDescent="0.2">
      <c r="AE171" s="11" t="str">
        <f t="shared" si="5"/>
        <v>1D</v>
      </c>
      <c r="AF171" s="48">
        <f>_xll.qlCalendarAdvance(Calendar,AF170,AE171,"f",FALSE)</f>
        <v>42422</v>
      </c>
      <c r="AG171" s="48">
        <f>_xll.qlCalendarAdvance(Calendar,AF171,Ndays&amp;"D",,,_xll.ohTrigger(Trigger,Recalc))</f>
        <v>42424</v>
      </c>
      <c r="AH171" s="49">
        <f>IFERROR(_xll.qlIndexFixing(Eur6M_QL,AG171,TRUE,Recalc),NA())</f>
        <v>1.0423097717261087E-3</v>
      </c>
    </row>
    <row r="172" spans="31:34" x14ac:dyDescent="0.2">
      <c r="AE172" s="11" t="str">
        <f t="shared" si="5"/>
        <v>1D</v>
      </c>
      <c r="AF172" s="48">
        <f>_xll.qlCalendarAdvance(Calendar,AF171,AE172,"f",FALSE)</f>
        <v>42423</v>
      </c>
      <c r="AG172" s="48">
        <f>_xll.qlCalendarAdvance(Calendar,AF172,Ndays&amp;"D",,,_xll.ohTrigger(Trigger,Recalc))</f>
        <v>42425</v>
      </c>
      <c r="AH172" s="49">
        <f>IFERROR(_xll.qlIndexFixing(Eur6M_QL,AG172,TRUE,Recalc),NA())</f>
        <v>1.0479016256960466E-3</v>
      </c>
    </row>
    <row r="173" spans="31:34" x14ac:dyDescent="0.2">
      <c r="AE173" s="11" t="str">
        <f t="shared" si="5"/>
        <v>1D</v>
      </c>
      <c r="AF173" s="48">
        <f>_xll.qlCalendarAdvance(Calendar,AF172,AE173,"f",FALSE)</f>
        <v>42424</v>
      </c>
      <c r="AG173" s="48">
        <f>_xll.qlCalendarAdvance(Calendar,AF173,Ndays&amp;"D",,,_xll.ohTrigger(Trigger,Recalc))</f>
        <v>42426</v>
      </c>
      <c r="AH173" s="49">
        <f>IFERROR(_xll.qlIndexFixing(Eur6M_QL,AG173,TRUE,Recalc),NA())</f>
        <v>1.0489382227381631E-3</v>
      </c>
    </row>
    <row r="174" spans="31:34" x14ac:dyDescent="0.2">
      <c r="AE174" s="11" t="str">
        <f t="shared" si="5"/>
        <v>1D</v>
      </c>
      <c r="AF174" s="48">
        <f>_xll.qlCalendarAdvance(Calendar,AF173,AE174,"f",FALSE)</f>
        <v>42425</v>
      </c>
      <c r="AG174" s="48">
        <f>_xll.qlCalendarAdvance(Calendar,AF174,Ndays&amp;"D",,,_xll.ohTrigger(Trigger,Recalc))</f>
        <v>42429</v>
      </c>
      <c r="AH174" s="49">
        <f>IFERROR(_xll.qlIndexFixing(Eur6M_QL,AG174,TRUE,Recalc),NA())</f>
        <v>1.0500000000003623E-3</v>
      </c>
    </row>
    <row r="175" spans="31:34" x14ac:dyDescent="0.2">
      <c r="AE175" s="11" t="str">
        <f t="shared" si="5"/>
        <v>1D</v>
      </c>
      <c r="AF175" s="48">
        <f>_xll.qlCalendarAdvance(Calendar,AF174,AE175,"f",FALSE)</f>
        <v>42426</v>
      </c>
      <c r="AG175" s="48">
        <f>_xll.qlCalendarAdvance(Calendar,AF175,Ndays&amp;"D",,,_xll.ohTrigger(Trigger,Recalc))</f>
        <v>42430</v>
      </c>
      <c r="AH175" s="49">
        <f>IFERROR(_xll.qlIndexFixing(Eur6M_QL,AG175,TRUE,Recalc),NA())</f>
        <v>1.0536737931116627E-3</v>
      </c>
    </row>
    <row r="176" spans="31:34" x14ac:dyDescent="0.2">
      <c r="AE176" s="11" t="str">
        <f t="shared" si="5"/>
        <v>1D</v>
      </c>
      <c r="AF176" s="48">
        <f>_xll.qlCalendarAdvance(Calendar,AF175,AE176,"f",FALSE)</f>
        <v>42429</v>
      </c>
      <c r="AG176" s="48">
        <f>_xll.qlCalendarAdvance(Calendar,AF176,Ndays&amp;"D",,,_xll.ohTrigger(Trigger,Recalc))</f>
        <v>42431</v>
      </c>
      <c r="AH176" s="49">
        <f>IFERROR(_xll.qlIndexFixing(Eur6M_QL,AG176,TRUE,Recalc),NA())</f>
        <v>1.0535003052973596E-3</v>
      </c>
    </row>
    <row r="177" spans="31:34" x14ac:dyDescent="0.2">
      <c r="AE177" s="11" t="str">
        <f t="shared" si="5"/>
        <v>1D</v>
      </c>
      <c r="AF177" s="48">
        <f>_xll.qlCalendarAdvance(Calendar,AF176,AE177,"f",FALSE)</f>
        <v>42430</v>
      </c>
      <c r="AG177" s="48">
        <f>_xll.qlCalendarAdvance(Calendar,AF177,Ndays&amp;"D",,,_xll.ohTrigger(Trigger,Recalc))</f>
        <v>42432</v>
      </c>
      <c r="AH177" s="49">
        <f>IFERROR(_xll.qlIndexFixing(Eur6M_QL,AG177,TRUE,Recalc),NA())</f>
        <v>1.0557187953159244E-3</v>
      </c>
    </row>
    <row r="178" spans="31:34" x14ac:dyDescent="0.2">
      <c r="AE178" s="11" t="str">
        <f t="shared" si="5"/>
        <v>1D</v>
      </c>
      <c r="AF178" s="48">
        <f>_xll.qlCalendarAdvance(Calendar,AF177,AE178,"f",FALSE)</f>
        <v>42431</v>
      </c>
      <c r="AG178" s="48">
        <f>_xll.qlCalendarAdvance(Calendar,AF178,Ndays&amp;"D",,,_xll.ohTrigger(Trigger,Recalc))</f>
        <v>42433</v>
      </c>
      <c r="AH178" s="49">
        <f>IFERROR(_xll.qlIndexFixing(Eur6M_QL,AG178,TRUE,Recalc),NA())</f>
        <v>1.0569458782020956E-3</v>
      </c>
    </row>
    <row r="179" spans="31:34" x14ac:dyDescent="0.2">
      <c r="AE179" s="11" t="str">
        <f t="shared" si="5"/>
        <v>1D</v>
      </c>
      <c r="AF179" s="48">
        <f>_xll.qlCalendarAdvance(Calendar,AF178,AE179,"f",FALSE)</f>
        <v>42432</v>
      </c>
      <c r="AG179" s="48">
        <f>_xll.qlCalendarAdvance(Calendar,AF179,Ndays&amp;"D",,,_xll.ohTrigger(Trigger,Recalc))</f>
        <v>42436</v>
      </c>
      <c r="AH179" s="49">
        <f>IFERROR(_xll.qlIndexFixing(Eur6M_QL,AG179,TRUE,Recalc),NA())</f>
        <v>1.0582010768119291E-3</v>
      </c>
    </row>
    <row r="180" spans="31:34" x14ac:dyDescent="0.2">
      <c r="AE180" s="11" t="str">
        <f t="shared" si="5"/>
        <v>1D</v>
      </c>
      <c r="AF180" s="48">
        <f>_xll.qlCalendarAdvance(Calendar,AF179,AE180,"f",FALSE)</f>
        <v>42433</v>
      </c>
      <c r="AG180" s="48">
        <f>_xll.qlCalendarAdvance(Calendar,AF180,Ndays&amp;"D",,,_xll.ohTrigger(Trigger,Recalc))</f>
        <v>42437</v>
      </c>
      <c r="AH180" s="49">
        <f>IFERROR(_xll.qlIndexFixing(Eur6M_QL,AG180,TRUE,Recalc),NA())</f>
        <v>1.062037931358617E-3</v>
      </c>
    </row>
    <row r="181" spans="31:34" x14ac:dyDescent="0.2">
      <c r="AE181" s="11" t="str">
        <f t="shared" si="5"/>
        <v>1D</v>
      </c>
      <c r="AF181" s="48">
        <f>_xll.qlCalendarAdvance(Calendar,AF180,AE181,"f",FALSE)</f>
        <v>42436</v>
      </c>
      <c r="AG181" s="48">
        <f>_xll.qlCalendarAdvance(Calendar,AF181,Ndays&amp;"D",,,_xll.ohTrigger(Trigger,Recalc))</f>
        <v>42438</v>
      </c>
      <c r="AH181" s="49">
        <f>IFERROR(_xll.qlIndexFixing(Eur6M_QL,AG181,TRUE,Recalc),NA())</f>
        <v>1.0620750743487062E-3</v>
      </c>
    </row>
    <row r="182" spans="31:34" x14ac:dyDescent="0.2">
      <c r="AE182" s="11" t="str">
        <f t="shared" si="5"/>
        <v>1D</v>
      </c>
      <c r="AF182" s="48">
        <f>_xll.qlCalendarAdvance(Calendar,AF181,AE182,"f",FALSE)</f>
        <v>42437</v>
      </c>
      <c r="AG182" s="48">
        <f>_xll.qlCalendarAdvance(Calendar,AF182,Ndays&amp;"D",,,_xll.ohTrigger(Trigger,Recalc))</f>
        <v>42439</v>
      </c>
      <c r="AH182" s="49">
        <f>IFERROR(_xll.qlIndexFixing(Eur6M_QL,AG182,TRUE,Recalc),NA())</f>
        <v>1.0649039226072888E-3</v>
      </c>
    </row>
    <row r="183" spans="31:34" x14ac:dyDescent="0.2">
      <c r="AE183" s="11" t="str">
        <f t="shared" si="5"/>
        <v>1D</v>
      </c>
      <c r="AF183" s="48">
        <f>_xll.qlCalendarAdvance(Calendar,AF182,AE183,"f",FALSE)</f>
        <v>42438</v>
      </c>
      <c r="AG183" s="48">
        <f>_xll.qlCalendarAdvance(Calendar,AF183,Ndays&amp;"D",,,_xll.ohTrigger(Trigger,Recalc))</f>
        <v>42440</v>
      </c>
      <c r="AH183" s="49">
        <f>IFERROR(_xll.qlIndexFixing(Eur6M_QL,AG183,TRUE,Recalc),NA())</f>
        <v>1.066330885719309E-3</v>
      </c>
    </row>
    <row r="184" spans="31:34" x14ac:dyDescent="0.2">
      <c r="AE184" s="11" t="str">
        <f t="shared" si="5"/>
        <v>1D</v>
      </c>
      <c r="AF184" s="48">
        <f>_xll.qlCalendarAdvance(Calendar,AF183,AE184,"f",FALSE)</f>
        <v>42439</v>
      </c>
      <c r="AG184" s="48">
        <f>_xll.qlCalendarAdvance(Calendar,AF184,Ndays&amp;"D",,,_xll.ohTrigger(Trigger,Recalc))</f>
        <v>42443</v>
      </c>
      <c r="AH184" s="49">
        <f>IFERROR(_xll.qlIndexFixing(Eur6M_QL,AG184,TRUE,Recalc),NA())</f>
        <v>1.0677869879572239E-3</v>
      </c>
    </row>
    <row r="185" spans="31:34" x14ac:dyDescent="0.2">
      <c r="AE185" s="11" t="str">
        <f t="shared" si="5"/>
        <v>1D</v>
      </c>
      <c r="AF185" s="48">
        <f>_xll.qlCalendarAdvance(Calendar,AF184,AE185,"f",FALSE)</f>
        <v>42440</v>
      </c>
      <c r="AG185" s="48">
        <f>_xll.qlCalendarAdvance(Calendar,AF185,Ndays&amp;"D",,,_xll.ohTrigger(Trigger,Recalc))</f>
        <v>42444</v>
      </c>
      <c r="AH185" s="49">
        <f>IFERROR(_xll.qlIndexFixing(Eur6M_QL,AG185,TRUE,Recalc),NA())</f>
        <v>1.0717829110201155E-3</v>
      </c>
    </row>
    <row r="186" spans="31:34" x14ac:dyDescent="0.2">
      <c r="AE186" s="11" t="str">
        <f t="shared" si="5"/>
        <v>1D</v>
      </c>
      <c r="AF186" s="48">
        <f>_xll.qlCalendarAdvance(Calendar,AF185,AE186,"f",FALSE)</f>
        <v>42443</v>
      </c>
      <c r="AG186" s="48">
        <f>_xll.qlCalendarAdvance(Calendar,AF186,Ndays&amp;"D",,,_xll.ohTrigger(Trigger,Recalc))</f>
        <v>42445</v>
      </c>
      <c r="AH186" s="49">
        <f>IFERROR(_xll.qlIndexFixing(Eur6M_QL,AG186,TRUE,Recalc),NA())</f>
        <v>1.0720433580006293E-3</v>
      </c>
    </row>
    <row r="187" spans="31:34" x14ac:dyDescent="0.2">
      <c r="AE187" s="11" t="str">
        <f t="shared" si="5"/>
        <v>1D</v>
      </c>
      <c r="AF187" s="48">
        <f>_xll.qlCalendarAdvance(Calendar,AF186,AE187,"f",FALSE)</f>
        <v>42444</v>
      </c>
      <c r="AG187" s="48">
        <f>_xll.qlCalendarAdvance(Calendar,AF187,Ndays&amp;"D",,,_xll.ohTrigger(Trigger,Recalc))</f>
        <v>42446</v>
      </c>
      <c r="AH187" s="49">
        <f>IFERROR(_xll.qlIndexFixing(Eur6M_QL,AG187,TRUE,Recalc),NA())</f>
        <v>1.0755097033522255E-3</v>
      </c>
    </row>
    <row r="188" spans="31:34" x14ac:dyDescent="0.2">
      <c r="AE188" s="11" t="str">
        <f t="shared" si="5"/>
        <v>1D</v>
      </c>
      <c r="AF188" s="48">
        <f>_xll.qlCalendarAdvance(Calendar,AF187,AE188,"f",FALSE)</f>
        <v>42445</v>
      </c>
      <c r="AG188" s="48">
        <f>_xll.qlCalendarAdvance(Calendar,AF188,Ndays&amp;"D",,,_xll.ohTrigger(Trigger,Recalc))</f>
        <v>42447</v>
      </c>
      <c r="AH188" s="49">
        <f>IFERROR(_xll.qlIndexFixing(Eur6M_QL,AG188,TRUE,Recalc),NA())</f>
        <v>1.0771437107603011E-3</v>
      </c>
    </row>
    <row r="189" spans="31:34" x14ac:dyDescent="0.2">
      <c r="AE189" s="11" t="str">
        <f t="shared" si="5"/>
        <v>1D</v>
      </c>
      <c r="AF189" s="48">
        <f>_xll.qlCalendarAdvance(Calendar,AF188,AE189,"f",FALSE)</f>
        <v>42446</v>
      </c>
      <c r="AG189" s="48">
        <f>_xll.qlCalendarAdvance(Calendar,AF189,Ndays&amp;"D",,,_xll.ohTrigger(Trigger,Recalc))</f>
        <v>42450</v>
      </c>
      <c r="AH189" s="49">
        <f>IFERROR(_xll.qlIndexFixing(Eur6M_QL,AG189,TRUE,Recalc),NA())</f>
        <v>1.0788078807825224E-3</v>
      </c>
    </row>
    <row r="190" spans="31:34" x14ac:dyDescent="0.2">
      <c r="AE190" s="11" t="str">
        <f t="shared" si="5"/>
        <v>1D</v>
      </c>
      <c r="AF190" s="48">
        <f>_xll.qlCalendarAdvance(Calendar,AF189,AE190,"f",FALSE)</f>
        <v>42447</v>
      </c>
      <c r="AG190" s="48">
        <f>_xll.qlCalendarAdvance(Calendar,AF190,Ndays&amp;"D",,,_xll.ohTrigger(Trigger,Recalc))</f>
        <v>42451</v>
      </c>
      <c r="AH190" s="49">
        <f>IFERROR(_xll.qlIndexFixing(Eur6M_QL,AG190,TRUE,Recalc),NA())</f>
        <v>1.0829583413483486E-3</v>
      </c>
    </row>
    <row r="191" spans="31:34" x14ac:dyDescent="0.2">
      <c r="AE191" s="11" t="str">
        <f t="shared" si="5"/>
        <v>1D</v>
      </c>
      <c r="AF191" s="48">
        <f>_xll.qlCalendarAdvance(Calendar,AF190,AE191,"f",FALSE)</f>
        <v>42450</v>
      </c>
      <c r="AG191" s="48">
        <f>_xll.qlCalendarAdvance(Calendar,AF191,Ndays&amp;"D",,,_xll.ohTrigger(Trigger,Recalc))</f>
        <v>42452</v>
      </c>
      <c r="AH191" s="49">
        <f>IFERROR(_xll.qlIndexFixing(Eur6M_QL,AG191,TRUE,Recalc),NA())</f>
        <v>1.0894345042602161E-3</v>
      </c>
    </row>
    <row r="192" spans="31:34" x14ac:dyDescent="0.2">
      <c r="AE192" s="11" t="str">
        <f t="shared" si="5"/>
        <v>1D</v>
      </c>
      <c r="AF192" s="48">
        <f>_xll.qlCalendarAdvance(Calendar,AF191,AE192,"f",FALSE)</f>
        <v>42451</v>
      </c>
      <c r="AG192" s="48">
        <f>_xll.qlCalendarAdvance(Calendar,AF192,Ndays&amp;"D",,,_xll.ohTrigger(Trigger,Recalc))</f>
        <v>42453</v>
      </c>
      <c r="AH192" s="49">
        <f>IFERROR(_xll.qlIndexFixing(Eur6M_QL,AG192,TRUE,Recalc),NA())</f>
        <v>1.091313906846817E-3</v>
      </c>
    </row>
    <row r="193" spans="31:34" x14ac:dyDescent="0.2">
      <c r="AE193" s="11" t="str">
        <f t="shared" si="5"/>
        <v>1D</v>
      </c>
      <c r="AF193" s="48">
        <f>_xll.qlCalendarAdvance(Calendar,AF192,AE193,"f",FALSE)</f>
        <v>42452</v>
      </c>
      <c r="AG193" s="48">
        <f>_xll.qlCalendarAdvance(Calendar,AF193,Ndays&amp;"D",,,_xll.ohTrigger(Trigger,Recalc))</f>
        <v>42458</v>
      </c>
      <c r="AH193" s="49">
        <f>IFERROR(_xll.qlIndexFixing(Eur6M_QL,AG193,TRUE,Recalc),NA())</f>
        <v>1.0920182823241302E-3</v>
      </c>
    </row>
    <row r="194" spans="31:34" x14ac:dyDescent="0.2">
      <c r="AE194" s="11" t="str">
        <f t="shared" si="5"/>
        <v>1D</v>
      </c>
      <c r="AF194" s="48">
        <f>_xll.qlCalendarAdvance(Calendar,AF193,AE194,"f",FALSE)</f>
        <v>42453</v>
      </c>
      <c r="AG194" s="48">
        <f>_xll.qlCalendarAdvance(Calendar,AF194,Ndays&amp;"D",,,_xll.ohTrigger(Trigger,Recalc))</f>
        <v>42459</v>
      </c>
      <c r="AH194" s="49">
        <f>IFERROR(_xll.qlIndexFixing(Eur6M_QL,AG194,TRUE,Recalc),NA())</f>
        <v>1.0963599842824772E-3</v>
      </c>
    </row>
    <row r="195" spans="31:34" x14ac:dyDescent="0.2">
      <c r="AE195" s="11" t="str">
        <f t="shared" si="5"/>
        <v>1D</v>
      </c>
      <c r="AF195" s="48">
        <f>_xll.qlCalendarAdvance(Calendar,AF194,AE195,"f",FALSE)</f>
        <v>42458</v>
      </c>
      <c r="AG195" s="48">
        <f>_xll.qlCalendarAdvance(Calendar,AF195,Ndays&amp;"D",,,_xll.ohTrigger(Trigger,Recalc))</f>
        <v>42460</v>
      </c>
      <c r="AH195" s="49">
        <f>IFERROR(_xll.qlIndexFixing(Eur6M_QL,AG195,TRUE,Recalc),NA())</f>
        <v>1.099999999999999E-3</v>
      </c>
    </row>
    <row r="196" spans="31:34" x14ac:dyDescent="0.2">
      <c r="AE196" s="11" t="str">
        <f t="shared" si="5"/>
        <v>1D</v>
      </c>
      <c r="AF196" s="48">
        <f>_xll.qlCalendarAdvance(Calendar,AF195,AE196,"f",FALSE)</f>
        <v>42459</v>
      </c>
      <c r="AG196" s="48">
        <f>_xll.qlCalendarAdvance(Calendar,AF196,Ndays&amp;"D",,,_xll.ohTrigger(Trigger,Recalc))</f>
        <v>42461</v>
      </c>
      <c r="AH196" s="49">
        <f>IFERROR(_xll.qlIndexFixing(Eur6M_QL,AG196,TRUE,Recalc),NA())</f>
        <v>1.1020750474313677E-3</v>
      </c>
    </row>
    <row r="197" spans="31:34" x14ac:dyDescent="0.2">
      <c r="AE197" s="11" t="str">
        <f t="shared" si="5"/>
        <v>1D</v>
      </c>
      <c r="AF197" s="48">
        <f>_xll.qlCalendarAdvance(Calendar,AF196,AE197,"f",FALSE)</f>
        <v>42460</v>
      </c>
      <c r="AG197" s="48">
        <f>_xll.qlCalendarAdvance(Calendar,AF197,Ndays&amp;"D",,,_xll.ohTrigger(Trigger,Recalc))</f>
        <v>42464</v>
      </c>
      <c r="AH197" s="49">
        <f>IFERROR(_xll.qlIndexFixing(Eur6M_QL,AG197,TRUE,Recalc),NA())</f>
        <v>1.1041793655111553E-3</v>
      </c>
    </row>
    <row r="198" spans="31:34" x14ac:dyDescent="0.2">
      <c r="AE198" s="11" t="str">
        <f t="shared" ref="AE198:AE261" si="6">AE197</f>
        <v>1D</v>
      </c>
      <c r="AF198" s="48">
        <f>_xll.qlCalendarAdvance(Calendar,AF197,AE198,"f",FALSE)</f>
        <v>42461</v>
      </c>
      <c r="AG198" s="48">
        <f>_xll.qlCalendarAdvance(Calendar,AF198,Ndays&amp;"D",,,_xll.ohTrigger(Trigger,Recalc))</f>
        <v>42465</v>
      </c>
      <c r="AH198" s="49">
        <f>IFERROR(_xll.qlIndexFixing(Eur6M_QL,AG198,TRUE,Recalc),NA())</f>
        <v>1.1063100255861945E-3</v>
      </c>
    </row>
    <row r="199" spans="31:34" x14ac:dyDescent="0.2">
      <c r="AE199" s="11" t="str">
        <f t="shared" si="6"/>
        <v>1D</v>
      </c>
      <c r="AF199" s="48">
        <f>_xll.qlCalendarAdvance(Calendar,AF198,AE199,"f",FALSE)</f>
        <v>42464</v>
      </c>
      <c r="AG199" s="48">
        <f>_xll.qlCalendarAdvance(Calendar,AF199,Ndays&amp;"D",,,_xll.ohTrigger(Trigger,Recalc))</f>
        <v>42466</v>
      </c>
      <c r="AH199" s="49">
        <f>IFERROR(_xll.qlIndexFixing(Eur6M_QL,AG199,TRUE,Recalc),NA())</f>
        <v>1.110738750425192E-3</v>
      </c>
    </row>
    <row r="200" spans="31:34" x14ac:dyDescent="0.2">
      <c r="AE200" s="11" t="str">
        <f t="shared" si="6"/>
        <v>1D</v>
      </c>
      <c r="AF200" s="48">
        <f>_xll.qlCalendarAdvance(Calendar,AF199,AE200,"f",FALSE)</f>
        <v>42465</v>
      </c>
      <c r="AG200" s="48">
        <f>_xll.qlCalendarAdvance(Calendar,AF200,Ndays&amp;"D",,,_xll.ohTrigger(Trigger,Recalc))</f>
        <v>42467</v>
      </c>
      <c r="AH200" s="49">
        <f>IFERROR(_xll.qlIndexFixing(Eur6M_QL,AG200,TRUE,Recalc),NA())</f>
        <v>1.115037512351388E-3</v>
      </c>
    </row>
    <row r="201" spans="31:34" x14ac:dyDescent="0.2">
      <c r="AE201" s="11" t="str">
        <f t="shared" si="6"/>
        <v>1D</v>
      </c>
      <c r="AF201" s="48">
        <f>_xll.qlCalendarAdvance(Calendar,AF200,AE201,"f",FALSE)</f>
        <v>42466</v>
      </c>
      <c r="AG201" s="48">
        <f>_xll.qlCalendarAdvance(Calendar,AF201,Ndays&amp;"D",,,_xll.ohTrigger(Trigger,Recalc))</f>
        <v>42468</v>
      </c>
      <c r="AH201" s="49">
        <f>IFERROR(_xll.qlIndexFixing(Eur6M_QL,AG201,TRUE,Recalc),NA())</f>
        <v>1.1172559521814768E-3</v>
      </c>
    </row>
    <row r="202" spans="31:34" x14ac:dyDescent="0.2">
      <c r="AE202" s="11" t="str">
        <f t="shared" si="6"/>
        <v>1D</v>
      </c>
      <c r="AF202" s="48">
        <f>_xll.qlCalendarAdvance(Calendar,AF201,AE202,"f",FALSE)</f>
        <v>42467</v>
      </c>
      <c r="AG202" s="48">
        <f>_xll.qlCalendarAdvance(Calendar,AF202,Ndays&amp;"D",,,_xll.ohTrigger(Trigger,Recalc))</f>
        <v>42471</v>
      </c>
      <c r="AH202" s="49">
        <f>IFERROR(_xll.qlIndexFixing(Eur6M_QL,AG202,TRUE,Recalc),NA())</f>
        <v>1.119483161830098E-3</v>
      </c>
    </row>
    <row r="203" spans="31:34" x14ac:dyDescent="0.2">
      <c r="AE203" s="11" t="str">
        <f t="shared" si="6"/>
        <v>1D</v>
      </c>
      <c r="AF203" s="48">
        <f>_xll.qlCalendarAdvance(Calendar,AF202,AE203,"f",FALSE)</f>
        <v>42468</v>
      </c>
      <c r="AG203" s="48">
        <f>_xll.qlCalendarAdvance(Calendar,AF203,Ndays&amp;"D",,,_xll.ohTrigger(Trigger,Recalc))</f>
        <v>42472</v>
      </c>
      <c r="AH203" s="49">
        <f>IFERROR(_xll.qlIndexFixing(Eur6M_QL,AG203,TRUE,Recalc),NA())</f>
        <v>1.1217162125584702E-3</v>
      </c>
    </row>
    <row r="204" spans="31:34" x14ac:dyDescent="0.2">
      <c r="AE204" s="11" t="str">
        <f t="shared" si="6"/>
        <v>1D</v>
      </c>
      <c r="AF204" s="48">
        <f>_xll.qlCalendarAdvance(Calendar,AF203,AE204,"f",FALSE)</f>
        <v>42471</v>
      </c>
      <c r="AG204" s="48">
        <f>_xll.qlCalendarAdvance(Calendar,AF204,Ndays&amp;"D",,,_xll.ohTrigger(Trigger,Recalc))</f>
        <v>42473</v>
      </c>
      <c r="AH204" s="49">
        <f>IFERROR(_xll.qlIndexFixing(Eur6M_QL,AG204,TRUE,Recalc),NA())</f>
        <v>1.125964143703008E-3</v>
      </c>
    </row>
    <row r="205" spans="31:34" x14ac:dyDescent="0.2">
      <c r="AE205" s="11" t="str">
        <f t="shared" si="6"/>
        <v>1D</v>
      </c>
      <c r="AF205" s="48">
        <f>_xll.qlCalendarAdvance(Calendar,AF204,AE205,"f",FALSE)</f>
        <v>42472</v>
      </c>
      <c r="AG205" s="48">
        <f>_xll.qlCalendarAdvance(Calendar,AF205,Ndays&amp;"D",,,_xll.ohTrigger(Trigger,Recalc))</f>
        <v>42474</v>
      </c>
      <c r="AH205" s="49">
        <f>IFERROR(_xll.qlIndexFixing(Eur6M_QL,AG205,TRUE,Recalc),NA())</f>
        <v>1.1306482509836457E-3</v>
      </c>
    </row>
    <row r="206" spans="31:34" x14ac:dyDescent="0.2">
      <c r="AE206" s="11" t="str">
        <f t="shared" si="6"/>
        <v>1D</v>
      </c>
      <c r="AF206" s="48">
        <f>_xll.qlCalendarAdvance(Calendar,AF205,AE206,"f",FALSE)</f>
        <v>42473</v>
      </c>
      <c r="AG206" s="48">
        <f>_xll.qlCalendarAdvance(Calendar,AF206,Ndays&amp;"D",,,_xll.ohTrigger(Trigger,Recalc))</f>
        <v>42475</v>
      </c>
      <c r="AH206" s="49">
        <f>IFERROR(_xll.qlIndexFixing(Eur6M_QL,AG206,TRUE,Recalc),NA())</f>
        <v>1.1328665755332716E-3</v>
      </c>
    </row>
    <row r="207" spans="31:34" x14ac:dyDescent="0.2">
      <c r="AE207" s="11" t="str">
        <f t="shared" si="6"/>
        <v>1D</v>
      </c>
      <c r="AF207" s="48">
        <f>_xll.qlCalendarAdvance(Calendar,AF206,AE207,"f",FALSE)</f>
        <v>42474</v>
      </c>
      <c r="AG207" s="48">
        <f>_xll.qlCalendarAdvance(Calendar,AF207,Ndays&amp;"D",,,_xll.ohTrigger(Trigger,Recalc))</f>
        <v>42478</v>
      </c>
      <c r="AH207" s="49">
        <f>IFERROR(_xll.qlIndexFixing(Eur6M_QL,AG207,TRUE,Recalc),NA())</f>
        <v>1.135073168439481E-3</v>
      </c>
    </row>
    <row r="208" spans="31:34" x14ac:dyDescent="0.2">
      <c r="AE208" s="11" t="str">
        <f t="shared" si="6"/>
        <v>1D</v>
      </c>
      <c r="AF208" s="48">
        <f>_xll.qlCalendarAdvance(Calendar,AF207,AE208,"f",FALSE)</f>
        <v>42475</v>
      </c>
      <c r="AG208" s="48">
        <f>_xll.qlCalendarAdvance(Calendar,AF208,Ndays&amp;"D",,,_xll.ohTrigger(Trigger,Recalc))</f>
        <v>42479</v>
      </c>
      <c r="AH208" s="49">
        <f>IFERROR(_xll.qlIndexFixing(Eur6M_QL,AG208,TRUE,Recalc),NA())</f>
        <v>1.1372651008695789E-3</v>
      </c>
    </row>
    <row r="209" spans="31:34" x14ac:dyDescent="0.2">
      <c r="AE209" s="11" t="str">
        <f t="shared" si="6"/>
        <v>1D</v>
      </c>
      <c r="AF209" s="48">
        <f>_xll.qlCalendarAdvance(Calendar,AF208,AE209,"f",FALSE)</f>
        <v>42478</v>
      </c>
      <c r="AG209" s="48">
        <f>_xll.qlCalendarAdvance(Calendar,AF209,Ndays&amp;"D",,,_xll.ohTrigger(Trigger,Recalc))</f>
        <v>42480</v>
      </c>
      <c r="AH209" s="49">
        <f>IFERROR(_xll.qlIndexFixing(Eur6M_QL,AG209,TRUE,Recalc),NA())</f>
        <v>1.141049840314913E-3</v>
      </c>
    </row>
    <row r="210" spans="31:34" x14ac:dyDescent="0.2">
      <c r="AE210" s="11" t="str">
        <f t="shared" si="6"/>
        <v>1D</v>
      </c>
      <c r="AF210" s="48">
        <f>_xll.qlCalendarAdvance(Calendar,AF209,AE210,"f",FALSE)</f>
        <v>42479</v>
      </c>
      <c r="AG210" s="48">
        <f>_xll.qlCalendarAdvance(Calendar,AF210,Ndays&amp;"D",,,_xll.ohTrigger(Trigger,Recalc))</f>
        <v>42481</v>
      </c>
      <c r="AH210" s="49">
        <f>IFERROR(_xll.qlIndexFixing(Eur6M_QL,AG210,TRUE,Recalc),NA())</f>
        <v>1.14582764872765E-3</v>
      </c>
    </row>
    <row r="211" spans="31:34" x14ac:dyDescent="0.2">
      <c r="AE211" s="11" t="str">
        <f t="shared" si="6"/>
        <v>1D</v>
      </c>
      <c r="AF211" s="48">
        <f>_xll.qlCalendarAdvance(Calendar,AF210,AE211,"f",FALSE)</f>
        <v>42480</v>
      </c>
      <c r="AG211" s="48">
        <f>_xll.qlCalendarAdvance(Calendar,AF211,Ndays&amp;"D",,,_xll.ohTrigger(Trigger,Recalc))</f>
        <v>42482</v>
      </c>
      <c r="AH211" s="49">
        <f>IFERROR(_xll.qlIndexFixing(Eur6M_QL,AG211,TRUE,Recalc),NA())</f>
        <v>1.1479023458447056E-3</v>
      </c>
    </row>
    <row r="212" spans="31:34" x14ac:dyDescent="0.2">
      <c r="AE212" s="11" t="str">
        <f t="shared" si="6"/>
        <v>1D</v>
      </c>
      <c r="AF212" s="48">
        <f>_xll.qlCalendarAdvance(Calendar,AF211,AE212,"f",FALSE)</f>
        <v>42481</v>
      </c>
      <c r="AG212" s="48">
        <f>_xll.qlCalendarAdvance(Calendar,AF212,Ndays&amp;"D",,,_xll.ohTrigger(Trigger,Recalc))</f>
        <v>42485</v>
      </c>
      <c r="AH212" s="49">
        <f>IFERROR(_xll.qlIndexFixing(Eur6M_QL,AG212,TRUE,Recalc),NA())</f>
        <v>1.149944809230012E-3</v>
      </c>
    </row>
    <row r="213" spans="31:34" x14ac:dyDescent="0.2">
      <c r="AE213" s="11" t="str">
        <f t="shared" si="6"/>
        <v>1D</v>
      </c>
      <c r="AF213" s="48">
        <f>_xll.qlCalendarAdvance(Calendar,AF212,AE213,"f",FALSE)</f>
        <v>42482</v>
      </c>
      <c r="AG213" s="48">
        <f>_xll.qlCalendarAdvance(Calendar,AF213,Ndays&amp;"D",,,_xll.ohTrigger(Trigger,Recalc))</f>
        <v>42486</v>
      </c>
      <c r="AH213" s="49">
        <f>IFERROR(_xll.qlIndexFixing(Eur6M_QL,AG213,TRUE,Recalc),NA())</f>
        <v>1.1519521099674431E-3</v>
      </c>
    </row>
    <row r="214" spans="31:34" x14ac:dyDescent="0.2">
      <c r="AE214" s="11" t="str">
        <f t="shared" si="6"/>
        <v>1D</v>
      </c>
      <c r="AF214" s="48">
        <f>_xll.qlCalendarAdvance(Calendar,AF213,AE214,"f",FALSE)</f>
        <v>42485</v>
      </c>
      <c r="AG214" s="48">
        <f>_xll.qlCalendarAdvance(Calendar,AF214,Ndays&amp;"D",,,_xll.ohTrigger(Trigger,Recalc))</f>
        <v>42487</v>
      </c>
      <c r="AH214" s="49">
        <f>IFERROR(_xll.qlIndexFixing(Eur6M_QL,AG214,TRUE,Recalc),NA())</f>
        <v>1.1550021055352648E-3</v>
      </c>
    </row>
    <row r="215" spans="31:34" x14ac:dyDescent="0.2">
      <c r="AE215" s="11" t="str">
        <f t="shared" si="6"/>
        <v>1D</v>
      </c>
      <c r="AF215" s="48">
        <f>_xll.qlCalendarAdvance(Calendar,AF214,AE215,"f",FALSE)</f>
        <v>42486</v>
      </c>
      <c r="AG215" s="48">
        <f>_xll.qlCalendarAdvance(Calendar,AF215,Ndays&amp;"D",,,_xll.ohTrigger(Trigger,Recalc))</f>
        <v>42488</v>
      </c>
      <c r="AH215" s="49">
        <f>IFERROR(_xll.qlIndexFixing(Eur6M_QL,AG215,TRUE,Recalc),NA())</f>
        <v>1.1599999999999534E-3</v>
      </c>
    </row>
    <row r="216" spans="31:34" x14ac:dyDescent="0.2">
      <c r="AE216" s="11" t="str">
        <f t="shared" si="6"/>
        <v>1D</v>
      </c>
      <c r="AF216" s="48">
        <f>_xll.qlCalendarAdvance(Calendar,AF215,AE216,"f",FALSE)</f>
        <v>42487</v>
      </c>
      <c r="AG216" s="48">
        <f>_xll.qlCalendarAdvance(Calendar,AF216,Ndays&amp;"D",,,_xll.ohTrigger(Trigger,Recalc))</f>
        <v>42489</v>
      </c>
      <c r="AH216" s="49">
        <f>IFERROR(_xll.qlIndexFixing(Eur6M_QL,AG216,TRUE,Recalc),NA())</f>
        <v>1.1617429627949157E-3</v>
      </c>
    </row>
    <row r="217" spans="31:34" x14ac:dyDescent="0.2">
      <c r="AE217" s="11" t="str">
        <f t="shared" si="6"/>
        <v>1D</v>
      </c>
      <c r="AF217" s="48">
        <f>_xll.qlCalendarAdvance(Calendar,AF216,AE217,"f",FALSE)</f>
        <v>42488</v>
      </c>
      <c r="AG217" s="48">
        <f>_xll.qlCalendarAdvance(Calendar,AF217,Ndays&amp;"D",,,_xll.ohTrigger(Trigger,Recalc))</f>
        <v>42492</v>
      </c>
      <c r="AH217" s="49">
        <f>IFERROR(_xll.qlIndexFixing(Eur6M_QL,AG217,TRUE,Recalc),NA())</f>
        <v>1.1634391268263182E-3</v>
      </c>
    </row>
    <row r="218" spans="31:34" x14ac:dyDescent="0.2">
      <c r="AE218" s="11" t="str">
        <f t="shared" si="6"/>
        <v>1D</v>
      </c>
      <c r="AF218" s="48">
        <f>_xll.qlCalendarAdvance(Calendar,AF217,AE218,"f",FALSE)</f>
        <v>42489</v>
      </c>
      <c r="AG218" s="48">
        <f>_xll.qlCalendarAdvance(Calendar,AF218,Ndays&amp;"D",,,_xll.ohTrigger(Trigger,Recalc))</f>
        <v>42493</v>
      </c>
      <c r="AH218" s="49">
        <f>IFERROR(_xll.qlIndexFixing(Eur6M_QL,AG218,TRUE,Recalc),NA())</f>
        <v>1.1656289848228961E-3</v>
      </c>
    </row>
    <row r="219" spans="31:34" x14ac:dyDescent="0.2">
      <c r="AE219" s="11" t="str">
        <f t="shared" si="6"/>
        <v>1D</v>
      </c>
      <c r="AF219" s="48">
        <f>_xll.qlCalendarAdvance(Calendar,AF218,AE219,"f",FALSE)</f>
        <v>42492</v>
      </c>
      <c r="AG219" s="48">
        <f>_xll.qlCalendarAdvance(Calendar,AF219,Ndays&amp;"D",,,_xll.ohTrigger(Trigger,Recalc))</f>
        <v>42494</v>
      </c>
      <c r="AH219" s="49">
        <f>IFERROR(_xll.qlIndexFixing(Eur6M_QL,AG219,TRUE,Recalc),NA())</f>
        <v>1.1669589827122797E-3</v>
      </c>
    </row>
    <row r="220" spans="31:34" x14ac:dyDescent="0.2">
      <c r="AE220" s="11" t="str">
        <f t="shared" si="6"/>
        <v>1D</v>
      </c>
      <c r="AF220" s="48">
        <f>_xll.qlCalendarAdvance(Calendar,AF219,AE220,"f",FALSE)</f>
        <v>42493</v>
      </c>
      <c r="AG220" s="48">
        <f>_xll.qlCalendarAdvance(Calendar,AF220,Ndays&amp;"D",,,_xll.ohTrigger(Trigger,Recalc))</f>
        <v>42495</v>
      </c>
      <c r="AH220" s="49">
        <f>IFERROR(_xll.qlIndexFixing(Eur6M_QL,AG220,TRUE,Recalc),NA())</f>
        <v>1.1713636772860681E-3</v>
      </c>
    </row>
    <row r="221" spans="31:34" x14ac:dyDescent="0.2">
      <c r="AE221" s="11" t="str">
        <f t="shared" si="6"/>
        <v>1D</v>
      </c>
      <c r="AF221" s="48">
        <f>_xll.qlCalendarAdvance(Calendar,AF220,AE221,"f",FALSE)</f>
        <v>42494</v>
      </c>
      <c r="AG221" s="48">
        <f>_xll.qlCalendarAdvance(Calendar,AF221,Ndays&amp;"D",,,_xll.ohTrigger(Trigger,Recalc))</f>
        <v>42496</v>
      </c>
      <c r="AH221" s="49">
        <f>IFERROR(_xll.qlIndexFixing(Eur6M_QL,AG221,TRUE,Recalc),NA())</f>
        <v>1.1728664760115293E-3</v>
      </c>
    </row>
    <row r="222" spans="31:34" x14ac:dyDescent="0.2">
      <c r="AE222" s="11" t="str">
        <f t="shared" si="6"/>
        <v>1D</v>
      </c>
      <c r="AF222" s="48">
        <f>_xll.qlCalendarAdvance(Calendar,AF221,AE222,"f",FALSE)</f>
        <v>42495</v>
      </c>
      <c r="AG222" s="48">
        <f>_xll.qlCalendarAdvance(Calendar,AF222,Ndays&amp;"D",,,_xll.ohTrigger(Trigger,Recalc))</f>
        <v>42499</v>
      </c>
      <c r="AH222" s="49">
        <f>IFERROR(_xll.qlIndexFixing(Eur6M_QL,AG222,TRUE,Recalc),NA())</f>
        <v>1.1743516185400511E-3</v>
      </c>
    </row>
    <row r="223" spans="31:34" x14ac:dyDescent="0.2">
      <c r="AE223" s="11" t="str">
        <f t="shared" si="6"/>
        <v>1D</v>
      </c>
      <c r="AF223" s="48">
        <f>_xll.qlCalendarAdvance(Calendar,AF222,AE223,"f",FALSE)</f>
        <v>42496</v>
      </c>
      <c r="AG223" s="48">
        <f>_xll.qlCalendarAdvance(Calendar,AF223,Ndays&amp;"D",,,_xll.ohTrigger(Trigger,Recalc))</f>
        <v>42500</v>
      </c>
      <c r="AH223" s="49">
        <f>IFERROR(_xll.qlIndexFixing(Eur6M_QL,AG223,TRUE,Recalc),NA())</f>
        <v>1.1761796194550886E-3</v>
      </c>
    </row>
    <row r="224" spans="31:34" x14ac:dyDescent="0.2">
      <c r="AE224" s="11" t="str">
        <f t="shared" si="6"/>
        <v>1D</v>
      </c>
      <c r="AF224" s="48">
        <f>_xll.qlCalendarAdvance(Calendar,AF223,AE224,"f",FALSE)</f>
        <v>42499</v>
      </c>
      <c r="AG224" s="48">
        <f>_xll.qlCalendarAdvance(Calendar,AF224,Ndays&amp;"D",,,_xll.ohTrigger(Trigger,Recalc))</f>
        <v>42501</v>
      </c>
      <c r="AH224" s="49">
        <f>IFERROR(_xll.qlIndexFixing(Eur6M_QL,AG224,TRUE,Recalc),NA())</f>
        <v>1.17746177965232E-3</v>
      </c>
    </row>
    <row r="225" spans="31:34" x14ac:dyDescent="0.2">
      <c r="AE225" s="11" t="str">
        <f t="shared" si="6"/>
        <v>1D</v>
      </c>
      <c r="AF225" s="48">
        <f>_xll.qlCalendarAdvance(Calendar,AF224,AE225,"f",FALSE)</f>
        <v>42500</v>
      </c>
      <c r="AG225" s="48">
        <f>_xll.qlCalendarAdvance(Calendar,AF225,Ndays&amp;"D",,,_xll.ohTrigger(Trigger,Recalc))</f>
        <v>42502</v>
      </c>
      <c r="AH225" s="49">
        <f>IFERROR(_xll.qlIndexFixing(Eur6M_QL,AG225,TRUE,Recalc),NA())</f>
        <v>1.1816582035049385E-3</v>
      </c>
    </row>
    <row r="226" spans="31:34" x14ac:dyDescent="0.2">
      <c r="AE226" s="11" t="str">
        <f t="shared" si="6"/>
        <v>1D</v>
      </c>
      <c r="AF226" s="48">
        <f>_xll.qlCalendarAdvance(Calendar,AF225,AE226,"f",FALSE)</f>
        <v>42501</v>
      </c>
      <c r="AG226" s="48">
        <f>_xll.qlCalendarAdvance(Calendar,AF226,Ndays&amp;"D",,,_xll.ohTrigger(Trigger,Recalc))</f>
        <v>42503</v>
      </c>
      <c r="AH226" s="49">
        <f>IFERROR(_xll.qlIndexFixing(Eur6M_QL,AG226,TRUE,Recalc),NA())</f>
        <v>1.1831248381934173E-3</v>
      </c>
    </row>
    <row r="227" spans="31:34" x14ac:dyDescent="0.2">
      <c r="AE227" s="11" t="str">
        <f t="shared" si="6"/>
        <v>1D</v>
      </c>
      <c r="AF227" s="48">
        <f>_xll.qlCalendarAdvance(Calendar,AF226,AE227,"f",FALSE)</f>
        <v>42502</v>
      </c>
      <c r="AG227" s="48">
        <f>_xll.qlCalendarAdvance(Calendar,AF227,Ndays&amp;"D",,,_xll.ohTrigger(Trigger,Recalc))</f>
        <v>42506</v>
      </c>
      <c r="AH227" s="49">
        <f>IFERROR(_xll.qlIndexFixing(Eur6M_QL,AG227,TRUE,Recalc),NA())</f>
        <v>1.1846029599158288E-3</v>
      </c>
    </row>
    <row r="228" spans="31:34" x14ac:dyDescent="0.2">
      <c r="AE228" s="11" t="str">
        <f t="shared" si="6"/>
        <v>1D</v>
      </c>
      <c r="AF228" s="48">
        <f>_xll.qlCalendarAdvance(Calendar,AF227,AE228,"f",FALSE)</f>
        <v>42503</v>
      </c>
      <c r="AG228" s="48">
        <f>_xll.qlCalendarAdvance(Calendar,AF228,Ndays&amp;"D",,,_xll.ohTrigger(Trigger,Recalc))</f>
        <v>42507</v>
      </c>
      <c r="AH228" s="49">
        <f>IFERROR(_xll.qlIndexFixing(Eur6M_QL,AG228,TRUE,Recalc),NA())</f>
        <v>1.1866838021452034E-3</v>
      </c>
    </row>
    <row r="229" spans="31:34" x14ac:dyDescent="0.2">
      <c r="AE229" s="11" t="str">
        <f t="shared" si="6"/>
        <v>1D</v>
      </c>
      <c r="AF229" s="48">
        <f>_xll.qlCalendarAdvance(Calendar,AF228,AE229,"f",FALSE)</f>
        <v>42506</v>
      </c>
      <c r="AG229" s="48">
        <f>_xll.qlCalendarAdvance(Calendar,AF229,Ndays&amp;"D",,,_xll.ohTrigger(Trigger,Recalc))</f>
        <v>42508</v>
      </c>
      <c r="AH229" s="49">
        <f>IFERROR(_xll.qlIndexFixing(Eur6M_QL,AG229,TRUE,Recalc),NA())</f>
        <v>1.1879167856872891E-3</v>
      </c>
    </row>
    <row r="230" spans="31:34" x14ac:dyDescent="0.2">
      <c r="AE230" s="11" t="str">
        <f t="shared" si="6"/>
        <v>1D</v>
      </c>
      <c r="AF230" s="48">
        <f>_xll.qlCalendarAdvance(Calendar,AF229,AE230,"f",FALSE)</f>
        <v>42507</v>
      </c>
      <c r="AG230" s="48">
        <f>_xll.qlCalendarAdvance(Calendar,AF230,Ndays&amp;"D",,,_xll.ohTrigger(Trigger,Recalc))</f>
        <v>42509</v>
      </c>
      <c r="AH230" s="49">
        <f>IFERROR(_xll.qlIndexFixing(Eur6M_QL,AG230,TRUE,Recalc),NA())</f>
        <v>1.1923115924094637E-3</v>
      </c>
    </row>
    <row r="231" spans="31:34" x14ac:dyDescent="0.2">
      <c r="AE231" s="11" t="str">
        <f t="shared" si="6"/>
        <v>1D</v>
      </c>
      <c r="AF231" s="48">
        <f>_xll.qlCalendarAdvance(Calendar,AF230,AE231,"f",FALSE)</f>
        <v>42508</v>
      </c>
      <c r="AG231" s="48">
        <f>_xll.qlCalendarAdvance(Calendar,AF231,Ndays&amp;"D",,,_xll.ohTrigger(Trigger,Recalc))</f>
        <v>42510</v>
      </c>
      <c r="AH231" s="49">
        <f>IFERROR(_xll.qlIndexFixing(Eur6M_QL,AG231,TRUE,Recalc),NA())</f>
        <v>1.1939460675525204E-3</v>
      </c>
    </row>
    <row r="232" spans="31:34" x14ac:dyDescent="0.2">
      <c r="AE232" s="11" t="str">
        <f t="shared" si="6"/>
        <v>1D</v>
      </c>
      <c r="AF232" s="48">
        <f>_xll.qlCalendarAdvance(Calendar,AF231,AE232,"f",FALSE)</f>
        <v>42509</v>
      </c>
      <c r="AG232" s="48">
        <f>_xll.qlCalendarAdvance(Calendar,AF232,Ndays&amp;"D",,,_xll.ohTrigger(Trigger,Recalc))</f>
        <v>42513</v>
      </c>
      <c r="AH232" s="49">
        <f>IFERROR(_xll.qlIndexFixing(Eur6M_QL,AG232,TRUE,Recalc),NA())</f>
        <v>1.195621173601174E-3</v>
      </c>
    </row>
    <row r="233" spans="31:34" x14ac:dyDescent="0.2">
      <c r="AE233" s="11" t="str">
        <f t="shared" si="6"/>
        <v>1D</v>
      </c>
      <c r="AF233" s="48">
        <f>_xll.qlCalendarAdvance(Calendar,AF232,AE233,"f",FALSE)</f>
        <v>42510</v>
      </c>
      <c r="AG233" s="48">
        <f>_xll.qlCalendarAdvance(Calendar,AF233,Ndays&amp;"D",,,_xll.ohTrigger(Trigger,Recalc))</f>
        <v>42514</v>
      </c>
      <c r="AH233" s="49">
        <f>IFERROR(_xll.qlIndexFixing(Eur6M_QL,AG233,TRUE,Recalc),NA())</f>
        <v>1.1985542214967568E-3</v>
      </c>
    </row>
    <row r="234" spans="31:34" x14ac:dyDescent="0.2">
      <c r="AE234" s="11" t="str">
        <f t="shared" si="6"/>
        <v>1D</v>
      </c>
      <c r="AF234" s="48">
        <f>_xll.qlCalendarAdvance(Calendar,AF233,AE234,"f",FALSE)</f>
        <v>42513</v>
      </c>
      <c r="AG234" s="48">
        <f>_xll.qlCalendarAdvance(Calendar,AF234,Ndays&amp;"D",,,_xll.ohTrigger(Trigger,Recalc))</f>
        <v>42515</v>
      </c>
      <c r="AH234" s="49">
        <f>IFERROR(_xll.qlIndexFixing(Eur6M_QL,AG234,TRUE,Recalc),NA())</f>
        <v>1.1997443217077082E-3</v>
      </c>
    </row>
    <row r="235" spans="31:34" x14ac:dyDescent="0.2">
      <c r="AE235" s="11" t="str">
        <f t="shared" si="6"/>
        <v>1D</v>
      </c>
      <c r="AF235" s="48">
        <f>_xll.qlCalendarAdvance(Calendar,AF234,AE235,"f",FALSE)</f>
        <v>42514</v>
      </c>
      <c r="AG235" s="48">
        <f>_xll.qlCalendarAdvance(Calendar,AF235,Ndays&amp;"D",,,_xll.ohTrigger(Trigger,Recalc))</f>
        <v>42516</v>
      </c>
      <c r="AH235" s="49">
        <f>IFERROR(_xll.qlIndexFixing(Eur6M_QL,AG235,TRUE,Recalc),NA())</f>
        <v>1.2047518895549288E-3</v>
      </c>
    </row>
    <row r="236" spans="31:34" x14ac:dyDescent="0.2">
      <c r="AE236" s="11" t="str">
        <f t="shared" si="6"/>
        <v>1D</v>
      </c>
      <c r="AF236" s="48">
        <f>_xll.qlCalendarAdvance(Calendar,AF235,AE236,"f",FALSE)</f>
        <v>42515</v>
      </c>
      <c r="AG236" s="48">
        <f>_xll.qlCalendarAdvance(Calendar,AF236,Ndays&amp;"D",,,_xll.ohTrigger(Trigger,Recalc))</f>
        <v>42517</v>
      </c>
      <c r="AH236" s="49">
        <f>IFERROR(_xll.qlIndexFixing(Eur6M_QL,AG236,TRUE,Recalc),NA())</f>
        <v>1.2059265685941338E-3</v>
      </c>
    </row>
    <row r="237" spans="31:34" x14ac:dyDescent="0.2">
      <c r="AE237" s="11" t="str">
        <f t="shared" si="6"/>
        <v>1D</v>
      </c>
      <c r="AF237" s="48">
        <f>_xll.qlCalendarAdvance(Calendar,AF236,AE237,"f",FALSE)</f>
        <v>42516</v>
      </c>
      <c r="AG237" s="48">
        <f>_xll.qlCalendarAdvance(Calendar,AF237,Ndays&amp;"D",,,_xll.ohTrigger(Trigger,Recalc))</f>
        <v>42520</v>
      </c>
      <c r="AH237" s="49">
        <f>IFERROR(_xll.qlIndexFixing(Eur6M_QL,AG237,TRUE,Recalc),NA())</f>
        <v>1.2079282171730422E-3</v>
      </c>
    </row>
    <row r="238" spans="31:34" x14ac:dyDescent="0.2">
      <c r="AE238" s="11" t="str">
        <f t="shared" si="6"/>
        <v>1D</v>
      </c>
      <c r="AF238" s="48">
        <f>_xll.qlCalendarAdvance(Calendar,AF237,AE238,"f",FALSE)</f>
        <v>42517</v>
      </c>
      <c r="AG238" s="48">
        <f>_xll.qlCalendarAdvance(Calendar,AF238,Ndays&amp;"D",,,_xll.ohTrigger(Trigger,Recalc))</f>
        <v>42521</v>
      </c>
      <c r="AH238" s="49">
        <f>IFERROR(_xll.qlIndexFixing(Eur6M_QL,AG238,TRUE,Recalc),NA())</f>
        <v>1.2100000000000862E-3</v>
      </c>
    </row>
    <row r="239" spans="31:34" x14ac:dyDescent="0.2">
      <c r="AE239" s="11" t="str">
        <f t="shared" si="6"/>
        <v>1D</v>
      </c>
      <c r="AF239" s="48">
        <f>_xll.qlCalendarAdvance(Calendar,AF238,AE239,"f",FALSE)</f>
        <v>42520</v>
      </c>
      <c r="AG239" s="48">
        <f>_xll.qlCalendarAdvance(Calendar,AF239,Ndays&amp;"D",,,_xll.ohTrigger(Trigger,Recalc))</f>
        <v>42522</v>
      </c>
      <c r="AH239" s="49">
        <f>IFERROR(_xll.qlIndexFixing(Eur6M_QL,AG239,TRUE,Recalc),NA())</f>
        <v>1.2143389513521994E-3</v>
      </c>
    </row>
    <row r="240" spans="31:34" x14ac:dyDescent="0.2">
      <c r="AE240" s="11" t="str">
        <f t="shared" si="6"/>
        <v>1D</v>
      </c>
      <c r="AF240" s="48">
        <f>_xll.qlCalendarAdvance(Calendar,AF239,AE240,"f",FALSE)</f>
        <v>42521</v>
      </c>
      <c r="AG240" s="48">
        <f>_xll.qlCalendarAdvance(Calendar,AF240,Ndays&amp;"D",,,_xll.ohTrigger(Trigger,Recalc))</f>
        <v>42523</v>
      </c>
      <c r="AH240" s="49">
        <f>IFERROR(_xll.qlIndexFixing(Eur6M_QL,AG240,TRUE,Recalc),NA())</f>
        <v>1.2190119246073027E-3</v>
      </c>
    </row>
    <row r="241" spans="31:34" x14ac:dyDescent="0.2">
      <c r="AE241" s="11" t="str">
        <f t="shared" si="6"/>
        <v>1D</v>
      </c>
      <c r="AF241" s="48">
        <f>_xll.qlCalendarAdvance(Calendar,AF240,AE241,"f",FALSE)</f>
        <v>42522</v>
      </c>
      <c r="AG241" s="48">
        <f>_xll.qlCalendarAdvance(Calendar,AF241,Ndays&amp;"D",,,_xll.ohTrigger(Trigger,Recalc))</f>
        <v>42524</v>
      </c>
      <c r="AH241" s="49">
        <f>IFERROR(_xll.qlIndexFixing(Eur6M_QL,AG241,TRUE,Recalc),NA())</f>
        <v>1.2214397231828133E-3</v>
      </c>
    </row>
    <row r="242" spans="31:34" x14ac:dyDescent="0.2">
      <c r="AE242" s="11" t="str">
        <f t="shared" si="6"/>
        <v>1D</v>
      </c>
      <c r="AF242" s="48">
        <f>_xll.qlCalendarAdvance(Calendar,AF241,AE242,"f",FALSE)</f>
        <v>42523</v>
      </c>
      <c r="AG242" s="48">
        <f>_xll.qlCalendarAdvance(Calendar,AF242,Ndays&amp;"D",,,_xll.ohTrigger(Trigger,Recalc))</f>
        <v>42527</v>
      </c>
      <c r="AH242" s="49">
        <f>IFERROR(_xll.qlIndexFixing(Eur6M_QL,AG242,TRUE,Recalc),NA())</f>
        <v>1.2239345196431595E-3</v>
      </c>
    </row>
    <row r="243" spans="31:34" x14ac:dyDescent="0.2">
      <c r="AE243" s="11" t="str">
        <f t="shared" si="6"/>
        <v>1D</v>
      </c>
      <c r="AF243" s="48">
        <f>_xll.qlCalendarAdvance(Calendar,AF242,AE243,"f",FALSE)</f>
        <v>42524</v>
      </c>
      <c r="AG243" s="48">
        <f>_xll.qlCalendarAdvance(Calendar,AF243,Ndays&amp;"D",,,_xll.ohTrigger(Trigger,Recalc))</f>
        <v>42528</v>
      </c>
      <c r="AH243" s="49">
        <f>IFERROR(_xll.qlIndexFixing(Eur6M_QL,AG243,TRUE,Recalc),NA())</f>
        <v>1.2264948494440085E-3</v>
      </c>
    </row>
    <row r="244" spans="31:34" x14ac:dyDescent="0.2">
      <c r="AE244" s="11" t="str">
        <f t="shared" si="6"/>
        <v>1D</v>
      </c>
      <c r="AF244" s="48">
        <f>_xll.qlCalendarAdvance(Calendar,AF243,AE244,"f",FALSE)</f>
        <v>42527</v>
      </c>
      <c r="AG244" s="48">
        <f>_xll.qlCalendarAdvance(Calendar,AF244,Ndays&amp;"D",,,_xll.ohTrigger(Trigger,Recalc))</f>
        <v>42529</v>
      </c>
      <c r="AH244" s="49">
        <f>IFERROR(_xll.qlIndexFixing(Eur6M_QL,AG244,TRUE,Recalc),NA())</f>
        <v>1.2322548115564515E-3</v>
      </c>
    </row>
    <row r="245" spans="31:34" x14ac:dyDescent="0.2">
      <c r="AE245" s="11" t="str">
        <f t="shared" si="6"/>
        <v>1D</v>
      </c>
      <c r="AF245" s="48">
        <f>_xll.qlCalendarAdvance(Calendar,AF244,AE245,"f",FALSE)</f>
        <v>42528</v>
      </c>
      <c r="AG245" s="48">
        <f>_xll.qlCalendarAdvance(Calendar,AF245,Ndays&amp;"D",,,_xll.ohTrigger(Trigger,Recalc))</f>
        <v>42530</v>
      </c>
      <c r="AH245" s="49">
        <f>IFERROR(_xll.qlIndexFixing(Eur6M_QL,AG245,TRUE,Recalc),NA())</f>
        <v>1.2373622111570405E-3</v>
      </c>
    </row>
    <row r="246" spans="31:34" x14ac:dyDescent="0.2">
      <c r="AE246" s="11" t="str">
        <f t="shared" si="6"/>
        <v>1D</v>
      </c>
      <c r="AF246" s="48">
        <f>_xll.qlCalendarAdvance(Calendar,AF245,AE246,"f",FALSE)</f>
        <v>42529</v>
      </c>
      <c r="AG246" s="48">
        <f>_xll.qlCalendarAdvance(Calendar,AF246,Ndays&amp;"D",,,_xll.ohTrigger(Trigger,Recalc))</f>
        <v>42531</v>
      </c>
      <c r="AH246" s="49">
        <f>IFERROR(_xll.qlIndexFixing(Eur6M_QL,AG246,TRUE,Recalc),NA())</f>
        <v>1.2402282394683294E-3</v>
      </c>
    </row>
    <row r="247" spans="31:34" x14ac:dyDescent="0.2">
      <c r="AE247" s="11" t="str">
        <f t="shared" si="6"/>
        <v>1D</v>
      </c>
      <c r="AF247" s="48">
        <f>_xll.qlCalendarAdvance(Calendar,AF246,AE247,"f",FALSE)</f>
        <v>42530</v>
      </c>
      <c r="AG247" s="48">
        <f>_xll.qlCalendarAdvance(Calendar,AF247,Ndays&amp;"D",,,_xll.ohTrigger(Trigger,Recalc))</f>
        <v>42534</v>
      </c>
      <c r="AH247" s="49">
        <f>IFERROR(_xll.qlIndexFixing(Eur6M_QL,AG247,TRUE,Recalc),NA())</f>
        <v>1.2431510138257319E-3</v>
      </c>
    </row>
    <row r="248" spans="31:34" x14ac:dyDescent="0.2">
      <c r="AE248" s="11" t="str">
        <f t="shared" si="6"/>
        <v>1D</v>
      </c>
      <c r="AF248" s="48">
        <f>_xll.qlCalendarAdvance(Calendar,AF247,AE248,"f",FALSE)</f>
        <v>42531</v>
      </c>
      <c r="AG248" s="48">
        <f>_xll.qlCalendarAdvance(Calendar,AF248,Ndays&amp;"D",,,_xll.ohTrigger(Trigger,Recalc))</f>
        <v>42535</v>
      </c>
      <c r="AH248" s="49">
        <f>IFERROR(_xll.qlIndexFixing(Eur6M_QL,AG248,TRUE,Recalc),NA())</f>
        <v>1.2461290696700632E-3</v>
      </c>
    </row>
    <row r="249" spans="31:34" x14ac:dyDescent="0.2">
      <c r="AE249" s="11" t="str">
        <f t="shared" si="6"/>
        <v>1D</v>
      </c>
      <c r="AF249" s="48">
        <f>_xll.qlCalendarAdvance(Calendar,AF248,AE249,"f",FALSE)</f>
        <v>42534</v>
      </c>
      <c r="AG249" s="48">
        <f>_xll.qlCalendarAdvance(Calendar,AF249,Ndays&amp;"D",,,_xll.ohTrigger(Trigger,Recalc))</f>
        <v>42536</v>
      </c>
      <c r="AH249" s="49">
        <f>IFERROR(_xll.qlIndexFixing(Eur6M_QL,AG249,TRUE,Recalc),NA())</f>
        <v>1.2530508790251759E-3</v>
      </c>
    </row>
    <row r="250" spans="31:34" x14ac:dyDescent="0.2">
      <c r="AE250" s="11" t="str">
        <f t="shared" si="6"/>
        <v>1D</v>
      </c>
      <c r="AF250" s="48">
        <f>_xll.qlCalendarAdvance(Calendar,AF249,AE250,"f",FALSE)</f>
        <v>42535</v>
      </c>
      <c r="AG250" s="48">
        <f>_xll.qlCalendarAdvance(Calendar,AF250,Ndays&amp;"D",,,_xll.ohTrigger(Trigger,Recalc))</f>
        <v>42537</v>
      </c>
      <c r="AH250" s="49">
        <f>IFERROR(_xll.qlIndexFixing(Eur6M_QL,AG250,TRUE,Recalc),NA())</f>
        <v>1.2585648165678801E-3</v>
      </c>
    </row>
    <row r="251" spans="31:34" x14ac:dyDescent="0.2">
      <c r="AE251" s="11" t="str">
        <f t="shared" si="6"/>
        <v>1D</v>
      </c>
      <c r="AF251" s="48">
        <f>_xll.qlCalendarAdvance(Calendar,AF250,AE251,"f",FALSE)</f>
        <v>42536</v>
      </c>
      <c r="AG251" s="48">
        <f>_xll.qlCalendarAdvance(Calendar,AF251,Ndays&amp;"D",,,_xll.ohTrigger(Trigger,Recalc))</f>
        <v>42538</v>
      </c>
      <c r="AH251" s="49">
        <f>IFERROR(_xll.qlIndexFixing(Eur6M_QL,AG251,TRUE,Recalc),NA())</f>
        <v>1.2617973112926683E-3</v>
      </c>
    </row>
    <row r="252" spans="31:34" x14ac:dyDescent="0.2">
      <c r="AE252" s="11" t="str">
        <f t="shared" si="6"/>
        <v>1D</v>
      </c>
      <c r="AF252" s="48">
        <f>_xll.qlCalendarAdvance(Calendar,AF251,AE252,"f",FALSE)</f>
        <v>42537</v>
      </c>
      <c r="AG252" s="48">
        <f>_xll.qlCalendarAdvance(Calendar,AF252,Ndays&amp;"D",,,_xll.ohTrigger(Trigger,Recalc))</f>
        <v>42541</v>
      </c>
      <c r="AH252" s="49">
        <f>IFERROR(_xll.qlIndexFixing(Eur6M_QL,AG252,TRUE,Recalc),NA())</f>
        <v>1.2650763000457558E-3</v>
      </c>
    </row>
    <row r="253" spans="31:34" x14ac:dyDescent="0.2">
      <c r="AE253" s="11" t="str">
        <f t="shared" si="6"/>
        <v>1D</v>
      </c>
      <c r="AF253" s="48">
        <f>_xll.qlCalendarAdvance(Calendar,AF252,AE253,"f",FALSE)</f>
        <v>42538</v>
      </c>
      <c r="AG253" s="48">
        <f>_xll.qlCalendarAdvance(Calendar,AF253,Ndays&amp;"D",,,_xll.ohTrigger(Trigger,Recalc))</f>
        <v>42542</v>
      </c>
      <c r="AH253" s="49">
        <f>IFERROR(_xll.qlIndexFixing(Eur6M_QL,AG253,TRUE,Recalc),NA())</f>
        <v>1.2684003182317034E-3</v>
      </c>
    </row>
    <row r="254" spans="31:34" x14ac:dyDescent="0.2">
      <c r="AE254" s="11" t="str">
        <f t="shared" si="6"/>
        <v>1D</v>
      </c>
      <c r="AF254" s="48">
        <f>_xll.qlCalendarAdvance(Calendar,AF253,AE254,"f",FALSE)</f>
        <v>42541</v>
      </c>
      <c r="AG254" s="48">
        <f>_xll.qlCalendarAdvance(Calendar,AF254,Ndays&amp;"D",,,_xll.ohTrigger(Trigger,Recalc))</f>
        <v>42543</v>
      </c>
      <c r="AH254" s="49">
        <f>IFERROR(_xll.qlIndexFixing(Eur6M_QL,AG254,TRUE,Recalc),NA())</f>
        <v>1.2785027159945364E-3</v>
      </c>
    </row>
    <row r="255" spans="31:34" x14ac:dyDescent="0.2">
      <c r="AE255" s="11" t="str">
        <f t="shared" si="6"/>
        <v>1D</v>
      </c>
      <c r="AF255" s="48">
        <f>_xll.qlCalendarAdvance(Calendar,AF254,AE255,"f",FALSE)</f>
        <v>42542</v>
      </c>
      <c r="AG255" s="48">
        <f>_xll.qlCalendarAdvance(Calendar,AF255,Ndays&amp;"D",,,_xll.ohTrigger(Trigger,Recalc))</f>
        <v>42544</v>
      </c>
      <c r="AH255" s="49">
        <f>IFERROR(_xll.qlIndexFixing(Eur6M_QL,AG255,TRUE,Recalc),NA())</f>
        <v>1.282117393118805E-3</v>
      </c>
    </row>
    <row r="256" spans="31:34" x14ac:dyDescent="0.2">
      <c r="AE256" s="11" t="str">
        <f t="shared" si="6"/>
        <v>1D</v>
      </c>
      <c r="AF256" s="48">
        <f>_xll.qlCalendarAdvance(Calendar,AF255,AE256,"f",FALSE)</f>
        <v>42543</v>
      </c>
      <c r="AG256" s="48">
        <f>_xll.qlCalendarAdvance(Calendar,AF256,Ndays&amp;"D",,,_xll.ohTrigger(Trigger,Recalc))</f>
        <v>42545</v>
      </c>
      <c r="AH256" s="49">
        <f>IFERROR(_xll.qlIndexFixing(Eur6M_QL,AG256,TRUE,Recalc),NA())</f>
        <v>1.2856445892679498E-3</v>
      </c>
    </row>
    <row r="257" spans="31:34" x14ac:dyDescent="0.2">
      <c r="AE257" s="11" t="str">
        <f t="shared" si="6"/>
        <v>1D</v>
      </c>
      <c r="AF257" s="48">
        <f>_xll.qlCalendarAdvance(Calendar,AF256,AE257,"f",FALSE)</f>
        <v>42544</v>
      </c>
      <c r="AG257" s="48">
        <f>_xll.qlCalendarAdvance(Calendar,AF257,Ndays&amp;"D",,,_xll.ohTrigger(Trigger,Recalc))</f>
        <v>42548</v>
      </c>
      <c r="AH257" s="49">
        <f>IFERROR(_xll.qlIndexFixing(Eur6M_QL,AG257,TRUE,Recalc),NA())</f>
        <v>1.289208027117009E-3</v>
      </c>
    </row>
    <row r="258" spans="31:34" x14ac:dyDescent="0.2">
      <c r="AE258" s="11" t="str">
        <f t="shared" si="6"/>
        <v>1D</v>
      </c>
      <c r="AF258" s="48">
        <f>_xll.qlCalendarAdvance(Calendar,AF257,AE258,"f",FALSE)</f>
        <v>42545</v>
      </c>
      <c r="AG258" s="48">
        <f>_xll.qlCalendarAdvance(Calendar,AF258,Ndays&amp;"D",,,_xll.ohTrigger(Trigger,Recalc))</f>
        <v>42549</v>
      </c>
      <c r="AH258" s="49">
        <f>IFERROR(_xll.qlIndexFixing(Eur6M_QL,AG258,TRUE,Recalc),NA())</f>
        <v>1.2928062420159417E-3</v>
      </c>
    </row>
    <row r="259" spans="31:34" x14ac:dyDescent="0.2">
      <c r="AE259" s="11" t="str">
        <f t="shared" si="6"/>
        <v>1D</v>
      </c>
      <c r="AF259" s="48">
        <f>_xll.qlCalendarAdvance(Calendar,AF258,AE259,"f",FALSE)</f>
        <v>42548</v>
      </c>
      <c r="AG259" s="48">
        <f>_xll.qlCalendarAdvance(Calendar,AF259,Ndays&amp;"D",,,_xll.ohTrigger(Trigger,Recalc))</f>
        <v>42550</v>
      </c>
      <c r="AH259" s="49">
        <f>IFERROR(_xll.qlIndexFixing(Eur6M_QL,AG259,TRUE,Recalc),NA())</f>
        <v>1.3012959507470228E-3</v>
      </c>
    </row>
    <row r="260" spans="31:34" x14ac:dyDescent="0.2">
      <c r="AE260" s="11" t="str">
        <f t="shared" si="6"/>
        <v>1D</v>
      </c>
      <c r="AF260" s="48">
        <f>_xll.qlCalendarAdvance(Calendar,AF259,AE260,"f",FALSE)</f>
        <v>42549</v>
      </c>
      <c r="AG260" s="48">
        <f>_xll.qlCalendarAdvance(Calendar,AF260,Ndays&amp;"D",,,_xll.ohTrigger(Trigger,Recalc))</f>
        <v>42551</v>
      </c>
      <c r="AH260" s="49">
        <f>IFERROR(_xll.qlIndexFixing(Eur6M_QL,AG260,TRUE,Recalc),NA())</f>
        <v>1.3100000000000672E-3</v>
      </c>
    </row>
    <row r="261" spans="31:34" x14ac:dyDescent="0.2">
      <c r="AE261" s="11" t="str">
        <f t="shared" si="6"/>
        <v>1D</v>
      </c>
      <c r="AF261" s="48">
        <f>_xll.qlCalendarAdvance(Calendar,AF260,AE261,"f",FALSE)</f>
        <v>42550</v>
      </c>
      <c r="AG261" s="48">
        <f>_xll.qlCalendarAdvance(Calendar,AF261,Ndays&amp;"D",,,_xll.ohTrigger(Trigger,Recalc))</f>
        <v>42552</v>
      </c>
      <c r="AH261" s="49">
        <f>IFERROR(_xll.qlIndexFixing(Eur6M_QL,AG261,TRUE,Recalc),NA())</f>
        <v>1.3137668892631885E-3</v>
      </c>
    </row>
    <row r="262" spans="31:34" x14ac:dyDescent="0.2">
      <c r="AE262" s="11" t="str">
        <f t="shared" ref="AE262:AE325" si="7">AE261</f>
        <v>1D</v>
      </c>
      <c r="AF262" s="48">
        <f>_xll.qlCalendarAdvance(Calendar,AF261,AE262,"f",FALSE)</f>
        <v>42551</v>
      </c>
      <c r="AG262" s="48">
        <f>_xll.qlCalendarAdvance(Calendar,AF262,Ndays&amp;"D",,,_xll.ohTrigger(Trigger,Recalc))</f>
        <v>42555</v>
      </c>
      <c r="AH262" s="49">
        <f>IFERROR(_xll.qlIndexFixing(Eur6M_QL,AG262,TRUE,Recalc),NA())</f>
        <v>1.3175571155182142E-3</v>
      </c>
    </row>
    <row r="263" spans="31:34" x14ac:dyDescent="0.2">
      <c r="AE263" s="11" t="str">
        <f t="shared" si="7"/>
        <v>1D</v>
      </c>
      <c r="AF263" s="48">
        <f>_xll.qlCalendarAdvance(Calendar,AF262,AE263,"f",FALSE)</f>
        <v>42552</v>
      </c>
      <c r="AG263" s="48">
        <f>_xll.qlCalendarAdvance(Calendar,AF263,Ndays&amp;"D",,,_xll.ohTrigger(Trigger,Recalc))</f>
        <v>42556</v>
      </c>
      <c r="AH263" s="49">
        <f>IFERROR(_xll.qlIndexFixing(Eur6M_QL,AG263,TRUE,Recalc),NA())</f>
        <v>1.3264357541903538E-3</v>
      </c>
    </row>
    <row r="264" spans="31:34" x14ac:dyDescent="0.2">
      <c r="AE264" s="11" t="str">
        <f t="shared" si="7"/>
        <v>1D</v>
      </c>
      <c r="AF264" s="48">
        <f>_xll.qlCalendarAdvance(Calendar,AF263,AE264,"f",FALSE)</f>
        <v>42555</v>
      </c>
      <c r="AG264" s="48">
        <f>_xll.qlCalendarAdvance(Calendar,AF264,Ndays&amp;"D",,,_xll.ohTrigger(Trigger,Recalc))</f>
        <v>42557</v>
      </c>
      <c r="AH264" s="49">
        <f>IFERROR(_xll.qlIndexFixing(Eur6M_QL,AG264,TRUE,Recalc),NA())</f>
        <v>1.3277398838983409E-3</v>
      </c>
    </row>
    <row r="265" spans="31:34" x14ac:dyDescent="0.2">
      <c r="AE265" s="11" t="str">
        <f t="shared" si="7"/>
        <v>1D</v>
      </c>
      <c r="AF265" s="48">
        <f>_xll.qlCalendarAdvance(Calendar,AF264,AE265,"f",FALSE)</f>
        <v>42556</v>
      </c>
      <c r="AG265" s="48">
        <f>_xll.qlCalendarAdvance(Calendar,AF265,Ndays&amp;"D",,,_xll.ohTrigger(Trigger,Recalc))</f>
        <v>42558</v>
      </c>
      <c r="AH265" s="49">
        <f>IFERROR(_xll.qlIndexFixing(Eur6M_QL,AG265,TRUE,Recalc),NA())</f>
        <v>1.3367748319842202E-3</v>
      </c>
    </row>
    <row r="266" spans="31:34" x14ac:dyDescent="0.2">
      <c r="AE266" s="11" t="str">
        <f t="shared" si="7"/>
        <v>1D</v>
      </c>
      <c r="AF266" s="48">
        <f>_xll.qlCalendarAdvance(Calendar,AF265,AE266,"f",FALSE)</f>
        <v>42557</v>
      </c>
      <c r="AG266" s="48">
        <f>_xll.qlCalendarAdvance(Calendar,AF266,Ndays&amp;"D",,,_xll.ohTrigger(Trigger,Recalc))</f>
        <v>42559</v>
      </c>
      <c r="AH266" s="49">
        <f>IFERROR(_xll.qlIndexFixing(Eur6M_QL,AG266,TRUE,Recalc),NA())</f>
        <v>1.3406549981260882E-3</v>
      </c>
    </row>
    <row r="267" spans="31:34" x14ac:dyDescent="0.2">
      <c r="AE267" s="11" t="str">
        <f t="shared" si="7"/>
        <v>1D</v>
      </c>
      <c r="AF267" s="48">
        <f>_xll.qlCalendarAdvance(Calendar,AF266,AE267,"f",FALSE)</f>
        <v>42558</v>
      </c>
      <c r="AG267" s="48">
        <f>_xll.qlCalendarAdvance(Calendar,AF267,Ndays&amp;"D",,,_xll.ohTrigger(Trigger,Recalc))</f>
        <v>42562</v>
      </c>
      <c r="AH267" s="49">
        <f>IFERROR(_xll.qlIndexFixing(Eur6M_QL,AG267,TRUE,Recalc),NA())</f>
        <v>1.3445418070673102E-3</v>
      </c>
    </row>
    <row r="268" spans="31:34" x14ac:dyDescent="0.2">
      <c r="AE268" s="11" t="str">
        <f t="shared" si="7"/>
        <v>1D</v>
      </c>
      <c r="AF268" s="48">
        <f>_xll.qlCalendarAdvance(Calendar,AF267,AE268,"f",FALSE)</f>
        <v>42559</v>
      </c>
      <c r="AG268" s="48">
        <f>_xll.qlCalendarAdvance(Calendar,AF268,Ndays&amp;"D",,,_xll.ohTrigger(Trigger,Recalc))</f>
        <v>42563</v>
      </c>
      <c r="AH268" s="49">
        <f>IFERROR(_xll.qlIndexFixing(Eur6M_QL,AG268,TRUE,Recalc),NA())</f>
        <v>1.3535476348182048E-3</v>
      </c>
    </row>
    <row r="269" spans="31:34" x14ac:dyDescent="0.2">
      <c r="AE269" s="11" t="str">
        <f t="shared" si="7"/>
        <v>1D</v>
      </c>
      <c r="AF269" s="48">
        <f>_xll.qlCalendarAdvance(Calendar,AF268,AE269,"f",FALSE)</f>
        <v>42562</v>
      </c>
      <c r="AG269" s="48">
        <f>_xll.qlCalendarAdvance(Calendar,AF269,Ndays&amp;"D",,,_xll.ohTrigger(Trigger,Recalc))</f>
        <v>42564</v>
      </c>
      <c r="AH269" s="49">
        <f>IFERROR(_xll.qlIndexFixing(Eur6M_QL,AG269,TRUE,Recalc),NA())</f>
        <v>1.3548851213875045E-3</v>
      </c>
    </row>
    <row r="270" spans="31:34" x14ac:dyDescent="0.2">
      <c r="AE270" s="11" t="str">
        <f t="shared" si="7"/>
        <v>1D</v>
      </c>
      <c r="AF270" s="48">
        <f>_xll.qlCalendarAdvance(Calendar,AF269,AE270,"f",FALSE)</f>
        <v>42563</v>
      </c>
      <c r="AG270" s="48">
        <f>_xll.qlCalendarAdvance(Calendar,AF270,Ndays&amp;"D",,,_xll.ohTrigger(Trigger,Recalc))</f>
        <v>42565</v>
      </c>
      <c r="AH270" s="49">
        <f>IFERROR(_xll.qlIndexFixing(Eur6M_QL,AG270,TRUE,Recalc),NA())</f>
        <v>1.3639920195487997E-3</v>
      </c>
    </row>
    <row r="271" spans="31:34" x14ac:dyDescent="0.2">
      <c r="AE271" s="11" t="str">
        <f t="shared" si="7"/>
        <v>1D</v>
      </c>
      <c r="AF271" s="48">
        <f>_xll.qlCalendarAdvance(Calendar,AF270,AE271,"f",FALSE)</f>
        <v>42564</v>
      </c>
      <c r="AG271" s="48">
        <f>_xll.qlCalendarAdvance(Calendar,AF271,Ndays&amp;"D",,,_xll.ohTrigger(Trigger,Recalc))</f>
        <v>42566</v>
      </c>
      <c r="AH271" s="49">
        <f>IFERROR(_xll.qlIndexFixing(Eur6M_QL,AG271,TRUE,Recalc),NA())</f>
        <v>1.3678686004898358E-3</v>
      </c>
    </row>
    <row r="272" spans="31:34" x14ac:dyDescent="0.2">
      <c r="AE272" s="11" t="str">
        <f t="shared" si="7"/>
        <v>1D</v>
      </c>
      <c r="AF272" s="48">
        <f>_xll.qlCalendarAdvance(Calendar,AF271,AE272,"f",FALSE)</f>
        <v>42565</v>
      </c>
      <c r="AG272" s="48">
        <f>_xll.qlCalendarAdvance(Calendar,AF272,Ndays&amp;"D",,,_xll.ohTrigger(Trigger,Recalc))</f>
        <v>42569</v>
      </c>
      <c r="AH272" s="49">
        <f>IFERROR(_xll.qlIndexFixing(Eur6M_QL,AG272,TRUE,Recalc),NA())</f>
        <v>1.3717351291210179E-3</v>
      </c>
    </row>
    <row r="273" spans="31:34" x14ac:dyDescent="0.2">
      <c r="AE273" s="11" t="str">
        <f t="shared" si="7"/>
        <v>1D</v>
      </c>
      <c r="AF273" s="48">
        <f>_xll.qlCalendarAdvance(Calendar,AF272,AE273,"f",FALSE)</f>
        <v>42566</v>
      </c>
      <c r="AG273" s="48">
        <f>_xll.qlCalendarAdvance(Calendar,AF273,Ndays&amp;"D",,,_xll.ohTrigger(Trigger,Recalc))</f>
        <v>42570</v>
      </c>
      <c r="AH273" s="49">
        <f>IFERROR(_xll.qlIndexFixing(Eur6M_QL,AG273,TRUE,Recalc),NA())</f>
        <v>1.3805839591356003E-3</v>
      </c>
    </row>
    <row r="274" spans="31:34" x14ac:dyDescent="0.2">
      <c r="AE274" s="11" t="str">
        <f t="shared" si="7"/>
        <v>1D</v>
      </c>
      <c r="AF274" s="48">
        <f>_xll.qlCalendarAdvance(Calendar,AF273,AE274,"f",FALSE)</f>
        <v>42569</v>
      </c>
      <c r="AG274" s="48">
        <f>_xll.qlCalendarAdvance(Calendar,AF274,Ndays&amp;"D",,,_xll.ohTrigger(Trigger,Recalc))</f>
        <v>42571</v>
      </c>
      <c r="AH274" s="49">
        <f>IFERROR(_xll.qlIndexFixing(Eur6M_QL,AG274,TRUE,Recalc),NA())</f>
        <v>1.3819217781465315E-3</v>
      </c>
    </row>
    <row r="275" spans="31:34" x14ac:dyDescent="0.2">
      <c r="AE275" s="11" t="str">
        <f t="shared" si="7"/>
        <v>1D</v>
      </c>
      <c r="AF275" s="48">
        <f>_xll.qlCalendarAdvance(Calendar,AF274,AE275,"f",FALSE)</f>
        <v>42570</v>
      </c>
      <c r="AG275" s="48">
        <f>_xll.qlCalendarAdvance(Calendar,AF275,Ndays&amp;"D",,,_xll.ohTrigger(Trigger,Recalc))</f>
        <v>42572</v>
      </c>
      <c r="AH275" s="49">
        <f>IFERROR(_xll.qlIndexFixing(Eur6M_QL,AG275,TRUE,Recalc),NA())</f>
        <v>1.390833508797009E-3</v>
      </c>
    </row>
    <row r="276" spans="31:34" x14ac:dyDescent="0.2">
      <c r="AE276" s="11" t="str">
        <f t="shared" si="7"/>
        <v>1D</v>
      </c>
      <c r="AF276" s="48">
        <f>_xll.qlCalendarAdvance(Calendar,AF275,AE276,"f",FALSE)</f>
        <v>42571</v>
      </c>
      <c r="AG276" s="48">
        <f>_xll.qlCalendarAdvance(Calendar,AF276,Ndays&amp;"D",,,_xll.ohTrigger(Trigger,Recalc))</f>
        <v>42573</v>
      </c>
      <c r="AH276" s="49">
        <f>IFERROR(_xll.qlIndexFixing(Eur6M_QL,AG276,TRUE,Recalc),NA())</f>
        <v>1.3945896360140933E-3</v>
      </c>
    </row>
    <row r="277" spans="31:34" x14ac:dyDescent="0.2">
      <c r="AE277" s="11" t="str">
        <f t="shared" si="7"/>
        <v>1D</v>
      </c>
      <c r="AF277" s="48">
        <f>_xll.qlCalendarAdvance(Calendar,AF276,AE277,"f",FALSE)</f>
        <v>42572</v>
      </c>
      <c r="AG277" s="48">
        <f>_xll.qlCalendarAdvance(Calendar,AF277,Ndays&amp;"D",,,_xll.ohTrigger(Trigger,Recalc))</f>
        <v>42576</v>
      </c>
      <c r="AH277" s="49">
        <f>IFERROR(_xll.qlIndexFixing(Eur6M_QL,AG277,TRUE,Recalc),NA())</f>
        <v>1.3983190149006706E-3</v>
      </c>
    </row>
    <row r="278" spans="31:34" x14ac:dyDescent="0.2">
      <c r="AE278" s="11" t="str">
        <f t="shared" si="7"/>
        <v>1D</v>
      </c>
      <c r="AF278" s="48">
        <f>_xll.qlCalendarAdvance(Calendar,AF277,AE278,"f",FALSE)</f>
        <v>42573</v>
      </c>
      <c r="AG278" s="48">
        <f>_xll.qlCalendarAdvance(Calendar,AF278,Ndays&amp;"D",,,_xll.ohTrigger(Trigger,Recalc))</f>
        <v>42577</v>
      </c>
      <c r="AH278" s="49">
        <f>IFERROR(_xll.qlIndexFixing(Eur6M_QL,AG278,TRUE,Recalc),NA())</f>
        <v>1.4067354352183122E-3</v>
      </c>
    </row>
    <row r="279" spans="31:34" x14ac:dyDescent="0.2">
      <c r="AE279" s="11" t="str">
        <f t="shared" si="7"/>
        <v>1D</v>
      </c>
      <c r="AF279" s="48">
        <f>_xll.qlCalendarAdvance(Calendar,AF278,AE279,"f",FALSE)</f>
        <v>42576</v>
      </c>
      <c r="AG279" s="48">
        <f>_xll.qlCalendarAdvance(Calendar,AF279,Ndays&amp;"D",,,_xll.ohTrigger(Trigger,Recalc))</f>
        <v>42578</v>
      </c>
      <c r="AH279" s="49">
        <f>IFERROR(_xll.qlIndexFixing(Eur6M_QL,AG279,TRUE,Recalc),NA())</f>
        <v>1.4103519368313306E-3</v>
      </c>
    </row>
    <row r="280" spans="31:34" x14ac:dyDescent="0.2">
      <c r="AE280" s="11" t="str">
        <f t="shared" si="7"/>
        <v>1D</v>
      </c>
      <c r="AF280" s="48">
        <f>_xll.qlCalendarAdvance(Calendar,AF279,AE280,"f",FALSE)</f>
        <v>42577</v>
      </c>
      <c r="AG280" s="48">
        <f>_xll.qlCalendarAdvance(Calendar,AF280,Ndays&amp;"D",,,_xll.ohTrigger(Trigger,Recalc))</f>
        <v>42579</v>
      </c>
      <c r="AH280" s="49">
        <f>IFERROR(_xll.qlIndexFixing(Eur6M_QL,AG280,TRUE,Recalc),NA())</f>
        <v>1.4164812012177391E-3</v>
      </c>
    </row>
    <row r="281" spans="31:34" x14ac:dyDescent="0.2">
      <c r="AE281" s="11" t="str">
        <f t="shared" si="7"/>
        <v>1D</v>
      </c>
      <c r="AF281" s="48">
        <f>_xll.qlCalendarAdvance(Calendar,AF280,AE281,"f",FALSE)</f>
        <v>42578</v>
      </c>
      <c r="AG281" s="48">
        <f>_xll.qlCalendarAdvance(Calendar,AF281,Ndays&amp;"D",,,_xll.ohTrigger(Trigger,Recalc))</f>
        <v>42580</v>
      </c>
      <c r="AH281" s="49">
        <f>IFERROR(_xll.qlIndexFixing(Eur6M_QL,AG281,TRUE,Recalc),NA())</f>
        <v>1.4200000000000928E-3</v>
      </c>
    </row>
    <row r="282" spans="31:34" x14ac:dyDescent="0.2">
      <c r="AE282" s="11" t="str">
        <f t="shared" si="7"/>
        <v>1D</v>
      </c>
      <c r="AF282" s="48">
        <f>_xll.qlCalendarAdvance(Calendar,AF281,AE282,"f",FALSE)</f>
        <v>42579</v>
      </c>
      <c r="AG282" s="48">
        <f>_xll.qlCalendarAdvance(Calendar,AF282,Ndays&amp;"D",,,_xll.ohTrigger(Trigger,Recalc))</f>
        <v>42583</v>
      </c>
      <c r="AH282" s="49">
        <f>IFERROR(_xll.qlIndexFixing(Eur6M_QL,AG282,TRUE,Recalc),NA())</f>
        <v>1.4234764496547636E-3</v>
      </c>
    </row>
    <row r="283" spans="31:34" x14ac:dyDescent="0.2">
      <c r="AE283" s="11" t="str">
        <f t="shared" si="7"/>
        <v>1D</v>
      </c>
      <c r="AF283" s="48">
        <f>_xll.qlCalendarAdvance(Calendar,AF282,AE283,"f",FALSE)</f>
        <v>42580</v>
      </c>
      <c r="AG283" s="48">
        <f>_xll.qlCalendarAdvance(Calendar,AF283,Ndays&amp;"D",,,_xll.ohTrigger(Trigger,Recalc))</f>
        <v>42584</v>
      </c>
      <c r="AH283" s="49">
        <f>IFERROR(_xll.qlIndexFixing(Eur6M_QL,AG283,TRUE,Recalc),NA())</f>
        <v>1.4312479140405324E-3</v>
      </c>
    </row>
    <row r="284" spans="31:34" x14ac:dyDescent="0.2">
      <c r="AE284" s="11" t="str">
        <f t="shared" si="7"/>
        <v>1D</v>
      </c>
      <c r="AF284" s="48">
        <f>_xll.qlCalendarAdvance(Calendar,AF283,AE284,"f",FALSE)</f>
        <v>42583</v>
      </c>
      <c r="AG284" s="48">
        <f>_xll.qlCalendarAdvance(Calendar,AF284,Ndays&amp;"D",,,_xll.ohTrigger(Trigger,Recalc))</f>
        <v>42585</v>
      </c>
      <c r="AH284" s="49">
        <f>IFERROR(_xll.qlIndexFixing(Eur6M_QL,AG284,TRUE,Recalc),NA())</f>
        <v>1.4324749766357143E-3</v>
      </c>
    </row>
    <row r="285" spans="31:34" x14ac:dyDescent="0.2">
      <c r="AE285" s="11" t="str">
        <f t="shared" si="7"/>
        <v>1D</v>
      </c>
      <c r="AF285" s="48">
        <f>_xll.qlCalendarAdvance(Calendar,AF284,AE285,"f",FALSE)</f>
        <v>42584</v>
      </c>
      <c r="AG285" s="48">
        <f>_xll.qlCalendarAdvance(Calendar,AF285,Ndays&amp;"D",,,_xll.ohTrigger(Trigger,Recalc))</f>
        <v>42586</v>
      </c>
      <c r="AH285" s="49">
        <f>IFERROR(_xll.qlIndexFixing(Eur6M_QL,AG285,TRUE,Recalc),NA())</f>
        <v>1.4403537072983702E-3</v>
      </c>
    </row>
    <row r="286" spans="31:34" x14ac:dyDescent="0.2">
      <c r="AE286" s="11" t="str">
        <f t="shared" si="7"/>
        <v>1D</v>
      </c>
      <c r="AF286" s="48">
        <f>_xll.qlCalendarAdvance(Calendar,AF285,AE286,"f",FALSE)</f>
        <v>42585</v>
      </c>
      <c r="AG286" s="48">
        <f>_xll.qlCalendarAdvance(Calendar,AF286,Ndays&amp;"D",,,_xll.ohTrigger(Trigger,Recalc))</f>
        <v>42587</v>
      </c>
      <c r="AH286" s="49">
        <f>IFERROR(_xll.qlIndexFixing(Eur6M_QL,AG286,TRUE,Recalc),NA())</f>
        <v>1.4436574985502487E-3</v>
      </c>
    </row>
    <row r="287" spans="31:34" x14ac:dyDescent="0.2">
      <c r="AE287" s="11" t="str">
        <f t="shared" si="7"/>
        <v>1D</v>
      </c>
      <c r="AF287" s="48">
        <f>_xll.qlCalendarAdvance(Calendar,AF286,AE287,"f",FALSE)</f>
        <v>42586</v>
      </c>
      <c r="AG287" s="48">
        <f>_xll.qlCalendarAdvance(Calendar,AF287,Ndays&amp;"D",,,_xll.ohTrigger(Trigger,Recalc))</f>
        <v>42590</v>
      </c>
      <c r="AH287" s="49">
        <f>IFERROR(_xll.qlIndexFixing(Eur6M_QL,AG287,TRUE,Recalc),NA())</f>
        <v>1.4469471824642205E-3</v>
      </c>
    </row>
    <row r="288" spans="31:34" x14ac:dyDescent="0.2">
      <c r="AE288" s="11" t="str">
        <f t="shared" si="7"/>
        <v>1D</v>
      </c>
      <c r="AF288" s="48">
        <f>_xll.qlCalendarAdvance(Calendar,AF287,AE288,"f",FALSE)</f>
        <v>42587</v>
      </c>
      <c r="AG288" s="48">
        <f>_xll.qlCalendarAdvance(Calendar,AF288,Ndays&amp;"D",,,_xll.ohTrigger(Trigger,Recalc))</f>
        <v>42591</v>
      </c>
      <c r="AH288" s="49">
        <f>IFERROR(_xll.qlIndexFixing(Eur6M_QL,AG288,TRUE,Recalc),NA())</f>
        <v>1.4544369230541686E-3</v>
      </c>
    </row>
    <row r="289" spans="31:34" x14ac:dyDescent="0.2">
      <c r="AE289" s="11" t="str">
        <f t="shared" si="7"/>
        <v>1D</v>
      </c>
      <c r="AF289" s="48">
        <f>_xll.qlCalendarAdvance(Calendar,AF288,AE289,"f",FALSE)</f>
        <v>42590</v>
      </c>
      <c r="AG289" s="48">
        <f>_xll.qlCalendarAdvance(Calendar,AF289,Ndays&amp;"D",,,_xll.ohTrigger(Trigger,Recalc))</f>
        <v>42592</v>
      </c>
      <c r="AH289" s="49">
        <f>IFERROR(_xll.qlIndexFixing(Eur6M_QL,AG289,TRUE,Recalc),NA())</f>
        <v>1.4556099628215211E-3</v>
      </c>
    </row>
    <row r="290" spans="31:34" x14ac:dyDescent="0.2">
      <c r="AE290" s="11" t="str">
        <f t="shared" si="7"/>
        <v>1D</v>
      </c>
      <c r="AF290" s="48">
        <f>_xll.qlCalendarAdvance(Calendar,AF289,AE290,"f",FALSE)</f>
        <v>42591</v>
      </c>
      <c r="AG290" s="48">
        <f>_xll.qlCalendarAdvance(Calendar,AF290,Ndays&amp;"D",,,_xll.ohTrigger(Trigger,Recalc))</f>
        <v>42593</v>
      </c>
      <c r="AH290" s="49">
        <f>IFERROR(_xll.qlIndexFixing(Eur6M_QL,AG290,TRUE,Recalc),NA())</f>
        <v>1.4633306863004218E-3</v>
      </c>
    </row>
    <row r="291" spans="31:34" x14ac:dyDescent="0.2">
      <c r="AE291" s="11" t="str">
        <f t="shared" si="7"/>
        <v>1D</v>
      </c>
      <c r="AF291" s="48">
        <f>_xll.qlCalendarAdvance(Calendar,AF290,AE291,"f",FALSE)</f>
        <v>42592</v>
      </c>
      <c r="AG291" s="48">
        <f>_xll.qlCalendarAdvance(Calendar,AF291,Ndays&amp;"D",,,_xll.ohTrigger(Trigger,Recalc))</f>
        <v>42594</v>
      </c>
      <c r="AH291" s="49">
        <f>IFERROR(_xll.qlIndexFixing(Eur6M_QL,AG291,TRUE,Recalc),NA())</f>
        <v>1.4666237431802133E-3</v>
      </c>
    </row>
    <row r="292" spans="31:34" x14ac:dyDescent="0.2">
      <c r="AE292" s="11" t="str">
        <f t="shared" si="7"/>
        <v>1D</v>
      </c>
      <c r="AF292" s="48">
        <f>_xll.qlCalendarAdvance(Calendar,AF291,AE292,"f",FALSE)</f>
        <v>42593</v>
      </c>
      <c r="AG292" s="48">
        <f>_xll.qlCalendarAdvance(Calendar,AF292,Ndays&amp;"D",,,_xll.ohTrigger(Trigger,Recalc))</f>
        <v>42597</v>
      </c>
      <c r="AH292" s="49">
        <f>IFERROR(_xll.qlIndexFixing(Eur6M_QL,AG292,TRUE,Recalc),NA())</f>
        <v>1.4699320319818158E-3</v>
      </c>
    </row>
    <row r="293" spans="31:34" x14ac:dyDescent="0.2">
      <c r="AE293" s="11" t="str">
        <f t="shared" si="7"/>
        <v>1D</v>
      </c>
      <c r="AF293" s="48">
        <f>_xll.qlCalendarAdvance(Calendar,AF292,AE293,"f",FALSE)</f>
        <v>42594</v>
      </c>
      <c r="AG293" s="48">
        <f>_xll.qlCalendarAdvance(Calendar,AF293,Ndays&amp;"D",,,_xll.ohTrigger(Trigger,Recalc))</f>
        <v>42598</v>
      </c>
      <c r="AH293" s="49">
        <f>IFERROR(_xll.qlIndexFixing(Eur6M_QL,AG293,TRUE,Recalc),NA())</f>
        <v>1.4776704650304986E-3</v>
      </c>
    </row>
    <row r="294" spans="31:34" x14ac:dyDescent="0.2">
      <c r="AE294" s="11" t="str">
        <f t="shared" si="7"/>
        <v>1D</v>
      </c>
      <c r="AF294" s="48">
        <f>_xll.qlCalendarAdvance(Calendar,AF293,AE294,"f",FALSE)</f>
        <v>42597</v>
      </c>
      <c r="AG294" s="48">
        <f>_xll.qlCalendarAdvance(Calendar,AF294,Ndays&amp;"D",,,_xll.ohTrigger(Trigger,Recalc))</f>
        <v>42599</v>
      </c>
      <c r="AH294" s="49">
        <f>IFERROR(_xll.qlIndexFixing(Eur6M_QL,AG294,TRUE,Recalc),NA())</f>
        <v>1.4788321024105252E-3</v>
      </c>
    </row>
    <row r="295" spans="31:34" x14ac:dyDescent="0.2">
      <c r="AE295" s="11" t="str">
        <f t="shared" si="7"/>
        <v>1D</v>
      </c>
      <c r="AF295" s="48">
        <f>_xll.qlCalendarAdvance(Calendar,AF294,AE295,"f",FALSE)</f>
        <v>42598</v>
      </c>
      <c r="AG295" s="48">
        <f>_xll.qlCalendarAdvance(Calendar,AF295,Ndays&amp;"D",,,_xll.ohTrigger(Trigger,Recalc))</f>
        <v>42600</v>
      </c>
      <c r="AH295" s="49">
        <f>IFERROR(_xll.qlIndexFixing(Eur6M_QL,AG295,TRUE,Recalc),NA())</f>
        <v>1.486848656106367E-3</v>
      </c>
    </row>
    <row r="296" spans="31:34" x14ac:dyDescent="0.2">
      <c r="AE296" s="11" t="str">
        <f t="shared" si="7"/>
        <v>1D</v>
      </c>
      <c r="AF296" s="48">
        <f>_xll.qlCalendarAdvance(Calendar,AF295,AE296,"f",FALSE)</f>
        <v>42599</v>
      </c>
      <c r="AG296" s="48">
        <f>_xll.qlCalendarAdvance(Calendar,AF296,Ndays&amp;"D",,,_xll.ohTrigger(Trigger,Recalc))</f>
        <v>42601</v>
      </c>
      <c r="AH296" s="49">
        <f>IFERROR(_xll.qlIndexFixing(Eur6M_QL,AG296,TRUE,Recalc),NA())</f>
        <v>1.4903363576287362E-3</v>
      </c>
    </row>
    <row r="297" spans="31:34" x14ac:dyDescent="0.2">
      <c r="AE297" s="11" t="str">
        <f t="shared" si="7"/>
        <v>1D</v>
      </c>
      <c r="AF297" s="48">
        <f>_xll.qlCalendarAdvance(Calendar,AF296,AE297,"f",FALSE)</f>
        <v>42600</v>
      </c>
      <c r="AG297" s="48">
        <f>_xll.qlCalendarAdvance(Calendar,AF297,Ndays&amp;"D",,,_xll.ohTrigger(Trigger,Recalc))</f>
        <v>42604</v>
      </c>
      <c r="AH297" s="49">
        <f>IFERROR(_xll.qlIndexFixing(Eur6M_QL,AG297,TRUE,Recalc),NA())</f>
        <v>1.493868631752802E-3</v>
      </c>
    </row>
    <row r="298" spans="31:34" x14ac:dyDescent="0.2">
      <c r="AE298" s="11" t="str">
        <f t="shared" si="7"/>
        <v>1D</v>
      </c>
      <c r="AF298" s="48">
        <f>_xll.qlCalendarAdvance(Calendar,AF297,AE298,"f",FALSE)</f>
        <v>42601</v>
      </c>
      <c r="AG298" s="48">
        <f>_xll.qlCalendarAdvance(Calendar,AF298,Ndays&amp;"D",,,_xll.ohTrigger(Trigger,Recalc))</f>
        <v>42605</v>
      </c>
      <c r="AH298" s="49">
        <f>IFERROR(_xll.qlIndexFixing(Eur6M_QL,AG298,TRUE,Recalc),NA())</f>
        <v>1.5023707516555766E-3</v>
      </c>
    </row>
    <row r="299" spans="31:34" x14ac:dyDescent="0.2">
      <c r="AE299" s="11" t="str">
        <f t="shared" si="7"/>
        <v>1D</v>
      </c>
      <c r="AF299" s="48">
        <f>_xll.qlCalendarAdvance(Calendar,AF298,AE299,"f",FALSE)</f>
        <v>42604</v>
      </c>
      <c r="AG299" s="48">
        <f>_xll.qlCalendarAdvance(Calendar,AF299,Ndays&amp;"D",,,_xll.ohTrigger(Trigger,Recalc))</f>
        <v>42606</v>
      </c>
      <c r="AH299" s="49">
        <f>IFERROR(_xll.qlIndexFixing(Eur6M_QL,AG299,TRUE,Recalc),NA())</f>
        <v>1.5035712911452936E-3</v>
      </c>
    </row>
    <row r="300" spans="31:34" x14ac:dyDescent="0.2">
      <c r="AE300" s="11" t="str">
        <f t="shared" si="7"/>
        <v>1D</v>
      </c>
      <c r="AF300" s="48">
        <f>_xll.qlCalendarAdvance(Calendar,AF299,AE300,"f",FALSE)</f>
        <v>42605</v>
      </c>
      <c r="AG300" s="48">
        <f>_xll.qlCalendarAdvance(Calendar,AF300,Ndays&amp;"D",,,_xll.ohTrigger(Trigger,Recalc))</f>
        <v>42607</v>
      </c>
      <c r="AH300" s="49">
        <f>IFERROR(_xll.qlIndexFixing(Eur6M_QL,AG300,TRUE,Recalc),NA())</f>
        <v>1.5097467895926905E-3</v>
      </c>
    </row>
    <row r="301" spans="31:34" x14ac:dyDescent="0.2">
      <c r="AE301" s="11" t="str">
        <f t="shared" si="7"/>
        <v>1D</v>
      </c>
      <c r="AF301" s="48">
        <f>_xll.qlCalendarAdvance(Calendar,AF300,AE301,"f",FALSE)</f>
        <v>42606</v>
      </c>
      <c r="AG301" s="48">
        <f>_xll.qlCalendarAdvance(Calendar,AF301,Ndays&amp;"D",,,_xll.ohTrigger(Trigger,Recalc))</f>
        <v>42608</v>
      </c>
      <c r="AH301" s="49">
        <f>IFERROR(_xll.qlIndexFixing(Eur6M_QL,AG301,TRUE,Recalc),NA())</f>
        <v>1.51097214621769E-3</v>
      </c>
    </row>
    <row r="302" spans="31:34" x14ac:dyDescent="0.2">
      <c r="AE302" s="11" t="str">
        <f t="shared" si="7"/>
        <v>1D</v>
      </c>
      <c r="AF302" s="48">
        <f>_xll.qlCalendarAdvance(Calendar,AF301,AE302,"f",FALSE)</f>
        <v>42607</v>
      </c>
      <c r="AG302" s="48">
        <f>_xll.qlCalendarAdvance(Calendar,AF302,Ndays&amp;"D",,,_xll.ohTrigger(Trigger,Recalc))</f>
        <v>42611</v>
      </c>
      <c r="AH302" s="49">
        <f>IFERROR(_xll.qlIndexFixing(Eur6M_QL,AG302,TRUE,Recalc),NA())</f>
        <v>1.5122043389192434E-3</v>
      </c>
    </row>
    <row r="303" spans="31:34" x14ac:dyDescent="0.2">
      <c r="AE303" s="11" t="str">
        <f t="shared" si="7"/>
        <v>1D</v>
      </c>
      <c r="AF303" s="48">
        <f>_xll.qlCalendarAdvance(Calendar,AF302,AE303,"f",FALSE)</f>
        <v>42608</v>
      </c>
      <c r="AG303" s="48">
        <f>_xll.qlCalendarAdvance(Calendar,AF303,Ndays&amp;"D",,,_xll.ohTrigger(Trigger,Recalc))</f>
        <v>42612</v>
      </c>
      <c r="AH303" s="49">
        <f>IFERROR(_xll.qlIndexFixing(Eur6M_QL,AG303,TRUE,Recalc),NA())</f>
        <v>1.5160654043870326E-3</v>
      </c>
    </row>
    <row r="304" spans="31:34" x14ac:dyDescent="0.2">
      <c r="AE304" s="11" t="str">
        <f t="shared" si="7"/>
        <v>1D</v>
      </c>
      <c r="AF304" s="48">
        <f>_xll.qlCalendarAdvance(Calendar,AF303,AE304,"f",FALSE)</f>
        <v>42611</v>
      </c>
      <c r="AG304" s="48">
        <f>_xll.qlCalendarAdvance(Calendar,AF304,Ndays&amp;"D",,,_xll.ohTrigger(Trigger,Recalc))</f>
        <v>42613</v>
      </c>
      <c r="AH304" s="49">
        <f>IFERROR(_xll.qlIndexFixing(Eur6M_QL,AG304,TRUE,Recalc),NA())</f>
        <v>1.5199999999998886E-3</v>
      </c>
    </row>
    <row r="305" spans="31:34" x14ac:dyDescent="0.2">
      <c r="AE305" s="11" t="str">
        <f t="shared" si="7"/>
        <v>1D</v>
      </c>
      <c r="AF305" s="48">
        <f>_xll.qlCalendarAdvance(Calendar,AF304,AE305,"f",FALSE)</f>
        <v>42612</v>
      </c>
      <c r="AG305" s="48">
        <f>_xll.qlCalendarAdvance(Calendar,AF305,Ndays&amp;"D",,,_xll.ohTrigger(Trigger,Recalc))</f>
        <v>42614</v>
      </c>
      <c r="AH305" s="49">
        <f>IFERROR(_xll.qlIndexFixing(Eur6M_QL,AG305,TRUE,Recalc),NA())</f>
        <v>1.5351459868454017E-3</v>
      </c>
    </row>
    <row r="306" spans="31:34" x14ac:dyDescent="0.2">
      <c r="AE306" s="11" t="str">
        <f t="shared" si="7"/>
        <v>1D</v>
      </c>
      <c r="AF306" s="48">
        <f>_xll.qlCalendarAdvance(Calendar,AF305,AE306,"f",FALSE)</f>
        <v>42613</v>
      </c>
      <c r="AG306" s="48">
        <f>_xll.qlCalendarAdvance(Calendar,AF306,Ndays&amp;"D",,,_xll.ohTrigger(Trigger,Recalc))</f>
        <v>42615</v>
      </c>
      <c r="AH306" s="49">
        <f>IFERROR(_xll.qlIndexFixing(Eur6M_QL,AG306,TRUE,Recalc),NA())</f>
        <v>1.5364841427711086E-3</v>
      </c>
    </row>
    <row r="307" spans="31:34" x14ac:dyDescent="0.2">
      <c r="AE307" s="11" t="str">
        <f t="shared" si="7"/>
        <v>1D</v>
      </c>
      <c r="AF307" s="48">
        <f>_xll.qlCalendarAdvance(Calendar,AF306,AE307,"f",FALSE)</f>
        <v>42614</v>
      </c>
      <c r="AG307" s="48">
        <f>_xll.qlCalendarAdvance(Calendar,AF307,Ndays&amp;"D",,,_xll.ohTrigger(Trigger,Recalc))</f>
        <v>42618</v>
      </c>
      <c r="AH307" s="49">
        <f>IFERROR(_xll.qlIndexFixing(Eur6M_QL,AG307,TRUE,Recalc),NA())</f>
        <v>1.5407790460470071E-3</v>
      </c>
    </row>
    <row r="308" spans="31:34" x14ac:dyDescent="0.2">
      <c r="AE308" s="11" t="str">
        <f t="shared" si="7"/>
        <v>1D</v>
      </c>
      <c r="AF308" s="48">
        <f>_xll.qlCalendarAdvance(Calendar,AF307,AE308,"f",FALSE)</f>
        <v>42615</v>
      </c>
      <c r="AG308" s="48">
        <f>_xll.qlCalendarAdvance(Calendar,AF308,Ndays&amp;"D",,,_xll.ohTrigger(Trigger,Recalc))</f>
        <v>42619</v>
      </c>
      <c r="AH308" s="49">
        <f>IFERROR(_xll.qlIndexFixing(Eur6M_QL,AG308,TRUE,Recalc),NA())</f>
        <v>1.5451380000054533E-3</v>
      </c>
    </row>
    <row r="309" spans="31:34" x14ac:dyDescent="0.2">
      <c r="AE309" s="11" t="str">
        <f t="shared" si="7"/>
        <v>1D</v>
      </c>
      <c r="AF309" s="48">
        <f>_xll.qlCalendarAdvance(Calendar,AF308,AE309,"f",FALSE)</f>
        <v>42618</v>
      </c>
      <c r="AG309" s="48">
        <f>_xll.qlCalendarAdvance(Calendar,AF309,Ndays&amp;"D",,,_xll.ohTrigger(Trigger,Recalc))</f>
        <v>42620</v>
      </c>
      <c r="AH309" s="49">
        <f>IFERROR(_xll.qlIndexFixing(Eur6M_QL,AG309,TRUE,Recalc),NA())</f>
        <v>1.5495582564416896E-3</v>
      </c>
    </row>
    <row r="310" spans="31:34" x14ac:dyDescent="0.2">
      <c r="AE310" s="11" t="str">
        <f t="shared" si="7"/>
        <v>1D</v>
      </c>
      <c r="AF310" s="48">
        <f>_xll.qlCalendarAdvance(Calendar,AF309,AE310,"f",FALSE)</f>
        <v>42619</v>
      </c>
      <c r="AG310" s="48">
        <f>_xll.qlCalendarAdvance(Calendar,AF310,Ndays&amp;"D",,,_xll.ohTrigger(Trigger,Recalc))</f>
        <v>42621</v>
      </c>
      <c r="AH310" s="49">
        <f>IFERROR(_xll.qlIndexFixing(Eur6M_QL,AG310,TRUE,Recalc),NA())</f>
        <v>1.5663175722202916E-3</v>
      </c>
    </row>
    <row r="311" spans="31:34" x14ac:dyDescent="0.2">
      <c r="AE311" s="11" t="str">
        <f t="shared" si="7"/>
        <v>1D</v>
      </c>
      <c r="AF311" s="48">
        <f>_xll.qlCalendarAdvance(Calendar,AF310,AE311,"f",FALSE)</f>
        <v>42620</v>
      </c>
      <c r="AG311" s="48">
        <f>_xll.qlCalendarAdvance(Calendar,AF311,Ndays&amp;"D",,,_xll.ohTrigger(Trigger,Recalc))</f>
        <v>42622</v>
      </c>
      <c r="AH311" s="49">
        <f>IFERROR(_xll.qlIndexFixing(Eur6M_QL,AG311,TRUE,Recalc),NA())</f>
        <v>1.5677973421950051E-3</v>
      </c>
    </row>
    <row r="312" spans="31:34" x14ac:dyDescent="0.2">
      <c r="AE312" s="11" t="str">
        <f t="shared" si="7"/>
        <v>1D</v>
      </c>
      <c r="AF312" s="48">
        <f>_xll.qlCalendarAdvance(Calendar,AF311,AE312,"f",FALSE)</f>
        <v>42621</v>
      </c>
      <c r="AG312" s="48">
        <f>_xll.qlCalendarAdvance(Calendar,AF312,Ndays&amp;"D",,,_xll.ohTrigger(Trigger,Recalc))</f>
        <v>42625</v>
      </c>
      <c r="AH312" s="49">
        <f>IFERROR(_xll.qlIndexFixing(Eur6M_QL,AG312,TRUE,Recalc),NA())</f>
        <v>1.5724828872642916E-3</v>
      </c>
    </row>
    <row r="313" spans="31:34" x14ac:dyDescent="0.2">
      <c r="AE313" s="11" t="str">
        <f t="shared" si="7"/>
        <v>1D</v>
      </c>
      <c r="AF313" s="48">
        <f>_xll.qlCalendarAdvance(Calendar,AF312,AE313,"f",FALSE)</f>
        <v>42622</v>
      </c>
      <c r="AG313" s="48">
        <f>_xll.qlCalendarAdvance(Calendar,AF313,Ndays&amp;"D",,,_xll.ohTrigger(Trigger,Recalc))</f>
        <v>42626</v>
      </c>
      <c r="AH313" s="49">
        <f>IFERROR(_xll.qlIndexFixing(Eur6M_QL,AG313,TRUE,Recalc),NA())</f>
        <v>1.5772132451628265E-3</v>
      </c>
    </row>
    <row r="314" spans="31:34" x14ac:dyDescent="0.2">
      <c r="AE314" s="11" t="str">
        <f t="shared" si="7"/>
        <v>1D</v>
      </c>
      <c r="AF314" s="48">
        <f>_xll.qlCalendarAdvance(Calendar,AF313,AE314,"f",FALSE)</f>
        <v>42625</v>
      </c>
      <c r="AG314" s="48">
        <f>_xll.qlCalendarAdvance(Calendar,AF314,Ndays&amp;"D",,,_xll.ohTrigger(Trigger,Recalc))</f>
        <v>42627</v>
      </c>
      <c r="AH314" s="49">
        <f>IFERROR(_xll.qlIndexFixing(Eur6M_QL,AG314,TRUE,Recalc),NA())</f>
        <v>1.5819856675387876E-3</v>
      </c>
    </row>
    <row r="315" spans="31:34" x14ac:dyDescent="0.2">
      <c r="AE315" s="11" t="str">
        <f t="shared" si="7"/>
        <v>1D</v>
      </c>
      <c r="AF315" s="48">
        <f>_xll.qlCalendarAdvance(Calendar,AF314,AE315,"f",FALSE)</f>
        <v>42626</v>
      </c>
      <c r="AG315" s="48">
        <f>_xll.qlCalendarAdvance(Calendar,AF315,Ndays&amp;"D",,,_xll.ohTrigger(Trigger,Recalc))</f>
        <v>42628</v>
      </c>
      <c r="AH315" s="49">
        <f>IFERROR(_xll.qlIndexFixing(Eur6M_QL,AG315,TRUE,Recalc),NA())</f>
        <v>1.5998087969772954E-3</v>
      </c>
    </row>
    <row r="316" spans="31:34" x14ac:dyDescent="0.2">
      <c r="AE316" s="11" t="str">
        <f t="shared" si="7"/>
        <v>1D</v>
      </c>
      <c r="AF316" s="48">
        <f>_xll.qlCalendarAdvance(Calendar,AF315,AE316,"f",FALSE)</f>
        <v>42627</v>
      </c>
      <c r="AG316" s="48">
        <f>_xll.qlCalendarAdvance(Calendar,AF316,Ndays&amp;"D",,,_xll.ohTrigger(Trigger,Recalc))</f>
        <v>42629</v>
      </c>
      <c r="AH316" s="49">
        <f>IFERROR(_xll.qlIndexFixing(Eur6M_QL,AG316,TRUE,Recalc),NA())</f>
        <v>1.601441033961212E-3</v>
      </c>
    </row>
    <row r="317" spans="31:34" x14ac:dyDescent="0.2">
      <c r="AE317" s="11" t="str">
        <f t="shared" si="7"/>
        <v>1D</v>
      </c>
      <c r="AF317" s="48">
        <f>_xll.qlCalendarAdvance(Calendar,AF316,AE317,"f",FALSE)</f>
        <v>42628</v>
      </c>
      <c r="AG317" s="48">
        <f>_xll.qlCalendarAdvance(Calendar,AF317,Ndays&amp;"D",,,_xll.ohTrigger(Trigger,Recalc))</f>
        <v>42632</v>
      </c>
      <c r="AH317" s="49">
        <f>IFERROR(_xll.qlIndexFixing(Eur6M_QL,AG317,TRUE,Recalc),NA())</f>
        <v>1.6063825526140434E-3</v>
      </c>
    </row>
    <row r="318" spans="31:34" x14ac:dyDescent="0.2">
      <c r="AE318" s="11" t="str">
        <f t="shared" si="7"/>
        <v>1D</v>
      </c>
      <c r="AF318" s="48">
        <f>_xll.qlCalendarAdvance(Calendar,AF317,AE318,"f",FALSE)</f>
        <v>42629</v>
      </c>
      <c r="AG318" s="48">
        <f>_xll.qlCalendarAdvance(Calendar,AF318,Ndays&amp;"D",,,_xll.ohTrigger(Trigger,Recalc))</f>
        <v>42633</v>
      </c>
      <c r="AH318" s="49">
        <f>IFERROR(_xll.qlIndexFixing(Eur6M_QL,AG318,TRUE,Recalc),NA())</f>
        <v>1.6113496451237192E-3</v>
      </c>
    </row>
    <row r="319" spans="31:34" x14ac:dyDescent="0.2">
      <c r="AE319" s="11" t="str">
        <f t="shared" si="7"/>
        <v>1D</v>
      </c>
      <c r="AF319" s="48">
        <f>_xll.qlCalendarAdvance(Calendar,AF318,AE319,"f",FALSE)</f>
        <v>42632</v>
      </c>
      <c r="AG319" s="48">
        <f>_xll.qlCalendarAdvance(Calendar,AF319,Ndays&amp;"D",,,_xll.ohTrigger(Trigger,Recalc))</f>
        <v>42634</v>
      </c>
      <c r="AH319" s="49">
        <f>IFERROR(_xll.qlIndexFixing(Eur6M_QL,AG319,TRUE,Recalc),NA())</f>
        <v>1.6163395629639709E-3</v>
      </c>
    </row>
    <row r="320" spans="31:34" x14ac:dyDescent="0.2">
      <c r="AE320" s="11" t="str">
        <f t="shared" si="7"/>
        <v>1D</v>
      </c>
      <c r="AF320" s="48">
        <f>_xll.qlCalendarAdvance(Calendar,AF319,AE320,"f",FALSE)</f>
        <v>42633</v>
      </c>
      <c r="AG320" s="48">
        <f>_xll.qlCalendarAdvance(Calendar,AF320,Ndays&amp;"D",,,_xll.ohTrigger(Trigger,Recalc))</f>
        <v>42635</v>
      </c>
      <c r="AH320" s="49">
        <f>IFERROR(_xll.qlIndexFixing(Eur6M_QL,AG320,TRUE,Recalc),NA())</f>
        <v>1.6346821356789103E-3</v>
      </c>
    </row>
    <row r="321" spans="31:34" x14ac:dyDescent="0.2">
      <c r="AE321" s="11" t="str">
        <f t="shared" si="7"/>
        <v>1D</v>
      </c>
      <c r="AF321" s="48">
        <f>_xll.qlCalendarAdvance(Calendar,AF320,AE321,"f",FALSE)</f>
        <v>42634</v>
      </c>
      <c r="AG321" s="48">
        <f>_xll.qlCalendarAdvance(Calendar,AF321,Ndays&amp;"D",,,_xll.ohTrigger(Trigger,Recalc))</f>
        <v>42636</v>
      </c>
      <c r="AH321" s="49">
        <f>IFERROR(_xll.qlIndexFixing(Eur6M_QL,AG321,TRUE,Recalc),NA())</f>
        <v>1.6364725161501093E-3</v>
      </c>
    </row>
    <row r="322" spans="31:34" x14ac:dyDescent="0.2">
      <c r="AE322" s="11" t="str">
        <f t="shared" si="7"/>
        <v>1D</v>
      </c>
      <c r="AF322" s="48">
        <f>_xll.qlCalendarAdvance(Calendar,AF321,AE322,"f",FALSE)</f>
        <v>42635</v>
      </c>
      <c r="AG322" s="48">
        <f>_xll.qlCalendarAdvance(Calendar,AF322,Ndays&amp;"D",,,_xll.ohTrigger(Trigger,Recalc))</f>
        <v>42639</v>
      </c>
      <c r="AH322" s="49">
        <f>IFERROR(_xll.qlIndexFixing(Eur6M_QL,AG322,TRUE,Recalc),NA())</f>
        <v>1.6415353317957224E-3</v>
      </c>
    </row>
    <row r="323" spans="31:34" x14ac:dyDescent="0.2">
      <c r="AE323" s="11" t="str">
        <f t="shared" si="7"/>
        <v>1D</v>
      </c>
      <c r="AF323" s="48">
        <f>_xll.qlCalendarAdvance(Calendar,AF322,AE323,"f",FALSE)</f>
        <v>42636</v>
      </c>
      <c r="AG323" s="48">
        <f>_xll.qlCalendarAdvance(Calendar,AF323,Ndays&amp;"D",,,_xll.ohTrigger(Trigger,Recalc))</f>
        <v>42640</v>
      </c>
      <c r="AH323" s="49">
        <f>IFERROR(_xll.qlIndexFixing(Eur6M_QL,AG323,TRUE,Recalc),NA())</f>
        <v>1.6466044810410571E-3</v>
      </c>
    </row>
    <row r="324" spans="31:34" x14ac:dyDescent="0.2">
      <c r="AE324" s="11" t="str">
        <f t="shared" si="7"/>
        <v>1D</v>
      </c>
      <c r="AF324" s="48">
        <f>_xll.qlCalendarAdvance(Calendar,AF323,AE324,"f",FALSE)</f>
        <v>42639</v>
      </c>
      <c r="AG324" s="48">
        <f>_xll.qlCalendarAdvance(Calendar,AF324,Ndays&amp;"D",,,_xll.ohTrigger(Trigger,Recalc))</f>
        <v>42641</v>
      </c>
      <c r="AH324" s="49">
        <f>IFERROR(_xll.qlIndexFixing(Eur6M_QL,AG324,TRUE,Recalc),NA())</f>
        <v>1.6548694808401403E-3</v>
      </c>
    </row>
    <row r="325" spans="31:34" x14ac:dyDescent="0.2">
      <c r="AE325" s="11" t="str">
        <f t="shared" si="7"/>
        <v>1D</v>
      </c>
      <c r="AF325" s="48">
        <f>_xll.qlCalendarAdvance(Calendar,AF324,AE325,"f",FALSE)</f>
        <v>42640</v>
      </c>
      <c r="AG325" s="48">
        <f>_xll.qlCalendarAdvance(Calendar,AF325,Ndays&amp;"D",,,_xll.ohTrigger(Trigger,Recalc))</f>
        <v>42642</v>
      </c>
      <c r="AH325" s="49">
        <f>IFERROR(_xll.qlIndexFixing(Eur6M_QL,AG325,TRUE,Recalc),NA())</f>
        <v>1.6700000014646789E-3</v>
      </c>
    </row>
    <row r="326" spans="31:34" x14ac:dyDescent="0.2">
      <c r="AE326" s="11" t="str">
        <f t="shared" ref="AE326:AE367" si="8">AE325</f>
        <v>1D</v>
      </c>
      <c r="AF326" s="48">
        <f>_xll.qlCalendarAdvance(Calendar,AF325,AE326,"f",FALSE)</f>
        <v>42641</v>
      </c>
      <c r="AG326" s="48">
        <f>_xll.qlCalendarAdvance(Calendar,AF326,Ndays&amp;"D",,,_xll.ohTrigger(Trigger,Recalc))</f>
        <v>42643</v>
      </c>
      <c r="AH326" s="49">
        <f>IFERROR(_xll.qlIndexFixing(Eur6M_QL,AG326,TRUE,Recalc),NA())</f>
        <v>1.6750274684388352E-3</v>
      </c>
    </row>
    <row r="327" spans="31:34" x14ac:dyDescent="0.2">
      <c r="AE327" s="11" t="str">
        <f t="shared" si="8"/>
        <v>1D</v>
      </c>
      <c r="AF327" s="48">
        <f>_xll.qlCalendarAdvance(Calendar,AF326,AE327,"f",FALSE)</f>
        <v>42642</v>
      </c>
      <c r="AG327" s="48">
        <f>_xll.qlCalendarAdvance(Calendar,AF327,Ndays&amp;"D",,,_xll.ohTrigger(Trigger,Recalc))</f>
        <v>42646</v>
      </c>
      <c r="AH327" s="49">
        <f>IFERROR(_xll.qlIndexFixing(Eur6M_QL,AG327,TRUE,Recalc),NA())</f>
        <v>1.6800450393826231E-3</v>
      </c>
    </row>
    <row r="328" spans="31:34" x14ac:dyDescent="0.2">
      <c r="AE328" s="11" t="str">
        <f t="shared" si="8"/>
        <v>1D</v>
      </c>
      <c r="AF328" s="48">
        <f>_xll.qlCalendarAdvance(Calendar,AF327,AE328,"f",FALSE)</f>
        <v>42643</v>
      </c>
      <c r="AG328" s="48">
        <f>_xll.qlCalendarAdvance(Calendar,AF328,Ndays&amp;"D",,,_xll.ohTrigger(Trigger,Recalc))</f>
        <v>42647</v>
      </c>
      <c r="AH328" s="49">
        <f>IFERROR(_xll.qlIndexFixing(Eur6M_QL,AG328,TRUE,Recalc),NA())</f>
        <v>1.6850538690699008E-3</v>
      </c>
    </row>
    <row r="329" spans="31:34" x14ac:dyDescent="0.2">
      <c r="AE329" s="11" t="str">
        <f t="shared" si="8"/>
        <v>1D</v>
      </c>
      <c r="AF329" s="48">
        <f>_xll.qlCalendarAdvance(Calendar,AF328,AE329,"f",FALSE)</f>
        <v>42646</v>
      </c>
      <c r="AG329" s="48">
        <f>_xll.qlCalendarAdvance(Calendar,AF329,Ndays&amp;"D",,,_xll.ohTrigger(Trigger,Recalc))</f>
        <v>42648</v>
      </c>
      <c r="AH329" s="49">
        <f>IFERROR(_xll.qlIndexFixing(Eur6M_QL,AG329,TRUE,Recalc),NA())</f>
        <v>1.6900553590687613E-3</v>
      </c>
    </row>
    <row r="330" spans="31:34" x14ac:dyDescent="0.2">
      <c r="AE330" s="11" t="str">
        <f t="shared" si="8"/>
        <v>1D</v>
      </c>
      <c r="AF330" s="48">
        <f>_xll.qlCalendarAdvance(Calendar,AF329,AE330,"f",FALSE)</f>
        <v>42647</v>
      </c>
      <c r="AG330" s="48">
        <f>_xll.qlCalendarAdvance(Calendar,AF330,Ndays&amp;"D",,,_xll.ohTrigger(Trigger,Recalc))</f>
        <v>42649</v>
      </c>
      <c r="AH330" s="49">
        <f>IFERROR(_xll.qlIndexFixing(Eur6M_QL,AG330,TRUE,Recalc),NA())</f>
        <v>1.7050298068371223E-3</v>
      </c>
    </row>
    <row r="331" spans="31:34" x14ac:dyDescent="0.2">
      <c r="AE331" s="11" t="str">
        <f t="shared" si="8"/>
        <v>1D</v>
      </c>
      <c r="AF331" s="48">
        <f>_xll.qlCalendarAdvance(Calendar,AF330,AE331,"f",FALSE)</f>
        <v>42648</v>
      </c>
      <c r="AG331" s="48">
        <f>_xll.qlCalendarAdvance(Calendar,AF331,Ndays&amp;"D",,,_xll.ohTrigger(Trigger,Recalc))</f>
        <v>42650</v>
      </c>
      <c r="AH331" s="49">
        <f>IFERROR(_xll.qlIndexFixing(Eur6M_QL,AG331,TRUE,Recalc),NA())</f>
        <v>1.7100159540544321E-3</v>
      </c>
    </row>
    <row r="332" spans="31:34" x14ac:dyDescent="0.2">
      <c r="AE332" s="11" t="str">
        <f t="shared" si="8"/>
        <v>1D</v>
      </c>
      <c r="AF332" s="48">
        <f>_xll.qlCalendarAdvance(Calendar,AF331,AE332,"f",FALSE)</f>
        <v>42649</v>
      </c>
      <c r="AG332" s="48">
        <f>_xll.qlCalendarAdvance(Calendar,AF332,Ndays&amp;"D",,,_xll.ohTrigger(Trigger,Recalc))</f>
        <v>42653</v>
      </c>
      <c r="AH332" s="49">
        <f>IFERROR(_xll.qlIndexFixing(Eur6M_QL,AG332,TRUE,Recalc),NA())</f>
        <v>1.7150017696389984E-3</v>
      </c>
    </row>
    <row r="333" spans="31:34" x14ac:dyDescent="0.2">
      <c r="AE333" s="11" t="str">
        <f t="shared" si="8"/>
        <v>1D</v>
      </c>
      <c r="AF333" s="48">
        <f>_xll.qlCalendarAdvance(Calendar,AF332,AE333,"f",FALSE)</f>
        <v>42650</v>
      </c>
      <c r="AG333" s="48">
        <f>_xll.qlCalendarAdvance(Calendar,AF333,Ndays&amp;"D",,,_xll.ohTrigger(Trigger,Recalc))</f>
        <v>42654</v>
      </c>
      <c r="AH333" s="49">
        <f>IFERROR(_xll.qlIndexFixing(Eur6M_QL,AG333,TRUE,Recalc),NA())</f>
        <v>1.7199886552458773E-3</v>
      </c>
    </row>
    <row r="334" spans="31:34" x14ac:dyDescent="0.2">
      <c r="AE334" s="11" t="str">
        <f t="shared" si="8"/>
        <v>1D</v>
      </c>
      <c r="AF334" s="48">
        <f>_xll.qlCalendarAdvance(Calendar,AF333,AE334,"f",FALSE)</f>
        <v>42653</v>
      </c>
      <c r="AG334" s="48">
        <f>_xll.qlCalendarAdvance(Calendar,AF334,Ndays&amp;"D",,,_xll.ohTrigger(Trigger,Recalc))</f>
        <v>42655</v>
      </c>
      <c r="AH334" s="49">
        <f>IFERROR(_xll.qlIndexFixing(Eur6M_QL,AG334,TRUE,Recalc),NA())</f>
        <v>1.7356409161413621E-3</v>
      </c>
    </row>
    <row r="335" spans="31:34" x14ac:dyDescent="0.2">
      <c r="AE335" s="11" t="str">
        <f t="shared" si="8"/>
        <v>1D</v>
      </c>
      <c r="AF335" s="48">
        <f>_xll.qlCalendarAdvance(Calendar,AF334,AE335,"f",FALSE)</f>
        <v>42654</v>
      </c>
      <c r="AG335" s="48">
        <f>_xll.qlCalendarAdvance(Calendar,AF335,Ndays&amp;"D",,,_xll.ohTrigger(Trigger,Recalc))</f>
        <v>42656</v>
      </c>
      <c r="AH335" s="49">
        <f>IFERROR(_xll.qlIndexFixing(Eur6M_QL,AG335,TRUE,Recalc),NA())</f>
        <v>1.742594453159762E-3</v>
      </c>
    </row>
    <row r="336" spans="31:34" x14ac:dyDescent="0.2">
      <c r="AE336" s="11" t="str">
        <f t="shared" si="8"/>
        <v>1D</v>
      </c>
      <c r="AF336" s="48">
        <f>_xll.qlCalendarAdvance(Calendar,AF335,AE336,"f",FALSE)</f>
        <v>42655</v>
      </c>
      <c r="AG336" s="48">
        <f>_xll.qlCalendarAdvance(Calendar,AF336,Ndays&amp;"D",,,_xll.ohTrigger(Trigger,Recalc))</f>
        <v>42657</v>
      </c>
      <c r="AH336" s="49">
        <f>IFERROR(_xll.qlIndexFixing(Eur6M_QL,AG336,TRUE,Recalc),NA())</f>
        <v>1.7449881924668854E-3</v>
      </c>
    </row>
    <row r="337" spans="31:34" x14ac:dyDescent="0.2">
      <c r="AE337" s="11" t="str">
        <f t="shared" si="8"/>
        <v>1D</v>
      </c>
      <c r="AF337" s="48">
        <f>_xll.qlCalendarAdvance(Calendar,AF336,AE337,"f",FALSE)</f>
        <v>42656</v>
      </c>
      <c r="AG337" s="48">
        <f>_xll.qlCalendarAdvance(Calendar,AF337,Ndays&amp;"D",,,_xll.ohTrigger(Trigger,Recalc))</f>
        <v>42660</v>
      </c>
      <c r="AH337" s="49">
        <f>IFERROR(_xll.qlIndexFixing(Eur6M_QL,AG337,TRUE,Recalc),NA())</f>
        <v>1.7500109337210067E-3</v>
      </c>
    </row>
    <row r="338" spans="31:34" x14ac:dyDescent="0.2">
      <c r="AE338" s="11" t="str">
        <f t="shared" si="8"/>
        <v>1D</v>
      </c>
      <c r="AF338" s="48">
        <f>_xll.qlCalendarAdvance(Calendar,AF337,AE338,"f",FALSE)</f>
        <v>42657</v>
      </c>
      <c r="AG338" s="48">
        <f>_xll.qlCalendarAdvance(Calendar,AF338,Ndays&amp;"D",,,_xll.ohTrigger(Trigger,Recalc))</f>
        <v>42661</v>
      </c>
      <c r="AH338" s="49">
        <f>IFERROR(_xll.qlIndexFixing(Eur6M_QL,AG338,TRUE,Recalc),NA())</f>
        <v>1.7550445569684567E-3</v>
      </c>
    </row>
    <row r="339" spans="31:34" x14ac:dyDescent="0.2">
      <c r="AE339" s="11" t="str">
        <f t="shared" si="8"/>
        <v>1D</v>
      </c>
      <c r="AF339" s="48">
        <f>_xll.qlCalendarAdvance(Calendar,AF338,AE339,"f",FALSE)</f>
        <v>42660</v>
      </c>
      <c r="AG339" s="48">
        <f>_xll.qlCalendarAdvance(Calendar,AF339,Ndays&amp;"D",,,_xll.ohTrigger(Trigger,Recalc))</f>
        <v>42662</v>
      </c>
      <c r="AH339" s="49">
        <f>IFERROR(_xll.qlIndexFixing(Eur6M_QL,AG339,TRUE,Recalc),NA())</f>
        <v>1.7600904639771674E-3</v>
      </c>
    </row>
    <row r="340" spans="31:34" x14ac:dyDescent="0.2">
      <c r="AE340" s="11" t="str">
        <f t="shared" si="8"/>
        <v>1D</v>
      </c>
      <c r="AF340" s="48">
        <f>_xll.qlCalendarAdvance(Calendar,AF339,AE340,"f",FALSE)</f>
        <v>42661</v>
      </c>
      <c r="AG340" s="48">
        <f>_xll.qlCalendarAdvance(Calendar,AF340,Ndays&amp;"D",,,_xll.ohTrigger(Trigger,Recalc))</f>
        <v>42663</v>
      </c>
      <c r="AH340" s="49">
        <f>IFERROR(_xll.qlIndexFixing(Eur6M_QL,AG340,TRUE,Recalc),NA())</f>
        <v>1.7753159054636457E-3</v>
      </c>
    </row>
    <row r="341" spans="31:34" x14ac:dyDescent="0.2">
      <c r="AE341" s="11" t="str">
        <f t="shared" si="8"/>
        <v>1D</v>
      </c>
      <c r="AF341" s="48">
        <f>_xll.qlCalendarAdvance(Calendar,AF340,AE341,"f",FALSE)</f>
        <v>42662</v>
      </c>
      <c r="AG341" s="48">
        <f>_xll.qlCalendarAdvance(Calendar,AF341,Ndays&amp;"D",,,_xll.ohTrigger(Trigger,Recalc))</f>
        <v>42664</v>
      </c>
      <c r="AH341" s="49">
        <f>IFERROR(_xll.qlIndexFixing(Eur6M_QL,AG341,TRUE,Recalc),NA())</f>
        <v>1.7804249654839678E-3</v>
      </c>
    </row>
    <row r="342" spans="31:34" x14ac:dyDescent="0.2">
      <c r="AE342" s="11" t="str">
        <f t="shared" si="8"/>
        <v>1D</v>
      </c>
      <c r="AF342" s="48">
        <f>_xll.qlCalendarAdvance(Calendar,AF341,AE342,"f",FALSE)</f>
        <v>42663</v>
      </c>
      <c r="AG342" s="48">
        <f>_xll.qlCalendarAdvance(Calendar,AF342,Ndays&amp;"D",,,_xll.ohTrigger(Trigger,Recalc))</f>
        <v>42667</v>
      </c>
      <c r="AH342" s="49">
        <f>IFERROR(_xll.qlIndexFixing(Eur6M_QL,AG342,TRUE,Recalc),NA())</f>
        <v>1.7855533183221827E-3</v>
      </c>
    </row>
    <row r="343" spans="31:34" x14ac:dyDescent="0.2">
      <c r="AE343" s="11" t="str">
        <f t="shared" si="8"/>
        <v>1D</v>
      </c>
      <c r="AF343" s="48">
        <f>_xll.qlCalendarAdvance(Calendar,AF342,AE343,"f",FALSE)</f>
        <v>42664</v>
      </c>
      <c r="AG343" s="48">
        <f>_xll.qlCalendarAdvance(Calendar,AF343,Ndays&amp;"D",,,_xll.ohTrigger(Trigger,Recalc))</f>
        <v>42668</v>
      </c>
      <c r="AH343" s="49">
        <f>IFERROR(_xll.qlIndexFixing(Eur6M_QL,AG343,TRUE,Recalc),NA())</f>
        <v>1.7907023658353821E-3</v>
      </c>
    </row>
    <row r="344" spans="31:34" x14ac:dyDescent="0.2">
      <c r="AE344" s="11" t="str">
        <f t="shared" si="8"/>
        <v>1D</v>
      </c>
      <c r="AF344" s="48">
        <f>_xll.qlCalendarAdvance(Calendar,AF343,AE344,"f",FALSE)</f>
        <v>42667</v>
      </c>
      <c r="AG344" s="48">
        <f>_xll.qlCalendarAdvance(Calendar,AF344,Ndays&amp;"D",,,_xll.ohTrigger(Trigger,Recalc))</f>
        <v>42669</v>
      </c>
      <c r="AH344" s="49">
        <f>IFERROR(_xll.qlIndexFixing(Eur6M_QL,AG344,TRUE,Recalc),NA())</f>
        <v>1.7958735098938345E-3</v>
      </c>
    </row>
    <row r="345" spans="31:34" x14ac:dyDescent="0.2">
      <c r="AE345" s="11" t="str">
        <f t="shared" si="8"/>
        <v>1D</v>
      </c>
      <c r="AF345" s="48">
        <f>_xll.qlCalendarAdvance(Calendar,AF344,AE345,"f",FALSE)</f>
        <v>42668</v>
      </c>
      <c r="AG345" s="48">
        <f>_xll.qlCalendarAdvance(Calendar,AF345,Ndays&amp;"D",,,_xll.ohTrigger(Trigger,Recalc))</f>
        <v>42670</v>
      </c>
      <c r="AH345" s="49">
        <f>IFERROR(_xll.qlIndexFixing(Eur6M_QL,AG345,TRUE,Recalc),NA())</f>
        <v>1.8049028377583082E-3</v>
      </c>
    </row>
    <row r="346" spans="31:34" x14ac:dyDescent="0.2">
      <c r="AE346" s="11" t="str">
        <f t="shared" si="8"/>
        <v>1D</v>
      </c>
      <c r="AF346" s="48">
        <f>_xll.qlCalendarAdvance(Calendar,AF345,AE346,"f",FALSE)</f>
        <v>42669</v>
      </c>
      <c r="AG346" s="48">
        <f>_xll.qlCalendarAdvance(Calendar,AF346,Ndays&amp;"D",,,_xll.ohTrigger(Trigger,Recalc))</f>
        <v>42671</v>
      </c>
      <c r="AH346" s="49">
        <f>IFERROR(_xll.qlIndexFixing(Eur6M_QL,AG346,TRUE,Recalc),NA())</f>
        <v>1.816807089552117E-3</v>
      </c>
    </row>
    <row r="347" spans="31:34" x14ac:dyDescent="0.2">
      <c r="AE347" s="11" t="str">
        <f t="shared" si="8"/>
        <v>1D</v>
      </c>
      <c r="AF347" s="48">
        <f>_xll.qlCalendarAdvance(Calendar,AF346,AE347,"f",FALSE)</f>
        <v>42670</v>
      </c>
      <c r="AG347" s="48">
        <f>_xll.qlCalendarAdvance(Calendar,AF347,Ndays&amp;"D",,,_xll.ohTrigger(Trigger,Recalc))</f>
        <v>42674</v>
      </c>
      <c r="AH347" s="49">
        <f>IFERROR(_xll.qlIndexFixing(Eur6M_QL,AG347,TRUE,Recalc),NA())</f>
        <v>1.8199999999994249E-3</v>
      </c>
    </row>
    <row r="348" spans="31:34" x14ac:dyDescent="0.2">
      <c r="AE348" s="11" t="str">
        <f t="shared" si="8"/>
        <v>1D</v>
      </c>
      <c r="AF348" s="48">
        <f>_xll.qlCalendarAdvance(Calendar,AF347,AE348,"f",FALSE)</f>
        <v>42671</v>
      </c>
      <c r="AG348" s="48">
        <f>_xll.qlCalendarAdvance(Calendar,AF348,Ndays&amp;"D",,,_xll.ohTrigger(Trigger,Recalc))</f>
        <v>42675</v>
      </c>
      <c r="AH348" s="49">
        <f>IFERROR(_xll.qlIndexFixing(Eur6M_QL,AG348,TRUE,Recalc),NA())</f>
        <v>1.8253681210030493E-3</v>
      </c>
    </row>
    <row r="349" spans="31:34" x14ac:dyDescent="0.2">
      <c r="AE349" s="11" t="str">
        <f t="shared" si="8"/>
        <v>1D</v>
      </c>
      <c r="AF349" s="48">
        <f>_xll.qlCalendarAdvance(Calendar,AF348,AE349,"f",FALSE)</f>
        <v>42674</v>
      </c>
      <c r="AG349" s="48">
        <f>_xll.qlCalendarAdvance(Calendar,AF349,Ndays&amp;"D",,,_xll.ohTrigger(Trigger,Recalc))</f>
        <v>42676</v>
      </c>
      <c r="AH349" s="49">
        <f>IFERROR(_xll.qlIndexFixing(Eur6M_QL,AG349,TRUE,Recalc),NA())</f>
        <v>1.8307654685341701E-3</v>
      </c>
    </row>
    <row r="350" spans="31:34" x14ac:dyDescent="0.2">
      <c r="AE350" s="11" t="str">
        <f t="shared" si="8"/>
        <v>1D</v>
      </c>
      <c r="AF350" s="48">
        <f>_xll.qlCalendarAdvance(Calendar,AF349,AE350,"f",FALSE)</f>
        <v>42675</v>
      </c>
      <c r="AG350" s="48">
        <f>_xll.qlCalendarAdvance(Calendar,AF350,Ndays&amp;"D",,,_xll.ohTrigger(Trigger,Recalc))</f>
        <v>42677</v>
      </c>
      <c r="AH350" s="49">
        <f>IFERROR(_xll.qlIndexFixing(Eur6M_QL,AG350,TRUE,Recalc),NA())</f>
        <v>1.8490909383393685E-3</v>
      </c>
    </row>
    <row r="351" spans="31:34" x14ac:dyDescent="0.2">
      <c r="AE351" s="11" t="str">
        <f t="shared" si="8"/>
        <v>1D</v>
      </c>
      <c r="AF351" s="48">
        <f>_xll.qlCalendarAdvance(Calendar,AF350,AE351,"f",FALSE)</f>
        <v>42676</v>
      </c>
      <c r="AG351" s="48">
        <f>_xll.qlCalendarAdvance(Calendar,AF351,Ndays&amp;"D",,,_xll.ohTrigger(Trigger,Recalc))</f>
        <v>42678</v>
      </c>
      <c r="AH351" s="49">
        <f>IFERROR(_xll.qlIndexFixing(Eur6M_QL,AG351,TRUE,Recalc),NA())</f>
        <v>1.8526173313294335E-3</v>
      </c>
    </row>
    <row r="352" spans="31:34" x14ac:dyDescent="0.2">
      <c r="AE352" s="11" t="str">
        <f t="shared" si="8"/>
        <v>1D</v>
      </c>
      <c r="AF352" s="48">
        <f>_xll.qlCalendarAdvance(Calendar,AF351,AE352,"f",FALSE)</f>
        <v>42677</v>
      </c>
      <c r="AG352" s="48">
        <f>_xll.qlCalendarAdvance(Calendar,AF352,Ndays&amp;"D",,,_xll.ohTrigger(Trigger,Recalc))</f>
        <v>42681</v>
      </c>
      <c r="AH352" s="49">
        <f>IFERROR(_xll.qlIndexFixing(Eur6M_QL,AG352,TRUE,Recalc),NA())</f>
        <v>1.8581384669086535E-3</v>
      </c>
    </row>
    <row r="353" spans="31:34" x14ac:dyDescent="0.2">
      <c r="AE353" s="11" t="str">
        <f t="shared" si="8"/>
        <v>1D</v>
      </c>
      <c r="AF353" s="48">
        <f>_xll.qlCalendarAdvance(Calendar,AF352,AE353,"f",FALSE)</f>
        <v>42678</v>
      </c>
      <c r="AG353" s="48">
        <f>_xll.qlCalendarAdvance(Calendar,AF353,Ndays&amp;"D",,,_xll.ohTrigger(Trigger,Recalc))</f>
        <v>42682</v>
      </c>
      <c r="AH353" s="49">
        <f>IFERROR(_xll.qlIndexFixing(Eur6M_QL,AG353,TRUE,Recalc),NA())</f>
        <v>1.8636798910701795E-3</v>
      </c>
    </row>
    <row r="354" spans="31:34" x14ac:dyDescent="0.2">
      <c r="AE354" s="11" t="str">
        <f t="shared" si="8"/>
        <v>1D</v>
      </c>
      <c r="AF354" s="48">
        <f>_xll.qlCalendarAdvance(Calendar,AF353,AE354,"f",FALSE)</f>
        <v>42681</v>
      </c>
      <c r="AG354" s="48">
        <f>_xll.qlCalendarAdvance(Calendar,AF354,Ndays&amp;"D",,,_xll.ohTrigger(Trigger,Recalc))</f>
        <v>42683</v>
      </c>
      <c r="AH354" s="49">
        <f>IFERROR(_xll.qlIndexFixing(Eur6M_QL,AG354,TRUE,Recalc),NA())</f>
        <v>1.8692401141022321E-3</v>
      </c>
    </row>
    <row r="355" spans="31:34" x14ac:dyDescent="0.2">
      <c r="AE355" s="11" t="str">
        <f t="shared" si="8"/>
        <v>1D</v>
      </c>
      <c r="AF355" s="48">
        <f>_xll.qlCalendarAdvance(Calendar,AF354,AE355,"f",FALSE)</f>
        <v>42682</v>
      </c>
      <c r="AG355" s="48">
        <f>_xll.qlCalendarAdvance(Calendar,AF355,Ndays&amp;"D",,,_xll.ohTrigger(Trigger,Recalc))</f>
        <v>42684</v>
      </c>
      <c r="AH355" s="49">
        <f>IFERROR(_xll.qlIndexFixing(Eur6M_QL,AG355,TRUE,Recalc),NA())</f>
        <v>1.8879099238076583E-3</v>
      </c>
    </row>
    <row r="356" spans="31:34" x14ac:dyDescent="0.2">
      <c r="AE356" s="11" t="str">
        <f t="shared" si="8"/>
        <v>1D</v>
      </c>
      <c r="AF356" s="48">
        <f>_xll.qlCalendarAdvance(Calendar,AF355,AE356,"f",FALSE)</f>
        <v>42683</v>
      </c>
      <c r="AG356" s="48">
        <f>_xll.qlCalendarAdvance(Calendar,AF356,Ndays&amp;"D",,,_xll.ohTrigger(Trigger,Recalc))</f>
        <v>42685</v>
      </c>
      <c r="AH356" s="49">
        <f>IFERROR(_xll.qlIndexFixing(Eur6M_QL,AG356,TRUE,Recalc),NA())</f>
        <v>1.8916392001211363E-3</v>
      </c>
    </row>
    <row r="357" spans="31:34" x14ac:dyDescent="0.2">
      <c r="AE357" s="11" t="str">
        <f t="shared" si="8"/>
        <v>1D</v>
      </c>
      <c r="AF357" s="48">
        <f>_xll.qlCalendarAdvance(Calendar,AF356,AE357,"f",FALSE)</f>
        <v>42684</v>
      </c>
      <c r="AG357" s="48">
        <f>_xll.qlCalendarAdvance(Calendar,AF357,Ndays&amp;"D",,,_xll.ohTrigger(Trigger,Recalc))</f>
        <v>42688</v>
      </c>
      <c r="AH357" s="49">
        <f>IFERROR(_xll.qlIndexFixing(Eur6M_QL,AG357,TRUE,Recalc),NA())</f>
        <v>1.8972710712523552E-3</v>
      </c>
    </row>
    <row r="358" spans="31:34" x14ac:dyDescent="0.2">
      <c r="AE358" s="11" t="str">
        <f t="shared" si="8"/>
        <v>1D</v>
      </c>
      <c r="AF358" s="48">
        <f>_xll.qlCalendarAdvance(Calendar,AF357,AE358,"f",FALSE)</f>
        <v>42685</v>
      </c>
      <c r="AG358" s="48">
        <f>_xll.qlCalendarAdvance(Calendar,AF358,Ndays&amp;"D",,,_xll.ohTrigger(Trigger,Recalc))</f>
        <v>42689</v>
      </c>
      <c r="AH358" s="49">
        <f>IFERROR(_xll.qlIndexFixing(Eur6M_QL,AG358,TRUE,Recalc),NA())</f>
        <v>1.9029128026371821E-3</v>
      </c>
    </row>
    <row r="359" spans="31:34" x14ac:dyDescent="0.2">
      <c r="AE359" s="11" t="str">
        <f t="shared" si="8"/>
        <v>1D</v>
      </c>
      <c r="AF359" s="48">
        <f>_xll.qlCalendarAdvance(Calendar,AF358,AE359,"f",FALSE)</f>
        <v>42688</v>
      </c>
      <c r="AG359" s="48">
        <f>_xll.qlCalendarAdvance(Calendar,AF359,Ndays&amp;"D",,,_xll.ohTrigger(Trigger,Recalc))</f>
        <v>42690</v>
      </c>
      <c r="AH359" s="49">
        <f>IFERROR(_xll.qlIndexFixing(Eur6M_QL,AG359,TRUE,Recalc),NA())</f>
        <v>1.9085629044490124E-3</v>
      </c>
    </row>
    <row r="360" spans="31:34" x14ac:dyDescent="0.2">
      <c r="AE360" s="11" t="str">
        <f t="shared" si="8"/>
        <v>1D</v>
      </c>
      <c r="AF360" s="48">
        <f>_xll.qlCalendarAdvance(Calendar,AF359,AE360,"f",FALSE)</f>
        <v>42689</v>
      </c>
      <c r="AG360" s="48">
        <f>_xll.qlCalendarAdvance(Calendar,AF360,Ndays&amp;"D",,,_xll.ohTrigger(Trigger,Recalc))</f>
        <v>42691</v>
      </c>
      <c r="AH360" s="49">
        <f>IFERROR(_xll.qlIndexFixing(Eur6M_QL,AG360,TRUE,Recalc),NA())</f>
        <v>1.9274894323986678E-3</v>
      </c>
    </row>
    <row r="361" spans="31:34" x14ac:dyDescent="0.2">
      <c r="AE361" s="11" t="str">
        <f t="shared" si="8"/>
        <v>1D</v>
      </c>
      <c r="AF361" s="48">
        <f>_xll.qlCalendarAdvance(Calendar,AF360,AE361,"f",FALSE)</f>
        <v>42690</v>
      </c>
      <c r="AG361" s="48">
        <f>_xll.qlCalendarAdvance(Calendar,AF361,Ndays&amp;"D",,,_xll.ohTrigger(Trigger,Recalc))</f>
        <v>42692</v>
      </c>
      <c r="AH361" s="49">
        <f>IFERROR(_xll.qlIndexFixing(Eur6M_QL,AG361,TRUE,Recalc),NA())</f>
        <v>1.9312172188270269E-3</v>
      </c>
    </row>
    <row r="362" spans="31:34" x14ac:dyDescent="0.2">
      <c r="AE362" s="11" t="str">
        <f t="shared" si="8"/>
        <v>1D</v>
      </c>
      <c r="AF362" s="48">
        <f>_xll.qlCalendarAdvance(Calendar,AF361,AE362,"f",FALSE)</f>
        <v>42691</v>
      </c>
      <c r="AG362" s="48">
        <f>_xll.qlCalendarAdvance(Calendar,AF362,Ndays&amp;"D",,,_xll.ohTrigger(Trigger,Recalc))</f>
        <v>42695</v>
      </c>
      <c r="AH362" s="49">
        <f>IFERROR(_xll.qlIndexFixing(Eur6M_QL,AG362,TRUE,Recalc),NA())</f>
        <v>1.9368868247715309E-3</v>
      </c>
    </row>
    <row r="363" spans="31:34" x14ac:dyDescent="0.2">
      <c r="AE363" s="11" t="str">
        <f t="shared" si="8"/>
        <v>1D</v>
      </c>
      <c r="AF363" s="48">
        <f>_xll.qlCalendarAdvance(Calendar,AF362,AE363,"f",FALSE)</f>
        <v>42692</v>
      </c>
      <c r="AG363" s="48">
        <f>_xll.qlCalendarAdvance(Calendar,AF363,Ndays&amp;"D",,,_xll.ohTrigger(Trigger,Recalc))</f>
        <v>42696</v>
      </c>
      <c r="AH363" s="49">
        <f>IFERROR(_xll.qlIndexFixing(Eur6M_QL,AG363,TRUE,Recalc),NA())</f>
        <v>1.9425558618243607E-3</v>
      </c>
    </row>
    <row r="364" spans="31:34" x14ac:dyDescent="0.2">
      <c r="AE364" s="11" t="str">
        <f t="shared" si="8"/>
        <v>1D</v>
      </c>
      <c r="AF364" s="48">
        <f>_xll.qlCalendarAdvance(Calendar,AF363,AE364,"f",FALSE)</f>
        <v>42695</v>
      </c>
      <c r="AG364" s="48">
        <f>_xll.qlCalendarAdvance(Calendar,AF364,Ndays&amp;"D",,,_xll.ohTrigger(Trigger,Recalc))</f>
        <v>42697</v>
      </c>
      <c r="AH364" s="49">
        <f>IFERROR(_xll.qlIndexFixing(Eur6M_QL,AG364,TRUE,Recalc),NA())</f>
        <v>1.9482228400396703E-3</v>
      </c>
    </row>
    <row r="365" spans="31:34" x14ac:dyDescent="0.2">
      <c r="AE365" s="11" t="str">
        <f t="shared" si="8"/>
        <v>1D</v>
      </c>
      <c r="AF365" s="48">
        <f>_xll.qlCalendarAdvance(Calendar,AF364,AE365,"f",FALSE)</f>
        <v>42696</v>
      </c>
      <c r="AG365" s="48">
        <f>_xll.qlCalendarAdvance(Calendar,AF365,Ndays&amp;"D",,,_xll.ohTrigger(Trigger,Recalc))</f>
        <v>42698</v>
      </c>
      <c r="AH365" s="49">
        <f>IFERROR(_xll.qlIndexFixing(Eur6M_QL,AG365,TRUE,Recalc),NA())</f>
        <v>1.9673212602426414E-3</v>
      </c>
    </row>
    <row r="366" spans="31:34" x14ac:dyDescent="0.2">
      <c r="AE366" s="11" t="str">
        <f t="shared" si="8"/>
        <v>1D</v>
      </c>
      <c r="AF366" s="48">
        <f>_xll.qlCalendarAdvance(Calendar,AF365,AE366,"f",FALSE)</f>
        <v>42697</v>
      </c>
      <c r="AG366" s="48">
        <f>_xll.qlCalendarAdvance(Calendar,AF366,Ndays&amp;"D",,,_xll.ohTrigger(Trigger,Recalc))</f>
        <v>42699</v>
      </c>
      <c r="AH366" s="49">
        <f>IFERROR(_xll.qlIndexFixing(Eur6M_QL,AG366,TRUE,Recalc),NA())</f>
        <v>1.9708403650147794E-3</v>
      </c>
    </row>
    <row r="367" spans="31:34" x14ac:dyDescent="0.2">
      <c r="AE367" s="11" t="str">
        <f t="shared" si="8"/>
        <v>1D</v>
      </c>
      <c r="AF367" s="48">
        <f>_xll.qlCalendarAdvance(Calendar,AF366,AE367,"f",FALSE)</f>
        <v>42698</v>
      </c>
      <c r="AG367" s="48">
        <f>_xll.qlCalendarAdvance(Calendar,AF367,Ndays&amp;"D",,,_xll.ohTrigger(Trigger,Recalc))</f>
        <v>42702</v>
      </c>
      <c r="AH367" s="49">
        <f>IFERROR(_xll.qlIndexFixing(Eur6M_QL,AG367,TRUE,Recalc),NA())</f>
        <v>1.9786770032729425E-3</v>
      </c>
    </row>
    <row r="368" spans="31:34" x14ac:dyDescent="0.2">
      <c r="AE368" s="11" t="str">
        <f t="shared" ref="AE368:AE431" si="9">AE367</f>
        <v>1D</v>
      </c>
      <c r="AF368" s="48">
        <f>_xll.qlCalendarAdvance(Calendar,AF367,AE368,"f",FALSE)</f>
        <v>42699</v>
      </c>
      <c r="AG368" s="48">
        <f>_xll.qlCalendarAdvance(Calendar,AF368,Ndays&amp;"D",,,_xll.ohTrigger(Trigger,Recalc))</f>
        <v>42703</v>
      </c>
      <c r="AH368" s="49">
        <f>IFERROR(_xll.qlIndexFixing(Eur6M_QL,AG368,TRUE,Recalc),NA())</f>
        <v>1.9843433358541092E-3</v>
      </c>
    </row>
    <row r="369" spans="31:34" x14ac:dyDescent="0.2">
      <c r="AE369" s="11" t="str">
        <f t="shared" si="9"/>
        <v>1D</v>
      </c>
      <c r="AF369" s="48">
        <f>_xll.qlCalendarAdvance(Calendar,AF368,AE369,"f",FALSE)</f>
        <v>42702</v>
      </c>
      <c r="AG369" s="48">
        <f>_xll.qlCalendarAdvance(Calendar,AF369,Ndays&amp;"D",,,_xll.ohTrigger(Trigger,Recalc))</f>
        <v>42704</v>
      </c>
      <c r="AH369" s="49">
        <f>IFERROR(_xll.qlIndexFixing(Eur6M_QL,AG369,TRUE,Recalc),NA())</f>
        <v>1.989999999999114E-3</v>
      </c>
    </row>
    <row r="370" spans="31:34" x14ac:dyDescent="0.2">
      <c r="AE370" s="11" t="str">
        <f t="shared" si="9"/>
        <v>1D</v>
      </c>
      <c r="AF370" s="48">
        <f>_xll.qlCalendarAdvance(Calendar,AF369,AE370,"f",FALSE)</f>
        <v>42703</v>
      </c>
      <c r="AG370" s="48">
        <f>_xll.qlCalendarAdvance(Calendar,AF370,Ndays&amp;"D",,,_xll.ohTrigger(Trigger,Recalc))</f>
        <v>42705</v>
      </c>
      <c r="AH370" s="49">
        <f>IFERROR(_xll.qlIndexFixing(Eur6M_QL,AG370,TRUE,Recalc),NA())</f>
        <v>2.0069039821981704E-3</v>
      </c>
    </row>
    <row r="371" spans="31:34" x14ac:dyDescent="0.2">
      <c r="AE371" s="11" t="str">
        <f t="shared" si="9"/>
        <v>1D</v>
      </c>
      <c r="AF371" s="48">
        <f>_xll.qlCalendarAdvance(Calendar,AF370,AE371,"f",FALSE)</f>
        <v>42704</v>
      </c>
      <c r="AG371" s="48">
        <f>_xll.qlCalendarAdvance(Calendar,AF371,Ndays&amp;"D",,,_xll.ohTrigger(Trigger,Recalc))</f>
        <v>42706</v>
      </c>
      <c r="AH371" s="49">
        <f>IFERROR(_xll.qlIndexFixing(Eur6M_QL,AG371,TRUE,Recalc),NA())</f>
        <v>2.0125164985970571E-3</v>
      </c>
    </row>
    <row r="372" spans="31:34" x14ac:dyDescent="0.2">
      <c r="AE372" s="11" t="str">
        <f t="shared" si="9"/>
        <v>1D</v>
      </c>
      <c r="AF372" s="48">
        <f>_xll.qlCalendarAdvance(Calendar,AF371,AE372,"f",FALSE)</f>
        <v>42705</v>
      </c>
      <c r="AG372" s="48">
        <f>_xll.qlCalendarAdvance(Calendar,AF372,Ndays&amp;"D",,,_xll.ohTrigger(Trigger,Recalc))</f>
        <v>42709</v>
      </c>
      <c r="AH372" s="49">
        <f>IFERROR(_xll.qlIndexFixing(Eur6M_QL,AG372,TRUE,Recalc),NA())</f>
        <v>2.0181179986503059E-3</v>
      </c>
    </row>
    <row r="373" spans="31:34" x14ac:dyDescent="0.2">
      <c r="AE373" s="11" t="str">
        <f t="shared" si="9"/>
        <v>1D</v>
      </c>
      <c r="AF373" s="48">
        <f>_xll.qlCalendarAdvance(Calendar,AF372,AE373,"f",FALSE)</f>
        <v>42706</v>
      </c>
      <c r="AG373" s="48">
        <f>_xll.qlCalendarAdvance(Calendar,AF373,Ndays&amp;"D",,,_xll.ohTrigger(Trigger,Recalc))</f>
        <v>42710</v>
      </c>
      <c r="AH373" s="49">
        <f>IFERROR(_xll.qlIndexFixing(Eur6M_QL,AG373,TRUE,Recalc),NA())</f>
        <v>2.0237085158520034E-3</v>
      </c>
    </row>
    <row r="374" spans="31:34" x14ac:dyDescent="0.2">
      <c r="AE374" s="11" t="str">
        <f t="shared" si="9"/>
        <v>1D</v>
      </c>
      <c r="AF374" s="48">
        <f>_xll.qlCalendarAdvance(Calendar,AF373,AE374,"f",FALSE)</f>
        <v>42709</v>
      </c>
      <c r="AG374" s="48">
        <f>_xll.qlCalendarAdvance(Calendar,AF374,Ndays&amp;"D",,,_xll.ohTrigger(Trigger,Recalc))</f>
        <v>42711</v>
      </c>
      <c r="AH374" s="49">
        <f>IFERROR(_xll.qlIndexFixing(Eur6M_QL,AG374,TRUE,Recalc),NA())</f>
        <v>2.0292880836966756E-3</v>
      </c>
    </row>
    <row r="375" spans="31:34" x14ac:dyDescent="0.2">
      <c r="AE375" s="11" t="str">
        <f t="shared" si="9"/>
        <v>1D</v>
      </c>
      <c r="AF375" s="48">
        <f>_xll.qlCalendarAdvance(Calendar,AF374,AE375,"f",FALSE)</f>
        <v>42710</v>
      </c>
      <c r="AG375" s="48">
        <f>_xll.qlCalendarAdvance(Calendar,AF375,Ndays&amp;"D",,,_xll.ohTrigger(Trigger,Recalc))</f>
        <v>42712</v>
      </c>
      <c r="AH375" s="49">
        <f>IFERROR(_xll.qlIndexFixing(Eur6M_QL,AG375,TRUE,Recalc),NA())</f>
        <v>2.0459614260399466E-3</v>
      </c>
    </row>
    <row r="376" spans="31:34" x14ac:dyDescent="0.2">
      <c r="AE376" s="11" t="str">
        <f t="shared" si="9"/>
        <v>1D</v>
      </c>
      <c r="AF376" s="48">
        <f>_xll.qlCalendarAdvance(Calendar,AF375,AE376,"f",FALSE)</f>
        <v>42711</v>
      </c>
      <c r="AG376" s="48">
        <f>_xll.qlCalendarAdvance(Calendar,AF376,Ndays&amp;"D",,,_xll.ohTrigger(Trigger,Recalc))</f>
        <v>42713</v>
      </c>
      <c r="AH376" s="49">
        <f>IFERROR(_xll.qlIndexFixing(Eur6M_QL,AG376,TRUE,Recalc),NA())</f>
        <v>2.0514975314114381E-3</v>
      </c>
    </row>
    <row r="377" spans="31:34" x14ac:dyDescent="0.2">
      <c r="AE377" s="11" t="str">
        <f t="shared" si="9"/>
        <v>1D</v>
      </c>
      <c r="AF377" s="48">
        <f>_xll.qlCalendarAdvance(Calendar,AF376,AE377,"f",FALSE)</f>
        <v>42712</v>
      </c>
      <c r="AG377" s="48">
        <f>_xll.qlCalendarAdvance(Calendar,AF377,Ndays&amp;"D",,,_xll.ohTrigger(Trigger,Recalc))</f>
        <v>42716</v>
      </c>
      <c r="AH377" s="49">
        <f>IFERROR(_xll.qlIndexFixing(Eur6M_QL,AG377,TRUE,Recalc),NA())</f>
        <v>2.0570228549059997E-3</v>
      </c>
    </row>
    <row r="378" spans="31:34" x14ac:dyDescent="0.2">
      <c r="AE378" s="11" t="str">
        <f t="shared" si="9"/>
        <v>1D</v>
      </c>
      <c r="AF378" s="48">
        <f>_xll.qlCalendarAdvance(Calendar,AF377,AE378,"f",FALSE)</f>
        <v>42713</v>
      </c>
      <c r="AG378" s="48">
        <f>_xll.qlCalendarAdvance(Calendar,AF378,Ndays&amp;"D",,,_xll.ohTrigger(Trigger,Recalc))</f>
        <v>42717</v>
      </c>
      <c r="AH378" s="49">
        <f>IFERROR(_xll.qlIndexFixing(Eur6M_QL,AG378,TRUE,Recalc),NA())</f>
        <v>2.0625374300221101E-3</v>
      </c>
    </row>
    <row r="379" spans="31:34" x14ac:dyDescent="0.2">
      <c r="AE379" s="11" t="str">
        <f t="shared" si="9"/>
        <v>1D</v>
      </c>
      <c r="AF379" s="48">
        <f>_xll.qlCalendarAdvance(Calendar,AF378,AE379,"f",FALSE)</f>
        <v>42716</v>
      </c>
      <c r="AG379" s="48">
        <f>_xll.qlCalendarAdvance(Calendar,AF379,Ndays&amp;"D",,,_xll.ohTrigger(Trigger,Recalc))</f>
        <v>42718</v>
      </c>
      <c r="AH379" s="49">
        <f>IFERROR(_xll.qlIndexFixing(Eur6M_QL,AG379,TRUE,Recalc),NA())</f>
        <v>2.0680412902569305E-3</v>
      </c>
    </row>
    <row r="380" spans="31:34" x14ac:dyDescent="0.2">
      <c r="AE380" s="11" t="str">
        <f t="shared" si="9"/>
        <v>1D</v>
      </c>
      <c r="AF380" s="48">
        <f>_xll.qlCalendarAdvance(Calendar,AF379,AE380,"f",FALSE)</f>
        <v>42717</v>
      </c>
      <c r="AG380" s="48">
        <f>_xll.qlCalendarAdvance(Calendar,AF380,Ndays&amp;"D",,,_xll.ohTrigger(Trigger,Recalc))</f>
        <v>42719</v>
      </c>
      <c r="AH380" s="49">
        <f>IFERROR(_xll.qlIndexFixing(Eur6M_QL,AG380,TRUE,Recalc),NA())</f>
        <v>2.084488916668981E-3</v>
      </c>
    </row>
    <row r="381" spans="31:34" x14ac:dyDescent="0.2">
      <c r="AE381" s="11" t="str">
        <f t="shared" si="9"/>
        <v>1D</v>
      </c>
      <c r="AF381" s="48">
        <f>_xll.qlCalendarAdvance(Calendar,AF380,AE381,"f",FALSE)</f>
        <v>42718</v>
      </c>
      <c r="AG381" s="48">
        <f>_xll.qlCalendarAdvance(Calendar,AF381,Ndays&amp;"D",,,_xll.ohTrigger(Trigger,Recalc))</f>
        <v>42720</v>
      </c>
      <c r="AH381" s="49">
        <f>IFERROR(_xll.qlIndexFixing(Eur6M_QL,AG381,TRUE,Recalc),NA())</f>
        <v>2.0899502523752879E-3</v>
      </c>
    </row>
    <row r="382" spans="31:34" x14ac:dyDescent="0.2">
      <c r="AE382" s="11" t="str">
        <f t="shared" si="9"/>
        <v>1D</v>
      </c>
      <c r="AF382" s="48">
        <f>_xll.qlCalendarAdvance(Calendar,AF381,AE382,"f",FALSE)</f>
        <v>42719</v>
      </c>
      <c r="AG382" s="48">
        <f>_xll.qlCalendarAdvance(Calendar,AF382,Ndays&amp;"D",,,_xll.ohTrigger(Trigger,Recalc))</f>
        <v>42723</v>
      </c>
      <c r="AH382" s="49">
        <f>IFERROR(_xll.qlIndexFixing(Eur6M_QL,AG382,TRUE,Recalc),NA())</f>
        <v>2.0954010407006041E-3</v>
      </c>
    </row>
    <row r="383" spans="31:34" x14ac:dyDescent="0.2">
      <c r="AE383" s="11" t="str">
        <f t="shared" si="9"/>
        <v>1D</v>
      </c>
      <c r="AF383" s="48">
        <f>_xll.qlCalendarAdvance(Calendar,AF382,AE383,"f",FALSE)</f>
        <v>42720</v>
      </c>
      <c r="AG383" s="48">
        <f>_xll.qlCalendarAdvance(Calendar,AF383,Ndays&amp;"D",,,_xll.ohTrigger(Trigger,Recalc))</f>
        <v>42724</v>
      </c>
      <c r="AH383" s="49">
        <f>IFERROR(_xll.qlIndexFixing(Eur6M_QL,AG383,TRUE,Recalc),NA())</f>
        <v>2.1008413151464827E-3</v>
      </c>
    </row>
    <row r="384" spans="31:34" x14ac:dyDescent="0.2">
      <c r="AE384" s="11" t="str">
        <f t="shared" si="9"/>
        <v>1D</v>
      </c>
      <c r="AF384" s="48">
        <f>_xll.qlCalendarAdvance(Calendar,AF383,AE384,"f",FALSE)</f>
        <v>42723</v>
      </c>
      <c r="AG384" s="48">
        <f>_xll.qlCalendarAdvance(Calendar,AF384,Ndays&amp;"D",,,_xll.ohTrigger(Trigger,Recalc))</f>
        <v>42725</v>
      </c>
      <c r="AH384" s="49">
        <f>IFERROR(_xll.qlIndexFixing(Eur6M_QL,AG384,TRUE,Recalc),NA())</f>
        <v>2.1062711092153558E-3</v>
      </c>
    </row>
    <row r="385" spans="31:34" x14ac:dyDescent="0.2">
      <c r="AE385" s="11" t="str">
        <f t="shared" si="9"/>
        <v>1D</v>
      </c>
      <c r="AF385" s="48">
        <f>_xll.qlCalendarAdvance(Calendar,AF384,AE385,"f",FALSE)</f>
        <v>42724</v>
      </c>
      <c r="AG385" s="48">
        <f>_xll.qlCalendarAdvance(Calendar,AF385,Ndays&amp;"D",,,_xll.ohTrigger(Trigger,Recalc))</f>
        <v>42726</v>
      </c>
      <c r="AH385" s="49">
        <f>IFERROR(_xll.qlIndexFixing(Eur6M_QL,AG385,TRUE,Recalc),NA())</f>
        <v>2.1278861517773271E-3</v>
      </c>
    </row>
    <row r="386" spans="31:34" x14ac:dyDescent="0.2">
      <c r="AE386" s="11" t="str">
        <f t="shared" si="9"/>
        <v>1D</v>
      </c>
      <c r="AF386" s="48">
        <f>_xll.qlCalendarAdvance(Calendar,AF385,AE386,"f",FALSE)</f>
        <v>42725</v>
      </c>
      <c r="AG386" s="48">
        <f>_xll.qlCalendarAdvance(Calendar,AF386,Ndays&amp;"D",,,_xll.ohTrigger(Trigger,Recalc))</f>
        <v>42727</v>
      </c>
      <c r="AH386" s="49">
        <f>IFERROR(_xll.qlIndexFixing(Eur6M_QL,AG386,TRUE,Recalc),NA())</f>
        <v>2.1332640465099428E-3</v>
      </c>
    </row>
    <row r="387" spans="31:34" x14ac:dyDescent="0.2">
      <c r="AE387" s="11" t="str">
        <f t="shared" si="9"/>
        <v>1D</v>
      </c>
      <c r="AF387" s="48">
        <f>_xll.qlCalendarAdvance(Calendar,AF386,AE387,"f",FALSE)</f>
        <v>42726</v>
      </c>
      <c r="AG387" s="48">
        <f>_xll.qlCalendarAdvance(Calendar,AF387,Ndays&amp;"D",,,_xll.ohTrigger(Trigger,Recalc))</f>
        <v>42731</v>
      </c>
      <c r="AH387" s="49">
        <f>IFERROR(_xll.qlIndexFixing(Eur6M_QL,AG387,TRUE,Recalc),NA())</f>
        <v>2.1386316618884874E-3</v>
      </c>
    </row>
    <row r="388" spans="31:34" x14ac:dyDescent="0.2">
      <c r="AE388" s="11" t="str">
        <f t="shared" si="9"/>
        <v>1D</v>
      </c>
      <c r="AF388" s="48">
        <f>_xll.qlCalendarAdvance(Calendar,AF387,AE388,"f",FALSE)</f>
        <v>42727</v>
      </c>
      <c r="AG388" s="48">
        <f>_xll.qlCalendarAdvance(Calendar,AF388,Ndays&amp;"D",,,_xll.ohTrigger(Trigger,Recalc))</f>
        <v>42732</v>
      </c>
      <c r="AH388" s="49">
        <f>IFERROR(_xll.qlIndexFixing(Eur6M_QL,AG388,TRUE,Recalc),NA())</f>
        <v>2.1439890314197845E-3</v>
      </c>
    </row>
    <row r="389" spans="31:34" x14ac:dyDescent="0.2">
      <c r="AE389" s="11" t="str">
        <f t="shared" si="9"/>
        <v>1D</v>
      </c>
      <c r="AF389" s="48">
        <f>_xll.qlCalendarAdvance(Calendar,AF388,AE389,"f",FALSE)</f>
        <v>42731</v>
      </c>
      <c r="AG389" s="48">
        <f>_xll.qlCalendarAdvance(Calendar,AF389,Ndays&amp;"D",,,_xll.ohTrigger(Trigger,Recalc))</f>
        <v>42733</v>
      </c>
      <c r="AH389" s="49">
        <f>IFERROR(_xll.qlIndexFixing(Eur6M_QL,AG389,TRUE,Recalc),NA())</f>
        <v>2.1599999999927172E-3</v>
      </c>
    </row>
    <row r="390" spans="31:34" x14ac:dyDescent="0.2">
      <c r="AE390" s="11" t="str">
        <f t="shared" si="9"/>
        <v>1D</v>
      </c>
      <c r="AF390" s="48">
        <f>_xll.qlCalendarAdvance(Calendar,AF389,AE390,"f",FALSE)</f>
        <v>42732</v>
      </c>
      <c r="AG390" s="48">
        <f>_xll.qlCalendarAdvance(Calendar,AF390,Ndays&amp;"D",,,_xll.ohTrigger(Trigger,Recalc))</f>
        <v>42734</v>
      </c>
      <c r="AH390" s="49">
        <f>IFERROR(_xll.qlIndexFixing(Eur6M_QL,AG390,TRUE,Recalc),NA())</f>
        <v>2.1622216864828022E-3</v>
      </c>
    </row>
    <row r="391" spans="31:34" x14ac:dyDescent="0.2">
      <c r="AE391" s="11" t="str">
        <f t="shared" si="9"/>
        <v>1D</v>
      </c>
      <c r="AF391" s="48">
        <f>_xll.qlCalendarAdvance(Calendar,AF390,AE391,"f",FALSE)</f>
        <v>42733</v>
      </c>
      <c r="AG391" s="48">
        <f>_xll.qlCalendarAdvance(Calendar,AF391,Ndays&amp;"D",,,_xll.ohTrigger(Trigger,Recalc))</f>
        <v>42737</v>
      </c>
      <c r="AH391" s="49">
        <f>IFERROR(_xll.qlIndexFixing(Eur6M_QL,AG391,TRUE,Recalc),NA())</f>
        <v>2.1675285097495956E-3</v>
      </c>
    </row>
    <row r="392" spans="31:34" x14ac:dyDescent="0.2">
      <c r="AE392" s="11" t="str">
        <f t="shared" si="9"/>
        <v>1D</v>
      </c>
      <c r="AF392" s="48">
        <f>_xll.qlCalendarAdvance(Calendar,AF391,AE392,"f",FALSE)</f>
        <v>42734</v>
      </c>
      <c r="AG392" s="48">
        <f>_xll.qlCalendarAdvance(Calendar,AF392,Ndays&amp;"D",,,_xll.ohTrigger(Trigger,Recalc))</f>
        <v>42738</v>
      </c>
      <c r="AH392" s="49">
        <f>IFERROR(_xll.qlIndexFixing(Eur6M_QL,AG392,TRUE,Recalc),NA())</f>
        <v>2.172828476760715E-3</v>
      </c>
    </row>
    <row r="393" spans="31:34" x14ac:dyDescent="0.2">
      <c r="AE393" s="11" t="str">
        <f t="shared" si="9"/>
        <v>1D</v>
      </c>
      <c r="AF393" s="48">
        <f>_xll.qlCalendarAdvance(Calendar,AF392,AE393,"f",FALSE)</f>
        <v>42737</v>
      </c>
      <c r="AG393" s="48">
        <f>_xll.qlCalendarAdvance(Calendar,AF393,Ndays&amp;"D",,,_xll.ohTrigger(Trigger,Recalc))</f>
        <v>42739</v>
      </c>
      <c r="AH393" s="49">
        <f>IFERROR(_xll.qlIndexFixing(Eur6M_QL,AG393,TRUE,Recalc),NA())</f>
        <v>2.1781233793685731E-3</v>
      </c>
    </row>
    <row r="394" spans="31:34" x14ac:dyDescent="0.2">
      <c r="AE394" s="11" t="str">
        <f t="shared" si="9"/>
        <v>1D</v>
      </c>
      <c r="AF394" s="48">
        <f>_xll.qlCalendarAdvance(Calendar,AF393,AE394,"f",FALSE)</f>
        <v>42738</v>
      </c>
      <c r="AG394" s="48">
        <f>_xll.qlCalendarAdvance(Calendar,AF394,Ndays&amp;"D",,,_xll.ohTrigger(Trigger,Recalc))</f>
        <v>42740</v>
      </c>
      <c r="AH394" s="49">
        <f>IFERROR(_xll.qlIndexFixing(Eur6M_QL,AG394,TRUE,Recalc),NA())</f>
        <v>2.1971029305632643E-3</v>
      </c>
    </row>
    <row r="395" spans="31:34" x14ac:dyDescent="0.2">
      <c r="AE395" s="11" t="str">
        <f t="shared" si="9"/>
        <v>1D</v>
      </c>
      <c r="AF395" s="48">
        <f>_xll.qlCalendarAdvance(Calendar,AF394,AE395,"f",FALSE)</f>
        <v>42739</v>
      </c>
      <c r="AG395" s="48">
        <f>_xll.qlCalendarAdvance(Calendar,AF395,Ndays&amp;"D",,,_xll.ohTrigger(Trigger,Recalc))</f>
        <v>42741</v>
      </c>
      <c r="AH395" s="49">
        <f>IFERROR(_xll.qlIndexFixing(Eur6M_QL,AG395,TRUE,Recalc),NA())</f>
        <v>2.1992886338696384E-3</v>
      </c>
    </row>
    <row r="396" spans="31:34" x14ac:dyDescent="0.2">
      <c r="AE396" s="11" t="str">
        <f t="shared" si="9"/>
        <v>1D</v>
      </c>
      <c r="AF396" s="48">
        <f>_xll.qlCalendarAdvance(Calendar,AF395,AE396,"f",FALSE)</f>
        <v>42740</v>
      </c>
      <c r="AG396" s="48">
        <f>_xll.qlCalendarAdvance(Calendar,AF396,Ndays&amp;"D",,,_xll.ohTrigger(Trigger,Recalc))</f>
        <v>42744</v>
      </c>
      <c r="AH396" s="49">
        <f>IFERROR(_xll.qlIndexFixing(Eur6M_QL,AG396,TRUE,Recalc),NA())</f>
        <v>2.2045854307076833E-3</v>
      </c>
    </row>
    <row r="397" spans="31:34" x14ac:dyDescent="0.2">
      <c r="AE397" s="11" t="str">
        <f t="shared" si="9"/>
        <v>1D</v>
      </c>
      <c r="AF397" s="48">
        <f>_xll.qlCalendarAdvance(Calendar,AF396,AE397,"f",FALSE)</f>
        <v>42741</v>
      </c>
      <c r="AG397" s="48">
        <f>_xll.qlCalendarAdvance(Calendar,AF397,Ndays&amp;"D",,,_xll.ohTrigger(Trigger,Recalc))</f>
        <v>42745</v>
      </c>
      <c r="AH397" s="49">
        <f>IFERROR(_xll.qlIndexFixing(Eur6M_QL,AG397,TRUE,Recalc),NA())</f>
        <v>2.2098880497759404E-3</v>
      </c>
    </row>
    <row r="398" spans="31:34" x14ac:dyDescent="0.2">
      <c r="AE398" s="11" t="str">
        <f t="shared" si="9"/>
        <v>1D</v>
      </c>
      <c r="AF398" s="48">
        <f>_xll.qlCalendarAdvance(Calendar,AF397,AE398,"f",FALSE)</f>
        <v>42744</v>
      </c>
      <c r="AG398" s="48">
        <f>_xll.qlCalendarAdvance(Calendar,AF398,Ndays&amp;"D",,,_xll.ohTrigger(Trigger,Recalc))</f>
        <v>42746</v>
      </c>
      <c r="AH398" s="49">
        <f>IFERROR(_xll.qlIndexFixing(Eur6M_QL,AG398,TRUE,Recalc),NA())</f>
        <v>2.2151983055809649E-3</v>
      </c>
    </row>
    <row r="399" spans="31:34" x14ac:dyDescent="0.2">
      <c r="AE399" s="11" t="str">
        <f t="shared" si="9"/>
        <v>1D</v>
      </c>
      <c r="AF399" s="48">
        <f>_xll.qlCalendarAdvance(Calendar,AF398,AE399,"f",FALSE)</f>
        <v>42745</v>
      </c>
      <c r="AG399" s="48">
        <f>_xll.qlCalendarAdvance(Calendar,AF399,Ndays&amp;"D",,,_xll.ohTrigger(Trigger,Recalc))</f>
        <v>42747</v>
      </c>
      <c r="AH399" s="49">
        <f>IFERROR(_xll.qlIndexFixing(Eur6M_QL,AG399,TRUE,Recalc),NA())</f>
        <v>2.2343163178422062E-3</v>
      </c>
    </row>
    <row r="400" spans="31:34" x14ac:dyDescent="0.2">
      <c r="AE400" s="11" t="str">
        <f t="shared" si="9"/>
        <v>1D</v>
      </c>
      <c r="AF400" s="48">
        <f>_xll.qlCalendarAdvance(Calendar,AF399,AE400,"f",FALSE)</f>
        <v>42746</v>
      </c>
      <c r="AG400" s="48">
        <f>_xll.qlCalendarAdvance(Calendar,AF400,Ndays&amp;"D",,,_xll.ohTrigger(Trigger,Recalc))</f>
        <v>42748</v>
      </c>
      <c r="AH400" s="49">
        <f>IFERROR(_xll.qlIndexFixing(Eur6M_QL,AG400,TRUE,Recalc),NA())</f>
        <v>2.2365519869861649E-3</v>
      </c>
    </row>
    <row r="401" spans="31:34" x14ac:dyDescent="0.2">
      <c r="AE401" s="11" t="str">
        <f t="shared" si="9"/>
        <v>1D</v>
      </c>
      <c r="AF401" s="48">
        <f>_xll.qlCalendarAdvance(Calendar,AF400,AE401,"f",FALSE)</f>
        <v>42747</v>
      </c>
      <c r="AG401" s="48">
        <f>_xll.qlCalendarAdvance(Calendar,AF401,Ndays&amp;"D",,,_xll.ohTrigger(Trigger,Recalc))</f>
        <v>42751</v>
      </c>
      <c r="AH401" s="49">
        <f>IFERROR(_xll.qlIndexFixing(Eur6M_QL,AG401,TRUE,Recalc),NA())</f>
        <v>2.2419276447592298E-3</v>
      </c>
    </row>
    <row r="402" spans="31:34" x14ac:dyDescent="0.2">
      <c r="AE402" s="11" t="str">
        <f t="shared" si="9"/>
        <v>1D</v>
      </c>
      <c r="AF402" s="48">
        <f>_xll.qlCalendarAdvance(Calendar,AF401,AE402,"f",FALSE)</f>
        <v>42748</v>
      </c>
      <c r="AG402" s="48">
        <f>_xll.qlCalendarAdvance(Calendar,AF402,Ndays&amp;"D",,,_xll.ohTrigger(Trigger,Recalc))</f>
        <v>42752</v>
      </c>
      <c r="AH402" s="49">
        <f>IFERROR(_xll.qlIndexFixing(Eur6M_QL,AG402,TRUE,Recalc),NA())</f>
        <v>2.2473218267200037E-3</v>
      </c>
    </row>
    <row r="403" spans="31:34" x14ac:dyDescent="0.2">
      <c r="AE403" s="11" t="str">
        <f t="shared" si="9"/>
        <v>1D</v>
      </c>
      <c r="AF403" s="48">
        <f>_xll.qlCalendarAdvance(Calendar,AF402,AE403,"f",FALSE)</f>
        <v>42751</v>
      </c>
      <c r="AG403" s="48">
        <f>_xll.qlCalendarAdvance(Calendar,AF403,Ndays&amp;"D",,,_xll.ohTrigger(Trigger,Recalc))</f>
        <v>42753</v>
      </c>
      <c r="AH403" s="49">
        <f>IFERROR(_xll.qlIndexFixing(Eur6M_QL,AG403,TRUE,Recalc),NA())</f>
        <v>2.2527363475141567E-3</v>
      </c>
    </row>
    <row r="404" spans="31:34" x14ac:dyDescent="0.2">
      <c r="AE404" s="11" t="str">
        <f t="shared" si="9"/>
        <v>1D</v>
      </c>
      <c r="AF404" s="48">
        <f>_xll.qlCalendarAdvance(Calendar,AF403,AE404,"f",FALSE)</f>
        <v>42752</v>
      </c>
      <c r="AG404" s="48">
        <f>_xll.qlCalendarAdvance(Calendar,AF404,Ndays&amp;"D",,,_xll.ohTrigger(Trigger,Recalc))</f>
        <v>42754</v>
      </c>
      <c r="AH404" s="49">
        <f>IFERROR(_xll.qlIndexFixing(Eur6M_QL,AG404,TRUE,Recalc),NA())</f>
        <v>2.2722589506769578E-3</v>
      </c>
    </row>
    <row r="405" spans="31:34" x14ac:dyDescent="0.2">
      <c r="AE405" s="11" t="str">
        <f t="shared" si="9"/>
        <v>1D</v>
      </c>
      <c r="AF405" s="48">
        <f>_xll.qlCalendarAdvance(Calendar,AF404,AE405,"f",FALSE)</f>
        <v>42753</v>
      </c>
      <c r="AG405" s="48">
        <f>_xll.qlCalendarAdvance(Calendar,AF405,Ndays&amp;"D",,,_xll.ohTrigger(Trigger,Recalc))</f>
        <v>42755</v>
      </c>
      <c r="AH405" s="49">
        <f>IFERROR(_xll.qlIndexFixing(Eur6M_QL,AG405,TRUE,Recalc),NA())</f>
        <v>2.2746341126318056E-3</v>
      </c>
    </row>
    <row r="406" spans="31:34" x14ac:dyDescent="0.2">
      <c r="AE406" s="11" t="str">
        <f t="shared" si="9"/>
        <v>1D</v>
      </c>
      <c r="AF406" s="48">
        <f>_xll.qlCalendarAdvance(Calendar,AF405,AE406,"f",FALSE)</f>
        <v>42754</v>
      </c>
      <c r="AG406" s="48">
        <f>_xll.qlCalendarAdvance(Calendar,AF406,Ndays&amp;"D",,,_xll.ohTrigger(Trigger,Recalc))</f>
        <v>42758</v>
      </c>
      <c r="AH406" s="49">
        <f>IFERROR(_xll.qlIndexFixing(Eur6M_QL,AG406,TRUE,Recalc),NA())</f>
        <v>2.2801775479818951E-3</v>
      </c>
    </row>
    <row r="407" spans="31:34" x14ac:dyDescent="0.2">
      <c r="AE407" s="11" t="str">
        <f t="shared" si="9"/>
        <v>1D</v>
      </c>
      <c r="AF407" s="48">
        <f>_xll.qlCalendarAdvance(Calendar,AF406,AE407,"f",FALSE)</f>
        <v>42755</v>
      </c>
      <c r="AG407" s="48">
        <f>_xll.qlCalendarAdvance(Calendar,AF407,Ndays&amp;"D",,,_xll.ohTrigger(Trigger,Recalc))</f>
        <v>42759</v>
      </c>
      <c r="AH407" s="49">
        <f>IFERROR(_xll.qlIndexFixing(Eur6M_QL,AG407,TRUE,Recalc),NA())</f>
        <v>2.2857522104682208E-3</v>
      </c>
    </row>
    <row r="408" spans="31:34" x14ac:dyDescent="0.2">
      <c r="AE408" s="11" t="str">
        <f t="shared" si="9"/>
        <v>1D</v>
      </c>
      <c r="AF408" s="48">
        <f>_xll.qlCalendarAdvance(Calendar,AF407,AE408,"f",FALSE)</f>
        <v>42758</v>
      </c>
      <c r="AG408" s="48">
        <f>_xll.qlCalendarAdvance(Calendar,AF408,Ndays&amp;"D",,,_xll.ohTrigger(Trigger,Recalc))</f>
        <v>42760</v>
      </c>
      <c r="AH408" s="49">
        <f>IFERROR(_xll.qlIndexFixing(Eur6M_QL,AG408,TRUE,Recalc),NA())</f>
        <v>2.2913599148821936E-3</v>
      </c>
    </row>
    <row r="409" spans="31:34" x14ac:dyDescent="0.2">
      <c r="AE409" s="11" t="str">
        <f t="shared" si="9"/>
        <v>1D</v>
      </c>
      <c r="AF409" s="48">
        <f>_xll.qlCalendarAdvance(Calendar,AF408,AE409,"f",FALSE)</f>
        <v>42759</v>
      </c>
      <c r="AG409" s="48">
        <f>_xll.qlCalendarAdvance(Calendar,AF409,Ndays&amp;"D",,,_xll.ohTrigger(Trigger,Recalc))</f>
        <v>42761</v>
      </c>
      <c r="AH409" s="49">
        <f>IFERROR(_xll.qlIndexFixing(Eur6M_QL,AG409,TRUE,Recalc),NA())</f>
        <v>2.3115498450629051E-3</v>
      </c>
    </row>
    <row r="410" spans="31:34" x14ac:dyDescent="0.2">
      <c r="AE410" s="11" t="str">
        <f t="shared" si="9"/>
        <v>1D</v>
      </c>
      <c r="AF410" s="48">
        <f>_xll.qlCalendarAdvance(Calendar,AF409,AE410,"f",FALSE)</f>
        <v>42760</v>
      </c>
      <c r="AG410" s="48">
        <f>_xll.qlCalendarAdvance(Calendar,AF410,Ndays&amp;"D",,,_xll.ohTrigger(Trigger,Recalc))</f>
        <v>42762</v>
      </c>
      <c r="AH410" s="49">
        <f>IFERROR(_xll.qlIndexFixing(Eur6M_QL,AG410,TRUE,Recalc),NA())</f>
        <v>2.314157448431537E-3</v>
      </c>
    </row>
    <row r="411" spans="31:34" x14ac:dyDescent="0.2">
      <c r="AE411" s="11" t="str">
        <f t="shared" si="9"/>
        <v>1D</v>
      </c>
      <c r="AF411" s="48">
        <f>_xll.qlCalendarAdvance(Calendar,AF410,AE411,"f",FALSE)</f>
        <v>42761</v>
      </c>
      <c r="AG411" s="48">
        <f>_xll.qlCalendarAdvance(Calendar,AF411,Ndays&amp;"D",,,_xll.ohTrigger(Trigger,Recalc))</f>
        <v>42765</v>
      </c>
      <c r="AH411" s="49">
        <f>IFERROR(_xll.qlIndexFixing(Eur6M_QL,AG411,TRUE,Recalc),NA())</f>
        <v>2.3199575851441138E-3</v>
      </c>
    </row>
    <row r="412" spans="31:34" x14ac:dyDescent="0.2">
      <c r="AE412" s="11" t="str">
        <f t="shared" si="9"/>
        <v>1D</v>
      </c>
      <c r="AF412" s="48">
        <f>_xll.qlCalendarAdvance(Calendar,AF411,AE412,"f",FALSE)</f>
        <v>42762</v>
      </c>
      <c r="AG412" s="48">
        <f>_xll.qlCalendarAdvance(Calendar,AF412,Ndays&amp;"D",,,_xll.ohTrigger(Trigger,Recalc))</f>
        <v>42766</v>
      </c>
      <c r="AH412" s="49">
        <f>IFERROR(_xll.qlIndexFixing(Eur6M_QL,AG412,TRUE,Recalc),NA())</f>
        <v>2.3258016530093291E-3</v>
      </c>
    </row>
    <row r="413" spans="31:34" x14ac:dyDescent="0.2">
      <c r="AE413" s="11" t="str">
        <f t="shared" si="9"/>
        <v>1D</v>
      </c>
      <c r="AF413" s="48">
        <f>_xll.qlCalendarAdvance(Calendar,AF412,AE413,"f",FALSE)</f>
        <v>42765</v>
      </c>
      <c r="AG413" s="48">
        <f>_xll.qlCalendarAdvance(Calendar,AF413,Ndays&amp;"D",,,_xll.ohTrigger(Trigger,Recalc))</f>
        <v>42767</v>
      </c>
      <c r="AH413" s="49">
        <f>IFERROR(_xll.qlIndexFixing(Eur6M_QL,AG413,TRUE,Recalc),NA())</f>
        <v>2.3316906131041464E-3</v>
      </c>
    </row>
    <row r="414" spans="31:34" x14ac:dyDescent="0.2">
      <c r="AE414" s="11" t="str">
        <f t="shared" si="9"/>
        <v>1D</v>
      </c>
      <c r="AF414" s="48">
        <f>_xll.qlCalendarAdvance(Calendar,AF413,AE414,"f",FALSE)</f>
        <v>42766</v>
      </c>
      <c r="AG414" s="48">
        <f>_xll.qlCalendarAdvance(Calendar,AF414,Ndays&amp;"D",,,_xll.ohTrigger(Trigger,Recalc))</f>
        <v>42768</v>
      </c>
      <c r="AH414" s="49">
        <f>IFERROR(_xll.qlIndexFixing(Eur6M_QL,AG414,TRUE,Recalc),NA())</f>
        <v>2.3527537195071687E-3</v>
      </c>
    </row>
    <row r="415" spans="31:34" x14ac:dyDescent="0.2">
      <c r="AE415" s="11" t="str">
        <f t="shared" si="9"/>
        <v>1D</v>
      </c>
      <c r="AF415" s="48">
        <f>_xll.qlCalendarAdvance(Calendar,AF414,AE415,"f",FALSE)</f>
        <v>42767</v>
      </c>
      <c r="AG415" s="48">
        <f>_xll.qlCalendarAdvance(Calendar,AF415,Ndays&amp;"D",,,_xll.ohTrigger(Trigger,Recalc))</f>
        <v>42769</v>
      </c>
      <c r="AH415" s="49">
        <f>IFERROR(_xll.qlIndexFixing(Eur6M_QL,AG415,TRUE,Recalc),NA())</f>
        <v>2.3556377480902974E-3</v>
      </c>
    </row>
    <row r="416" spans="31:34" x14ac:dyDescent="0.2">
      <c r="AE416" s="11" t="str">
        <f t="shared" si="9"/>
        <v>1D</v>
      </c>
      <c r="AF416" s="48">
        <f>_xll.qlCalendarAdvance(Calendar,AF415,AE416,"f",FALSE)</f>
        <v>42768</v>
      </c>
      <c r="AG416" s="48">
        <f>_xll.qlCalendarAdvance(Calendar,AF416,Ndays&amp;"D",,,_xll.ohTrigger(Trigger,Recalc))</f>
        <v>42772</v>
      </c>
      <c r="AH416" s="49">
        <f>IFERROR(_xll.qlIndexFixing(Eur6M_QL,AG416,TRUE,Recalc),NA())</f>
        <v>2.361705813561832E-3</v>
      </c>
    </row>
    <row r="417" spans="31:34" x14ac:dyDescent="0.2">
      <c r="AE417" s="11" t="str">
        <f t="shared" si="9"/>
        <v>1D</v>
      </c>
      <c r="AF417" s="48">
        <f>_xll.qlCalendarAdvance(Calendar,AF416,AE417,"f",FALSE)</f>
        <v>42769</v>
      </c>
      <c r="AG417" s="48">
        <f>_xll.qlCalendarAdvance(Calendar,AF417,Ndays&amp;"D",,,_xll.ohTrigger(Trigger,Recalc))</f>
        <v>42773</v>
      </c>
      <c r="AH417" s="49">
        <f>IFERROR(_xll.qlIndexFixing(Eur6M_QL,AG417,TRUE,Recalc),NA())</f>
        <v>2.3677997748192143E-3</v>
      </c>
    </row>
    <row r="418" spans="31:34" x14ac:dyDescent="0.2">
      <c r="AE418" s="11" t="str">
        <f t="shared" si="9"/>
        <v>1D</v>
      </c>
      <c r="AF418" s="48">
        <f>_xll.qlCalendarAdvance(Calendar,AF417,AE418,"f",FALSE)</f>
        <v>42772</v>
      </c>
      <c r="AG418" s="48">
        <f>_xll.qlCalendarAdvance(Calendar,AF418,Ndays&amp;"D",,,_xll.ohTrigger(Trigger,Recalc))</f>
        <v>42774</v>
      </c>
      <c r="AH418" s="49">
        <f>IFERROR(_xll.qlIndexFixing(Eur6M_QL,AG418,TRUE,Recalc),NA())</f>
        <v>2.3739163233408096E-3</v>
      </c>
    </row>
    <row r="419" spans="31:34" x14ac:dyDescent="0.2">
      <c r="AE419" s="11" t="str">
        <f t="shared" si="9"/>
        <v>1D</v>
      </c>
      <c r="AF419" s="48">
        <f>_xll.qlCalendarAdvance(Calendar,AF418,AE419,"f",FALSE)</f>
        <v>42773</v>
      </c>
      <c r="AG419" s="48">
        <f>_xll.qlCalendarAdvance(Calendar,AF419,Ndays&amp;"D",,,_xll.ohTrigger(Trigger,Recalc))</f>
        <v>42775</v>
      </c>
      <c r="AH419" s="49">
        <f>IFERROR(_xll.qlIndexFixing(Eur6M_QL,AG419,TRUE,Recalc),NA())</f>
        <v>2.3955224356406271E-3</v>
      </c>
    </row>
    <row r="420" spans="31:34" x14ac:dyDescent="0.2">
      <c r="AE420" s="11" t="str">
        <f t="shared" si="9"/>
        <v>1D</v>
      </c>
      <c r="AF420" s="48">
        <f>_xll.qlCalendarAdvance(Calendar,AF419,AE420,"f",FALSE)</f>
        <v>42774</v>
      </c>
      <c r="AG420" s="48">
        <f>_xll.qlCalendarAdvance(Calendar,AF420,Ndays&amp;"D",,,_xll.ohTrigger(Trigger,Recalc))</f>
        <v>42776</v>
      </c>
      <c r="AH420" s="49">
        <f>IFERROR(_xll.qlIndexFixing(Eur6M_QL,AG420,TRUE,Recalc),NA())</f>
        <v>2.3985422182605238E-3</v>
      </c>
    </row>
    <row r="421" spans="31:34" x14ac:dyDescent="0.2">
      <c r="AE421" s="11" t="str">
        <f t="shared" si="9"/>
        <v>1D</v>
      </c>
      <c r="AF421" s="48">
        <f>_xll.qlCalendarAdvance(Calendar,AF420,AE421,"f",FALSE)</f>
        <v>42775</v>
      </c>
      <c r="AG421" s="48">
        <f>_xll.qlCalendarAdvance(Calendar,AF421,Ndays&amp;"D",,,_xll.ohTrigger(Trigger,Recalc))</f>
        <v>42779</v>
      </c>
      <c r="AH421" s="49">
        <f>IFERROR(_xll.qlIndexFixing(Eur6M_QL,AG421,TRUE,Recalc),NA())</f>
        <v>2.4047220738910666E-3</v>
      </c>
    </row>
    <row r="422" spans="31:34" x14ac:dyDescent="0.2">
      <c r="AE422" s="11" t="str">
        <f t="shared" si="9"/>
        <v>1D</v>
      </c>
      <c r="AF422" s="48">
        <f>_xll.qlCalendarAdvance(Calendar,AF421,AE422,"f",FALSE)</f>
        <v>42776</v>
      </c>
      <c r="AG422" s="48">
        <f>_xll.qlCalendarAdvance(Calendar,AF422,Ndays&amp;"D",,,_xll.ohTrigger(Trigger,Recalc))</f>
        <v>42780</v>
      </c>
      <c r="AH422" s="49">
        <f>IFERROR(_xll.qlIndexFixing(Eur6M_QL,AG422,TRUE,Recalc),NA())</f>
        <v>2.4109046648151484E-3</v>
      </c>
    </row>
    <row r="423" spans="31:34" x14ac:dyDescent="0.2">
      <c r="AE423" s="11" t="str">
        <f t="shared" si="9"/>
        <v>1D</v>
      </c>
      <c r="AF423" s="48">
        <f>_xll.qlCalendarAdvance(Calendar,AF422,AE423,"f",FALSE)</f>
        <v>42779</v>
      </c>
      <c r="AG423" s="48">
        <f>_xll.qlCalendarAdvance(Calendar,AF423,Ndays&amp;"D",,,_xll.ohTrigger(Trigger,Recalc))</f>
        <v>42781</v>
      </c>
      <c r="AH423" s="49">
        <f>IFERROR(_xll.qlIndexFixing(Eur6M_QL,AG423,TRUE,Recalc),NA())</f>
        <v>2.4170866822289302E-3</v>
      </c>
    </row>
    <row r="424" spans="31:34" x14ac:dyDescent="0.2">
      <c r="AE424" s="11" t="str">
        <f t="shared" si="9"/>
        <v>1D</v>
      </c>
      <c r="AF424" s="48">
        <f>_xll.qlCalendarAdvance(Calendar,AF423,AE424,"f",FALSE)</f>
        <v>42780</v>
      </c>
      <c r="AG424" s="48">
        <f>_xll.qlCalendarAdvance(Calendar,AF424,Ndays&amp;"D",,,_xll.ohTrigger(Trigger,Recalc))</f>
        <v>42782</v>
      </c>
      <c r="AH424" s="49">
        <f>IFERROR(_xll.qlIndexFixing(Eur6M_QL,AG424,TRUE,Recalc),NA())</f>
        <v>2.4387503110899294E-3</v>
      </c>
    </row>
    <row r="425" spans="31:34" x14ac:dyDescent="0.2">
      <c r="AE425" s="11" t="str">
        <f t="shared" si="9"/>
        <v>1D</v>
      </c>
      <c r="AF425" s="48">
        <f>_xll.qlCalendarAdvance(Calendar,AF424,AE425,"f",FALSE)</f>
        <v>42781</v>
      </c>
      <c r="AG425" s="48">
        <f>_xll.qlCalendarAdvance(Calendar,AF425,Ndays&amp;"D",,,_xll.ohTrigger(Trigger,Recalc))</f>
        <v>42783</v>
      </c>
      <c r="AH425" s="49">
        <f>IFERROR(_xll.qlIndexFixing(Eur6M_QL,AG425,TRUE,Recalc),NA())</f>
        <v>2.4417428392460023E-3</v>
      </c>
    </row>
    <row r="426" spans="31:34" x14ac:dyDescent="0.2">
      <c r="AE426" s="11" t="str">
        <f t="shared" si="9"/>
        <v>1D</v>
      </c>
      <c r="AF426" s="48">
        <f>_xll.qlCalendarAdvance(Calendar,AF425,AE426,"f",FALSE)</f>
        <v>42782</v>
      </c>
      <c r="AG426" s="48">
        <f>_xll.qlCalendarAdvance(Calendar,AF426,Ndays&amp;"D",,,_xll.ohTrigger(Trigger,Recalc))</f>
        <v>42786</v>
      </c>
      <c r="AH426" s="49">
        <f>IFERROR(_xll.qlIndexFixing(Eur6M_QL,AG426,TRUE,Recalc),NA())</f>
        <v>2.4478723555999308E-3</v>
      </c>
    </row>
    <row r="427" spans="31:34" x14ac:dyDescent="0.2">
      <c r="AE427" s="11" t="str">
        <f t="shared" si="9"/>
        <v>1D</v>
      </c>
      <c r="AF427" s="48">
        <f>_xll.qlCalendarAdvance(Calendar,AF426,AE427,"f",FALSE)</f>
        <v>42783</v>
      </c>
      <c r="AG427" s="48">
        <f>_xll.qlCalendarAdvance(Calendar,AF427,Ndays&amp;"D",,,_xll.ohTrigger(Trigger,Recalc))</f>
        <v>42787</v>
      </c>
      <c r="AH427" s="49">
        <f>IFERROR(_xll.qlIndexFixing(Eur6M_QL,AG427,TRUE,Recalc),NA())</f>
        <v>2.4539814447549213E-3</v>
      </c>
    </row>
    <row r="428" spans="31:34" x14ac:dyDescent="0.2">
      <c r="AE428" s="11" t="str">
        <f t="shared" si="9"/>
        <v>1D</v>
      </c>
      <c r="AF428" s="48">
        <f>_xll.qlCalendarAdvance(Calendar,AF427,AE428,"f",FALSE)</f>
        <v>42786</v>
      </c>
      <c r="AG428" s="48">
        <f>_xll.qlCalendarAdvance(Calendar,AF428,Ndays&amp;"D",,,_xll.ohTrigger(Trigger,Recalc))</f>
        <v>42788</v>
      </c>
      <c r="AH428" s="49">
        <f>IFERROR(_xll.qlIndexFixing(Eur6M_QL,AG428,TRUE,Recalc),NA())</f>
        <v>2.4600667976218391E-3</v>
      </c>
    </row>
    <row r="429" spans="31:34" x14ac:dyDescent="0.2">
      <c r="AE429" s="11" t="str">
        <f t="shared" si="9"/>
        <v>1D</v>
      </c>
      <c r="AF429" s="48">
        <f>_xll.qlCalendarAdvance(Calendar,AF428,AE429,"f",FALSE)</f>
        <v>42787</v>
      </c>
      <c r="AG429" s="48">
        <f>_xll.qlCalendarAdvance(Calendar,AF429,Ndays&amp;"D",,,_xll.ohTrigger(Trigger,Recalc))</f>
        <v>42789</v>
      </c>
      <c r="AH429" s="49">
        <f>IFERROR(_xll.qlIndexFixing(Eur6M_QL,AG429,TRUE,Recalc),NA())</f>
        <v>2.4813086385349387E-3</v>
      </c>
    </row>
    <row r="430" spans="31:34" x14ac:dyDescent="0.2">
      <c r="AE430" s="11" t="str">
        <f t="shared" si="9"/>
        <v>1D</v>
      </c>
      <c r="AF430" s="48">
        <f>_xll.qlCalendarAdvance(Calendar,AF429,AE430,"f",FALSE)</f>
        <v>42788</v>
      </c>
      <c r="AG430" s="48">
        <f>_xll.qlCalendarAdvance(Calendar,AF430,Ndays&amp;"D",,,_xll.ohTrigger(Trigger,Recalc))</f>
        <v>42790</v>
      </c>
      <c r="AH430" s="49">
        <f>IFERROR(_xll.qlIndexFixing(Eur6M_QL,AG430,TRUE,Recalc),NA())</f>
        <v>2.4935948219284576E-3</v>
      </c>
    </row>
    <row r="431" spans="31:34" x14ac:dyDescent="0.2">
      <c r="AE431" s="11" t="str">
        <f t="shared" si="9"/>
        <v>1D</v>
      </c>
      <c r="AF431" s="48">
        <f>_xll.qlCalendarAdvance(Calendar,AF430,AE431,"f",FALSE)</f>
        <v>42789</v>
      </c>
      <c r="AG431" s="48">
        <f>_xll.qlCalendarAdvance(Calendar,AF431,Ndays&amp;"D",,,_xll.ohTrigger(Trigger,Recalc))</f>
        <v>42793</v>
      </c>
      <c r="AH431" s="49">
        <f>IFERROR(_xll.qlIndexFixing(Eur6M_QL,AG431,TRUE,Recalc),NA())</f>
        <v>2.4995187691447046E-3</v>
      </c>
    </row>
    <row r="432" spans="31:34" x14ac:dyDescent="0.2">
      <c r="AE432" s="11" t="str">
        <f t="shared" ref="AE432:AE495" si="10">AE431</f>
        <v>1D</v>
      </c>
      <c r="AF432" s="48">
        <f>_xll.qlCalendarAdvance(Calendar,AF431,AE432,"f",FALSE)</f>
        <v>42790</v>
      </c>
      <c r="AG432" s="48">
        <f>_xll.qlCalendarAdvance(Calendar,AF432,Ndays&amp;"D",,,_xll.ohTrigger(Trigger,Recalc))</f>
        <v>42794</v>
      </c>
      <c r="AH432" s="49">
        <f>IFERROR(_xll.qlIndexFixing(Eur6M_QL,AG432,TRUE,Recalc),NA())</f>
        <v>2.511738127573208E-3</v>
      </c>
    </row>
    <row r="433" spans="31:34" x14ac:dyDescent="0.2">
      <c r="AE433" s="11" t="str">
        <f t="shared" si="10"/>
        <v>1D</v>
      </c>
      <c r="AF433" s="48">
        <f>_xll.qlCalendarAdvance(Calendar,AF432,AE433,"f",FALSE)</f>
        <v>42793</v>
      </c>
      <c r="AG433" s="48">
        <f>_xll.qlCalendarAdvance(Calendar,AF433,Ndays&amp;"D",,,_xll.ohTrigger(Trigger,Recalc))</f>
        <v>42795</v>
      </c>
      <c r="AH433" s="49">
        <f>IFERROR(_xll.qlIndexFixing(Eur6M_QL,AG433,TRUE,Recalc),NA())</f>
        <v>2.5144082307816187E-3</v>
      </c>
    </row>
    <row r="434" spans="31:34" x14ac:dyDescent="0.2">
      <c r="AE434" s="11" t="str">
        <f t="shared" si="10"/>
        <v>1D</v>
      </c>
      <c r="AF434" s="48">
        <f>_xll.qlCalendarAdvance(Calendar,AF433,AE434,"f",FALSE)</f>
        <v>42794</v>
      </c>
      <c r="AG434" s="48">
        <f>_xll.qlCalendarAdvance(Calendar,AF434,Ndays&amp;"D",,,_xll.ohTrigger(Trigger,Recalc))</f>
        <v>42796</v>
      </c>
      <c r="AH434" s="49">
        <f>IFERROR(_xll.qlIndexFixing(Eur6M_QL,AG434,TRUE,Recalc),NA())</f>
        <v>2.5284971366251016E-3</v>
      </c>
    </row>
    <row r="435" spans="31:34" x14ac:dyDescent="0.2">
      <c r="AE435" s="11" t="str">
        <f t="shared" si="10"/>
        <v>1D</v>
      </c>
      <c r="AF435" s="48">
        <f>_xll.qlCalendarAdvance(Calendar,AF434,AE435,"f",FALSE)</f>
        <v>42795</v>
      </c>
      <c r="AG435" s="48">
        <f>_xll.qlCalendarAdvance(Calendar,AF435,Ndays&amp;"D",,,_xll.ohTrigger(Trigger,Recalc))</f>
        <v>42797</v>
      </c>
      <c r="AH435" s="49">
        <f>IFERROR(_xll.qlIndexFixing(Eur6M_QL,AG435,TRUE,Recalc),NA())</f>
        <v>2.5341770855280554E-3</v>
      </c>
    </row>
    <row r="436" spans="31:34" x14ac:dyDescent="0.2">
      <c r="AE436" s="11" t="str">
        <f t="shared" si="10"/>
        <v>1D</v>
      </c>
      <c r="AF436" s="48">
        <f>_xll.qlCalendarAdvance(Calendar,AF435,AE436,"f",FALSE)</f>
        <v>42796</v>
      </c>
      <c r="AG436" s="48">
        <f>_xll.qlCalendarAdvance(Calendar,AF436,Ndays&amp;"D",,,_xll.ohTrigger(Trigger,Recalc))</f>
        <v>42800</v>
      </c>
      <c r="AH436" s="49">
        <f>IFERROR(_xll.qlIndexFixing(Eur6M_QL,AG436,TRUE,Recalc),NA())</f>
        <v>2.5398247723080361E-3</v>
      </c>
    </row>
    <row r="437" spans="31:34" x14ac:dyDescent="0.2">
      <c r="AE437" s="11" t="str">
        <f t="shared" si="10"/>
        <v>1D</v>
      </c>
      <c r="AF437" s="48">
        <f>_xll.qlCalendarAdvance(Calendar,AF436,AE437,"f",FALSE)</f>
        <v>42797</v>
      </c>
      <c r="AG437" s="48">
        <f>_xll.qlCalendarAdvance(Calendar,AF437,Ndays&amp;"D",,,_xll.ohTrigger(Trigger,Recalc))</f>
        <v>42801</v>
      </c>
      <c r="AH437" s="49">
        <f>IFERROR(_xll.qlIndexFixing(Eur6M_QL,AG437,TRUE,Recalc),NA())</f>
        <v>2.5518348466463925E-3</v>
      </c>
    </row>
    <row r="438" spans="31:34" x14ac:dyDescent="0.2">
      <c r="AE438" s="11" t="str">
        <f t="shared" si="10"/>
        <v>1D</v>
      </c>
      <c r="AF438" s="48">
        <f>_xll.qlCalendarAdvance(Calendar,AF437,AE438,"f",FALSE)</f>
        <v>42800</v>
      </c>
      <c r="AG438" s="48">
        <f>_xll.qlCalendarAdvance(Calendar,AF438,Ndays&amp;"D",,,_xll.ohTrigger(Trigger,Recalc))</f>
        <v>42802</v>
      </c>
      <c r="AH438" s="49">
        <f>IFERROR(_xll.qlIndexFixing(Eur6M_QL,AG438,TRUE,Recalc),NA())</f>
        <v>2.5542347677398967E-3</v>
      </c>
    </row>
    <row r="439" spans="31:34" x14ac:dyDescent="0.2">
      <c r="AE439" s="11" t="str">
        <f t="shared" si="10"/>
        <v>1D</v>
      </c>
      <c r="AF439" s="48">
        <f>_xll.qlCalendarAdvance(Calendar,AF438,AE439,"f",FALSE)</f>
        <v>42801</v>
      </c>
      <c r="AG439" s="48">
        <f>_xll.qlCalendarAdvance(Calendar,AF439,Ndays&amp;"D",,,_xll.ohTrigger(Trigger,Recalc))</f>
        <v>42803</v>
      </c>
      <c r="AH439" s="49">
        <f>IFERROR(_xll.qlIndexFixing(Eur6M_QL,AG439,TRUE,Recalc),NA())</f>
        <v>2.5676749671961307E-3</v>
      </c>
    </row>
    <row r="440" spans="31:34" x14ac:dyDescent="0.2">
      <c r="AE440" s="11" t="str">
        <f t="shared" si="10"/>
        <v>1D</v>
      </c>
      <c r="AF440" s="48">
        <f>_xll.qlCalendarAdvance(Calendar,AF439,AE440,"f",FALSE)</f>
        <v>42802</v>
      </c>
      <c r="AG440" s="48">
        <f>_xll.qlCalendarAdvance(Calendar,AF440,Ndays&amp;"D",,,_xll.ohTrigger(Trigger,Recalc))</f>
        <v>42804</v>
      </c>
      <c r="AH440" s="49">
        <f>IFERROR(_xll.qlIndexFixing(Eur6M_QL,AG440,TRUE,Recalc),NA())</f>
        <v>2.573186497389671E-3</v>
      </c>
    </row>
    <row r="441" spans="31:34" x14ac:dyDescent="0.2">
      <c r="AE441" s="11" t="str">
        <f t="shared" si="10"/>
        <v>1D</v>
      </c>
      <c r="AF441" s="48">
        <f>_xll.qlCalendarAdvance(Calendar,AF440,AE441,"f",FALSE)</f>
        <v>42803</v>
      </c>
      <c r="AG441" s="48">
        <f>_xll.qlCalendarAdvance(Calendar,AF441,Ndays&amp;"D",,,_xll.ohTrigger(Trigger,Recalc))</f>
        <v>42807</v>
      </c>
      <c r="AH441" s="49">
        <f>IFERROR(_xll.qlIndexFixing(Eur6M_QL,AG441,TRUE,Recalc),NA())</f>
        <v>2.5786849044753934E-3</v>
      </c>
    </row>
    <row r="442" spans="31:34" x14ac:dyDescent="0.2">
      <c r="AE442" s="11" t="str">
        <f t="shared" si="10"/>
        <v>1D</v>
      </c>
      <c r="AF442" s="48">
        <f>_xll.qlCalendarAdvance(Calendar,AF441,AE442,"f",FALSE)</f>
        <v>42804</v>
      </c>
      <c r="AG442" s="48">
        <f>_xll.qlCalendarAdvance(Calendar,AF442,Ndays&amp;"D",,,_xll.ohTrigger(Trigger,Recalc))</f>
        <v>42808</v>
      </c>
      <c r="AH442" s="49">
        <f>IFERROR(_xll.qlIndexFixing(Eur6M_QL,AG442,TRUE,Recalc),NA())</f>
        <v>2.5906394060426852E-3</v>
      </c>
    </row>
    <row r="443" spans="31:34" x14ac:dyDescent="0.2">
      <c r="AE443" s="11" t="str">
        <f t="shared" si="10"/>
        <v>1D</v>
      </c>
      <c r="AF443" s="48">
        <f>_xll.qlCalendarAdvance(Calendar,AF442,AE443,"f",FALSE)</f>
        <v>42807</v>
      </c>
      <c r="AG443" s="48">
        <f>_xll.qlCalendarAdvance(Calendar,AF443,Ndays&amp;"D",,,_xll.ohTrigger(Trigger,Recalc))</f>
        <v>42809</v>
      </c>
      <c r="AH443" s="49">
        <f>IFERROR(_xll.qlIndexFixing(Eur6M_QL,AG443,TRUE,Recalc),NA())</f>
        <v>2.5928920796497177E-3</v>
      </c>
    </row>
    <row r="444" spans="31:34" x14ac:dyDescent="0.2">
      <c r="AE444" s="11" t="str">
        <f t="shared" si="10"/>
        <v>1D</v>
      </c>
      <c r="AF444" s="48">
        <f>_xll.qlCalendarAdvance(Calendar,AF443,AE444,"f",FALSE)</f>
        <v>42808</v>
      </c>
      <c r="AG444" s="48">
        <f>_xll.qlCalendarAdvance(Calendar,AF444,Ndays&amp;"D",,,_xll.ohTrigger(Trigger,Recalc))</f>
        <v>42810</v>
      </c>
      <c r="AH444" s="49">
        <f>IFERROR(_xll.qlIndexFixing(Eur6M_QL,AG444,TRUE,Recalc),NA())</f>
        <v>2.6060757938542096E-3</v>
      </c>
    </row>
    <row r="445" spans="31:34" x14ac:dyDescent="0.2">
      <c r="AE445" s="11" t="str">
        <f t="shared" si="10"/>
        <v>1D</v>
      </c>
      <c r="AF445" s="48">
        <f>_xll.qlCalendarAdvance(Calendar,AF444,AE445,"f",FALSE)</f>
        <v>42809</v>
      </c>
      <c r="AG445" s="48">
        <f>_xll.qlCalendarAdvance(Calendar,AF445,Ndays&amp;"D",,,_xll.ohTrigger(Trigger,Recalc))</f>
        <v>42811</v>
      </c>
      <c r="AH445" s="49">
        <f>IFERROR(_xll.qlIndexFixing(Eur6M_QL,AG445,TRUE,Recalc),NA())</f>
        <v>2.6115528830616E-3</v>
      </c>
    </row>
    <row r="446" spans="31:34" x14ac:dyDescent="0.2">
      <c r="AE446" s="11" t="str">
        <f t="shared" si="10"/>
        <v>1D</v>
      </c>
      <c r="AF446" s="48">
        <f>_xll.qlCalendarAdvance(Calendar,AF445,AE446,"f",FALSE)</f>
        <v>42810</v>
      </c>
      <c r="AG446" s="48">
        <f>_xll.qlCalendarAdvance(Calendar,AF446,Ndays&amp;"D",,,_xll.ohTrigger(Trigger,Recalc))</f>
        <v>42814</v>
      </c>
      <c r="AH446" s="49">
        <f>IFERROR(_xll.qlIndexFixing(Eur6M_QL,AG446,TRUE,Recalc),NA())</f>
        <v>2.6170359897042363E-3</v>
      </c>
    </row>
    <row r="447" spans="31:34" x14ac:dyDescent="0.2">
      <c r="AE447" s="11" t="str">
        <f t="shared" si="10"/>
        <v>1D</v>
      </c>
      <c r="AF447" s="48">
        <f>_xll.qlCalendarAdvance(Calendar,AF446,AE447,"f",FALSE)</f>
        <v>42811</v>
      </c>
      <c r="AG447" s="48">
        <f>_xll.qlCalendarAdvance(Calendar,AF447,Ndays&amp;"D",,,_xll.ohTrigger(Trigger,Recalc))</f>
        <v>42815</v>
      </c>
      <c r="AH447" s="49">
        <f>IFERROR(_xll.qlIndexFixing(Eur6M_QL,AG447,TRUE,Recalc),NA())</f>
        <v>2.6290795707262942E-3</v>
      </c>
    </row>
    <row r="448" spans="31:34" x14ac:dyDescent="0.2">
      <c r="AE448" s="11" t="str">
        <f t="shared" si="10"/>
        <v>1D</v>
      </c>
      <c r="AF448" s="48">
        <f>_xll.qlCalendarAdvance(Calendar,AF447,AE448,"f",FALSE)</f>
        <v>42814</v>
      </c>
      <c r="AG448" s="48">
        <f>_xll.qlCalendarAdvance(Calendar,AF448,Ndays&amp;"D",,,_xll.ohTrigger(Trigger,Recalc))</f>
        <v>42816</v>
      </c>
      <c r="AH448" s="49">
        <f>IFERROR(_xll.qlIndexFixing(Eur6M_QL,AG448,TRUE,Recalc),NA())</f>
        <v>2.6313129491341166E-3</v>
      </c>
    </row>
    <row r="449" spans="31:34" x14ac:dyDescent="0.2">
      <c r="AE449" s="11" t="str">
        <f t="shared" si="10"/>
        <v>1D</v>
      </c>
      <c r="AF449" s="48">
        <f>_xll.qlCalendarAdvance(Calendar,AF448,AE449,"f",FALSE)</f>
        <v>42815</v>
      </c>
      <c r="AG449" s="48">
        <f>_xll.qlCalendarAdvance(Calendar,AF449,Ndays&amp;"D",,,_xll.ohTrigger(Trigger,Recalc))</f>
        <v>42817</v>
      </c>
      <c r="AH449" s="49">
        <f>IFERROR(_xll.qlIndexFixing(Eur6M_QL,AG449,TRUE,Recalc),NA())</f>
        <v>2.6446374925058413E-3</v>
      </c>
    </row>
    <row r="450" spans="31:34" x14ac:dyDescent="0.2">
      <c r="AE450" s="11" t="str">
        <f t="shared" si="10"/>
        <v>1D</v>
      </c>
      <c r="AF450" s="48">
        <f>_xll.qlCalendarAdvance(Calendar,AF449,AE450,"f",FALSE)</f>
        <v>42816</v>
      </c>
      <c r="AG450" s="48">
        <f>_xll.qlCalendarAdvance(Calendar,AF450,Ndays&amp;"D",,,_xll.ohTrigger(Trigger,Recalc))</f>
        <v>42818</v>
      </c>
      <c r="AH450" s="49">
        <f>IFERROR(_xll.qlIndexFixing(Eur6M_QL,AG450,TRUE,Recalc),NA())</f>
        <v>2.6502141290336181E-3</v>
      </c>
    </row>
    <row r="451" spans="31:34" x14ac:dyDescent="0.2">
      <c r="AE451" s="11" t="str">
        <f t="shared" si="10"/>
        <v>1D</v>
      </c>
      <c r="AF451" s="48">
        <f>_xll.qlCalendarAdvance(Calendar,AF450,AE451,"f",FALSE)</f>
        <v>42817</v>
      </c>
      <c r="AG451" s="48">
        <f>_xll.qlCalendarAdvance(Calendar,AF451,Ndays&amp;"D",,,_xll.ohTrigger(Trigger,Recalc))</f>
        <v>42821</v>
      </c>
      <c r="AH451" s="49">
        <f>IFERROR(_xll.qlIndexFixing(Eur6M_QL,AG451,TRUE,Recalc),NA())</f>
        <v>2.6558159250480635E-3</v>
      </c>
    </row>
    <row r="452" spans="31:34" x14ac:dyDescent="0.2">
      <c r="AE452" s="11" t="str">
        <f t="shared" si="10"/>
        <v>1D</v>
      </c>
      <c r="AF452" s="48">
        <f>_xll.qlCalendarAdvance(Calendar,AF451,AE452,"f",FALSE)</f>
        <v>42818</v>
      </c>
      <c r="AG452" s="48">
        <f>_xll.qlCalendarAdvance(Calendar,AF452,Ndays&amp;"D",,,_xll.ohTrigger(Trigger,Recalc))</f>
        <v>42822</v>
      </c>
      <c r="AH452" s="49">
        <f>IFERROR(_xll.qlIndexFixing(Eur6M_QL,AG452,TRUE,Recalc),NA())</f>
        <v>2.6581278056333354E-3</v>
      </c>
    </row>
    <row r="453" spans="31:34" x14ac:dyDescent="0.2">
      <c r="AE453" s="11" t="str">
        <f t="shared" si="10"/>
        <v>1D</v>
      </c>
      <c r="AF453" s="48">
        <f>_xll.qlCalendarAdvance(Calendar,AF452,AE453,"f",FALSE)</f>
        <v>42821</v>
      </c>
      <c r="AG453" s="48">
        <f>_xll.qlCalendarAdvance(Calendar,AF453,Ndays&amp;"D",,,_xll.ohTrigger(Trigger,Recalc))</f>
        <v>42823</v>
      </c>
      <c r="AH453" s="49">
        <f>IFERROR(_xll.qlIndexFixing(Eur6M_QL,AG453,TRUE,Recalc),NA())</f>
        <v>2.6604591808906189E-3</v>
      </c>
    </row>
    <row r="454" spans="31:34" x14ac:dyDescent="0.2">
      <c r="AE454" s="11" t="str">
        <f t="shared" si="10"/>
        <v>1D</v>
      </c>
      <c r="AF454" s="48">
        <f>_xll.qlCalendarAdvance(Calendar,AF453,AE454,"f",FALSE)</f>
        <v>42822</v>
      </c>
      <c r="AG454" s="48">
        <f>_xll.qlCalendarAdvance(Calendar,AF454,Ndays&amp;"D",,,_xll.ohTrigger(Trigger,Recalc))</f>
        <v>42824</v>
      </c>
      <c r="AH454" s="49">
        <f>IFERROR(_xll.qlIndexFixing(Eur6M_QL,AG454,TRUE,Recalc),NA())</f>
        <v>2.6809575234295487E-3</v>
      </c>
    </row>
    <row r="455" spans="31:34" x14ac:dyDescent="0.2">
      <c r="AE455" s="11" t="str">
        <f t="shared" si="10"/>
        <v>1D</v>
      </c>
      <c r="AF455" s="48">
        <f>_xll.qlCalendarAdvance(Calendar,AF454,AE455,"f",FALSE)</f>
        <v>42823</v>
      </c>
      <c r="AG455" s="48">
        <f>_xll.qlCalendarAdvance(Calendar,AF455,Ndays&amp;"D",,,_xll.ohTrigger(Trigger,Recalc))</f>
        <v>42825</v>
      </c>
      <c r="AH455" s="49">
        <f>IFERROR(_xll.qlIndexFixing(Eur6M_QL,AG455,TRUE,Recalc),NA())</f>
        <v>2.6867619533114248E-3</v>
      </c>
    </row>
    <row r="456" spans="31:34" x14ac:dyDescent="0.2">
      <c r="AE456" s="11" t="str">
        <f t="shared" si="10"/>
        <v>1D</v>
      </c>
      <c r="AF456" s="48">
        <f>_xll.qlCalendarAdvance(Calendar,AF455,AE456,"f",FALSE)</f>
        <v>42824</v>
      </c>
      <c r="AG456" s="48">
        <f>_xll.qlCalendarAdvance(Calendar,AF456,Ndays&amp;"D",,,_xll.ohTrigger(Trigger,Recalc))</f>
        <v>42828</v>
      </c>
      <c r="AH456" s="49">
        <f>IFERROR(_xll.qlIndexFixing(Eur6M_QL,AG456,TRUE,Recalc),NA())</f>
        <v>2.6926082175434923E-3</v>
      </c>
    </row>
    <row r="457" spans="31:34" x14ac:dyDescent="0.2">
      <c r="AE457" s="11" t="str">
        <f t="shared" si="10"/>
        <v>1D</v>
      </c>
      <c r="AF457" s="48">
        <f>_xll.qlCalendarAdvance(Calendar,AF456,AE457,"f",FALSE)</f>
        <v>42825</v>
      </c>
      <c r="AG457" s="48">
        <f>_xll.qlCalendarAdvance(Calendar,AF457,Ndays&amp;"D",,,_xll.ohTrigger(Trigger,Recalc))</f>
        <v>42829</v>
      </c>
      <c r="AH457" s="49">
        <f>IFERROR(_xll.qlIndexFixing(Eur6M_QL,AG457,TRUE,Recalc),NA())</f>
        <v>2.6984964244351787E-3</v>
      </c>
    </row>
    <row r="458" spans="31:34" x14ac:dyDescent="0.2">
      <c r="AE458" s="11" t="str">
        <f t="shared" si="10"/>
        <v>1D</v>
      </c>
      <c r="AF458" s="48">
        <f>_xll.qlCalendarAdvance(Calendar,AF457,AE458,"f",FALSE)</f>
        <v>42828</v>
      </c>
      <c r="AG458" s="48">
        <f>_xll.qlCalendarAdvance(Calendar,AF458,Ndays&amp;"D",,,_xll.ohTrigger(Trigger,Recalc))</f>
        <v>42830</v>
      </c>
      <c r="AH458" s="49">
        <f>IFERROR(_xll.qlIndexFixing(Eur6M_QL,AG458,TRUE,Recalc),NA())</f>
        <v>2.7111489918259378E-3</v>
      </c>
    </row>
    <row r="459" spans="31:34" x14ac:dyDescent="0.2">
      <c r="AE459" s="11" t="str">
        <f t="shared" si="10"/>
        <v>1D</v>
      </c>
      <c r="AF459" s="48">
        <f>_xll.qlCalendarAdvance(Calendar,AF458,AE459,"f",FALSE)</f>
        <v>42829</v>
      </c>
      <c r="AG459" s="48">
        <f>_xll.qlCalendarAdvance(Calendar,AF459,Ndays&amp;"D",,,_xll.ohTrigger(Trigger,Recalc))</f>
        <v>42831</v>
      </c>
      <c r="AH459" s="49">
        <f>IFERROR(_xll.qlIndexFixing(Eur6M_QL,AG459,TRUE,Recalc),NA())</f>
        <v>2.7224708449548217E-3</v>
      </c>
    </row>
    <row r="460" spans="31:34" x14ac:dyDescent="0.2">
      <c r="AE460" s="11" t="str">
        <f t="shared" si="10"/>
        <v>1D</v>
      </c>
      <c r="AF460" s="48">
        <f>_xll.qlCalendarAdvance(Calendar,AF459,AE460,"f",FALSE)</f>
        <v>42830</v>
      </c>
      <c r="AG460" s="48">
        <f>_xll.qlCalendarAdvance(Calendar,AF460,Ndays&amp;"D",,,_xll.ohTrigger(Trigger,Recalc))</f>
        <v>42832</v>
      </c>
      <c r="AH460" s="49">
        <f>IFERROR(_xll.qlIndexFixing(Eur6M_QL,AG460,TRUE,Recalc),NA())</f>
        <v>2.7285703899450047E-3</v>
      </c>
    </row>
    <row r="461" spans="31:34" x14ac:dyDescent="0.2">
      <c r="AE461" s="11" t="str">
        <f t="shared" si="10"/>
        <v>1D</v>
      </c>
      <c r="AF461" s="48">
        <f>_xll.qlCalendarAdvance(Calendar,AF460,AE461,"f",FALSE)</f>
        <v>42831</v>
      </c>
      <c r="AG461" s="48">
        <f>_xll.qlCalendarAdvance(Calendar,AF461,Ndays&amp;"D",,,_xll.ohTrigger(Trigger,Recalc))</f>
        <v>42835</v>
      </c>
      <c r="AH461" s="49">
        <f>IFERROR(_xll.qlIndexFixing(Eur6M_QL,AG461,TRUE,Recalc),NA())</f>
        <v>2.7347125275426617E-3</v>
      </c>
    </row>
    <row r="462" spans="31:34" x14ac:dyDescent="0.2">
      <c r="AE462" s="11" t="str">
        <f t="shared" si="10"/>
        <v>1D</v>
      </c>
      <c r="AF462" s="48">
        <f>_xll.qlCalendarAdvance(Calendar,AF461,AE462,"f",FALSE)</f>
        <v>42832</v>
      </c>
      <c r="AG462" s="48">
        <f>_xll.qlCalendarAdvance(Calendar,AF462,Ndays&amp;"D",,,_xll.ohTrigger(Trigger,Recalc))</f>
        <v>42836</v>
      </c>
      <c r="AH462" s="49">
        <f>IFERROR(_xll.qlIndexFixing(Eur6M_QL,AG462,TRUE,Recalc),NA())</f>
        <v>2.7408973660860486E-3</v>
      </c>
    </row>
    <row r="463" spans="31:34" x14ac:dyDescent="0.2">
      <c r="AE463" s="11" t="str">
        <f t="shared" si="10"/>
        <v>1D</v>
      </c>
      <c r="AF463" s="48">
        <f>_xll.qlCalendarAdvance(Calendar,AF462,AE463,"f",FALSE)</f>
        <v>42835</v>
      </c>
      <c r="AG463" s="48">
        <f>_xll.qlCalendarAdvance(Calendar,AF463,Ndays&amp;"D",,,_xll.ohTrigger(Trigger,Recalc))</f>
        <v>42837</v>
      </c>
      <c r="AH463" s="49">
        <f>IFERROR(_xll.qlIndexFixing(Eur6M_QL,AG463,TRUE,Recalc),NA())</f>
        <v>2.7724658651393547E-3</v>
      </c>
    </row>
    <row r="464" spans="31:34" x14ac:dyDescent="0.2">
      <c r="AE464" s="11" t="str">
        <f t="shared" si="10"/>
        <v>1D</v>
      </c>
      <c r="AF464" s="48">
        <f>_xll.qlCalendarAdvance(Calendar,AF463,AE464,"f",FALSE)</f>
        <v>42836</v>
      </c>
      <c r="AG464" s="48">
        <f>_xll.qlCalendarAdvance(Calendar,AF464,Ndays&amp;"D",,,_xll.ohTrigger(Trigger,Recalc))</f>
        <v>42838</v>
      </c>
      <c r="AH464" s="49">
        <f>IFERROR(_xll.qlIndexFixing(Eur6M_QL,AG464,TRUE,Recalc),NA())</f>
        <v>2.7789091847051201E-3</v>
      </c>
    </row>
    <row r="465" spans="31:34" x14ac:dyDescent="0.2">
      <c r="AE465" s="11" t="str">
        <f t="shared" si="10"/>
        <v>1D</v>
      </c>
      <c r="AF465" s="48">
        <f>_xll.qlCalendarAdvance(Calendar,AF464,AE465,"f",FALSE)</f>
        <v>42837</v>
      </c>
      <c r="AG465" s="48">
        <f>_xll.qlCalendarAdvance(Calendar,AF465,Ndays&amp;"D",,,_xll.ohTrigger(Trigger,Recalc))</f>
        <v>42843</v>
      </c>
      <c r="AH465" s="49">
        <f>IFERROR(_xll.qlIndexFixing(Eur6M_QL,AG465,TRUE,Recalc),NA())</f>
        <v>2.7853959637049695E-3</v>
      </c>
    </row>
    <row r="466" spans="31:34" x14ac:dyDescent="0.2">
      <c r="AE466" s="11" t="str">
        <f t="shared" si="10"/>
        <v>1D</v>
      </c>
      <c r="AF466" s="48">
        <f>_xll.qlCalendarAdvance(Calendar,AF465,AE466,"f",FALSE)</f>
        <v>42838</v>
      </c>
      <c r="AG466" s="48">
        <f>_xll.qlCalendarAdvance(Calendar,AF466,Ndays&amp;"D",,,_xll.ohTrigger(Trigger,Recalc))</f>
        <v>42844</v>
      </c>
      <c r="AH466" s="49">
        <f>IFERROR(_xll.qlIndexFixing(Eur6M_QL,AG466,TRUE,Recalc),NA())</f>
        <v>2.7987503357638885E-3</v>
      </c>
    </row>
    <row r="467" spans="31:34" x14ac:dyDescent="0.2">
      <c r="AE467" s="11" t="str">
        <f t="shared" si="10"/>
        <v>1D</v>
      </c>
      <c r="AF467" s="48">
        <f>_xll.qlCalendarAdvance(Calendar,AF466,AE467,"f",FALSE)</f>
        <v>42843</v>
      </c>
      <c r="AG467" s="48">
        <f>_xll.qlCalendarAdvance(Calendar,AF467,Ndays&amp;"D",,,_xll.ohTrigger(Trigger,Recalc))</f>
        <v>42845</v>
      </c>
      <c r="AH467" s="49">
        <f>IFERROR(_xll.qlIndexFixing(Eur6M_QL,AG467,TRUE,Recalc),NA())</f>
        <v>2.8117798415577184E-3</v>
      </c>
    </row>
    <row r="468" spans="31:34" x14ac:dyDescent="0.2">
      <c r="AE468" s="11" t="str">
        <f t="shared" si="10"/>
        <v>1D</v>
      </c>
      <c r="AF468" s="48">
        <f>_xll.qlCalendarAdvance(Calendar,AF467,AE468,"f",FALSE)</f>
        <v>42844</v>
      </c>
      <c r="AG468" s="48">
        <f>_xll.qlCalendarAdvance(Calendar,AF468,Ndays&amp;"D",,,_xll.ohTrigger(Trigger,Recalc))</f>
        <v>42846</v>
      </c>
      <c r="AH468" s="49">
        <f>IFERROR(_xll.qlIndexFixing(Eur6M_QL,AG468,TRUE,Recalc),NA())</f>
        <v>2.8184855434007007E-3</v>
      </c>
    </row>
    <row r="469" spans="31:34" x14ac:dyDescent="0.2">
      <c r="AE469" s="11" t="str">
        <f t="shared" si="10"/>
        <v>1D</v>
      </c>
      <c r="AF469" s="48">
        <f>_xll.qlCalendarAdvance(Calendar,AF468,AE469,"f",FALSE)</f>
        <v>42845</v>
      </c>
      <c r="AG469" s="48">
        <f>_xll.qlCalendarAdvance(Calendar,AF469,Ndays&amp;"D",,,_xll.ohTrigger(Trigger,Recalc))</f>
        <v>42849</v>
      </c>
      <c r="AH469" s="49">
        <f>IFERROR(_xll.qlIndexFixing(Eur6M_QL,AG469,TRUE,Recalc),NA())</f>
        <v>2.8252353549772535E-3</v>
      </c>
    </row>
    <row r="470" spans="31:34" x14ac:dyDescent="0.2">
      <c r="AE470" s="11" t="str">
        <f t="shared" si="10"/>
        <v>1D</v>
      </c>
      <c r="AF470" s="48">
        <f>_xll.qlCalendarAdvance(Calendar,AF469,AE470,"f",FALSE)</f>
        <v>42846</v>
      </c>
      <c r="AG470" s="48">
        <f>_xll.qlCalendarAdvance(Calendar,AF470,Ndays&amp;"D",,,_xll.ohTrigger(Trigger,Recalc))</f>
        <v>42850</v>
      </c>
      <c r="AH470" s="49">
        <f>IFERROR(_xll.qlIndexFixing(Eur6M_QL,AG470,TRUE,Recalc),NA())</f>
        <v>2.8320293846863494E-3</v>
      </c>
    </row>
    <row r="471" spans="31:34" x14ac:dyDescent="0.2">
      <c r="AE471" s="11" t="str">
        <f t="shared" si="10"/>
        <v>1D</v>
      </c>
      <c r="AF471" s="48">
        <f>_xll.qlCalendarAdvance(Calendar,AF470,AE471,"f",FALSE)</f>
        <v>42849</v>
      </c>
      <c r="AG471" s="48">
        <f>_xll.qlCalendarAdvance(Calendar,AF471,Ndays&amp;"D",,,_xll.ohTrigger(Trigger,Recalc))</f>
        <v>42851</v>
      </c>
      <c r="AH471" s="49">
        <f>IFERROR(_xll.qlIndexFixing(Eur6M_QL,AG471,TRUE,Recalc),NA())</f>
        <v>2.8491456944020992E-3</v>
      </c>
    </row>
    <row r="472" spans="31:34" x14ac:dyDescent="0.2">
      <c r="AE472" s="11" t="str">
        <f t="shared" si="10"/>
        <v>1D</v>
      </c>
      <c r="AF472" s="48">
        <f>_xll.qlCalendarAdvance(Calendar,AF471,AE472,"f",FALSE)</f>
        <v>42850</v>
      </c>
      <c r="AG472" s="48">
        <f>_xll.qlCalendarAdvance(Calendar,AF472,Ndays&amp;"D",,,_xll.ohTrigger(Trigger,Recalc))</f>
        <v>42852</v>
      </c>
      <c r="AH472" s="49">
        <f>IFERROR(_xll.qlIndexFixing(Eur6M_QL,AG472,TRUE,Recalc),NA())</f>
        <v>2.8700947749379321E-3</v>
      </c>
    </row>
    <row r="473" spans="31:34" x14ac:dyDescent="0.2">
      <c r="AE473" s="11" t="str">
        <f t="shared" si="10"/>
        <v>1D</v>
      </c>
      <c r="AF473" s="48">
        <f>_xll.qlCalendarAdvance(Calendar,AF472,AE473,"f",FALSE)</f>
        <v>42851</v>
      </c>
      <c r="AG473" s="48">
        <f>_xll.qlCalendarAdvance(Calendar,AF473,Ndays&amp;"D",,,_xll.ohTrigger(Trigger,Recalc))</f>
        <v>42853</v>
      </c>
      <c r="AH473" s="49">
        <f>IFERROR(_xll.qlIndexFixing(Eur6M_QL,AG473,TRUE,Recalc),NA())</f>
        <v>2.8771564134171162E-3</v>
      </c>
    </row>
    <row r="474" spans="31:34" x14ac:dyDescent="0.2">
      <c r="AE474" s="11" t="str">
        <f t="shared" si="10"/>
        <v>1D</v>
      </c>
      <c r="AF474" s="48">
        <f>_xll.qlCalendarAdvance(Calendar,AF473,AE474,"f",FALSE)</f>
        <v>42852</v>
      </c>
      <c r="AG474" s="48">
        <f>_xll.qlCalendarAdvance(Calendar,AF474,Ndays&amp;"D",,,_xll.ohTrigger(Trigger,Recalc))</f>
        <v>42857</v>
      </c>
      <c r="AH474" s="49">
        <f>IFERROR(_xll.qlIndexFixing(Eur6M_QL,AG474,TRUE,Recalc),NA())</f>
        <v>2.8911236120906618E-3</v>
      </c>
    </row>
    <row r="475" spans="31:34" x14ac:dyDescent="0.2">
      <c r="AE475" s="11" t="str">
        <f t="shared" si="10"/>
        <v>1D</v>
      </c>
      <c r="AF475" s="48">
        <f>_xll.qlCalendarAdvance(Calendar,AF474,AE475,"f",FALSE)</f>
        <v>42853</v>
      </c>
      <c r="AG475" s="48">
        <f>_xll.qlCalendarAdvance(Calendar,AF475,Ndays&amp;"D",,,_xll.ohTrigger(Trigger,Recalc))</f>
        <v>42858</v>
      </c>
      <c r="AH475" s="49">
        <f>IFERROR(_xll.qlIndexFixing(Eur6M_QL,AG475,TRUE,Recalc),NA())</f>
        <v>2.8948342254521897E-3</v>
      </c>
    </row>
    <row r="476" spans="31:34" x14ac:dyDescent="0.2">
      <c r="AE476" s="11" t="str">
        <f t="shared" si="10"/>
        <v>1D</v>
      </c>
      <c r="AF476" s="48">
        <f>_xll.qlCalendarAdvance(Calendar,AF475,AE476,"f",FALSE)</f>
        <v>42857</v>
      </c>
      <c r="AG476" s="48">
        <f>_xll.qlCalendarAdvance(Calendar,AF476,Ndays&amp;"D",,,_xll.ohTrigger(Trigger,Recalc))</f>
        <v>42859</v>
      </c>
      <c r="AH476" s="49">
        <f>IFERROR(_xll.qlIndexFixing(Eur6M_QL,AG476,TRUE,Recalc),NA())</f>
        <v>2.9130421195615987E-3</v>
      </c>
    </row>
    <row r="477" spans="31:34" x14ac:dyDescent="0.2">
      <c r="AE477" s="11" t="str">
        <f t="shared" si="10"/>
        <v>1D</v>
      </c>
      <c r="AF477" s="48">
        <f>_xll.qlCalendarAdvance(Calendar,AF476,AE477,"f",FALSE)</f>
        <v>42858</v>
      </c>
      <c r="AG477" s="48">
        <f>_xll.qlCalendarAdvance(Calendar,AF477,Ndays&amp;"D",,,_xll.ohTrigger(Trigger,Recalc))</f>
        <v>42860</v>
      </c>
      <c r="AH477" s="49">
        <f>IFERROR(_xll.qlIndexFixing(Eur6M_QL,AG477,TRUE,Recalc),NA())</f>
        <v>2.9203161843008429E-3</v>
      </c>
    </row>
    <row r="478" spans="31:34" x14ac:dyDescent="0.2">
      <c r="AE478" s="11" t="str">
        <f t="shared" si="10"/>
        <v>1D</v>
      </c>
      <c r="AF478" s="48">
        <f>_xll.qlCalendarAdvance(Calendar,AF477,AE478,"f",FALSE)</f>
        <v>42859</v>
      </c>
      <c r="AG478" s="48">
        <f>_xll.qlCalendarAdvance(Calendar,AF478,Ndays&amp;"D",,,_xll.ohTrigger(Trigger,Recalc))</f>
        <v>42863</v>
      </c>
      <c r="AH478" s="49">
        <f>IFERROR(_xll.qlIndexFixing(Eur6M_QL,AG478,TRUE,Recalc),NA())</f>
        <v>2.9276163636231924E-3</v>
      </c>
    </row>
    <row r="479" spans="31:34" x14ac:dyDescent="0.2">
      <c r="AE479" s="11" t="str">
        <f t="shared" si="10"/>
        <v>1D</v>
      </c>
      <c r="AF479" s="48">
        <f>_xll.qlCalendarAdvance(Calendar,AF478,AE479,"f",FALSE)</f>
        <v>42860</v>
      </c>
      <c r="AG479" s="48">
        <f>_xll.qlCalendarAdvance(Calendar,AF479,Ndays&amp;"D",,,_xll.ohTrigger(Trigger,Recalc))</f>
        <v>42864</v>
      </c>
      <c r="AH479" s="49">
        <f>IFERROR(_xll.qlIndexFixing(Eur6M_QL,AG479,TRUE,Recalc),NA())</f>
        <v>2.9418030121951219E-3</v>
      </c>
    </row>
    <row r="480" spans="31:34" x14ac:dyDescent="0.2">
      <c r="AE480" s="11" t="str">
        <f t="shared" si="10"/>
        <v>1D</v>
      </c>
      <c r="AF480" s="48">
        <f>_xll.qlCalendarAdvance(Calendar,AF479,AE480,"f",FALSE)</f>
        <v>42863</v>
      </c>
      <c r="AG480" s="48">
        <f>_xll.qlCalendarAdvance(Calendar,AF480,Ndays&amp;"D",,,_xll.ohTrigger(Trigger,Recalc))</f>
        <v>42865</v>
      </c>
      <c r="AH480" s="49">
        <f>IFERROR(_xll.qlIndexFixing(Eur6M_QL,AG480,TRUE,Recalc),NA())</f>
        <v>2.9457144116617324E-3</v>
      </c>
    </row>
    <row r="481" spans="31:34" x14ac:dyDescent="0.2">
      <c r="AE481" s="11" t="str">
        <f t="shared" si="10"/>
        <v>1D</v>
      </c>
      <c r="AF481" s="48">
        <f>_xll.qlCalendarAdvance(Calendar,AF480,AE481,"f",FALSE)</f>
        <v>42864</v>
      </c>
      <c r="AG481" s="48">
        <f>_xll.qlCalendarAdvance(Calendar,AF481,Ndays&amp;"D",,,_xll.ohTrigger(Trigger,Recalc))</f>
        <v>42866</v>
      </c>
      <c r="AH481" s="49">
        <f>IFERROR(_xll.qlIndexFixing(Eur6M_QL,AG481,TRUE,Recalc),NA())</f>
        <v>2.9644160761313127E-3</v>
      </c>
    </row>
    <row r="482" spans="31:34" x14ac:dyDescent="0.2">
      <c r="AE482" s="11" t="str">
        <f t="shared" si="10"/>
        <v>1D</v>
      </c>
      <c r="AF482" s="48">
        <f>_xll.qlCalendarAdvance(Calendar,AF481,AE482,"f",FALSE)</f>
        <v>42865</v>
      </c>
      <c r="AG482" s="48">
        <f>_xll.qlCalendarAdvance(Calendar,AF482,Ndays&amp;"D",,,_xll.ohTrigger(Trigger,Recalc))</f>
        <v>42867</v>
      </c>
      <c r="AH482" s="49">
        <f>IFERROR(_xll.qlIndexFixing(Eur6M_QL,AG482,TRUE,Recalc),NA())</f>
        <v>2.9718172006940892E-3</v>
      </c>
    </row>
    <row r="483" spans="31:34" x14ac:dyDescent="0.2">
      <c r="AE483" s="11" t="str">
        <f t="shared" si="10"/>
        <v>1D</v>
      </c>
      <c r="AF483" s="48">
        <f>_xll.qlCalendarAdvance(Calendar,AF482,AE483,"f",FALSE)</f>
        <v>42866</v>
      </c>
      <c r="AG483" s="48">
        <f>_xll.qlCalendarAdvance(Calendar,AF483,Ndays&amp;"D",,,_xll.ohTrigger(Trigger,Recalc))</f>
        <v>42870</v>
      </c>
      <c r="AH483" s="49">
        <f>IFERROR(_xll.qlIndexFixing(Eur6M_QL,AG483,TRUE,Recalc),NA())</f>
        <v>2.9792258587198498E-3</v>
      </c>
    </row>
    <row r="484" spans="31:34" x14ac:dyDescent="0.2">
      <c r="AE484" s="11" t="str">
        <f t="shared" si="10"/>
        <v>1D</v>
      </c>
      <c r="AF484" s="48">
        <f>_xll.qlCalendarAdvance(Calendar,AF483,AE484,"f",FALSE)</f>
        <v>42867</v>
      </c>
      <c r="AG484" s="48">
        <f>_xll.qlCalendarAdvance(Calendar,AF484,Ndays&amp;"D",,,_xll.ohTrigger(Trigger,Recalc))</f>
        <v>42871</v>
      </c>
      <c r="AH484" s="49">
        <f>IFERROR(_xll.qlIndexFixing(Eur6M_QL,AG484,TRUE,Recalc),NA())</f>
        <v>2.9934976064094339E-3</v>
      </c>
    </row>
    <row r="485" spans="31:34" x14ac:dyDescent="0.2">
      <c r="AE485" s="11" t="str">
        <f t="shared" si="10"/>
        <v>1D</v>
      </c>
      <c r="AF485" s="48">
        <f>_xll.qlCalendarAdvance(Calendar,AF484,AE485,"f",FALSE)</f>
        <v>42870</v>
      </c>
      <c r="AG485" s="48">
        <f>_xll.qlCalendarAdvance(Calendar,AF485,Ndays&amp;"D",,,_xll.ohTrigger(Trigger,Recalc))</f>
        <v>42872</v>
      </c>
      <c r="AH485" s="49">
        <f>IFERROR(_xll.qlIndexFixing(Eur6M_QL,AG485,TRUE,Recalc),NA())</f>
        <v>2.9974825596061189E-3</v>
      </c>
    </row>
    <row r="486" spans="31:34" x14ac:dyDescent="0.2">
      <c r="AE486" s="11" t="str">
        <f t="shared" si="10"/>
        <v>1D</v>
      </c>
      <c r="AF486" s="48">
        <f>_xll.qlCalendarAdvance(Calendar,AF485,AE486,"f",FALSE)</f>
        <v>42871</v>
      </c>
      <c r="AG486" s="48">
        <f>_xll.qlCalendarAdvance(Calendar,AF486,Ndays&amp;"D",,,_xll.ohTrigger(Trigger,Recalc))</f>
        <v>42873</v>
      </c>
      <c r="AH486" s="49">
        <f>IFERROR(_xll.qlIndexFixing(Eur6M_QL,AG486,TRUE,Recalc),NA())</f>
        <v>3.0162892382292463E-3</v>
      </c>
    </row>
    <row r="487" spans="31:34" x14ac:dyDescent="0.2">
      <c r="AE487" s="11" t="str">
        <f t="shared" si="10"/>
        <v>1D</v>
      </c>
      <c r="AF487" s="48">
        <f>_xll.qlCalendarAdvance(Calendar,AF486,AE487,"f",FALSE)</f>
        <v>42872</v>
      </c>
      <c r="AG487" s="48">
        <f>_xll.qlCalendarAdvance(Calendar,AF487,Ndays&amp;"D",,,_xll.ohTrigger(Trigger,Recalc))</f>
        <v>42874</v>
      </c>
      <c r="AH487" s="49">
        <f>IFERROR(_xll.qlIndexFixing(Eur6M_QL,AG487,TRUE,Recalc),NA())</f>
        <v>3.0236873489324261E-3</v>
      </c>
    </row>
    <row r="488" spans="31:34" x14ac:dyDescent="0.2">
      <c r="AE488" s="11" t="str">
        <f t="shared" si="10"/>
        <v>1D</v>
      </c>
      <c r="AF488" s="48">
        <f>_xll.qlCalendarAdvance(Calendar,AF487,AE488,"f",FALSE)</f>
        <v>42873</v>
      </c>
      <c r="AG488" s="48">
        <f>_xll.qlCalendarAdvance(Calendar,AF488,Ndays&amp;"D",,,_xll.ohTrigger(Trigger,Recalc))</f>
        <v>42877</v>
      </c>
      <c r="AH488" s="49">
        <f>IFERROR(_xll.qlIndexFixing(Eur6M_QL,AG488,TRUE,Recalc),NA())</f>
        <v>3.0310744100239457E-3</v>
      </c>
    </row>
    <row r="489" spans="31:34" x14ac:dyDescent="0.2">
      <c r="AE489" s="11" t="str">
        <f t="shared" si="10"/>
        <v>1D</v>
      </c>
      <c r="AF489" s="48">
        <f>_xll.qlCalendarAdvance(Calendar,AF488,AE489,"f",FALSE)</f>
        <v>42874</v>
      </c>
      <c r="AG489" s="48">
        <f>_xll.qlCalendarAdvance(Calendar,AF489,Ndays&amp;"D",,,_xll.ohTrigger(Trigger,Recalc))</f>
        <v>42878</v>
      </c>
      <c r="AH489" s="49">
        <f>IFERROR(_xll.qlIndexFixing(Eur6M_QL,AG489,TRUE,Recalc),NA())</f>
        <v>3.0453066658532989E-3</v>
      </c>
    </row>
    <row r="490" spans="31:34" x14ac:dyDescent="0.2">
      <c r="AE490" s="11" t="str">
        <f t="shared" si="10"/>
        <v>1D</v>
      </c>
      <c r="AF490" s="48">
        <f>_xll.qlCalendarAdvance(Calendar,AF489,AE490,"f",FALSE)</f>
        <v>42877</v>
      </c>
      <c r="AG490" s="48">
        <f>_xll.qlCalendarAdvance(Calendar,AF490,Ndays&amp;"D",,,_xll.ohTrigger(Trigger,Recalc))</f>
        <v>42879</v>
      </c>
      <c r="AH490" s="49">
        <f>IFERROR(_xll.qlIndexFixing(Eur6M_QL,AG490,TRUE,Recalc),NA())</f>
        <v>3.0492330665262963E-3</v>
      </c>
    </row>
    <row r="491" spans="31:34" x14ac:dyDescent="0.2">
      <c r="AE491" s="11" t="str">
        <f t="shared" si="10"/>
        <v>1D</v>
      </c>
      <c r="AF491" s="48">
        <f>_xll.qlCalendarAdvance(Calendar,AF490,AE491,"f",FALSE)</f>
        <v>42878</v>
      </c>
      <c r="AG491" s="48">
        <f>_xll.qlCalendarAdvance(Calendar,AF491,Ndays&amp;"D",,,_xll.ohTrigger(Trigger,Recalc))</f>
        <v>42880</v>
      </c>
      <c r="AH491" s="49">
        <f>IFERROR(_xll.qlIndexFixing(Eur6M_QL,AG491,TRUE,Recalc),NA())</f>
        <v>3.0677510489403137E-3</v>
      </c>
    </row>
    <row r="492" spans="31:34" x14ac:dyDescent="0.2">
      <c r="AE492" s="11" t="str">
        <f t="shared" si="10"/>
        <v>1D</v>
      </c>
      <c r="AF492" s="48">
        <f>_xll.qlCalendarAdvance(Calendar,AF491,AE492,"f",FALSE)</f>
        <v>42879</v>
      </c>
      <c r="AG492" s="48">
        <f>_xll.qlCalendarAdvance(Calendar,AF492,Ndays&amp;"D",,,_xll.ohTrigger(Trigger,Recalc))</f>
        <v>42881</v>
      </c>
      <c r="AH492" s="49">
        <f>IFERROR(_xll.qlIndexFixing(Eur6M_QL,AG492,TRUE,Recalc),NA())</f>
        <v>3.0750160583926031E-3</v>
      </c>
    </row>
    <row r="493" spans="31:34" x14ac:dyDescent="0.2">
      <c r="AE493" s="11" t="str">
        <f t="shared" si="10"/>
        <v>1D</v>
      </c>
      <c r="AF493" s="48">
        <f>_xll.qlCalendarAdvance(Calendar,AF492,AE493,"f",FALSE)</f>
        <v>42880</v>
      </c>
      <c r="AG493" s="48">
        <f>_xll.qlCalendarAdvance(Calendar,AF493,Ndays&amp;"D",,,_xll.ohTrigger(Trigger,Recalc))</f>
        <v>42884</v>
      </c>
      <c r="AH493" s="49">
        <f>IFERROR(_xll.qlIndexFixing(Eur6M_QL,AG493,TRUE,Recalc),NA())</f>
        <v>3.0788213323510944E-3</v>
      </c>
    </row>
    <row r="494" spans="31:34" x14ac:dyDescent="0.2">
      <c r="AE494" s="11" t="str">
        <f t="shared" si="10"/>
        <v>1D</v>
      </c>
      <c r="AF494" s="48">
        <f>_xll.qlCalendarAdvance(Calendar,AF493,AE494,"f",FALSE)</f>
        <v>42881</v>
      </c>
      <c r="AG494" s="48">
        <f>_xll.qlCalendarAdvance(Calendar,AF494,Ndays&amp;"D",,,_xll.ohTrigger(Trigger,Recalc))</f>
        <v>42885</v>
      </c>
      <c r="AH494" s="49">
        <f>IFERROR(_xll.qlIndexFixing(Eur6M_QL,AG494,TRUE,Recalc),NA())</f>
        <v>3.0860227010825934E-3</v>
      </c>
    </row>
    <row r="495" spans="31:34" x14ac:dyDescent="0.2">
      <c r="AE495" s="11" t="str">
        <f t="shared" si="10"/>
        <v>1D</v>
      </c>
      <c r="AF495" s="48">
        <f>_xll.qlCalendarAdvance(Calendar,AF494,AE495,"f",FALSE)</f>
        <v>42884</v>
      </c>
      <c r="AG495" s="48">
        <f>_xll.qlCalendarAdvance(Calendar,AF495,Ndays&amp;"D",,,_xll.ohTrigger(Trigger,Recalc))</f>
        <v>42886</v>
      </c>
      <c r="AH495" s="49">
        <f>IFERROR(_xll.qlIndexFixing(Eur6M_QL,AG495,TRUE,Recalc),NA())</f>
        <v>3.1000602338790745E-3</v>
      </c>
    </row>
    <row r="496" spans="31:34" x14ac:dyDescent="0.2">
      <c r="AE496" s="11" t="str">
        <f t="shared" ref="AE496:AE559" si="11">AE495</f>
        <v>1D</v>
      </c>
      <c r="AF496" s="48">
        <f>_xll.qlCalendarAdvance(Calendar,AF495,AE496,"f",FALSE)</f>
        <v>42885</v>
      </c>
      <c r="AG496" s="48">
        <f>_xll.qlCalendarAdvance(Calendar,AF496,Ndays&amp;"D",,,_xll.ohTrigger(Trigger,Recalc))</f>
        <v>42887</v>
      </c>
      <c r="AH496" s="49">
        <f>IFERROR(_xll.qlIndexFixing(Eur6M_QL,AG496,TRUE,Recalc),NA())</f>
        <v>3.1144687722035129E-3</v>
      </c>
    </row>
    <row r="497" spans="31:34" x14ac:dyDescent="0.2">
      <c r="AE497" s="11" t="str">
        <f t="shared" si="11"/>
        <v>1D</v>
      </c>
      <c r="AF497" s="48">
        <f>_xll.qlCalendarAdvance(Calendar,AF496,AE497,"f",FALSE)</f>
        <v>42886</v>
      </c>
      <c r="AG497" s="48">
        <f>_xll.qlCalendarAdvance(Calendar,AF497,Ndays&amp;"D",,,_xll.ohTrigger(Trigger,Recalc))</f>
        <v>42888</v>
      </c>
      <c r="AH497" s="49">
        <f>IFERROR(_xll.qlIndexFixing(Eur6M_QL,AG497,TRUE,Recalc),NA())</f>
        <v>3.1214939229846166E-3</v>
      </c>
    </row>
    <row r="498" spans="31:34" x14ac:dyDescent="0.2">
      <c r="AE498" s="11" t="str">
        <f t="shared" si="11"/>
        <v>1D</v>
      </c>
      <c r="AF498" s="48">
        <f>_xll.qlCalendarAdvance(Calendar,AF497,AE498,"f",FALSE)</f>
        <v>42887</v>
      </c>
      <c r="AG498" s="48">
        <f>_xll.qlCalendarAdvance(Calendar,AF498,Ndays&amp;"D",,,_xll.ohTrigger(Trigger,Recalc))</f>
        <v>42891</v>
      </c>
      <c r="AH498" s="49">
        <f>IFERROR(_xll.qlIndexFixing(Eur6M_QL,AG498,TRUE,Recalc),NA())</f>
        <v>3.128487711306424E-3</v>
      </c>
    </row>
    <row r="499" spans="31:34" x14ac:dyDescent="0.2">
      <c r="AE499" s="11" t="str">
        <f t="shared" si="11"/>
        <v>1D</v>
      </c>
      <c r="AF499" s="48">
        <f>_xll.qlCalendarAdvance(Calendar,AF498,AE499,"f",FALSE)</f>
        <v>42888</v>
      </c>
      <c r="AG499" s="48">
        <f>_xll.qlCalendarAdvance(Calendar,AF499,Ndays&amp;"D",,,_xll.ohTrigger(Trigger,Recalc))</f>
        <v>42892</v>
      </c>
      <c r="AH499" s="49">
        <f>IFERROR(_xll.qlIndexFixing(Eur6M_QL,AG499,TRUE,Recalc),NA())</f>
        <v>3.135451765194737E-3</v>
      </c>
    </row>
    <row r="500" spans="31:34" x14ac:dyDescent="0.2">
      <c r="AE500" s="11" t="str">
        <f t="shared" si="11"/>
        <v>1D</v>
      </c>
      <c r="AF500" s="48">
        <f>_xll.qlCalendarAdvance(Calendar,AF499,AE500,"f",FALSE)</f>
        <v>42891</v>
      </c>
      <c r="AG500" s="48">
        <f>_xll.qlCalendarAdvance(Calendar,AF500,Ndays&amp;"D",,,_xll.ohTrigger(Trigger,Recalc))</f>
        <v>42893</v>
      </c>
      <c r="AH500" s="49">
        <f>IFERROR(_xll.qlIndexFixing(Eur6M_QL,AG500,TRUE,Recalc),NA())</f>
        <v>3.1493013066671927E-3</v>
      </c>
    </row>
    <row r="501" spans="31:34" x14ac:dyDescent="0.2">
      <c r="AE501" s="11" t="str">
        <f t="shared" si="11"/>
        <v>1D</v>
      </c>
      <c r="AF501" s="48">
        <f>_xll.qlCalendarAdvance(Calendar,AF500,AE501,"f",FALSE)</f>
        <v>42892</v>
      </c>
      <c r="AG501" s="48">
        <f>_xll.qlCalendarAdvance(Calendar,AF501,Ndays&amp;"D",,,_xll.ohTrigger(Trigger,Recalc))</f>
        <v>42894</v>
      </c>
      <c r="AH501" s="49">
        <f>IFERROR(_xll.qlIndexFixing(Eur6M_QL,AG501,TRUE,Recalc),NA())</f>
        <v>3.1630431978070597E-3</v>
      </c>
    </row>
    <row r="502" spans="31:34" x14ac:dyDescent="0.2">
      <c r="AE502" s="11" t="str">
        <f t="shared" si="11"/>
        <v>1D</v>
      </c>
      <c r="AF502" s="48">
        <f>_xll.qlCalendarAdvance(Calendar,AF501,AE502,"f",FALSE)</f>
        <v>42893</v>
      </c>
      <c r="AG502" s="48">
        <f>_xll.qlCalendarAdvance(Calendar,AF502,Ndays&amp;"D",,,_xll.ohTrigger(Trigger,Recalc))</f>
        <v>42895</v>
      </c>
      <c r="AH502" s="49">
        <f>IFERROR(_xll.qlIndexFixing(Eur6M_QL,AG502,TRUE,Recalc),NA())</f>
        <v>3.169883000780679E-3</v>
      </c>
    </row>
    <row r="503" spans="31:34" x14ac:dyDescent="0.2">
      <c r="AE503" s="11" t="str">
        <f t="shared" si="11"/>
        <v>1D</v>
      </c>
      <c r="AF503" s="48">
        <f>_xll.qlCalendarAdvance(Calendar,AF502,AE503,"f",FALSE)</f>
        <v>42894</v>
      </c>
      <c r="AG503" s="48">
        <f>_xll.qlCalendarAdvance(Calendar,AF503,Ndays&amp;"D",,,_xll.ohTrigger(Trigger,Recalc))</f>
        <v>42898</v>
      </c>
      <c r="AH503" s="49">
        <f>IFERROR(_xll.qlIndexFixing(Eur6M_QL,AG503,TRUE,Recalc),NA())</f>
        <v>3.1767028379879902E-3</v>
      </c>
    </row>
    <row r="504" spans="31:34" x14ac:dyDescent="0.2">
      <c r="AE504" s="11" t="str">
        <f t="shared" si="11"/>
        <v>1D</v>
      </c>
      <c r="AF504" s="48">
        <f>_xll.qlCalendarAdvance(Calendar,AF503,AE504,"f",FALSE)</f>
        <v>42895</v>
      </c>
      <c r="AG504" s="48">
        <f>_xll.qlCalendarAdvance(Calendar,AF504,Ndays&amp;"D",,,_xll.ohTrigger(Trigger,Recalc))</f>
        <v>42899</v>
      </c>
      <c r="AH504" s="49">
        <f>IFERROR(_xll.qlIndexFixing(Eur6M_QL,AG504,TRUE,Recalc),NA())</f>
        <v>3.1835043376220928E-3</v>
      </c>
    </row>
    <row r="505" spans="31:34" x14ac:dyDescent="0.2">
      <c r="AE505" s="11" t="str">
        <f t="shared" si="11"/>
        <v>1D</v>
      </c>
      <c r="AF505" s="48">
        <f>_xll.qlCalendarAdvance(Calendar,AF504,AE505,"f",FALSE)</f>
        <v>42898</v>
      </c>
      <c r="AG505" s="48">
        <f>_xll.qlCalendarAdvance(Calendar,AF505,Ndays&amp;"D",,,_xll.ohTrigger(Trigger,Recalc))</f>
        <v>42900</v>
      </c>
      <c r="AH505" s="49">
        <f>IFERROR(_xll.qlIndexFixing(Eur6M_QL,AG505,TRUE,Recalc),NA())</f>
        <v>3.197265638274641E-3</v>
      </c>
    </row>
    <row r="506" spans="31:34" x14ac:dyDescent="0.2">
      <c r="AE506" s="11" t="str">
        <f t="shared" si="11"/>
        <v>1D</v>
      </c>
      <c r="AF506" s="48">
        <f>_xll.qlCalendarAdvance(Calendar,AF505,AE506,"f",FALSE)</f>
        <v>42899</v>
      </c>
      <c r="AG506" s="48">
        <f>_xll.qlCalendarAdvance(Calendar,AF506,Ndays&amp;"D",,,_xll.ohTrigger(Trigger,Recalc))</f>
        <v>42901</v>
      </c>
      <c r="AH506" s="49">
        <f>IFERROR(_xll.qlIndexFixing(Eur6M_QL,AG506,TRUE,Recalc),NA())</f>
        <v>3.2105595250934461E-3</v>
      </c>
    </row>
    <row r="507" spans="31:34" x14ac:dyDescent="0.2">
      <c r="AE507" s="11" t="str">
        <f t="shared" si="11"/>
        <v>1D</v>
      </c>
      <c r="AF507" s="48">
        <f>_xll.qlCalendarAdvance(Calendar,AF506,AE507,"f",FALSE)</f>
        <v>42900</v>
      </c>
      <c r="AG507" s="48">
        <f>_xll.qlCalendarAdvance(Calendar,AF507,Ndays&amp;"D",,,_xll.ohTrigger(Trigger,Recalc))</f>
        <v>42902</v>
      </c>
      <c r="AH507" s="49">
        <f>IFERROR(_xll.qlIndexFixing(Eur6M_QL,AG507,TRUE,Recalc),NA())</f>
        <v>3.2172937605612897E-3</v>
      </c>
    </row>
    <row r="508" spans="31:34" x14ac:dyDescent="0.2">
      <c r="AE508" s="11" t="str">
        <f t="shared" si="11"/>
        <v>1D</v>
      </c>
      <c r="AF508" s="48">
        <f>_xll.qlCalendarAdvance(Calendar,AF507,AE508,"f",FALSE)</f>
        <v>42901</v>
      </c>
      <c r="AG508" s="48">
        <f>_xll.qlCalendarAdvance(Calendar,AF508,Ndays&amp;"D",,,_xll.ohTrigger(Trigger,Recalc))</f>
        <v>42905</v>
      </c>
      <c r="AH508" s="49">
        <f>IFERROR(_xll.qlIndexFixing(Eur6M_QL,AG508,TRUE,Recalc),NA())</f>
        <v>3.2240194280945753E-3</v>
      </c>
    </row>
    <row r="509" spans="31:34" x14ac:dyDescent="0.2">
      <c r="AE509" s="11" t="str">
        <f t="shared" si="11"/>
        <v>1D</v>
      </c>
      <c r="AF509" s="48">
        <f>_xll.qlCalendarAdvance(Calendar,AF508,AE509,"f",FALSE)</f>
        <v>42902</v>
      </c>
      <c r="AG509" s="48">
        <f>_xll.qlCalendarAdvance(Calendar,AF509,Ndays&amp;"D",,,_xll.ohTrigger(Trigger,Recalc))</f>
        <v>42906</v>
      </c>
      <c r="AH509" s="49">
        <f>IFERROR(_xll.qlIndexFixing(Eur6M_QL,AG509,TRUE,Recalc),NA())</f>
        <v>3.2307381560445262E-3</v>
      </c>
    </row>
    <row r="510" spans="31:34" x14ac:dyDescent="0.2">
      <c r="AE510" s="11" t="str">
        <f t="shared" si="11"/>
        <v>1D</v>
      </c>
      <c r="AF510" s="48">
        <f>_xll.qlCalendarAdvance(Calendar,AF509,AE510,"f",FALSE)</f>
        <v>42905</v>
      </c>
      <c r="AG510" s="48">
        <f>_xll.qlCalendarAdvance(Calendar,AF510,Ndays&amp;"D",,,_xll.ohTrigger(Trigger,Recalc))</f>
        <v>42907</v>
      </c>
      <c r="AH510" s="49">
        <f>IFERROR(_xll.qlIndexFixing(Eur6M_QL,AG510,TRUE,Recalc),NA())</f>
        <v>3.2515767446557207E-3</v>
      </c>
    </row>
    <row r="511" spans="31:34" x14ac:dyDescent="0.2">
      <c r="AE511" s="11" t="str">
        <f t="shared" si="11"/>
        <v>1D</v>
      </c>
      <c r="AF511" s="48">
        <f>_xll.qlCalendarAdvance(Calendar,AF510,AE511,"f",FALSE)</f>
        <v>42906</v>
      </c>
      <c r="AG511" s="48">
        <f>_xll.qlCalendarAdvance(Calendar,AF511,Ndays&amp;"D",,,_xll.ohTrigger(Trigger,Recalc))</f>
        <v>42908</v>
      </c>
      <c r="AH511" s="49">
        <f>IFERROR(_xll.qlIndexFixing(Eur6M_QL,AG511,TRUE,Recalc),NA())</f>
        <v>3.2611192792968815E-3</v>
      </c>
    </row>
    <row r="512" spans="31:34" x14ac:dyDescent="0.2">
      <c r="AE512" s="11" t="str">
        <f t="shared" si="11"/>
        <v>1D</v>
      </c>
      <c r="AF512" s="48">
        <f>_xll.qlCalendarAdvance(Calendar,AF511,AE512,"f",FALSE)</f>
        <v>42907</v>
      </c>
      <c r="AG512" s="48">
        <f>_xll.qlCalendarAdvance(Calendar,AF512,Ndays&amp;"D",,,_xll.ohTrigger(Trigger,Recalc))</f>
        <v>42909</v>
      </c>
      <c r="AH512" s="49">
        <f>IFERROR(_xll.qlIndexFixing(Eur6M_QL,AG512,TRUE,Recalc),NA())</f>
        <v>3.2642846959306001E-3</v>
      </c>
    </row>
    <row r="513" spans="31:34" x14ac:dyDescent="0.2">
      <c r="AE513" s="11" t="str">
        <f t="shared" si="11"/>
        <v>1D</v>
      </c>
      <c r="AF513" s="48">
        <f>_xll.qlCalendarAdvance(Calendar,AF512,AE513,"f",FALSE)</f>
        <v>42908</v>
      </c>
      <c r="AG513" s="48">
        <f>_xll.qlCalendarAdvance(Calendar,AF513,Ndays&amp;"D",,,_xll.ohTrigger(Trigger,Recalc))</f>
        <v>42912</v>
      </c>
      <c r="AH513" s="49">
        <f>IFERROR(_xll.qlIndexFixing(Eur6M_QL,AG513,TRUE,Recalc),NA())</f>
        <v>3.2709959830203826E-3</v>
      </c>
    </row>
    <row r="514" spans="31:34" x14ac:dyDescent="0.2">
      <c r="AE514" s="11" t="str">
        <f t="shared" si="11"/>
        <v>1D</v>
      </c>
      <c r="AF514" s="48">
        <f>_xll.qlCalendarAdvance(Calendar,AF513,AE514,"f",FALSE)</f>
        <v>42909</v>
      </c>
      <c r="AG514" s="48">
        <f>_xll.qlCalendarAdvance(Calendar,AF514,Ndays&amp;"D",,,_xll.ohTrigger(Trigger,Recalc))</f>
        <v>42913</v>
      </c>
      <c r="AH514" s="49">
        <f>IFERROR(_xll.qlIndexFixing(Eur6M_QL,AG514,TRUE,Recalc),NA())</f>
        <v>3.2777117296135328E-3</v>
      </c>
    </row>
    <row r="515" spans="31:34" x14ac:dyDescent="0.2">
      <c r="AE515" s="11" t="str">
        <f t="shared" si="11"/>
        <v>1D</v>
      </c>
      <c r="AF515" s="48">
        <f>_xll.qlCalendarAdvance(Calendar,AF514,AE515,"f",FALSE)</f>
        <v>42912</v>
      </c>
      <c r="AG515" s="48">
        <f>_xll.qlCalendarAdvance(Calendar,AF515,Ndays&amp;"D",,,_xll.ohTrigger(Trigger,Recalc))</f>
        <v>42914</v>
      </c>
      <c r="AH515" s="49">
        <f>IFERROR(_xll.qlIndexFixing(Eur6M_QL,AG515,TRUE,Recalc),NA())</f>
        <v>3.2808698041085298E-3</v>
      </c>
    </row>
    <row r="516" spans="31:34" x14ac:dyDescent="0.2">
      <c r="AE516" s="11" t="str">
        <f t="shared" si="11"/>
        <v>1D</v>
      </c>
      <c r="AF516" s="48">
        <f>_xll.qlCalendarAdvance(Calendar,AF515,AE516,"f",FALSE)</f>
        <v>42913</v>
      </c>
      <c r="AG516" s="48">
        <f>_xll.qlCalendarAdvance(Calendar,AF516,Ndays&amp;"D",,,_xll.ohTrigger(Trigger,Recalc))</f>
        <v>42915</v>
      </c>
      <c r="AH516" s="49">
        <f>IFERROR(_xll.qlIndexFixing(Eur6M_QL,AG516,TRUE,Recalc),NA())</f>
        <v>3.3082389566142368E-3</v>
      </c>
    </row>
    <row r="517" spans="31:34" x14ac:dyDescent="0.2">
      <c r="AE517" s="11" t="str">
        <f t="shared" si="11"/>
        <v>1D</v>
      </c>
      <c r="AF517" s="48">
        <f>_xll.qlCalendarAdvance(Calendar,AF516,AE517,"f",FALSE)</f>
        <v>42914</v>
      </c>
      <c r="AG517" s="48">
        <f>_xll.qlCalendarAdvance(Calendar,AF517,Ndays&amp;"D",,,_xll.ohTrigger(Trigger,Recalc))</f>
        <v>42916</v>
      </c>
      <c r="AH517" s="49">
        <f>IFERROR(_xll.qlIndexFixing(Eur6M_QL,AG517,TRUE,Recalc),NA())</f>
        <v>3.3150075218012645E-3</v>
      </c>
    </row>
    <row r="518" spans="31:34" x14ac:dyDescent="0.2">
      <c r="AE518" s="11" t="str">
        <f t="shared" si="11"/>
        <v>1D</v>
      </c>
      <c r="AF518" s="48">
        <f>_xll.qlCalendarAdvance(Calendar,AF517,AE518,"f",FALSE)</f>
        <v>42915</v>
      </c>
      <c r="AG518" s="48">
        <f>_xll.qlCalendarAdvance(Calendar,AF518,Ndays&amp;"D",,,_xll.ohTrigger(Trigger,Recalc))</f>
        <v>42919</v>
      </c>
      <c r="AH518" s="49">
        <f>IFERROR(_xll.qlIndexFixing(Eur6M_QL,AG518,TRUE,Recalc),NA())</f>
        <v>3.3217886898001298E-3</v>
      </c>
    </row>
    <row r="519" spans="31:34" x14ac:dyDescent="0.2">
      <c r="AE519" s="11" t="str">
        <f t="shared" si="11"/>
        <v>1D</v>
      </c>
      <c r="AF519" s="48">
        <f>_xll.qlCalendarAdvance(Calendar,AF518,AE519,"f",FALSE)</f>
        <v>42916</v>
      </c>
      <c r="AG519" s="48">
        <f>_xll.qlCalendarAdvance(Calendar,AF519,Ndays&amp;"D",,,_xll.ohTrigger(Trigger,Recalc))</f>
        <v>42920</v>
      </c>
      <c r="AH519" s="49">
        <f>IFERROR(_xll.qlIndexFixing(Eur6M_QL,AG519,TRUE,Recalc),NA())</f>
        <v>3.3358075955064637E-3</v>
      </c>
    </row>
    <row r="520" spans="31:34" x14ac:dyDescent="0.2">
      <c r="AE520" s="11" t="str">
        <f t="shared" si="11"/>
        <v>1D</v>
      </c>
      <c r="AF520" s="48">
        <f>_xll.qlCalendarAdvance(Calendar,AF519,AE520,"f",FALSE)</f>
        <v>42919</v>
      </c>
      <c r="AG520" s="48">
        <f>_xll.qlCalendarAdvance(Calendar,AF520,Ndays&amp;"D",,,_xll.ohTrigger(Trigger,Recalc))</f>
        <v>42921</v>
      </c>
      <c r="AH520" s="49">
        <f>IFERROR(_xll.qlIndexFixing(Eur6M_QL,AG520,TRUE,Recalc),NA())</f>
        <v>3.3390056342280684E-3</v>
      </c>
    </row>
    <row r="521" spans="31:34" x14ac:dyDescent="0.2">
      <c r="AE521" s="11" t="str">
        <f t="shared" si="11"/>
        <v>1D</v>
      </c>
      <c r="AF521" s="48">
        <f>_xll.qlCalendarAdvance(Calendar,AF520,AE521,"f",FALSE)</f>
        <v>42920</v>
      </c>
      <c r="AG521" s="48">
        <f>_xll.qlCalendarAdvance(Calendar,AF521,Ndays&amp;"D",,,_xll.ohTrigger(Trigger,Recalc))</f>
        <v>42922</v>
      </c>
      <c r="AH521" s="49">
        <f>IFERROR(_xll.qlIndexFixing(Eur6M_QL,AG521,TRUE,Recalc),NA())</f>
        <v>3.3558835765470558E-3</v>
      </c>
    </row>
    <row r="522" spans="31:34" x14ac:dyDescent="0.2">
      <c r="AE522" s="11" t="str">
        <f t="shared" si="11"/>
        <v>1D</v>
      </c>
      <c r="AF522" s="48">
        <f>_xll.qlCalendarAdvance(Calendar,AF521,AE522,"f",FALSE)</f>
        <v>42921</v>
      </c>
      <c r="AG522" s="48">
        <f>_xll.qlCalendarAdvance(Calendar,AF522,Ndays&amp;"D",,,_xll.ohTrigger(Trigger,Recalc))</f>
        <v>42923</v>
      </c>
      <c r="AH522" s="49">
        <f>IFERROR(_xll.qlIndexFixing(Eur6M_QL,AG522,TRUE,Recalc),NA())</f>
        <v>3.3627403641664864E-3</v>
      </c>
    </row>
    <row r="523" spans="31:34" x14ac:dyDescent="0.2">
      <c r="AE523" s="11" t="str">
        <f t="shared" si="11"/>
        <v>1D</v>
      </c>
      <c r="AF523" s="48">
        <f>_xll.qlCalendarAdvance(Calendar,AF522,AE523,"f",FALSE)</f>
        <v>42922</v>
      </c>
      <c r="AG523" s="48">
        <f>_xll.qlCalendarAdvance(Calendar,AF523,Ndays&amp;"D",,,_xll.ohTrigger(Trigger,Recalc))</f>
        <v>42926</v>
      </c>
      <c r="AH523" s="49">
        <f>IFERROR(_xll.qlIndexFixing(Eur6M_QL,AG523,TRUE,Recalc),NA())</f>
        <v>3.3696097555178882E-3</v>
      </c>
    </row>
    <row r="524" spans="31:34" x14ac:dyDescent="0.2">
      <c r="AE524" s="11" t="str">
        <f t="shared" si="11"/>
        <v>1D</v>
      </c>
      <c r="AF524" s="48">
        <f>_xll.qlCalendarAdvance(Calendar,AF523,AE524,"f",FALSE)</f>
        <v>42923</v>
      </c>
      <c r="AG524" s="48">
        <f>_xll.qlCalendarAdvance(Calendar,AF524,Ndays&amp;"D",,,_xll.ohTrigger(Trigger,Recalc))</f>
        <v>42927</v>
      </c>
      <c r="AH524" s="49">
        <f>IFERROR(_xll.qlIndexFixing(Eur6M_QL,AG524,TRUE,Recalc),NA())</f>
        <v>3.3838060153279859E-3</v>
      </c>
    </row>
    <row r="525" spans="31:34" x14ac:dyDescent="0.2">
      <c r="AE525" s="11" t="str">
        <f t="shared" si="11"/>
        <v>1D</v>
      </c>
      <c r="AF525" s="48">
        <f>_xll.qlCalendarAdvance(Calendar,AF524,AE525,"f",FALSE)</f>
        <v>42926</v>
      </c>
      <c r="AG525" s="48">
        <f>_xll.qlCalendarAdvance(Calendar,AF525,Ndays&amp;"D",,,_xll.ohTrigger(Trigger,Recalc))</f>
        <v>42928</v>
      </c>
      <c r="AH525" s="49">
        <f>IFERROR(_xll.qlIndexFixing(Eur6M_QL,AG525,TRUE,Recalc),NA())</f>
        <v>3.3870477155103227E-3</v>
      </c>
    </row>
    <row r="526" spans="31:34" x14ac:dyDescent="0.2">
      <c r="AE526" s="11" t="str">
        <f t="shared" si="11"/>
        <v>1D</v>
      </c>
      <c r="AF526" s="48">
        <f>_xll.qlCalendarAdvance(Calendar,AF525,AE526,"f",FALSE)</f>
        <v>42927</v>
      </c>
      <c r="AG526" s="48">
        <f>_xll.qlCalendarAdvance(Calendar,AF526,Ndays&amp;"D",,,_xll.ohTrigger(Trigger,Recalc))</f>
        <v>42929</v>
      </c>
      <c r="AH526" s="49">
        <f>IFERROR(_xll.qlIndexFixing(Eur6M_QL,AG526,TRUE,Recalc),NA())</f>
        <v>3.4041457728820664E-3</v>
      </c>
    </row>
    <row r="527" spans="31:34" x14ac:dyDescent="0.2">
      <c r="AE527" s="11" t="str">
        <f t="shared" si="11"/>
        <v>1D</v>
      </c>
      <c r="AF527" s="48">
        <f>_xll.qlCalendarAdvance(Calendar,AF526,AE527,"f",FALSE)</f>
        <v>42928</v>
      </c>
      <c r="AG527" s="48">
        <f>_xll.qlCalendarAdvance(Calendar,AF527,Ndays&amp;"D",,,_xll.ohTrigger(Trigger,Recalc))</f>
        <v>42930</v>
      </c>
      <c r="AH527" s="49">
        <f>IFERROR(_xll.qlIndexFixing(Eur6M_QL,AG527,TRUE,Recalc),NA())</f>
        <v>3.411090789408286E-3</v>
      </c>
    </row>
    <row r="528" spans="31:34" x14ac:dyDescent="0.2">
      <c r="AE528" s="11" t="str">
        <f t="shared" si="11"/>
        <v>1D</v>
      </c>
      <c r="AF528" s="48">
        <f>_xll.qlCalendarAdvance(Calendar,AF527,AE528,"f",FALSE)</f>
        <v>42929</v>
      </c>
      <c r="AG528" s="48">
        <f>_xll.qlCalendarAdvance(Calendar,AF528,Ndays&amp;"D",,,_xll.ohTrigger(Trigger,Recalc))</f>
        <v>42933</v>
      </c>
      <c r="AH528" s="49">
        <f>IFERROR(_xll.qlIndexFixing(Eur6M_QL,AG528,TRUE,Recalc),NA())</f>
        <v>3.4180484105979059E-3</v>
      </c>
    </row>
    <row r="529" spans="31:34" x14ac:dyDescent="0.2">
      <c r="AE529" s="11" t="str">
        <f t="shared" si="11"/>
        <v>1D</v>
      </c>
      <c r="AF529" s="48">
        <f>_xll.qlCalendarAdvance(Calendar,AF528,AE529,"f",FALSE)</f>
        <v>42930</v>
      </c>
      <c r="AG529" s="48">
        <f>_xll.qlCalendarAdvance(Calendar,AF529,Ndays&amp;"D",,,_xll.ohTrigger(Trigger,Recalc))</f>
        <v>42934</v>
      </c>
      <c r="AH529" s="49">
        <f>IFERROR(_xll.qlIndexFixing(Eur6M_QL,AG529,TRUE,Recalc),NA())</f>
        <v>3.4324220621833258E-3</v>
      </c>
    </row>
    <row r="530" spans="31:34" x14ac:dyDescent="0.2">
      <c r="AE530" s="11" t="str">
        <f t="shared" si="11"/>
        <v>1D</v>
      </c>
      <c r="AF530" s="48">
        <f>_xll.qlCalendarAdvance(Calendar,AF529,AE530,"f",FALSE)</f>
        <v>42933</v>
      </c>
      <c r="AG530" s="48">
        <f>_xll.qlCalendarAdvance(Calendar,AF530,Ndays&amp;"D",,,_xll.ohTrigger(Trigger,Recalc))</f>
        <v>42935</v>
      </c>
      <c r="AH530" s="49">
        <f>IFERROR(_xll.qlIndexFixing(Eur6M_QL,AG530,TRUE,Recalc),NA())</f>
        <v>3.4357074147700951E-3</v>
      </c>
    </row>
    <row r="531" spans="31:34" x14ac:dyDescent="0.2">
      <c r="AE531" s="11" t="str">
        <f t="shared" si="11"/>
        <v>1D</v>
      </c>
      <c r="AF531" s="48">
        <f>_xll.qlCalendarAdvance(Calendar,AF530,AE531,"f",FALSE)</f>
        <v>42934</v>
      </c>
      <c r="AG531" s="48">
        <f>_xll.qlCalendarAdvance(Calendar,AF531,Ndays&amp;"D",,,_xll.ohTrigger(Trigger,Recalc))</f>
        <v>42936</v>
      </c>
      <c r="AH531" s="49">
        <f>IFERROR(_xll.qlIndexFixing(Eur6M_QL,AG531,TRUE,Recalc),NA())</f>
        <v>3.4530255911862967E-3</v>
      </c>
    </row>
    <row r="532" spans="31:34" x14ac:dyDescent="0.2">
      <c r="AE532" s="11" t="str">
        <f t="shared" si="11"/>
        <v>1D</v>
      </c>
      <c r="AF532" s="48">
        <f>_xll.qlCalendarAdvance(Calendar,AF531,AE532,"f",FALSE)</f>
        <v>42935</v>
      </c>
      <c r="AG532" s="48">
        <f>_xll.qlCalendarAdvance(Calendar,AF532,Ndays&amp;"D",,,_xll.ohTrigger(Trigger,Recalc))</f>
        <v>42937</v>
      </c>
      <c r="AH532" s="49">
        <f>IFERROR(_xll.qlIndexFixing(Eur6M_QL,AG532,TRUE,Recalc),NA())</f>
        <v>3.4600588431762344E-3</v>
      </c>
    </row>
    <row r="533" spans="31:34" x14ac:dyDescent="0.2">
      <c r="AE533" s="11" t="str">
        <f t="shared" si="11"/>
        <v>1D</v>
      </c>
      <c r="AF533" s="48">
        <f>_xll.qlCalendarAdvance(Calendar,AF532,AE533,"f",FALSE)</f>
        <v>42936</v>
      </c>
      <c r="AG533" s="48">
        <f>_xll.qlCalendarAdvance(Calendar,AF533,Ndays&amp;"D",,,_xll.ohTrigger(Trigger,Recalc))</f>
        <v>42940</v>
      </c>
      <c r="AH533" s="49">
        <f>IFERROR(_xll.qlIndexFixing(Eur6M_QL,AG533,TRUE,Recalc),NA())</f>
        <v>3.4671047007722965E-3</v>
      </c>
    </row>
    <row r="534" spans="31:34" x14ac:dyDescent="0.2">
      <c r="AE534" s="11" t="str">
        <f t="shared" si="11"/>
        <v>1D</v>
      </c>
      <c r="AF534" s="48">
        <f>_xll.qlCalendarAdvance(Calendar,AF533,AE534,"f",FALSE)</f>
        <v>42937</v>
      </c>
      <c r="AG534" s="48">
        <f>_xll.qlCalendarAdvance(Calendar,AF534,Ndays&amp;"D",,,_xll.ohTrigger(Trigger,Recalc))</f>
        <v>42941</v>
      </c>
      <c r="AH534" s="49">
        <f>IFERROR(_xll.qlIndexFixing(Eur6M_QL,AG534,TRUE,Recalc),NA())</f>
        <v>3.4816557824723566E-3</v>
      </c>
    </row>
    <row r="535" spans="31:34" x14ac:dyDescent="0.2">
      <c r="AE535" s="11" t="str">
        <f t="shared" si="11"/>
        <v>1D</v>
      </c>
      <c r="AF535" s="48">
        <f>_xll.qlCalendarAdvance(Calendar,AF534,AE535,"f",FALSE)</f>
        <v>42940</v>
      </c>
      <c r="AG535" s="48">
        <f>_xll.qlCalendarAdvance(Calendar,AF535,Ndays&amp;"D",,,_xll.ohTrigger(Trigger,Recalc))</f>
        <v>42942</v>
      </c>
      <c r="AH535" s="49">
        <f>IFERROR(_xll.qlIndexFixing(Eur6M_QL,AG535,TRUE,Recalc),NA())</f>
        <v>3.4849847781991917E-3</v>
      </c>
    </row>
    <row r="536" spans="31:34" x14ac:dyDescent="0.2">
      <c r="AE536" s="11" t="str">
        <f t="shared" si="11"/>
        <v>1D</v>
      </c>
      <c r="AF536" s="48">
        <f>_xll.qlCalendarAdvance(Calendar,AF535,AE536,"f",FALSE)</f>
        <v>42941</v>
      </c>
      <c r="AG536" s="48">
        <f>_xll.qlCalendarAdvance(Calendar,AF536,Ndays&amp;"D",,,_xll.ohTrigger(Trigger,Recalc))</f>
        <v>42943</v>
      </c>
      <c r="AH536" s="49">
        <f>IFERROR(_xll.qlIndexFixing(Eur6M_QL,AG536,TRUE,Recalc),NA())</f>
        <v>3.5025230776097875E-3</v>
      </c>
    </row>
    <row r="537" spans="31:34" x14ac:dyDescent="0.2">
      <c r="AE537" s="11" t="str">
        <f t="shared" si="11"/>
        <v>1D</v>
      </c>
      <c r="AF537" s="48">
        <f>_xll.qlCalendarAdvance(Calendar,AF536,AE537,"f",FALSE)</f>
        <v>42942</v>
      </c>
      <c r="AG537" s="48">
        <f>_xll.qlCalendarAdvance(Calendar,AF537,Ndays&amp;"D",,,_xll.ohTrigger(Trigger,Recalc))</f>
        <v>42944</v>
      </c>
      <c r="AH537" s="49">
        <f>IFERROR(_xll.qlIndexFixing(Eur6M_QL,AG537,TRUE,Recalc),NA())</f>
        <v>3.5096445717033493E-3</v>
      </c>
    </row>
    <row r="538" spans="31:34" x14ac:dyDescent="0.2">
      <c r="AE538" s="11" t="str">
        <f t="shared" si="11"/>
        <v>1D</v>
      </c>
      <c r="AF538" s="48">
        <f>_xll.qlCalendarAdvance(Calendar,AF537,AE538,"f",FALSE)</f>
        <v>42943</v>
      </c>
      <c r="AG538" s="48">
        <f>_xll.qlCalendarAdvance(Calendar,AF538,Ndays&amp;"D",,,_xll.ohTrigger(Trigger,Recalc))</f>
        <v>42947</v>
      </c>
      <c r="AH538" s="49">
        <f>IFERROR(_xll.qlIndexFixing(Eur6M_QL,AG538,TRUE,Recalc),NA())</f>
        <v>3.5167786723592272E-3</v>
      </c>
    </row>
    <row r="539" spans="31:34" x14ac:dyDescent="0.2">
      <c r="AE539" s="11" t="str">
        <f t="shared" si="11"/>
        <v>1D</v>
      </c>
      <c r="AF539" s="48">
        <f>_xll.qlCalendarAdvance(Calendar,AF538,AE539,"f",FALSE)</f>
        <v>42944</v>
      </c>
      <c r="AG539" s="48">
        <f>_xll.qlCalendarAdvance(Calendar,AF539,Ndays&amp;"D",,,_xll.ohTrigger(Trigger,Recalc))</f>
        <v>42948</v>
      </c>
      <c r="AH539" s="49">
        <f>IFERROR(_xll.qlIndexFixing(Eur6M_QL,AG539,TRUE,Recalc),NA())</f>
        <v>3.5315072231858762E-3</v>
      </c>
    </row>
    <row r="540" spans="31:34" x14ac:dyDescent="0.2">
      <c r="AE540" s="11" t="str">
        <f t="shared" si="11"/>
        <v>1D</v>
      </c>
      <c r="AF540" s="48">
        <f>_xll.qlCalendarAdvance(Calendar,AF539,AE540,"f",FALSE)</f>
        <v>42947</v>
      </c>
      <c r="AG540" s="48">
        <f>_xll.qlCalendarAdvance(Calendar,AF540,Ndays&amp;"D",,,_xll.ohTrigger(Trigger,Recalc))</f>
        <v>42949</v>
      </c>
      <c r="AH540" s="49">
        <f>IFERROR(_xll.qlIndexFixing(Eur6M_QL,AG540,TRUE,Recalc),NA())</f>
        <v>3.5348798525774907E-3</v>
      </c>
    </row>
    <row r="541" spans="31:34" x14ac:dyDescent="0.2">
      <c r="AE541" s="11" t="str">
        <f t="shared" si="11"/>
        <v>1D</v>
      </c>
      <c r="AF541" s="48">
        <f>_xll.qlCalendarAdvance(Calendar,AF540,AE541,"f",FALSE)</f>
        <v>42948</v>
      </c>
      <c r="AG541" s="48">
        <f>_xll.qlCalendarAdvance(Calendar,AF541,Ndays&amp;"D",,,_xll.ohTrigger(Trigger,Recalc))</f>
        <v>42950</v>
      </c>
      <c r="AH541" s="49">
        <f>IFERROR(_xll.qlIndexFixing(Eur6M_QL,AG541,TRUE,Recalc),NA())</f>
        <v>3.5526382788855903E-3</v>
      </c>
    </row>
    <row r="542" spans="31:34" x14ac:dyDescent="0.2">
      <c r="AE542" s="11" t="str">
        <f t="shared" si="11"/>
        <v>1D</v>
      </c>
      <c r="AF542" s="48">
        <f>_xll.qlCalendarAdvance(Calendar,AF541,AE542,"f",FALSE)</f>
        <v>42949</v>
      </c>
      <c r="AG542" s="48">
        <f>_xll.qlCalendarAdvance(Calendar,AF542,Ndays&amp;"D",,,_xll.ohTrigger(Trigger,Recalc))</f>
        <v>42951</v>
      </c>
      <c r="AH542" s="49">
        <f>IFERROR(_xll.qlIndexFixing(Eur6M_QL,AG542,TRUE,Recalc),NA())</f>
        <v>3.559848021807832E-3</v>
      </c>
    </row>
    <row r="543" spans="31:34" x14ac:dyDescent="0.2">
      <c r="AE543" s="11" t="str">
        <f t="shared" si="11"/>
        <v>1D</v>
      </c>
      <c r="AF543" s="48">
        <f>_xll.qlCalendarAdvance(Calendar,AF542,AE543,"f",FALSE)</f>
        <v>42950</v>
      </c>
      <c r="AG543" s="48">
        <f>_xll.qlCalendarAdvance(Calendar,AF543,Ndays&amp;"D",,,_xll.ohTrigger(Trigger,Recalc))</f>
        <v>42954</v>
      </c>
      <c r="AH543" s="49">
        <f>IFERROR(_xll.qlIndexFixing(Eur6M_QL,AG543,TRUE,Recalc),NA())</f>
        <v>3.5670703722590073E-3</v>
      </c>
    </row>
    <row r="544" spans="31:34" x14ac:dyDescent="0.2">
      <c r="AE544" s="11" t="str">
        <f t="shared" si="11"/>
        <v>1D</v>
      </c>
      <c r="AF544" s="48">
        <f>_xll.qlCalendarAdvance(Calendar,AF543,AE544,"f",FALSE)</f>
        <v>42951</v>
      </c>
      <c r="AG544" s="48">
        <f>_xll.qlCalendarAdvance(Calendar,AF544,Ndays&amp;"D",,,_xll.ohTrigger(Trigger,Recalc))</f>
        <v>42955</v>
      </c>
      <c r="AH544" s="49">
        <f>IFERROR(_xll.qlIndexFixing(Eur6M_QL,AG544,TRUE,Recalc),NA())</f>
        <v>3.5819764319034598E-3</v>
      </c>
    </row>
    <row r="545" spans="31:34" x14ac:dyDescent="0.2">
      <c r="AE545" s="11" t="str">
        <f t="shared" si="11"/>
        <v>1D</v>
      </c>
      <c r="AF545" s="48">
        <f>_xll.qlCalendarAdvance(Calendar,AF544,AE545,"f",FALSE)</f>
        <v>42954</v>
      </c>
      <c r="AG545" s="48">
        <f>_xll.qlCalendarAdvance(Calendar,AF545,Ndays&amp;"D",,,_xll.ohTrigger(Trigger,Recalc))</f>
        <v>42956</v>
      </c>
      <c r="AH545" s="49">
        <f>IFERROR(_xll.qlIndexFixing(Eur6M_QL,AG545,TRUE,Recalc),NA())</f>
        <v>3.5853926852703463E-3</v>
      </c>
    </row>
    <row r="546" spans="31:34" x14ac:dyDescent="0.2">
      <c r="AE546" s="11" t="str">
        <f t="shared" si="11"/>
        <v>1D</v>
      </c>
      <c r="AF546" s="48">
        <f>_xll.qlCalendarAdvance(Calendar,AF545,AE546,"f",FALSE)</f>
        <v>42955</v>
      </c>
      <c r="AG546" s="48">
        <f>_xll.qlCalendarAdvance(Calendar,AF546,Ndays&amp;"D",,,_xll.ohTrigger(Trigger,Recalc))</f>
        <v>42957</v>
      </c>
      <c r="AH546" s="49">
        <f>IFERROR(_xll.qlIndexFixing(Eur6M_QL,AG546,TRUE,Recalc),NA())</f>
        <v>3.6033712423332457E-3</v>
      </c>
    </row>
    <row r="547" spans="31:34" x14ac:dyDescent="0.2">
      <c r="AE547" s="11" t="str">
        <f t="shared" si="11"/>
        <v>1D</v>
      </c>
      <c r="AF547" s="48">
        <f>_xll.qlCalendarAdvance(Calendar,AF546,AE547,"f",FALSE)</f>
        <v>42956</v>
      </c>
      <c r="AG547" s="48">
        <f>_xll.qlCalendarAdvance(Calendar,AF547,Ndays&amp;"D",,,_xll.ohTrigger(Trigger,Recalc))</f>
        <v>42958</v>
      </c>
      <c r="AH547" s="49">
        <f>IFERROR(_xll.qlIndexFixing(Eur6M_QL,AG547,TRUE,Recalc),NA())</f>
        <v>3.6106692408904612E-3</v>
      </c>
    </row>
    <row r="548" spans="31:34" x14ac:dyDescent="0.2">
      <c r="AE548" s="11" t="str">
        <f t="shared" si="11"/>
        <v>1D</v>
      </c>
      <c r="AF548" s="48">
        <f>_xll.qlCalendarAdvance(Calendar,AF547,AE548,"f",FALSE)</f>
        <v>42957</v>
      </c>
      <c r="AG548" s="48">
        <f>_xll.qlCalendarAdvance(Calendar,AF548,Ndays&amp;"D",,,_xll.ohTrigger(Trigger,Recalc))</f>
        <v>42961</v>
      </c>
      <c r="AH548" s="49">
        <f>IFERROR(_xll.qlIndexFixing(Eur6M_QL,AG548,TRUE,Recalc),NA())</f>
        <v>3.6179798479566961E-3</v>
      </c>
    </row>
    <row r="549" spans="31:34" x14ac:dyDescent="0.2">
      <c r="AE549" s="11" t="str">
        <f t="shared" si="11"/>
        <v>1D</v>
      </c>
      <c r="AF549" s="48">
        <f>_xll.qlCalendarAdvance(Calendar,AF548,AE549,"f",FALSE)</f>
        <v>42958</v>
      </c>
      <c r="AG549" s="48">
        <f>_xll.qlCalendarAdvance(Calendar,AF549,Ndays&amp;"D",,,_xll.ohTrigger(Trigger,Recalc))</f>
        <v>42962</v>
      </c>
      <c r="AH549" s="49">
        <f>IFERROR(_xll.qlIndexFixing(Eur6M_QL,AG549,TRUE,Recalc),NA())</f>
        <v>3.6330634567973263E-3</v>
      </c>
    </row>
    <row r="550" spans="31:34" x14ac:dyDescent="0.2">
      <c r="AE550" s="11" t="str">
        <f t="shared" si="11"/>
        <v>1D</v>
      </c>
      <c r="AF550" s="48">
        <f>_xll.qlCalendarAdvance(Calendar,AF549,AE550,"f",FALSE)</f>
        <v>42961</v>
      </c>
      <c r="AG550" s="48">
        <f>_xll.qlCalendarAdvance(Calendar,AF550,Ndays&amp;"D",,,_xll.ohTrigger(Trigger,Recalc))</f>
        <v>42963</v>
      </c>
      <c r="AH550" s="49">
        <f>IFERROR(_xll.qlIndexFixing(Eur6M_QL,AG550,TRUE,Recalc),NA())</f>
        <v>3.636523324231184E-3</v>
      </c>
    </row>
    <row r="551" spans="31:34" x14ac:dyDescent="0.2">
      <c r="AE551" s="11" t="str">
        <f t="shared" si="11"/>
        <v>1D</v>
      </c>
      <c r="AF551" s="48">
        <f>_xll.qlCalendarAdvance(Calendar,AF550,AE551,"f",FALSE)</f>
        <v>42962</v>
      </c>
      <c r="AG551" s="48">
        <f>_xll.qlCalendarAdvance(Calendar,AF551,Ndays&amp;"D",,,_xll.ohTrigger(Trigger,Recalc))</f>
        <v>42964</v>
      </c>
      <c r="AH551" s="49">
        <f>IFERROR(_xll.qlIndexFixing(Eur6M_QL,AG551,TRUE,Recalc),NA())</f>
        <v>3.6547220158540013E-3</v>
      </c>
    </row>
    <row r="552" spans="31:34" x14ac:dyDescent="0.2">
      <c r="AE552" s="11" t="str">
        <f t="shared" si="11"/>
        <v>1D</v>
      </c>
      <c r="AF552" s="48">
        <f>_xll.qlCalendarAdvance(Calendar,AF551,AE552,"f",FALSE)</f>
        <v>42963</v>
      </c>
      <c r="AG552" s="48">
        <f>_xll.qlCalendarAdvance(Calendar,AF552,Ndays&amp;"D",,,_xll.ohTrigger(Trigger,Recalc))</f>
        <v>42965</v>
      </c>
      <c r="AH552" s="49">
        <f>IFERROR(_xll.qlIndexFixing(Eur6M_QL,AG552,TRUE,Recalc),NA())</f>
        <v>3.6621082769380691E-3</v>
      </c>
    </row>
    <row r="553" spans="31:34" x14ac:dyDescent="0.2">
      <c r="AE553" s="11" t="str">
        <f t="shared" si="11"/>
        <v>1D</v>
      </c>
      <c r="AF553" s="48">
        <f>_xll.qlCalendarAdvance(Calendar,AF552,AE553,"f",FALSE)</f>
        <v>42964</v>
      </c>
      <c r="AG553" s="48">
        <f>_xll.qlCalendarAdvance(Calendar,AF553,Ndays&amp;"D",,,_xll.ohTrigger(Trigger,Recalc))</f>
        <v>42968</v>
      </c>
      <c r="AH553" s="49">
        <f>IFERROR(_xll.qlIndexFixing(Eur6M_QL,AG553,TRUE,Recalc),NA())</f>
        <v>3.6695071475216683E-3</v>
      </c>
    </row>
    <row r="554" spans="31:34" x14ac:dyDescent="0.2">
      <c r="AE554" s="11" t="str">
        <f t="shared" si="11"/>
        <v>1D</v>
      </c>
      <c r="AF554" s="48">
        <f>_xll.qlCalendarAdvance(Calendar,AF553,AE554,"f",FALSE)</f>
        <v>42965</v>
      </c>
      <c r="AG554" s="48">
        <f>_xll.qlCalendarAdvance(Calendar,AF554,Ndays&amp;"D",,,_xll.ohTrigger(Trigger,Recalc))</f>
        <v>42969</v>
      </c>
      <c r="AH554" s="49">
        <f>IFERROR(_xll.qlIndexFixing(Eur6M_QL,AG554,TRUE,Recalc),NA())</f>
        <v>3.6847683466289002E-3</v>
      </c>
    </row>
    <row r="555" spans="31:34" x14ac:dyDescent="0.2">
      <c r="AE555" s="11" t="str">
        <f t="shared" si="11"/>
        <v>1D</v>
      </c>
      <c r="AF555" s="48">
        <f>_xll.qlCalendarAdvance(Calendar,AF554,AE555,"f",FALSE)</f>
        <v>42968</v>
      </c>
      <c r="AG555" s="48">
        <f>_xll.qlCalendarAdvance(Calendar,AF555,Ndays&amp;"D",,,_xll.ohTrigger(Trigger,Recalc))</f>
        <v>42970</v>
      </c>
      <c r="AH555" s="49">
        <f>IFERROR(_xll.qlIndexFixing(Eur6M_QL,AG555,TRUE,Recalc),NA())</f>
        <v>3.6882718180019304E-3</v>
      </c>
    </row>
    <row r="556" spans="31:34" x14ac:dyDescent="0.2">
      <c r="AE556" s="11" t="str">
        <f t="shared" si="11"/>
        <v>1D</v>
      </c>
      <c r="AF556" s="48">
        <f>_xll.qlCalendarAdvance(Calendar,AF555,AE556,"f",FALSE)</f>
        <v>42969</v>
      </c>
      <c r="AG556" s="48">
        <f>_xll.qlCalendarAdvance(Calendar,AF556,Ndays&amp;"D",,,_xll.ohTrigger(Trigger,Recalc))</f>
        <v>42971</v>
      </c>
      <c r="AH556" s="49">
        <f>IFERROR(_xll.qlIndexFixing(Eur6M_QL,AG556,TRUE,Recalc),NA())</f>
        <v>3.7066906479347236E-3</v>
      </c>
    </row>
    <row r="557" spans="31:34" x14ac:dyDescent="0.2">
      <c r="AE557" s="11" t="str">
        <f t="shared" si="11"/>
        <v>1D</v>
      </c>
      <c r="AF557" s="48">
        <f>_xll.qlCalendarAdvance(Calendar,AF556,AE557,"f",FALSE)</f>
        <v>42970</v>
      </c>
      <c r="AG557" s="48">
        <f>_xll.qlCalendarAdvance(Calendar,AF557,Ndays&amp;"D",,,_xll.ohTrigger(Trigger,Recalc))</f>
        <v>42972</v>
      </c>
      <c r="AH557" s="49">
        <f>IFERROR(_xll.qlIndexFixing(Eur6M_QL,AG557,TRUE,Recalc),NA())</f>
        <v>3.710214831179815E-3</v>
      </c>
    </row>
    <row r="558" spans="31:34" x14ac:dyDescent="0.2">
      <c r="AE558" s="11" t="str">
        <f t="shared" si="11"/>
        <v>1D</v>
      </c>
      <c r="AF558" s="48">
        <f>_xll.qlCalendarAdvance(Calendar,AF557,AE558,"f",FALSE)</f>
        <v>42971</v>
      </c>
      <c r="AG558" s="48">
        <f>_xll.qlCalendarAdvance(Calendar,AF558,Ndays&amp;"D",,,_xll.ohTrigger(Trigger,Recalc))</f>
        <v>42975</v>
      </c>
      <c r="AH558" s="49">
        <f>IFERROR(_xll.qlIndexFixing(Eur6M_QL,AG558,TRUE,Recalc),NA())</f>
        <v>3.7137431418571474E-3</v>
      </c>
    </row>
    <row r="559" spans="31:34" x14ac:dyDescent="0.2">
      <c r="AE559" s="11" t="str">
        <f t="shared" si="11"/>
        <v>1D</v>
      </c>
      <c r="AF559" s="48">
        <f>_xll.qlCalendarAdvance(Calendar,AF558,AE559,"f",FALSE)</f>
        <v>42972</v>
      </c>
      <c r="AG559" s="48">
        <f>_xll.qlCalendarAdvance(Calendar,AF559,Ndays&amp;"D",,,_xll.ohTrigger(Trigger,Recalc))</f>
        <v>42976</v>
      </c>
      <c r="AH559" s="49">
        <f>IFERROR(_xll.qlIndexFixing(Eur6M_QL,AG559,TRUE,Recalc),NA())</f>
        <v>3.7172755797558474E-3</v>
      </c>
    </row>
    <row r="560" spans="31:34" x14ac:dyDescent="0.2">
      <c r="AE560" s="11" t="str">
        <f t="shared" ref="AE560:AE623" si="12">AE559</f>
        <v>1D</v>
      </c>
      <c r="AF560" s="48">
        <f>_xll.qlCalendarAdvance(Calendar,AF559,AE560,"f",FALSE)</f>
        <v>42975</v>
      </c>
      <c r="AG560" s="48">
        <f>_xll.qlCalendarAdvance(Calendar,AF560,Ndays&amp;"D",,,_xll.ohTrigger(Trigger,Recalc))</f>
        <v>42977</v>
      </c>
      <c r="AH560" s="49">
        <f>IFERROR(_xll.qlIndexFixing(Eur6M_QL,AG560,TRUE,Recalc),NA())</f>
        <v>3.7247687918146432E-3</v>
      </c>
    </row>
    <row r="561" spans="31:34" x14ac:dyDescent="0.2">
      <c r="AE561" s="11" t="str">
        <f t="shared" si="12"/>
        <v>1D</v>
      </c>
      <c r="AF561" s="48">
        <f>_xll.qlCalendarAdvance(Calendar,AF560,AE561,"f",FALSE)</f>
        <v>42976</v>
      </c>
      <c r="AG561" s="48">
        <f>_xll.qlCalendarAdvance(Calendar,AF561,Ndays&amp;"D",,,_xll.ohTrigger(Trigger,Recalc))</f>
        <v>42978</v>
      </c>
      <c r="AH561" s="49">
        <f>IFERROR(_xll.qlIndexFixing(Eur6M_QL,AG561,TRUE,Recalc),NA())</f>
        <v>3.7513041697104389E-3</v>
      </c>
    </row>
    <row r="562" spans="31:34" x14ac:dyDescent="0.2">
      <c r="AE562" s="11" t="str">
        <f t="shared" si="12"/>
        <v>1D</v>
      </c>
      <c r="AF562" s="48">
        <f>_xll.qlCalendarAdvance(Calendar,AF561,AE562,"f",FALSE)</f>
        <v>42977</v>
      </c>
      <c r="AG562" s="48">
        <f>_xll.qlCalendarAdvance(Calendar,AF562,Ndays&amp;"D",,,_xll.ohTrigger(Trigger,Recalc))</f>
        <v>42979</v>
      </c>
      <c r="AH562" s="49">
        <f>IFERROR(_xll.qlIndexFixing(Eur6M_QL,AG562,TRUE,Recalc),NA())</f>
        <v>3.7548677400412699E-3</v>
      </c>
    </row>
    <row r="563" spans="31:34" x14ac:dyDescent="0.2">
      <c r="AE563" s="11" t="str">
        <f t="shared" si="12"/>
        <v>1D</v>
      </c>
      <c r="AF563" s="48">
        <f>_xll.qlCalendarAdvance(Calendar,AF562,AE563,"f",FALSE)</f>
        <v>42978</v>
      </c>
      <c r="AG563" s="48">
        <f>_xll.qlCalendarAdvance(Calendar,AF563,Ndays&amp;"D",,,_xll.ohTrigger(Trigger,Recalc))</f>
        <v>42982</v>
      </c>
      <c r="AH563" s="49">
        <f>IFERROR(_xll.qlIndexFixing(Eur6M_QL,AG563,TRUE,Recalc),NA())</f>
        <v>3.7624240028094704E-3</v>
      </c>
    </row>
    <row r="564" spans="31:34" x14ac:dyDescent="0.2">
      <c r="AE564" s="11" t="str">
        <f t="shared" si="12"/>
        <v>1D</v>
      </c>
      <c r="AF564" s="48">
        <f>_xll.qlCalendarAdvance(Calendar,AF563,AE564,"f",FALSE)</f>
        <v>42979</v>
      </c>
      <c r="AG564" s="48">
        <f>_xll.qlCalendarAdvance(Calendar,AF564,Ndays&amp;"D",,,_xll.ohTrigger(Trigger,Recalc))</f>
        <v>42983</v>
      </c>
      <c r="AH564" s="49">
        <f>IFERROR(_xll.qlIndexFixing(Eur6M_QL,AG564,TRUE,Recalc),NA())</f>
        <v>3.7699928761479387E-3</v>
      </c>
    </row>
    <row r="565" spans="31:34" x14ac:dyDescent="0.2">
      <c r="AE565" s="11" t="str">
        <f t="shared" si="12"/>
        <v>1D</v>
      </c>
      <c r="AF565" s="48">
        <f>_xll.qlCalendarAdvance(Calendar,AF564,AE565,"f",FALSE)</f>
        <v>42982</v>
      </c>
      <c r="AG565" s="48">
        <f>_xll.qlCalendarAdvance(Calendar,AF565,Ndays&amp;"D",,,_xll.ohTrigger(Trigger,Recalc))</f>
        <v>42984</v>
      </c>
      <c r="AH565" s="49">
        <f>IFERROR(_xll.qlIndexFixing(Eur6M_QL,AG565,TRUE,Recalc),NA())</f>
        <v>3.7775743602006481E-3</v>
      </c>
    </row>
    <row r="566" spans="31:34" x14ac:dyDescent="0.2">
      <c r="AE566" s="11" t="str">
        <f t="shared" si="12"/>
        <v>1D</v>
      </c>
      <c r="AF566" s="48">
        <f>_xll.qlCalendarAdvance(Calendar,AF565,AE566,"f",FALSE)</f>
        <v>42983</v>
      </c>
      <c r="AG566" s="48">
        <f>_xll.qlCalendarAdvance(Calendar,AF566,Ndays&amp;"D",,,_xll.ohTrigger(Trigger,Recalc))</f>
        <v>42985</v>
      </c>
      <c r="AH566" s="49">
        <f>IFERROR(_xll.qlIndexFixing(Eur6M_QL,AG566,TRUE,Recalc),NA())</f>
        <v>3.8044192598998615E-3</v>
      </c>
    </row>
    <row r="567" spans="31:34" x14ac:dyDescent="0.2">
      <c r="AE567" s="11" t="str">
        <f t="shared" si="12"/>
        <v>1D</v>
      </c>
      <c r="AF567" s="48">
        <f>_xll.qlCalendarAdvance(Calendar,AF566,AE567,"f",FALSE)</f>
        <v>42984</v>
      </c>
      <c r="AG567" s="48">
        <f>_xll.qlCalendarAdvance(Calendar,AF567,Ndays&amp;"D",,,_xll.ohTrigger(Trigger,Recalc))</f>
        <v>42986</v>
      </c>
      <c r="AH567" s="49">
        <f>IFERROR(_xll.qlIndexFixing(Eur6M_QL,AG567,TRUE,Recalc),NA())</f>
        <v>3.8080264064298242E-3</v>
      </c>
    </row>
    <row r="568" spans="31:34" x14ac:dyDescent="0.2">
      <c r="AE568" s="11" t="str">
        <f t="shared" si="12"/>
        <v>1D</v>
      </c>
      <c r="AF568" s="48">
        <f>_xll.qlCalendarAdvance(Calendar,AF567,AE568,"f",FALSE)</f>
        <v>42985</v>
      </c>
      <c r="AG568" s="48">
        <f>_xll.qlCalendarAdvance(Calendar,AF568,Ndays&amp;"D",,,_xll.ohTrigger(Trigger,Recalc))</f>
        <v>42989</v>
      </c>
      <c r="AH568" s="49">
        <f>IFERROR(_xll.qlIndexFixing(Eur6M_QL,AG568,TRUE,Recalc),NA())</f>
        <v>3.8156709462133357E-3</v>
      </c>
    </row>
    <row r="569" spans="31:34" x14ac:dyDescent="0.2">
      <c r="AE569" s="11" t="str">
        <f t="shared" si="12"/>
        <v>1D</v>
      </c>
      <c r="AF569" s="48">
        <f>_xll.qlCalendarAdvance(Calendar,AF568,AE569,"f",FALSE)</f>
        <v>42986</v>
      </c>
      <c r="AG569" s="48">
        <f>_xll.qlCalendarAdvance(Calendar,AF569,Ndays&amp;"D",,,_xll.ohTrigger(Trigger,Recalc))</f>
        <v>42990</v>
      </c>
      <c r="AH569" s="49">
        <f>IFERROR(_xll.qlIndexFixing(Eur6M_QL,AG569,TRUE,Recalc),NA())</f>
        <v>3.8233280975766941E-3</v>
      </c>
    </row>
    <row r="570" spans="31:34" x14ac:dyDescent="0.2">
      <c r="AE570" s="11" t="str">
        <f t="shared" si="12"/>
        <v>1D</v>
      </c>
      <c r="AF570" s="48">
        <f>_xll.qlCalendarAdvance(Calendar,AF569,AE570,"f",FALSE)</f>
        <v>42989</v>
      </c>
      <c r="AG570" s="48">
        <f>_xll.qlCalendarAdvance(Calendar,AF570,Ndays&amp;"D",,,_xll.ohTrigger(Trigger,Recalc))</f>
        <v>42991</v>
      </c>
      <c r="AH570" s="49">
        <f>IFERROR(_xll.qlIndexFixing(Eur6M_QL,AG570,TRUE,Recalc),NA())</f>
        <v>3.8309978606656391E-3</v>
      </c>
    </row>
    <row r="571" spans="31:34" x14ac:dyDescent="0.2">
      <c r="AE571" s="11" t="str">
        <f t="shared" si="12"/>
        <v>1D</v>
      </c>
      <c r="AF571" s="48">
        <f>_xll.qlCalendarAdvance(Calendar,AF570,AE571,"f",FALSE)</f>
        <v>42990</v>
      </c>
      <c r="AG571" s="48">
        <f>_xll.qlCalendarAdvance(Calendar,AF571,Ndays&amp;"D",,,_xll.ohTrigger(Trigger,Recalc))</f>
        <v>42992</v>
      </c>
      <c r="AH571" s="49">
        <f>IFERROR(_xll.qlIndexFixing(Eur6M_QL,AG571,TRUE,Recalc),NA())</f>
        <v>3.8581523214042835E-3</v>
      </c>
    </row>
    <row r="572" spans="31:34" x14ac:dyDescent="0.2">
      <c r="AE572" s="11" t="str">
        <f t="shared" si="12"/>
        <v>1D</v>
      </c>
      <c r="AF572" s="48">
        <f>_xll.qlCalendarAdvance(Calendar,AF571,AE572,"f",FALSE)</f>
        <v>42991</v>
      </c>
      <c r="AG572" s="48">
        <f>_xll.qlCalendarAdvance(Calendar,AF572,Ndays&amp;"D",,,_xll.ohTrigger(Trigger,Recalc))</f>
        <v>42993</v>
      </c>
      <c r="AH572" s="49">
        <f>IFERROR(_xll.qlIndexFixing(Eur6M_QL,AG572,TRUE,Recalc),NA())</f>
        <v>3.8618030331832465E-3</v>
      </c>
    </row>
    <row r="573" spans="31:34" x14ac:dyDescent="0.2">
      <c r="AE573" s="11" t="str">
        <f t="shared" si="12"/>
        <v>1D</v>
      </c>
      <c r="AF573" s="48">
        <f>_xll.qlCalendarAdvance(Calendar,AF572,AE573,"f",FALSE)</f>
        <v>42992</v>
      </c>
      <c r="AG573" s="48">
        <f>_xll.qlCalendarAdvance(Calendar,AF573,Ndays&amp;"D",,,_xll.ohTrigger(Trigger,Recalc))</f>
        <v>42996</v>
      </c>
      <c r="AH573" s="49">
        <f>IFERROR(_xll.qlIndexFixing(Eur6M_QL,AG573,TRUE,Recalc),NA())</f>
        <v>3.8695358570831292E-3</v>
      </c>
    </row>
    <row r="574" spans="31:34" x14ac:dyDescent="0.2">
      <c r="AE574" s="11" t="str">
        <f t="shared" si="12"/>
        <v>1D</v>
      </c>
      <c r="AF574" s="48">
        <f>_xll.qlCalendarAdvance(Calendar,AF573,AE574,"f",FALSE)</f>
        <v>42993</v>
      </c>
      <c r="AG574" s="48">
        <f>_xll.qlCalendarAdvance(Calendar,AF574,Ndays&amp;"D",,,_xll.ohTrigger(Trigger,Recalc))</f>
        <v>42997</v>
      </c>
      <c r="AH574" s="49">
        <f>IFERROR(_xll.qlIndexFixing(Eur6M_QL,AG574,TRUE,Recalc),NA())</f>
        <v>3.8772812935848038E-3</v>
      </c>
    </row>
    <row r="575" spans="31:34" x14ac:dyDescent="0.2">
      <c r="AE575" s="11" t="str">
        <f t="shared" si="12"/>
        <v>1D</v>
      </c>
      <c r="AF575" s="48">
        <f>_xll.qlCalendarAdvance(Calendar,AF574,AE575,"f",FALSE)</f>
        <v>42996</v>
      </c>
      <c r="AG575" s="48">
        <f>_xll.qlCalendarAdvance(Calendar,AF575,Ndays&amp;"D",,,_xll.ohTrigger(Trigger,Recalc))</f>
        <v>42998</v>
      </c>
      <c r="AH575" s="49">
        <f>IFERROR(_xll.qlIndexFixing(Eur6M_QL,AG575,TRUE,Recalc),NA())</f>
        <v>3.8850393428335678E-3</v>
      </c>
    </row>
    <row r="576" spans="31:34" x14ac:dyDescent="0.2">
      <c r="AE576" s="11" t="str">
        <f t="shared" si="12"/>
        <v>1D</v>
      </c>
      <c r="AF576" s="48">
        <f>_xll.qlCalendarAdvance(Calendar,AF575,AE576,"f",FALSE)</f>
        <v>42997</v>
      </c>
      <c r="AG576" s="48">
        <f>_xll.qlCalendarAdvance(Calendar,AF576,Ndays&amp;"D",,,_xll.ohTrigger(Trigger,Recalc))</f>
        <v>42999</v>
      </c>
      <c r="AH576" s="49">
        <f>IFERROR(_xll.qlIndexFixing(Eur6M_QL,AG576,TRUE,Recalc),NA())</f>
        <v>3.91250340441213E-3</v>
      </c>
    </row>
    <row r="577" spans="31:34" x14ac:dyDescent="0.2">
      <c r="AE577" s="11" t="str">
        <f t="shared" si="12"/>
        <v>1D</v>
      </c>
      <c r="AF577" s="48">
        <f>_xll.qlCalendarAdvance(Calendar,AF576,AE577,"f",FALSE)</f>
        <v>42998</v>
      </c>
      <c r="AG577" s="48">
        <f>_xll.qlCalendarAdvance(Calendar,AF577,Ndays&amp;"D",,,_xll.ohTrigger(Trigger,Recalc))</f>
        <v>43000</v>
      </c>
      <c r="AH577" s="49">
        <f>IFERROR(_xll.qlIndexFixing(Eur6M_QL,AG577,TRUE,Recalc),NA())</f>
        <v>3.916197670253624E-3</v>
      </c>
    </row>
    <row r="578" spans="31:34" x14ac:dyDescent="0.2">
      <c r="AE578" s="11" t="str">
        <f t="shared" si="12"/>
        <v>1D</v>
      </c>
      <c r="AF578" s="48">
        <f>_xll.qlCalendarAdvance(Calendar,AF577,AE578,"f",FALSE)</f>
        <v>42999</v>
      </c>
      <c r="AG578" s="48">
        <f>_xll.qlCalendarAdvance(Calendar,AF578,Ndays&amp;"D",,,_xll.ohTrigger(Trigger,Recalc))</f>
        <v>43003</v>
      </c>
      <c r="AH578" s="49">
        <f>IFERROR(_xll.qlIndexFixing(Eur6M_QL,AG578,TRUE,Recalc),NA())</f>
        <v>3.9240187854530824E-3</v>
      </c>
    </row>
    <row r="579" spans="31:34" x14ac:dyDescent="0.2">
      <c r="AE579" s="11" t="str">
        <f t="shared" si="12"/>
        <v>1D</v>
      </c>
      <c r="AF579" s="48">
        <f>_xll.qlCalendarAdvance(Calendar,AF578,AE579,"f",FALSE)</f>
        <v>43000</v>
      </c>
      <c r="AG579" s="48">
        <f>_xll.qlCalendarAdvance(Calendar,AF579,Ndays&amp;"D",,,_xll.ohTrigger(Trigger,Recalc))</f>
        <v>43004</v>
      </c>
      <c r="AH579" s="49">
        <f>IFERROR(_xll.qlIndexFixing(Eur6M_QL,AG579,TRUE,Recalc),NA())</f>
        <v>3.9318525142864342E-3</v>
      </c>
    </row>
    <row r="580" spans="31:34" x14ac:dyDescent="0.2">
      <c r="AE580" s="11" t="str">
        <f t="shared" si="12"/>
        <v>1D</v>
      </c>
      <c r="AF580" s="48">
        <f>_xll.qlCalendarAdvance(Calendar,AF579,AE580,"f",FALSE)</f>
        <v>43003</v>
      </c>
      <c r="AG580" s="48">
        <f>_xll.qlCalendarAdvance(Calendar,AF580,Ndays&amp;"D",,,_xll.ohTrigger(Trigger,Recalc))</f>
        <v>43005</v>
      </c>
      <c r="AH580" s="49">
        <f>IFERROR(_xll.qlIndexFixing(Eur6M_QL,AG580,TRUE,Recalc),NA())</f>
        <v>3.9396988569020703E-3</v>
      </c>
    </row>
    <row r="581" spans="31:34" x14ac:dyDescent="0.2">
      <c r="AE581" s="11" t="str">
        <f t="shared" si="12"/>
        <v>1D</v>
      </c>
      <c r="AF581" s="48">
        <f>_xll.qlCalendarAdvance(Calendar,AF580,AE581,"f",FALSE)</f>
        <v>43004</v>
      </c>
      <c r="AG581" s="48">
        <f>_xll.qlCalendarAdvance(Calendar,AF581,Ndays&amp;"D",,,_xll.ohTrigger(Trigger,Recalc))</f>
        <v>43006</v>
      </c>
      <c r="AH581" s="49">
        <f>IFERROR(_xll.qlIndexFixing(Eur6M_QL,AG581,TRUE,Recalc),NA())</f>
        <v>3.9716358448280732E-3</v>
      </c>
    </row>
    <row r="582" spans="31:34" x14ac:dyDescent="0.2">
      <c r="AE582" s="11" t="str">
        <f t="shared" si="12"/>
        <v>1D</v>
      </c>
      <c r="AF582" s="48">
        <f>_xll.qlCalendarAdvance(Calendar,AF581,AE582,"f",FALSE)</f>
        <v>43005</v>
      </c>
      <c r="AG582" s="48">
        <f>_xll.qlCalendarAdvance(Calendar,AF582,Ndays&amp;"D",,,_xll.ohTrigger(Trigger,Recalc))</f>
        <v>43007</v>
      </c>
      <c r="AH582" s="49">
        <f>IFERROR(_xll.qlIndexFixing(Eur6M_QL,AG582,TRUE,Recalc),NA())</f>
        <v>3.9753757540217614E-3</v>
      </c>
    </row>
    <row r="583" spans="31:34" x14ac:dyDescent="0.2">
      <c r="AE583" s="11" t="str">
        <f t="shared" si="12"/>
        <v>1D</v>
      </c>
      <c r="AF583" s="48">
        <f>_xll.qlCalendarAdvance(Calendar,AF582,AE583,"f",FALSE)</f>
        <v>43006</v>
      </c>
      <c r="AG583" s="48">
        <f>_xll.qlCalendarAdvance(Calendar,AF583,Ndays&amp;"D",,,_xll.ohTrigger(Trigger,Recalc))</f>
        <v>43010</v>
      </c>
      <c r="AH583" s="49">
        <f>IFERROR(_xll.qlIndexFixing(Eur6M_QL,AG583,TRUE,Recalc),NA())</f>
        <v>3.9832915632729187E-3</v>
      </c>
    </row>
    <row r="584" spans="31:34" x14ac:dyDescent="0.2">
      <c r="AE584" s="11" t="str">
        <f t="shared" si="12"/>
        <v>1D</v>
      </c>
      <c r="AF584" s="48">
        <f>_xll.qlCalendarAdvance(Calendar,AF583,AE584,"f",FALSE)</f>
        <v>43007</v>
      </c>
      <c r="AG584" s="48">
        <f>_xll.qlCalendarAdvance(Calendar,AF584,Ndays&amp;"D",,,_xll.ohTrigger(Trigger,Recalc))</f>
        <v>43011</v>
      </c>
      <c r="AH584" s="49">
        <f>IFERROR(_xll.qlIndexFixing(Eur6M_QL,AG584,TRUE,Recalc),NA())</f>
        <v>3.9912199875917469E-3</v>
      </c>
    </row>
    <row r="585" spans="31:34" x14ac:dyDescent="0.2">
      <c r="AE585" s="11" t="str">
        <f t="shared" si="12"/>
        <v>1D</v>
      </c>
      <c r="AF585" s="48">
        <f>_xll.qlCalendarAdvance(Calendar,AF584,AE585,"f",FALSE)</f>
        <v>43010</v>
      </c>
      <c r="AG585" s="48">
        <f>_xll.qlCalendarAdvance(Calendar,AF585,Ndays&amp;"D",,,_xll.ohTrigger(Trigger,Recalc))</f>
        <v>43012</v>
      </c>
      <c r="AH585" s="49">
        <f>IFERROR(_xll.qlIndexFixing(Eur6M_QL,AG585,TRUE,Recalc),NA())</f>
        <v>3.9991610271302141E-3</v>
      </c>
    </row>
    <row r="586" spans="31:34" x14ac:dyDescent="0.2">
      <c r="AE586" s="11" t="str">
        <f t="shared" si="12"/>
        <v>1D</v>
      </c>
      <c r="AF586" s="48">
        <f>_xll.qlCalendarAdvance(Calendar,AF585,AE586,"f",FALSE)</f>
        <v>43011</v>
      </c>
      <c r="AG586" s="48">
        <f>_xll.qlCalendarAdvance(Calendar,AF586,Ndays&amp;"D",,,_xll.ohTrigger(Trigger,Recalc))</f>
        <v>43013</v>
      </c>
      <c r="AH586" s="49">
        <f>IFERROR(_xll.qlIndexFixing(Eur6M_QL,AG586,TRUE,Recalc),NA())</f>
        <v>4.0230598385760799E-3</v>
      </c>
    </row>
    <row r="587" spans="31:34" x14ac:dyDescent="0.2">
      <c r="AE587" s="11" t="str">
        <f t="shared" si="12"/>
        <v>1D</v>
      </c>
      <c r="AF587" s="48">
        <f>_xll.qlCalendarAdvance(Calendar,AF586,AE587,"f",FALSE)</f>
        <v>43012</v>
      </c>
      <c r="AG587" s="48">
        <f>_xll.qlCalendarAdvance(Calendar,AF587,Ndays&amp;"D",,,_xll.ohTrigger(Trigger,Recalc))</f>
        <v>43014</v>
      </c>
      <c r="AH587" s="49">
        <f>IFERROR(_xll.qlIndexFixing(Eur6M_QL,AG587,TRUE,Recalc),NA())</f>
        <v>4.0310513405079317E-3</v>
      </c>
    </row>
    <row r="588" spans="31:34" x14ac:dyDescent="0.2">
      <c r="AE588" s="11" t="str">
        <f t="shared" si="12"/>
        <v>1D</v>
      </c>
      <c r="AF588" s="48">
        <f>_xll.qlCalendarAdvance(Calendar,AF587,AE588,"f",FALSE)</f>
        <v>43013</v>
      </c>
      <c r="AG588" s="48">
        <f>_xll.qlCalendarAdvance(Calendar,AF588,Ndays&amp;"D",,,_xll.ohTrigger(Trigger,Recalc))</f>
        <v>43017</v>
      </c>
      <c r="AH588" s="49">
        <f>IFERROR(_xll.qlIndexFixing(Eur6M_QL,AG588,TRUE,Recalc),NA())</f>
        <v>4.0390554584188139E-3</v>
      </c>
    </row>
    <row r="589" spans="31:34" x14ac:dyDescent="0.2">
      <c r="AE589" s="11" t="str">
        <f t="shared" si="12"/>
        <v>1D</v>
      </c>
      <c r="AF589" s="48">
        <f>_xll.qlCalendarAdvance(Calendar,AF588,AE589,"f",FALSE)</f>
        <v>43014</v>
      </c>
      <c r="AG589" s="48">
        <f>_xll.qlCalendarAdvance(Calendar,AF589,Ndays&amp;"D",,,_xll.ohTrigger(Trigger,Recalc))</f>
        <v>43018</v>
      </c>
      <c r="AH589" s="49">
        <f>IFERROR(_xll.qlIndexFixing(Eur6M_QL,AG589,TRUE,Recalc),NA())</f>
        <v>4.047072192460254E-3</v>
      </c>
    </row>
    <row r="590" spans="31:34" x14ac:dyDescent="0.2">
      <c r="AE590" s="11" t="str">
        <f t="shared" si="12"/>
        <v>1D</v>
      </c>
      <c r="AF590" s="48">
        <f>_xll.qlCalendarAdvance(Calendar,AF589,AE590,"f",FALSE)</f>
        <v>43017</v>
      </c>
      <c r="AG590" s="48">
        <f>_xll.qlCalendarAdvance(Calendar,AF590,Ndays&amp;"D",,,_xll.ohTrigger(Trigger,Recalc))</f>
        <v>43019</v>
      </c>
      <c r="AH590" s="49">
        <f>IFERROR(_xll.qlIndexFixing(Eur6M_QL,AG590,TRUE,Recalc),NA())</f>
        <v>4.0551015427859752E-3</v>
      </c>
    </row>
    <row r="591" spans="31:34" x14ac:dyDescent="0.2">
      <c r="AE591" s="11" t="str">
        <f t="shared" si="12"/>
        <v>1D</v>
      </c>
      <c r="AF591" s="48">
        <f>_xll.qlCalendarAdvance(Calendar,AF590,AE591,"f",FALSE)</f>
        <v>43018</v>
      </c>
      <c r="AG591" s="48">
        <f>_xll.qlCalendarAdvance(Calendar,AF591,Ndays&amp;"D",,,_xll.ohTrigger(Trigger,Recalc))</f>
        <v>43020</v>
      </c>
      <c r="AH591" s="49">
        <f>IFERROR(_xll.qlIndexFixing(Eur6M_QL,AG591,TRUE,Recalc),NA())</f>
        <v>4.0792652929985901E-3</v>
      </c>
    </row>
    <row r="592" spans="31:34" x14ac:dyDescent="0.2">
      <c r="AE592" s="11" t="str">
        <f t="shared" si="12"/>
        <v>1D</v>
      </c>
      <c r="AF592" s="48">
        <f>_xll.qlCalendarAdvance(Calendar,AF591,AE592,"f",FALSE)</f>
        <v>43019</v>
      </c>
      <c r="AG592" s="48">
        <f>_xll.qlCalendarAdvance(Calendar,AF592,Ndays&amp;"D",,,_xll.ohTrigger(Trigger,Recalc))</f>
        <v>43021</v>
      </c>
      <c r="AH592" s="49">
        <f>IFERROR(_xll.qlIndexFixing(Eur6M_QL,AG592,TRUE,Recalc),NA())</f>
        <v>4.0873451099933964E-3</v>
      </c>
    </row>
    <row r="593" spans="31:34" x14ac:dyDescent="0.2">
      <c r="AE593" s="11" t="str">
        <f t="shared" si="12"/>
        <v>1D</v>
      </c>
      <c r="AF593" s="48">
        <f>_xll.qlCalendarAdvance(Calendar,AF592,AE593,"f",FALSE)</f>
        <v>43020</v>
      </c>
      <c r="AG593" s="48">
        <f>_xll.qlCalendarAdvance(Calendar,AF593,Ndays&amp;"D",,,_xll.ohTrigger(Trigger,Recalc))</f>
        <v>43024</v>
      </c>
      <c r="AH593" s="49">
        <f>IFERROR(_xll.qlIndexFixing(Eur6M_QL,AG593,TRUE,Recalc),NA())</f>
        <v>4.0954375440397824E-3</v>
      </c>
    </row>
    <row r="594" spans="31:34" x14ac:dyDescent="0.2">
      <c r="AE594" s="11" t="str">
        <f t="shared" si="12"/>
        <v>1D</v>
      </c>
      <c r="AF594" s="48">
        <f>_xll.qlCalendarAdvance(Calendar,AF593,AE594,"f",FALSE)</f>
        <v>43021</v>
      </c>
      <c r="AG594" s="48">
        <f>_xll.qlCalendarAdvance(Calendar,AF594,Ndays&amp;"D",,,_xll.ohTrigger(Trigger,Recalc))</f>
        <v>43025</v>
      </c>
      <c r="AH594" s="49">
        <f>IFERROR(_xll.qlIndexFixing(Eur6M_QL,AG594,TRUE,Recalc),NA())</f>
        <v>4.1035425952919103E-3</v>
      </c>
    </row>
    <row r="595" spans="31:34" x14ac:dyDescent="0.2">
      <c r="AE595" s="11" t="str">
        <f t="shared" si="12"/>
        <v>1D</v>
      </c>
      <c r="AF595" s="48">
        <f>_xll.qlCalendarAdvance(Calendar,AF594,AE595,"f",FALSE)</f>
        <v>43024</v>
      </c>
      <c r="AG595" s="48">
        <f>_xll.qlCalendarAdvance(Calendar,AF595,Ndays&amp;"D",,,_xll.ohTrigger(Trigger,Recalc))</f>
        <v>43026</v>
      </c>
      <c r="AH595" s="49">
        <f>IFERROR(_xll.qlIndexFixing(Eur6M_QL,AG595,TRUE,Recalc),NA())</f>
        <v>4.1116602639052601E-3</v>
      </c>
    </row>
    <row r="596" spans="31:34" x14ac:dyDescent="0.2">
      <c r="AE596" s="11" t="str">
        <f t="shared" si="12"/>
        <v>1D</v>
      </c>
      <c r="AF596" s="48">
        <f>_xll.qlCalendarAdvance(Calendar,AF595,AE596,"f",FALSE)</f>
        <v>43025</v>
      </c>
      <c r="AG596" s="48">
        <f>_xll.qlCalendarAdvance(Calendar,AF596,Ndays&amp;"D",,,_xll.ohTrigger(Trigger,Recalc))</f>
        <v>43027</v>
      </c>
      <c r="AH596" s="49">
        <f>IFERROR(_xll.qlIndexFixing(Eur6M_QL,AG596,TRUE,Recalc),NA())</f>
        <v>4.1360889754555805E-3</v>
      </c>
    </row>
    <row r="597" spans="31:34" x14ac:dyDescent="0.2">
      <c r="AE597" s="11" t="str">
        <f t="shared" si="12"/>
        <v>1D</v>
      </c>
      <c r="AF597" s="48">
        <f>_xll.qlCalendarAdvance(Calendar,AF596,AE597,"f",FALSE)</f>
        <v>43026</v>
      </c>
      <c r="AG597" s="48">
        <f>_xll.qlCalendarAdvance(Calendar,AF597,Ndays&amp;"D",,,_xll.ohTrigger(Trigger,Recalc))</f>
        <v>43028</v>
      </c>
      <c r="AH597" s="49">
        <f>IFERROR(_xll.qlIndexFixing(Eur6M_QL,AG597,TRUE,Recalc),NA())</f>
        <v>4.1442571150602722E-3</v>
      </c>
    </row>
    <row r="598" spans="31:34" x14ac:dyDescent="0.2">
      <c r="AE598" s="11" t="str">
        <f t="shared" si="12"/>
        <v>1D</v>
      </c>
      <c r="AF598" s="48">
        <f>_xll.qlCalendarAdvance(Calendar,AF597,AE598,"f",FALSE)</f>
        <v>43027</v>
      </c>
      <c r="AG598" s="48">
        <f>_xll.qlCalendarAdvance(Calendar,AF598,Ndays&amp;"D",,,_xll.ohTrigger(Trigger,Recalc))</f>
        <v>43031</v>
      </c>
      <c r="AH598" s="49">
        <f>IFERROR(_xll.qlIndexFixing(Eur6M_QL,AG598,TRUE,Recalc),NA())</f>
        <v>4.1524378728018292E-3</v>
      </c>
    </row>
    <row r="599" spans="31:34" x14ac:dyDescent="0.2">
      <c r="AE599" s="11" t="str">
        <f t="shared" si="12"/>
        <v>1D</v>
      </c>
      <c r="AF599" s="48">
        <f>_xll.qlCalendarAdvance(Calendar,AF598,AE599,"f",FALSE)</f>
        <v>43028</v>
      </c>
      <c r="AG599" s="48">
        <f>_xll.qlCalendarAdvance(Calendar,AF599,Ndays&amp;"D",,,_xll.ohTrigger(Trigger,Recalc))</f>
        <v>43032</v>
      </c>
      <c r="AH599" s="49">
        <f>IFERROR(_xll.qlIndexFixing(Eur6M_QL,AG599,TRUE,Recalc),NA())</f>
        <v>4.1606312488357304E-3</v>
      </c>
    </row>
    <row r="600" spans="31:34" x14ac:dyDescent="0.2">
      <c r="AE600" s="11" t="str">
        <f t="shared" si="12"/>
        <v>1D</v>
      </c>
      <c r="AF600" s="48">
        <f>_xll.qlCalendarAdvance(Calendar,AF599,AE600,"f",FALSE)</f>
        <v>43031</v>
      </c>
      <c r="AG600" s="48">
        <f>_xll.qlCalendarAdvance(Calendar,AF600,Ndays&amp;"D",,,_xll.ohTrigger(Trigger,Recalc))</f>
        <v>43033</v>
      </c>
      <c r="AH600" s="49">
        <f>IFERROR(_xll.qlIndexFixing(Eur6M_QL,AG600,TRUE,Recalc),NA())</f>
        <v>4.1688372433187756E-3</v>
      </c>
    </row>
    <row r="601" spans="31:34" x14ac:dyDescent="0.2">
      <c r="AE601" s="11" t="str">
        <f t="shared" si="12"/>
        <v>1D</v>
      </c>
      <c r="AF601" s="48">
        <f>_xll.qlCalendarAdvance(Calendar,AF600,AE601,"f",FALSE)</f>
        <v>43032</v>
      </c>
      <c r="AG601" s="48">
        <f>_xll.qlCalendarAdvance(Calendar,AF601,Ndays&amp;"D",,,_xll.ohTrigger(Trigger,Recalc))</f>
        <v>43034</v>
      </c>
      <c r="AH601" s="49">
        <f>IFERROR(_xll.qlIndexFixing(Eur6M_QL,AG601,TRUE,Recalc),NA())</f>
        <v>4.1935309390259108E-3</v>
      </c>
    </row>
    <row r="602" spans="31:34" x14ac:dyDescent="0.2">
      <c r="AE602" s="11" t="str">
        <f t="shared" si="12"/>
        <v>1D</v>
      </c>
      <c r="AF602" s="48">
        <f>_xll.qlCalendarAdvance(Calendar,AF601,AE602,"f",FALSE)</f>
        <v>43033</v>
      </c>
      <c r="AG602" s="48">
        <f>_xll.qlCalendarAdvance(Calendar,AF602,Ndays&amp;"D",,,_xll.ohTrigger(Trigger,Recalc))</f>
        <v>43035</v>
      </c>
      <c r="AH602" s="49">
        <f>IFERROR(_xll.qlIndexFixing(Eur6M_QL,AG602,TRUE,Recalc),NA())</f>
        <v>4.1974427989295683E-3</v>
      </c>
    </row>
    <row r="603" spans="31:34" x14ac:dyDescent="0.2">
      <c r="AE603" s="11" t="str">
        <f t="shared" si="12"/>
        <v>1D</v>
      </c>
      <c r="AF603" s="48">
        <f>_xll.qlCalendarAdvance(Calendar,AF602,AE603,"f",FALSE)</f>
        <v>43034</v>
      </c>
      <c r="AG603" s="48">
        <f>_xll.qlCalendarAdvance(Calendar,AF603,Ndays&amp;"D",,,_xll.ohTrigger(Trigger,Recalc))</f>
        <v>43038</v>
      </c>
      <c r="AH603" s="49">
        <f>IFERROR(_xll.qlIndexFixing(Eur6M_QL,AG603,TRUE,Recalc),NA())</f>
        <v>4.2100564979493946E-3</v>
      </c>
    </row>
    <row r="604" spans="31:34" x14ac:dyDescent="0.2">
      <c r="AE604" s="11" t="str">
        <f t="shared" si="12"/>
        <v>1D</v>
      </c>
      <c r="AF604" s="48">
        <f>_xll.qlCalendarAdvance(Calendar,AF603,AE604,"f",FALSE)</f>
        <v>43035</v>
      </c>
      <c r="AG604" s="48">
        <f>_xll.qlCalendarAdvance(Calendar,AF604,Ndays&amp;"D",,,_xll.ohTrigger(Trigger,Recalc))</f>
        <v>43039</v>
      </c>
      <c r="AH604" s="49">
        <f>IFERROR(_xll.qlIndexFixing(Eur6M_QL,AG604,TRUE,Recalc),NA())</f>
        <v>4.2139807825349006E-3</v>
      </c>
    </row>
    <row r="605" spans="31:34" x14ac:dyDescent="0.2">
      <c r="AE605" s="11" t="str">
        <f t="shared" si="12"/>
        <v>1D</v>
      </c>
      <c r="AF605" s="48">
        <f>_xll.qlCalendarAdvance(Calendar,AF604,AE605,"f",FALSE)</f>
        <v>43038</v>
      </c>
      <c r="AG605" s="48">
        <f>_xll.qlCalendarAdvance(Calendar,AF605,Ndays&amp;"D",,,_xll.ohTrigger(Trigger,Recalc))</f>
        <v>43040</v>
      </c>
      <c r="AH605" s="49">
        <f>IFERROR(_xll.qlIndexFixing(Eur6M_QL,AG605,TRUE,Recalc),NA())</f>
        <v>4.2222687029555761E-3</v>
      </c>
    </row>
    <row r="606" spans="31:34" x14ac:dyDescent="0.2">
      <c r="AE606" s="11" t="str">
        <f t="shared" si="12"/>
        <v>1D</v>
      </c>
      <c r="AF606" s="48">
        <f>_xll.qlCalendarAdvance(Calendar,AF605,AE606,"f",FALSE)</f>
        <v>43039</v>
      </c>
      <c r="AG606" s="48">
        <f>_xll.qlCalendarAdvance(Calendar,AF606,Ndays&amp;"D",,,_xll.ohTrigger(Trigger,Recalc))</f>
        <v>43041</v>
      </c>
      <c r="AH606" s="49">
        <f>IFERROR(_xll.qlIndexFixing(Eur6M_QL,AG606,TRUE,Recalc),NA())</f>
        <v>4.2515912373677581E-3</v>
      </c>
    </row>
    <row r="607" spans="31:34" x14ac:dyDescent="0.2">
      <c r="AE607" s="11" t="str">
        <f t="shared" si="12"/>
        <v>1D</v>
      </c>
      <c r="AF607" s="48">
        <f>_xll.qlCalendarAdvance(Calendar,AF606,AE607,"f",FALSE)</f>
        <v>43040</v>
      </c>
      <c r="AG607" s="48">
        <f>_xll.qlCalendarAdvance(Calendar,AF607,Ndays&amp;"D",,,_xll.ohTrigger(Trigger,Recalc))</f>
        <v>43042</v>
      </c>
      <c r="AH607" s="49">
        <f>IFERROR(_xll.qlIndexFixing(Eur6M_QL,AG607,TRUE,Recalc),NA())</f>
        <v>4.2555465790955942E-3</v>
      </c>
    </row>
    <row r="608" spans="31:34" x14ac:dyDescent="0.2">
      <c r="AE608" s="11" t="str">
        <f t="shared" si="12"/>
        <v>1D</v>
      </c>
      <c r="AF608" s="48">
        <f>_xll.qlCalendarAdvance(Calendar,AF607,AE608,"f",FALSE)</f>
        <v>43041</v>
      </c>
      <c r="AG608" s="48">
        <f>_xll.qlCalendarAdvance(Calendar,AF608,Ndays&amp;"D",,,_xll.ohTrigger(Trigger,Recalc))</f>
        <v>43045</v>
      </c>
      <c r="AH608" s="49">
        <f>IFERROR(_xll.qlIndexFixing(Eur6M_QL,AG608,TRUE,Recalc),NA())</f>
        <v>4.2638975975332468E-3</v>
      </c>
    </row>
    <row r="609" spans="31:34" x14ac:dyDescent="0.2">
      <c r="AE609" s="11" t="str">
        <f t="shared" si="12"/>
        <v>1D</v>
      </c>
      <c r="AF609" s="48">
        <f>_xll.qlCalendarAdvance(Calendar,AF608,AE609,"f",FALSE)</f>
        <v>43042</v>
      </c>
      <c r="AG609" s="48">
        <f>_xll.qlCalendarAdvance(Calendar,AF609,Ndays&amp;"D",,,_xll.ohTrigger(Trigger,Recalc))</f>
        <v>43046</v>
      </c>
      <c r="AH609" s="49">
        <f>IFERROR(_xll.qlIndexFixing(Eur6M_QL,AG609,TRUE,Recalc),NA())</f>
        <v>4.2722612360487008E-3</v>
      </c>
    </row>
    <row r="610" spans="31:34" x14ac:dyDescent="0.2">
      <c r="AE610" s="11" t="str">
        <f t="shared" si="12"/>
        <v>1D</v>
      </c>
      <c r="AF610" s="48">
        <f>_xll.qlCalendarAdvance(Calendar,AF609,AE610,"f",FALSE)</f>
        <v>43045</v>
      </c>
      <c r="AG610" s="48">
        <f>_xll.qlCalendarAdvance(Calendar,AF610,Ndays&amp;"D",,,_xll.ohTrigger(Trigger,Recalc))</f>
        <v>43047</v>
      </c>
      <c r="AH610" s="49">
        <f>IFERROR(_xll.qlIndexFixing(Eur6M_QL,AG610,TRUE,Recalc),NA())</f>
        <v>4.2806374948000598E-3</v>
      </c>
    </row>
    <row r="611" spans="31:34" x14ac:dyDescent="0.2">
      <c r="AE611" s="11" t="str">
        <f t="shared" si="12"/>
        <v>1D</v>
      </c>
      <c r="AF611" s="48">
        <f>_xll.qlCalendarAdvance(Calendar,AF610,AE611,"f",FALSE)</f>
        <v>43046</v>
      </c>
      <c r="AG611" s="48">
        <f>_xll.qlCalendarAdvance(Calendar,AF611,Ndays&amp;"D",,,_xll.ohTrigger(Trigger,Recalc))</f>
        <v>43048</v>
      </c>
      <c r="AH611" s="49">
        <f>IFERROR(_xll.qlIndexFixing(Eur6M_QL,AG611,TRUE,Recalc),NA())</f>
        <v>4.3102699247164191E-3</v>
      </c>
    </row>
    <row r="612" spans="31:34" x14ac:dyDescent="0.2">
      <c r="AE612" s="11" t="str">
        <f t="shared" si="12"/>
        <v>1D</v>
      </c>
      <c r="AF612" s="48">
        <f>_xll.qlCalendarAdvance(Calendar,AF611,AE612,"f",FALSE)</f>
        <v>43047</v>
      </c>
      <c r="AG612" s="48">
        <f>_xll.qlCalendarAdvance(Calendar,AF612,Ndays&amp;"D",,,_xll.ohTrigger(Trigger,Recalc))</f>
        <v>43049</v>
      </c>
      <c r="AH612" s="49">
        <f>IFERROR(_xll.qlIndexFixing(Eur6M_QL,AG612,TRUE,Recalc),NA())</f>
        <v>4.3142687353456598E-3</v>
      </c>
    </row>
    <row r="613" spans="31:34" x14ac:dyDescent="0.2">
      <c r="AE613" s="11" t="str">
        <f t="shared" si="12"/>
        <v>1D</v>
      </c>
      <c r="AF613" s="48">
        <f>_xll.qlCalendarAdvance(Calendar,AF612,AE613,"f",FALSE)</f>
        <v>43048</v>
      </c>
      <c r="AG613" s="48">
        <f>_xll.qlCalendarAdvance(Calendar,AF613,Ndays&amp;"D",,,_xll.ohTrigger(Trigger,Recalc))</f>
        <v>43052</v>
      </c>
      <c r="AH613" s="49">
        <f>IFERROR(_xll.qlIndexFixing(Eur6M_QL,AG613,TRUE,Recalc),NA())</f>
        <v>4.3227080976635905E-3</v>
      </c>
    </row>
    <row r="614" spans="31:34" x14ac:dyDescent="0.2">
      <c r="AE614" s="11" t="str">
        <f t="shared" si="12"/>
        <v>1D</v>
      </c>
      <c r="AF614" s="48">
        <f>_xll.qlCalendarAdvance(Calendar,AF613,AE614,"f",FALSE)</f>
        <v>43049</v>
      </c>
      <c r="AG614" s="48">
        <f>_xll.qlCalendarAdvance(Calendar,AF614,Ndays&amp;"D",,,_xll.ohTrigger(Trigger,Recalc))</f>
        <v>43053</v>
      </c>
      <c r="AH614" s="49">
        <f>IFERROR(_xll.qlIndexFixing(Eur6M_QL,AG614,TRUE,Recalc),NA())</f>
        <v>4.3311600811748929E-3</v>
      </c>
    </row>
    <row r="615" spans="31:34" x14ac:dyDescent="0.2">
      <c r="AE615" s="11" t="str">
        <f t="shared" si="12"/>
        <v>1D</v>
      </c>
      <c r="AF615" s="48">
        <f>_xll.qlCalendarAdvance(Calendar,AF614,AE615,"f",FALSE)</f>
        <v>43052</v>
      </c>
      <c r="AG615" s="48">
        <f>_xll.qlCalendarAdvance(Calendar,AF615,Ndays&amp;"D",,,_xll.ohTrigger(Trigger,Recalc))</f>
        <v>43054</v>
      </c>
      <c r="AH615" s="49">
        <f>IFERROR(_xll.qlIndexFixing(Eur6M_QL,AG615,TRUE,Recalc),NA())</f>
        <v>4.3396246860381155E-3</v>
      </c>
    </row>
    <row r="616" spans="31:34" x14ac:dyDescent="0.2">
      <c r="AE616" s="11" t="str">
        <f t="shared" si="12"/>
        <v>1D</v>
      </c>
      <c r="AF616" s="48">
        <f>_xll.qlCalendarAdvance(Calendar,AF615,AE616,"f",FALSE)</f>
        <v>43053</v>
      </c>
      <c r="AG616" s="48">
        <f>_xll.qlCalendarAdvance(Calendar,AF616,Ndays&amp;"D",,,_xll.ohTrigger(Trigger,Recalc))</f>
        <v>43055</v>
      </c>
      <c r="AH616" s="49">
        <f>IFERROR(_xll.qlIndexFixing(Eur6M_QL,AG616,TRUE,Recalc),NA())</f>
        <v>4.369567055887388E-3</v>
      </c>
    </row>
    <row r="617" spans="31:34" x14ac:dyDescent="0.2">
      <c r="AE617" s="11" t="str">
        <f t="shared" si="12"/>
        <v>1D</v>
      </c>
      <c r="AF617" s="48">
        <f>_xll.qlCalendarAdvance(Calendar,AF616,AE617,"f",FALSE)</f>
        <v>43054</v>
      </c>
      <c r="AG617" s="48">
        <f>_xll.qlCalendarAdvance(Calendar,AF617,Ndays&amp;"D",,,_xll.ohTrigger(Trigger,Recalc))</f>
        <v>43056</v>
      </c>
      <c r="AH617" s="49">
        <f>IFERROR(_xll.qlIndexFixing(Eur6M_QL,AG617,TRUE,Recalc),NA())</f>
        <v>4.3736093222332545E-3</v>
      </c>
    </row>
    <row r="618" spans="31:34" x14ac:dyDescent="0.2">
      <c r="AE618" s="11" t="str">
        <f t="shared" si="12"/>
        <v>1D</v>
      </c>
      <c r="AF618" s="48">
        <f>_xll.qlCalendarAdvance(Calendar,AF617,AE618,"f",FALSE)</f>
        <v>43055</v>
      </c>
      <c r="AG618" s="48">
        <f>_xll.qlCalendarAdvance(Calendar,AF618,Ndays&amp;"D",,,_xll.ohTrigger(Trigger,Recalc))</f>
        <v>43059</v>
      </c>
      <c r="AH618" s="49">
        <f>IFERROR(_xll.qlIndexFixing(Eur6M_QL,AG618,TRUE,Recalc),NA())</f>
        <v>4.3821370362727039E-3</v>
      </c>
    </row>
    <row r="619" spans="31:34" x14ac:dyDescent="0.2">
      <c r="AE619" s="11" t="str">
        <f t="shared" si="12"/>
        <v>1D</v>
      </c>
      <c r="AF619" s="48">
        <f>_xll.qlCalendarAdvance(Calendar,AF618,AE619,"f",FALSE)</f>
        <v>43056</v>
      </c>
      <c r="AG619" s="48">
        <f>_xll.qlCalendarAdvance(Calendar,AF619,Ndays&amp;"D",,,_xll.ohTrigger(Trigger,Recalc))</f>
        <v>43060</v>
      </c>
      <c r="AH619" s="49">
        <f>IFERROR(_xll.qlIndexFixing(Eur6M_QL,AG619,TRUE,Recalc),NA())</f>
        <v>4.3906773726312548E-3</v>
      </c>
    </row>
    <row r="620" spans="31:34" x14ac:dyDescent="0.2">
      <c r="AE620" s="11" t="str">
        <f t="shared" si="12"/>
        <v>1D</v>
      </c>
      <c r="AF620" s="48">
        <f>_xll.qlCalendarAdvance(Calendar,AF619,AE620,"f",FALSE)</f>
        <v>43059</v>
      </c>
      <c r="AG620" s="48">
        <f>_xll.qlCalendarAdvance(Calendar,AF620,Ndays&amp;"D",,,_xll.ohTrigger(Trigger,Recalc))</f>
        <v>43061</v>
      </c>
      <c r="AH620" s="49">
        <f>IFERROR(_xll.qlIndexFixing(Eur6M_QL,AG620,TRUE,Recalc),NA())</f>
        <v>4.3992303314709874E-3</v>
      </c>
    </row>
    <row r="621" spans="31:34" x14ac:dyDescent="0.2">
      <c r="AE621" s="11" t="str">
        <f t="shared" si="12"/>
        <v>1D</v>
      </c>
      <c r="AF621" s="48">
        <f>_xll.qlCalendarAdvance(Calendar,AF620,AE621,"f",FALSE)</f>
        <v>43060</v>
      </c>
      <c r="AG621" s="48">
        <f>_xll.qlCalendarAdvance(Calendar,AF621,Ndays&amp;"D",,,_xll.ohTrigger(Trigger,Recalc))</f>
        <v>43062</v>
      </c>
      <c r="AH621" s="49">
        <f>IFERROR(_xll.qlIndexFixing(Eur6M_QL,AG621,TRUE,Recalc),NA())</f>
        <v>4.4294826862745955E-3</v>
      </c>
    </row>
    <row r="622" spans="31:34" x14ac:dyDescent="0.2">
      <c r="AE622" s="11" t="str">
        <f t="shared" si="12"/>
        <v>1D</v>
      </c>
      <c r="AF622" s="48">
        <f>_xll.qlCalendarAdvance(Calendar,AF621,AE622,"f",FALSE)</f>
        <v>43061</v>
      </c>
      <c r="AG622" s="48">
        <f>_xll.qlCalendarAdvance(Calendar,AF622,Ndays&amp;"D",,,_xll.ohTrigger(Trigger,Recalc))</f>
        <v>43063</v>
      </c>
      <c r="AH622" s="49">
        <f>IFERROR(_xll.qlIndexFixing(Eur6M_QL,AG622,TRUE,Recalc),NA())</f>
        <v>4.4335683948882008E-3</v>
      </c>
    </row>
    <row r="623" spans="31:34" x14ac:dyDescent="0.2">
      <c r="AE623" s="11" t="str">
        <f t="shared" si="12"/>
        <v>1D</v>
      </c>
      <c r="AF623" s="48">
        <f>_xll.qlCalendarAdvance(Calendar,AF622,AE623,"f",FALSE)</f>
        <v>43062</v>
      </c>
      <c r="AG623" s="48">
        <f>_xll.qlCalendarAdvance(Calendar,AF623,Ndays&amp;"D",,,_xll.ohTrigger(Trigger,Recalc))</f>
        <v>43066</v>
      </c>
      <c r="AH623" s="49">
        <f>IFERROR(_xll.qlIndexFixing(Eur6M_QL,AG623,TRUE,Recalc),NA())</f>
        <v>4.4421844685712305E-3</v>
      </c>
    </row>
    <row r="624" spans="31:34" x14ac:dyDescent="0.2">
      <c r="AE624" s="11" t="str">
        <f t="shared" ref="AE624:AE687" si="13">AE623</f>
        <v>1D</v>
      </c>
      <c r="AF624" s="48">
        <f>_xll.qlCalendarAdvance(Calendar,AF623,AE624,"f",FALSE)</f>
        <v>43063</v>
      </c>
      <c r="AG624" s="48">
        <f>_xll.qlCalendarAdvance(Calendar,AF624,Ndays&amp;"D",,,_xll.ohTrigger(Trigger,Recalc))</f>
        <v>43067</v>
      </c>
      <c r="AH624" s="49">
        <f>IFERROR(_xll.qlIndexFixing(Eur6M_QL,AG624,TRUE,Recalc),NA())</f>
        <v>4.4553501639280953E-3</v>
      </c>
    </row>
    <row r="625" spans="31:34" x14ac:dyDescent="0.2">
      <c r="AE625" s="11" t="str">
        <f t="shared" si="13"/>
        <v>1D</v>
      </c>
      <c r="AF625" s="48">
        <f>_xll.qlCalendarAdvance(Calendar,AF624,AE625,"f",FALSE)</f>
        <v>43066</v>
      </c>
      <c r="AG625" s="48">
        <f>_xll.qlCalendarAdvance(Calendar,AF625,Ndays&amp;"D",,,_xll.ohTrigger(Trigger,Recalc))</f>
        <v>43068</v>
      </c>
      <c r="AH625" s="49">
        <f>IFERROR(_xll.qlIndexFixing(Eur6M_QL,AG625,TRUE,Recalc),NA())</f>
        <v>4.4639979043951082E-3</v>
      </c>
    </row>
    <row r="626" spans="31:34" x14ac:dyDescent="0.2">
      <c r="AE626" s="11" t="str">
        <f t="shared" si="13"/>
        <v>1D</v>
      </c>
      <c r="AF626" s="48">
        <f>_xll.qlCalendarAdvance(Calendar,AF625,AE626,"f",FALSE)</f>
        <v>43067</v>
      </c>
      <c r="AG626" s="48">
        <f>_xll.qlCalendarAdvance(Calendar,AF626,Ndays&amp;"D",,,_xll.ohTrigger(Trigger,Recalc))</f>
        <v>43069</v>
      </c>
      <c r="AH626" s="49">
        <f>IFERROR(_xll.qlIndexFixing(Eur6M_QL,AG626,TRUE,Recalc),NA())</f>
        <v>4.4900168718504099E-3</v>
      </c>
    </row>
    <row r="627" spans="31:34" x14ac:dyDescent="0.2">
      <c r="AE627" s="11" t="str">
        <f t="shared" si="13"/>
        <v>1D</v>
      </c>
      <c r="AF627" s="48">
        <f>_xll.qlCalendarAdvance(Calendar,AF626,AE627,"f",FALSE)</f>
        <v>43068</v>
      </c>
      <c r="AG627" s="48">
        <f>_xll.qlCalendarAdvance(Calendar,AF627,Ndays&amp;"D",,,_xll.ohTrigger(Trigger,Recalc))</f>
        <v>43070</v>
      </c>
      <c r="AH627" s="49">
        <f>IFERROR(_xll.qlIndexFixing(Eur6M_QL,AG627,TRUE,Recalc),NA())</f>
        <v>4.4987151102379936E-3</v>
      </c>
    </row>
    <row r="628" spans="31:34" x14ac:dyDescent="0.2">
      <c r="AE628" s="11" t="str">
        <f t="shared" si="13"/>
        <v>1D</v>
      </c>
      <c r="AF628" s="48">
        <f>_xll.qlCalendarAdvance(Calendar,AF627,AE628,"f",FALSE)</f>
        <v>43069</v>
      </c>
      <c r="AG628" s="48">
        <f>_xll.qlCalendarAdvance(Calendar,AF628,Ndays&amp;"D",,,_xll.ohTrigger(Trigger,Recalc))</f>
        <v>43073</v>
      </c>
      <c r="AH628" s="49">
        <f>IFERROR(_xll.qlIndexFixing(Eur6M_QL,AG628,TRUE,Recalc),NA())</f>
        <v>4.5074259735201133E-3</v>
      </c>
    </row>
    <row r="629" spans="31:34" x14ac:dyDescent="0.2">
      <c r="AE629" s="11" t="str">
        <f t="shared" si="13"/>
        <v>1D</v>
      </c>
      <c r="AF629" s="48">
        <f>_xll.qlCalendarAdvance(Calendar,AF628,AE629,"f",FALSE)</f>
        <v>43070</v>
      </c>
      <c r="AG629" s="48">
        <f>_xll.qlCalendarAdvance(Calendar,AF629,Ndays&amp;"D",,,_xll.ohTrigger(Trigger,Recalc))</f>
        <v>43074</v>
      </c>
      <c r="AH629" s="49">
        <f>IFERROR(_xll.qlIndexFixing(Eur6M_QL,AG629,TRUE,Recalc),NA())</f>
        <v>4.5161494618627899E-3</v>
      </c>
    </row>
    <row r="630" spans="31:34" x14ac:dyDescent="0.2">
      <c r="AE630" s="11" t="str">
        <f t="shared" si="13"/>
        <v>1D</v>
      </c>
      <c r="AF630" s="48">
        <f>_xll.qlCalendarAdvance(Calendar,AF629,AE630,"f",FALSE)</f>
        <v>43073</v>
      </c>
      <c r="AG630" s="48">
        <f>_xll.qlCalendarAdvance(Calendar,AF630,Ndays&amp;"D",,,_xll.ohTrigger(Trigger,Recalc))</f>
        <v>43075</v>
      </c>
      <c r="AH630" s="49">
        <f>IFERROR(_xll.qlIndexFixing(Eur6M_QL,AG630,TRUE,Recalc),NA())</f>
        <v>4.5248855754316062E-3</v>
      </c>
    </row>
    <row r="631" spans="31:34" x14ac:dyDescent="0.2">
      <c r="AE631" s="11" t="str">
        <f t="shared" si="13"/>
        <v>1D</v>
      </c>
      <c r="AF631" s="48">
        <f>_xll.qlCalendarAdvance(Calendar,AF630,AE631,"f",FALSE)</f>
        <v>43074</v>
      </c>
      <c r="AG631" s="48">
        <f>_xll.qlCalendarAdvance(Calendar,AF631,Ndays&amp;"D",,,_xll.ohTrigger(Trigger,Recalc))</f>
        <v>43076</v>
      </c>
      <c r="AH631" s="49">
        <f>IFERROR(_xll.qlIndexFixing(Eur6M_QL,AG631,TRUE,Recalc),NA())</f>
        <v>4.5511696691660809E-3</v>
      </c>
    </row>
    <row r="632" spans="31:34" x14ac:dyDescent="0.2">
      <c r="AE632" s="11" t="str">
        <f t="shared" si="13"/>
        <v>1D</v>
      </c>
      <c r="AF632" s="48">
        <f>_xll.qlCalendarAdvance(Calendar,AF631,AE632,"f",FALSE)</f>
        <v>43075</v>
      </c>
      <c r="AG632" s="48">
        <f>_xll.qlCalendarAdvance(Calendar,AF632,Ndays&amp;"D",,,_xll.ohTrigger(Trigger,Recalc))</f>
        <v>43077</v>
      </c>
      <c r="AH632" s="49">
        <f>IFERROR(_xll.qlIndexFixing(Eur6M_QL,AG632,TRUE,Recalc),NA())</f>
        <v>4.5599562853097658E-3</v>
      </c>
    </row>
    <row r="633" spans="31:34" x14ac:dyDescent="0.2">
      <c r="AE633" s="11" t="str">
        <f t="shared" si="13"/>
        <v>1D</v>
      </c>
      <c r="AF633" s="48">
        <f>_xll.qlCalendarAdvance(Calendar,AF632,AE633,"f",FALSE)</f>
        <v>43076</v>
      </c>
      <c r="AG633" s="48">
        <f>_xll.qlCalendarAdvance(Calendar,AF633,Ndays&amp;"D",,,_xll.ohTrigger(Trigger,Recalc))</f>
        <v>43080</v>
      </c>
      <c r="AH633" s="49">
        <f>IFERROR(_xll.qlIndexFixing(Eur6M_QL,AG633,TRUE,Recalc),NA())</f>
        <v>4.5687555275154062E-3</v>
      </c>
    </row>
    <row r="634" spans="31:34" x14ac:dyDescent="0.2">
      <c r="AE634" s="11" t="str">
        <f t="shared" si="13"/>
        <v>1D</v>
      </c>
      <c r="AF634" s="48">
        <f>_xll.qlCalendarAdvance(Calendar,AF633,AE634,"f",FALSE)</f>
        <v>43077</v>
      </c>
      <c r="AG634" s="48">
        <f>_xll.qlCalendarAdvance(Calendar,AF634,Ndays&amp;"D",,,_xll.ohTrigger(Trigger,Recalc))</f>
        <v>43081</v>
      </c>
      <c r="AH634" s="49">
        <f>IFERROR(_xll.qlIndexFixing(Eur6M_QL,AG634,TRUE,Recalc),NA())</f>
        <v>4.5775673959507776E-3</v>
      </c>
    </row>
    <row r="635" spans="31:34" x14ac:dyDescent="0.2">
      <c r="AE635" s="11" t="str">
        <f t="shared" si="13"/>
        <v>1D</v>
      </c>
      <c r="AF635" s="48">
        <f>_xll.qlCalendarAdvance(Calendar,AF634,AE635,"f",FALSE)</f>
        <v>43080</v>
      </c>
      <c r="AG635" s="48">
        <f>_xll.qlCalendarAdvance(Calendar,AF635,Ndays&amp;"D",,,_xll.ohTrigger(Trigger,Recalc))</f>
        <v>43082</v>
      </c>
      <c r="AH635" s="49">
        <f>IFERROR(_xll.qlIndexFixing(Eur6M_QL,AG635,TRUE,Recalc),NA())</f>
        <v>4.5863918907836591E-3</v>
      </c>
    </row>
    <row r="636" spans="31:34" x14ac:dyDescent="0.2">
      <c r="AE636" s="11" t="str">
        <f t="shared" si="13"/>
        <v>1D</v>
      </c>
      <c r="AF636" s="48">
        <f>_xll.qlCalendarAdvance(Calendar,AF635,AE636,"f",FALSE)</f>
        <v>43081</v>
      </c>
      <c r="AG636" s="48">
        <f>_xll.qlCalendarAdvance(Calendar,AF636,Ndays&amp;"D",,,_xll.ohTrigger(Trigger,Recalc))</f>
        <v>43083</v>
      </c>
      <c r="AH636" s="49">
        <f>IFERROR(_xll.qlIndexFixing(Eur6M_QL,AG636,TRUE,Recalc),NA())</f>
        <v>4.6129411353526091E-3</v>
      </c>
    </row>
    <row r="637" spans="31:34" x14ac:dyDescent="0.2">
      <c r="AE637" s="11" t="str">
        <f t="shared" si="13"/>
        <v>1D</v>
      </c>
      <c r="AF637" s="48">
        <f>_xll.qlCalendarAdvance(Calendar,AF636,AE637,"f",FALSE)</f>
        <v>43082</v>
      </c>
      <c r="AG637" s="48">
        <f>_xll.qlCalendarAdvance(Calendar,AF637,Ndays&amp;"D",,,_xll.ohTrigger(Trigger,Recalc))</f>
        <v>43084</v>
      </c>
      <c r="AH637" s="49">
        <f>IFERROR(_xll.qlIndexFixing(Eur6M_QL,AG637,TRUE,Recalc),NA())</f>
        <v>4.621816137461216E-3</v>
      </c>
    </row>
    <row r="638" spans="31:34" x14ac:dyDescent="0.2">
      <c r="AE638" s="11" t="str">
        <f t="shared" si="13"/>
        <v>1D</v>
      </c>
      <c r="AF638" s="48">
        <f>_xll.qlCalendarAdvance(Calendar,AF637,AE638,"f",FALSE)</f>
        <v>43083</v>
      </c>
      <c r="AG638" s="48">
        <f>_xll.qlCalendarAdvance(Calendar,AF638,Ndays&amp;"D",,,_xll.ohTrigger(Trigger,Recalc))</f>
        <v>43087</v>
      </c>
      <c r="AH638" s="49">
        <f>IFERROR(_xll.qlIndexFixing(Eur6M_QL,AG638,TRUE,Recalc),NA())</f>
        <v>4.6307037668110521E-3</v>
      </c>
    </row>
    <row r="639" spans="31:34" x14ac:dyDescent="0.2">
      <c r="AE639" s="11" t="str">
        <f t="shared" si="13"/>
        <v>1D</v>
      </c>
      <c r="AF639" s="48">
        <f>_xll.qlCalendarAdvance(Calendar,AF638,AE639,"f",FALSE)</f>
        <v>43084</v>
      </c>
      <c r="AG639" s="48">
        <f>_xll.qlCalendarAdvance(Calendar,AF639,Ndays&amp;"D",,,_xll.ohTrigger(Trigger,Recalc))</f>
        <v>43088</v>
      </c>
      <c r="AH639" s="49">
        <f>IFERROR(_xll.qlIndexFixing(Eur6M_QL,AG639,TRUE,Recalc),NA())</f>
        <v>4.6396040235716545E-3</v>
      </c>
    </row>
    <row r="640" spans="31:34" x14ac:dyDescent="0.2">
      <c r="AE640" s="11" t="str">
        <f t="shared" si="13"/>
        <v>1D</v>
      </c>
      <c r="AF640" s="48">
        <f>_xll.qlCalendarAdvance(Calendar,AF639,AE640,"f",FALSE)</f>
        <v>43087</v>
      </c>
      <c r="AG640" s="48">
        <f>_xll.qlCalendarAdvance(Calendar,AF640,Ndays&amp;"D",,,_xll.ohTrigger(Trigger,Recalc))</f>
        <v>43089</v>
      </c>
      <c r="AH640" s="49">
        <f>IFERROR(_xll.qlIndexFixing(Eur6M_QL,AG640,TRUE,Recalc),NA())</f>
        <v>4.6485169079125569E-3</v>
      </c>
    </row>
    <row r="641" spans="31:34" x14ac:dyDescent="0.2">
      <c r="AE641" s="11" t="str">
        <f t="shared" si="13"/>
        <v>1D</v>
      </c>
      <c r="AF641" s="48">
        <f>_xll.qlCalendarAdvance(Calendar,AF640,AE641,"f",FALSE)</f>
        <v>43088</v>
      </c>
      <c r="AG641" s="48">
        <f>_xll.qlCalendarAdvance(Calendar,AF641,Ndays&amp;"D",,,_xll.ohTrigger(Trigger,Recalc))</f>
        <v>43090</v>
      </c>
      <c r="AH641" s="49">
        <f>IFERROR(_xll.qlIndexFixing(Eur6M_QL,AG641,TRUE,Recalc),NA())</f>
        <v>4.6932707492820759E-3</v>
      </c>
    </row>
    <row r="642" spans="31:34" x14ac:dyDescent="0.2">
      <c r="AE642" s="11" t="str">
        <f t="shared" si="13"/>
        <v>1D</v>
      </c>
      <c r="AF642" s="48">
        <f>_xll.qlCalendarAdvance(Calendar,AF641,AE642,"f",FALSE)</f>
        <v>43089</v>
      </c>
      <c r="AG642" s="48">
        <f>_xll.qlCalendarAdvance(Calendar,AF642,Ndays&amp;"D",,,_xll.ohTrigger(Trigger,Recalc))</f>
        <v>43091</v>
      </c>
      <c r="AH642" s="49">
        <f>IFERROR(_xll.qlIndexFixing(Eur6M_QL,AG642,TRUE,Recalc),NA())</f>
        <v>4.7022594026834546E-3</v>
      </c>
    </row>
    <row r="643" spans="31:34" x14ac:dyDescent="0.2">
      <c r="AE643" s="11" t="str">
        <f t="shared" si="13"/>
        <v>1D</v>
      </c>
      <c r="AF643" s="48">
        <f>_xll.qlCalendarAdvance(Calendar,AF642,AE643,"f",FALSE)</f>
        <v>43090</v>
      </c>
      <c r="AG643" s="48">
        <f>_xll.qlCalendarAdvance(Calendar,AF643,Ndays&amp;"D",,,_xll.ohTrigger(Trigger,Recalc))</f>
        <v>43096</v>
      </c>
      <c r="AH643" s="49">
        <f>IFERROR(_xll.qlIndexFixing(Eur6M_QL,AG643,TRUE,Recalc),NA())</f>
        <v>4.7112606848597818E-3</v>
      </c>
    </row>
    <row r="644" spans="31:34" x14ac:dyDescent="0.2">
      <c r="AE644" s="11" t="str">
        <f t="shared" si="13"/>
        <v>1D</v>
      </c>
      <c r="AF644" s="48">
        <f>_xll.qlCalendarAdvance(Calendar,AF643,AE644,"f",FALSE)</f>
        <v>43091</v>
      </c>
      <c r="AG644" s="48">
        <f>_xll.qlCalendarAdvance(Calendar,AF644,Ndays&amp;"D",,,_xll.ohTrigger(Trigger,Recalc))</f>
        <v>43097</v>
      </c>
      <c r="AH644" s="49">
        <f>IFERROR(_xll.qlIndexFixing(Eur6M_QL,AG644,TRUE,Recalc),NA())</f>
        <v>4.7426430145109909E-3</v>
      </c>
    </row>
    <row r="645" spans="31:34" x14ac:dyDescent="0.2">
      <c r="AE645" s="11" t="str">
        <f t="shared" si="13"/>
        <v>1D</v>
      </c>
      <c r="AF645" s="48">
        <f>_xll.qlCalendarAdvance(Calendar,AF644,AE645,"f",FALSE)</f>
        <v>43096</v>
      </c>
      <c r="AG645" s="48">
        <f>_xll.qlCalendarAdvance(Calendar,AF645,Ndays&amp;"D",,,_xll.ohTrigger(Trigger,Recalc))</f>
        <v>43098</v>
      </c>
      <c r="AH645" s="49">
        <f>IFERROR(_xll.qlIndexFixing(Eur6M_QL,AG645,TRUE,Recalc),NA())</f>
        <v>4.7517009965580654E-3</v>
      </c>
    </row>
    <row r="646" spans="31:34" x14ac:dyDescent="0.2">
      <c r="AE646" s="11" t="str">
        <f t="shared" si="13"/>
        <v>1D</v>
      </c>
      <c r="AF646" s="48">
        <f>_xll.qlCalendarAdvance(Calendar,AF645,AE646,"f",FALSE)</f>
        <v>43097</v>
      </c>
      <c r="AG646" s="48">
        <f>_xll.qlCalendarAdvance(Calendar,AF646,Ndays&amp;"D",,,_xll.ohTrigger(Trigger,Recalc))</f>
        <v>43102</v>
      </c>
      <c r="AH646" s="49">
        <f>IFERROR(_xll.qlIndexFixing(Eur6M_QL,AG646,TRUE,Recalc),NA())</f>
        <v>4.7607715384937388E-3</v>
      </c>
    </row>
    <row r="647" spans="31:34" x14ac:dyDescent="0.2">
      <c r="AE647" s="11" t="str">
        <f t="shared" si="13"/>
        <v>1D</v>
      </c>
      <c r="AF647" s="48">
        <f>_xll.qlCalendarAdvance(Calendar,AF646,AE647,"f",FALSE)</f>
        <v>43098</v>
      </c>
      <c r="AG647" s="48">
        <f>_xll.qlCalendarAdvance(Calendar,AF647,Ndays&amp;"D",,,_xll.ohTrigger(Trigger,Recalc))</f>
        <v>43103</v>
      </c>
      <c r="AH647" s="49">
        <f>IFERROR(_xll.qlIndexFixing(Eur6M_QL,AG647,TRUE,Recalc),NA())</f>
        <v>4.7698545710527541E-3</v>
      </c>
    </row>
    <row r="648" spans="31:34" x14ac:dyDescent="0.2">
      <c r="AE648" s="11" t="str">
        <f t="shared" si="13"/>
        <v>1D</v>
      </c>
      <c r="AF648" s="48">
        <f>_xll.qlCalendarAdvance(Calendar,AF647,AE648,"f",FALSE)</f>
        <v>43102</v>
      </c>
      <c r="AG648" s="48">
        <f>_xll.qlCalendarAdvance(Calendar,AF648,Ndays&amp;"D",,,_xll.ohTrigger(Trigger,Recalc))</f>
        <v>43104</v>
      </c>
      <c r="AH648" s="49">
        <f>IFERROR(_xll.qlIndexFixing(Eur6M_QL,AG648,TRUE,Recalc),NA())</f>
        <v>4.8019641793157208E-3</v>
      </c>
    </row>
    <row r="649" spans="31:34" x14ac:dyDescent="0.2">
      <c r="AE649" s="11" t="str">
        <f t="shared" si="13"/>
        <v>1D</v>
      </c>
      <c r="AF649" s="48">
        <f>_xll.qlCalendarAdvance(Calendar,AF648,AE649,"f",FALSE)</f>
        <v>43103</v>
      </c>
      <c r="AG649" s="48">
        <f>_xll.qlCalendarAdvance(Calendar,AF649,Ndays&amp;"D",,,_xll.ohTrigger(Trigger,Recalc))</f>
        <v>43105</v>
      </c>
      <c r="AH649" s="49">
        <f>IFERROR(_xll.qlIndexFixing(Eur6M_QL,AG649,TRUE,Recalc),NA())</f>
        <v>4.8063102221521884E-3</v>
      </c>
    </row>
    <row r="650" spans="31:34" x14ac:dyDescent="0.2">
      <c r="AE650" s="11" t="str">
        <f t="shared" si="13"/>
        <v>1D</v>
      </c>
      <c r="AF650" s="48">
        <f>_xll.qlCalendarAdvance(Calendar,AF649,AE650,"f",FALSE)</f>
        <v>43104</v>
      </c>
      <c r="AG650" s="48">
        <f>_xll.qlCalendarAdvance(Calendar,AF650,Ndays&amp;"D",,,_xll.ohTrigger(Trigger,Recalc))</f>
        <v>43108</v>
      </c>
      <c r="AH650" s="49">
        <f>IFERROR(_xll.qlIndexFixing(Eur6M_QL,AG650,TRUE,Recalc),NA())</f>
        <v>4.8154546687929805E-3</v>
      </c>
    </row>
    <row r="651" spans="31:34" x14ac:dyDescent="0.2">
      <c r="AE651" s="11" t="str">
        <f t="shared" si="13"/>
        <v>1D</v>
      </c>
      <c r="AF651" s="48">
        <f>_xll.qlCalendarAdvance(Calendar,AF650,AE651,"f",FALSE)</f>
        <v>43105</v>
      </c>
      <c r="AG651" s="48">
        <f>_xll.qlCalendarAdvance(Calendar,AF651,Ndays&amp;"D",,,_xll.ohTrigger(Trigger,Recalc))</f>
        <v>43109</v>
      </c>
      <c r="AH651" s="49">
        <f>IFERROR(_xll.qlIndexFixing(Eur6M_QL,AG651,TRUE,Recalc),NA())</f>
        <v>4.8246111904355436E-3</v>
      </c>
    </row>
    <row r="652" spans="31:34" x14ac:dyDescent="0.2">
      <c r="AE652" s="11" t="str">
        <f t="shared" si="13"/>
        <v>1D</v>
      </c>
      <c r="AF652" s="48">
        <f>_xll.qlCalendarAdvance(Calendar,AF651,AE652,"f",FALSE)</f>
        <v>43108</v>
      </c>
      <c r="AG652" s="48">
        <f>_xll.qlCalendarAdvance(Calendar,AF652,Ndays&amp;"D",,,_xll.ohTrigger(Trigger,Recalc))</f>
        <v>43110</v>
      </c>
      <c r="AH652" s="49">
        <f>IFERROR(_xll.qlIndexFixing(Eur6M_QL,AG652,TRUE,Recalc),NA())</f>
        <v>4.8337797178071148E-3</v>
      </c>
    </row>
    <row r="653" spans="31:34" x14ac:dyDescent="0.2">
      <c r="AE653" s="11" t="str">
        <f t="shared" si="13"/>
        <v>1D</v>
      </c>
      <c r="AF653" s="48">
        <f>_xll.qlCalendarAdvance(Calendar,AF652,AE653,"f",FALSE)</f>
        <v>43109</v>
      </c>
      <c r="AG653" s="48">
        <f>_xll.qlCalendarAdvance(Calendar,AF653,Ndays&amp;"D",,,_xll.ohTrigger(Trigger,Recalc))</f>
        <v>43111</v>
      </c>
      <c r="AH653" s="49">
        <f>IFERROR(_xll.qlIndexFixing(Eur6M_QL,AG653,TRUE,Recalc),NA())</f>
        <v>4.8661832681391268E-3</v>
      </c>
    </row>
    <row r="654" spans="31:34" x14ac:dyDescent="0.2">
      <c r="AE654" s="11" t="str">
        <f t="shared" si="13"/>
        <v>1D</v>
      </c>
      <c r="AF654" s="48">
        <f>_xll.qlCalendarAdvance(Calendar,AF653,AE654,"f",FALSE)</f>
        <v>43110</v>
      </c>
      <c r="AG654" s="48">
        <f>_xll.qlCalendarAdvance(Calendar,AF654,Ndays&amp;"D",,,_xll.ohTrigger(Trigger,Recalc))</f>
        <v>43112</v>
      </c>
      <c r="AH654" s="49">
        <f>IFERROR(_xll.qlIndexFixing(Eur6M_QL,AG654,TRUE,Recalc),NA())</f>
        <v>4.8705724990672434E-3</v>
      </c>
    </row>
    <row r="655" spans="31:34" x14ac:dyDescent="0.2">
      <c r="AE655" s="11" t="str">
        <f t="shared" si="13"/>
        <v>1D</v>
      </c>
      <c r="AF655" s="48">
        <f>_xll.qlCalendarAdvance(Calendar,AF654,AE655,"f",FALSE)</f>
        <v>43111</v>
      </c>
      <c r="AG655" s="48">
        <f>_xll.qlCalendarAdvance(Calendar,AF655,Ndays&amp;"D",,,_xll.ohTrigger(Trigger,Recalc))</f>
        <v>43115</v>
      </c>
      <c r="AH655" s="49">
        <f>IFERROR(_xll.qlIndexFixing(Eur6M_QL,AG655,TRUE,Recalc),NA())</f>
        <v>4.8798000159385076E-3</v>
      </c>
    </row>
    <row r="656" spans="31:34" x14ac:dyDescent="0.2">
      <c r="AE656" s="11" t="str">
        <f t="shared" si="13"/>
        <v>1D</v>
      </c>
      <c r="AF656" s="48">
        <f>_xll.qlCalendarAdvance(Calendar,AF655,AE656,"f",FALSE)</f>
        <v>43112</v>
      </c>
      <c r="AG656" s="48">
        <f>_xll.qlCalendarAdvance(Calendar,AF656,Ndays&amp;"D",,,_xll.ohTrigger(Trigger,Recalc))</f>
        <v>43116</v>
      </c>
      <c r="AH656" s="49">
        <f>IFERROR(_xll.qlIndexFixing(Eur6M_QL,AG656,TRUE,Recalc),NA())</f>
        <v>4.8890391228734878E-3</v>
      </c>
    </row>
    <row r="657" spans="31:34" x14ac:dyDescent="0.2">
      <c r="AE657" s="11" t="str">
        <f t="shared" si="13"/>
        <v>1D</v>
      </c>
      <c r="AF657" s="48">
        <f>_xll.qlCalendarAdvance(Calendar,AF656,AE657,"f",FALSE)</f>
        <v>43115</v>
      </c>
      <c r="AG657" s="48">
        <f>_xll.qlCalendarAdvance(Calendar,AF657,Ndays&amp;"D",,,_xll.ohTrigger(Trigger,Recalc))</f>
        <v>43117</v>
      </c>
      <c r="AH657" s="49">
        <f>IFERROR(_xll.qlIndexFixing(Eur6M_QL,AG657,TRUE,Recalc),NA())</f>
        <v>4.8982897505910287E-3</v>
      </c>
    </row>
    <row r="658" spans="31:34" x14ac:dyDescent="0.2">
      <c r="AE658" s="11" t="str">
        <f t="shared" si="13"/>
        <v>1D</v>
      </c>
      <c r="AF658" s="48">
        <f>_xll.qlCalendarAdvance(Calendar,AF657,AE658,"f",FALSE)</f>
        <v>43116</v>
      </c>
      <c r="AG658" s="48">
        <f>_xll.qlCalendarAdvance(Calendar,AF658,Ndays&amp;"D",,,_xll.ohTrigger(Trigger,Recalc))</f>
        <v>43118</v>
      </c>
      <c r="AH658" s="49">
        <f>IFERROR(_xll.qlIndexFixing(Eur6M_QL,AG658,TRUE,Recalc),NA())</f>
        <v>4.9309739414859811E-3</v>
      </c>
    </row>
    <row r="659" spans="31:34" x14ac:dyDescent="0.2">
      <c r="AE659" s="11" t="str">
        <f t="shared" si="13"/>
        <v>1D</v>
      </c>
      <c r="AF659" s="48">
        <f>_xll.qlCalendarAdvance(Calendar,AF658,AE659,"f",FALSE)</f>
        <v>43117</v>
      </c>
      <c r="AG659" s="48">
        <f>_xll.qlCalendarAdvance(Calendar,AF659,Ndays&amp;"D",,,_xll.ohTrigger(Trigger,Recalc))</f>
        <v>43119</v>
      </c>
      <c r="AH659" s="49">
        <f>IFERROR(_xll.qlIndexFixing(Eur6M_QL,AG659,TRUE,Recalc),NA())</f>
        <v>4.9354060836217257E-3</v>
      </c>
    </row>
    <row r="660" spans="31:34" x14ac:dyDescent="0.2">
      <c r="AE660" s="11" t="str">
        <f t="shared" si="13"/>
        <v>1D</v>
      </c>
      <c r="AF660" s="48">
        <f>_xll.qlCalendarAdvance(Calendar,AF659,AE660,"f",FALSE)</f>
        <v>43118</v>
      </c>
      <c r="AG660" s="48">
        <f>_xll.qlCalendarAdvance(Calendar,AF660,Ndays&amp;"D",,,_xll.ohTrigger(Trigger,Recalc))</f>
        <v>43122</v>
      </c>
      <c r="AH660" s="49">
        <f>IFERROR(_xll.qlIndexFixing(Eur6M_QL,AG660,TRUE,Recalc),NA())</f>
        <v>4.9447132759945465E-3</v>
      </c>
    </row>
    <row r="661" spans="31:34" x14ac:dyDescent="0.2">
      <c r="AE661" s="11" t="str">
        <f t="shared" si="13"/>
        <v>1D</v>
      </c>
      <c r="AF661" s="48">
        <f>_xll.qlCalendarAdvance(Calendar,AF660,AE661,"f",FALSE)</f>
        <v>43119</v>
      </c>
      <c r="AG661" s="48">
        <f>_xll.qlCalendarAdvance(Calendar,AF661,Ndays&amp;"D",,,_xll.ohTrigger(Trigger,Recalc))</f>
        <v>43123</v>
      </c>
      <c r="AH661" s="49">
        <f>IFERROR(_xll.qlIndexFixing(Eur6M_QL,AG661,TRUE,Recalc),NA())</f>
        <v>4.9540315734391462E-3</v>
      </c>
    </row>
    <row r="662" spans="31:34" x14ac:dyDescent="0.2">
      <c r="AE662" s="11" t="str">
        <f t="shared" si="13"/>
        <v>1D</v>
      </c>
      <c r="AF662" s="48">
        <f>_xll.qlCalendarAdvance(Calendar,AF661,AE662,"f",FALSE)</f>
        <v>43122</v>
      </c>
      <c r="AG662" s="48">
        <f>_xll.qlCalendarAdvance(Calendar,AF662,Ndays&amp;"D",,,_xll.ohTrigger(Trigger,Recalc))</f>
        <v>43124</v>
      </c>
      <c r="AH662" s="49">
        <f>IFERROR(_xll.qlIndexFixing(Eur6M_QL,AG662,TRUE,Recalc),NA())</f>
        <v>4.9633609066668622E-3</v>
      </c>
    </row>
    <row r="663" spans="31:34" x14ac:dyDescent="0.2">
      <c r="AE663" s="11" t="str">
        <f t="shared" si="13"/>
        <v>1D</v>
      </c>
      <c r="AF663" s="48">
        <f>_xll.qlCalendarAdvance(Calendar,AF662,AE663,"f",FALSE)</f>
        <v>43123</v>
      </c>
      <c r="AG663" s="48">
        <f>_xll.qlCalendarAdvance(Calendar,AF663,Ndays&amp;"D",,,_xll.ohTrigger(Trigger,Recalc))</f>
        <v>43125</v>
      </c>
      <c r="AH663" s="49">
        <f>IFERROR(_xll.qlIndexFixing(Eur6M_QL,AG663,TRUE,Recalc),NA())</f>
        <v>4.996312566028901E-3</v>
      </c>
    </row>
    <row r="664" spans="31:34" x14ac:dyDescent="0.2">
      <c r="AE664" s="11" t="str">
        <f t="shared" si="13"/>
        <v>1D</v>
      </c>
      <c r="AF664" s="48">
        <f>_xll.qlCalendarAdvance(Calendar,AF663,AE664,"f",FALSE)</f>
        <v>43124</v>
      </c>
      <c r="AG664" s="48">
        <f>_xll.qlCalendarAdvance(Calendar,AF664,Ndays&amp;"D",,,_xll.ohTrigger(Trigger,Recalc))</f>
        <v>43126</v>
      </c>
      <c r="AH664" s="49">
        <f>IFERROR(_xll.qlIndexFixing(Eur6M_QL,AG664,TRUE,Recalc),NA())</f>
        <v>5.0007872115883662E-3</v>
      </c>
    </row>
    <row r="665" spans="31:34" x14ac:dyDescent="0.2">
      <c r="AE665" s="11" t="str">
        <f t="shared" si="13"/>
        <v>1D</v>
      </c>
      <c r="AF665" s="48">
        <f>_xll.qlCalendarAdvance(Calendar,AF664,AE665,"f",FALSE)</f>
        <v>43125</v>
      </c>
      <c r="AG665" s="48">
        <f>_xll.qlCalendarAdvance(Calendar,AF665,Ndays&amp;"D",,,_xll.ohTrigger(Trigger,Recalc))</f>
        <v>43129</v>
      </c>
      <c r="AH665" s="49">
        <f>IFERROR(_xll.qlIndexFixing(Eur6M_QL,AG665,TRUE,Recalc),NA())</f>
        <v>5.0101706843571096E-3</v>
      </c>
    </row>
    <row r="666" spans="31:34" x14ac:dyDescent="0.2">
      <c r="AE666" s="11" t="str">
        <f t="shared" si="13"/>
        <v>1D</v>
      </c>
      <c r="AF666" s="48">
        <f>_xll.qlCalendarAdvance(Calendar,AF665,AE666,"f",FALSE)</f>
        <v>43126</v>
      </c>
      <c r="AG666" s="48">
        <f>_xll.qlCalendarAdvance(Calendar,AF666,Ndays&amp;"D",,,_xll.ohTrigger(Trigger,Recalc))</f>
        <v>43130</v>
      </c>
      <c r="AH666" s="49">
        <f>IFERROR(_xll.qlIndexFixing(Eur6M_QL,AG666,TRUE,Recalc),NA())</f>
        <v>5.0195647771518158E-3</v>
      </c>
    </row>
    <row r="667" spans="31:34" x14ac:dyDescent="0.2">
      <c r="AE667" s="11" t="str">
        <f t="shared" si="13"/>
        <v>1D</v>
      </c>
      <c r="AF667" s="48">
        <f>_xll.qlCalendarAdvance(Calendar,AF666,AE667,"f",FALSE)</f>
        <v>43129</v>
      </c>
      <c r="AG667" s="48">
        <f>_xll.qlCalendarAdvance(Calendar,AF667,Ndays&amp;"D",,,_xll.ohTrigger(Trigger,Recalc))</f>
        <v>43131</v>
      </c>
      <c r="AH667" s="49">
        <f>IFERROR(_xll.qlIndexFixing(Eur6M_QL,AG667,TRUE,Recalc),NA())</f>
        <v>5.02896942067499E-3</v>
      </c>
    </row>
    <row r="668" spans="31:34" x14ac:dyDescent="0.2">
      <c r="AE668" s="11" t="str">
        <f t="shared" si="13"/>
        <v>1D</v>
      </c>
      <c r="AF668" s="48">
        <f>_xll.qlCalendarAdvance(Calendar,AF667,AE668,"f",FALSE)</f>
        <v>43130</v>
      </c>
      <c r="AG668" s="48">
        <f>_xll.qlCalendarAdvance(Calendar,AF668,Ndays&amp;"D",,,_xll.ohTrigger(Trigger,Recalc))</f>
        <v>43132</v>
      </c>
      <c r="AH668" s="49">
        <f>IFERROR(_xll.qlIndexFixing(Eur6M_QL,AG668,TRUE,Recalc),NA())</f>
        <v>5.0621755057850453E-3</v>
      </c>
    </row>
    <row r="669" spans="31:34" x14ac:dyDescent="0.2">
      <c r="AE669" s="11" t="str">
        <f t="shared" si="13"/>
        <v>1D</v>
      </c>
      <c r="AF669" s="48">
        <f>_xll.qlCalendarAdvance(Calendar,AF668,AE669,"f",FALSE)</f>
        <v>43131</v>
      </c>
      <c r="AG669" s="48">
        <f>_xll.qlCalendarAdvance(Calendar,AF669,Ndays&amp;"D",,,_xll.ohTrigger(Trigger,Recalc))</f>
        <v>43133</v>
      </c>
      <c r="AH669" s="49">
        <f>IFERROR(_xll.qlIndexFixing(Eur6M_QL,AG669,TRUE,Recalc),NA())</f>
        <v>5.0666921160794796E-3</v>
      </c>
    </row>
    <row r="670" spans="31:34" x14ac:dyDescent="0.2">
      <c r="AE670" s="11" t="str">
        <f t="shared" si="13"/>
        <v>1D</v>
      </c>
      <c r="AF670" s="48">
        <f>_xll.qlCalendarAdvance(Calendar,AF669,AE670,"f",FALSE)</f>
        <v>43132</v>
      </c>
      <c r="AG670" s="48">
        <f>_xll.qlCalendarAdvance(Calendar,AF670,Ndays&amp;"D",,,_xll.ohTrigger(Trigger,Recalc))</f>
        <v>43136</v>
      </c>
      <c r="AH670" s="49">
        <f>IFERROR(_xll.qlIndexFixing(Eur6M_QL,AG670,TRUE,Recalc),NA())</f>
        <v>5.0761484737542892E-3</v>
      </c>
    </row>
    <row r="671" spans="31:34" x14ac:dyDescent="0.2">
      <c r="AE671" s="11" t="str">
        <f t="shared" si="13"/>
        <v>1D</v>
      </c>
      <c r="AF671" s="48">
        <f>_xll.qlCalendarAdvance(Calendar,AF670,AE671,"f",FALSE)</f>
        <v>43133</v>
      </c>
      <c r="AG671" s="48">
        <f>_xll.qlCalendarAdvance(Calendar,AF671,Ndays&amp;"D",,,_xll.ohTrigger(Trigger,Recalc))</f>
        <v>43137</v>
      </c>
      <c r="AH671" s="49">
        <f>IFERROR(_xll.qlIndexFixing(Eur6M_QL,AG671,TRUE,Recalc),NA())</f>
        <v>5.0856149663522747E-3</v>
      </c>
    </row>
    <row r="672" spans="31:34" x14ac:dyDescent="0.2">
      <c r="AE672" s="11" t="str">
        <f t="shared" si="13"/>
        <v>1D</v>
      </c>
      <c r="AF672" s="48">
        <f>_xll.qlCalendarAdvance(Calendar,AF671,AE672,"f",FALSE)</f>
        <v>43136</v>
      </c>
      <c r="AG672" s="48">
        <f>_xll.qlCalendarAdvance(Calendar,AF672,Ndays&amp;"D",,,_xll.ohTrigger(Trigger,Recalc))</f>
        <v>43138</v>
      </c>
      <c r="AH672" s="49">
        <f>IFERROR(_xll.qlIndexFixing(Eur6M_QL,AG672,TRUE,Recalc),NA())</f>
        <v>5.0950915245693172E-3</v>
      </c>
    </row>
    <row r="673" spans="31:34" x14ac:dyDescent="0.2">
      <c r="AE673" s="11" t="str">
        <f t="shared" si="13"/>
        <v>1D</v>
      </c>
      <c r="AF673" s="48">
        <f>_xll.qlCalendarAdvance(Calendar,AF672,AE673,"f",FALSE)</f>
        <v>43137</v>
      </c>
      <c r="AG673" s="48">
        <f>_xll.qlCalendarAdvance(Calendar,AF673,Ndays&amp;"D",,,_xll.ohTrigger(Trigger,Recalc))</f>
        <v>43139</v>
      </c>
      <c r="AH673" s="49">
        <f>IFERROR(_xll.qlIndexFixing(Eur6M_QL,AG673,TRUE,Recalc),NA())</f>
        <v>5.1285391220533072E-3</v>
      </c>
    </row>
    <row r="674" spans="31:34" x14ac:dyDescent="0.2">
      <c r="AE674" s="11" t="str">
        <f t="shared" si="13"/>
        <v>1D</v>
      </c>
      <c r="AF674" s="48">
        <f>_xll.qlCalendarAdvance(Calendar,AF673,AE674,"f",FALSE)</f>
        <v>43138</v>
      </c>
      <c r="AG674" s="48">
        <f>_xll.qlCalendarAdvance(Calendar,AF674,Ndays&amp;"D",,,_xll.ohTrigger(Trigger,Recalc))</f>
        <v>43140</v>
      </c>
      <c r="AH674" s="49">
        <f>IFERROR(_xll.qlIndexFixing(Eur6M_QL,AG674,TRUE,Recalc),NA())</f>
        <v>5.1330970274842559E-3</v>
      </c>
    </row>
    <row r="675" spans="31:34" x14ac:dyDescent="0.2">
      <c r="AE675" s="11" t="str">
        <f t="shared" si="13"/>
        <v>1D</v>
      </c>
      <c r="AF675" s="48">
        <f>_xll.qlCalendarAdvance(Calendar,AF674,AE675,"f",FALSE)</f>
        <v>43139</v>
      </c>
      <c r="AG675" s="48">
        <f>_xll.qlCalendarAdvance(Calendar,AF675,Ndays&amp;"D",,,_xll.ohTrigger(Trigger,Recalc))</f>
        <v>43143</v>
      </c>
      <c r="AH675" s="49">
        <f>IFERROR(_xll.qlIndexFixing(Eur6M_QL,AG675,TRUE,Recalc),NA())</f>
        <v>5.1426228741800117E-3</v>
      </c>
    </row>
    <row r="676" spans="31:34" x14ac:dyDescent="0.2">
      <c r="AE676" s="11" t="str">
        <f t="shared" si="13"/>
        <v>1D</v>
      </c>
      <c r="AF676" s="48">
        <f>_xll.qlCalendarAdvance(Calendar,AF675,AE676,"f",FALSE)</f>
        <v>43140</v>
      </c>
      <c r="AG676" s="48">
        <f>_xll.qlCalendarAdvance(Calendar,AF676,Ndays&amp;"D",,,_xll.ohTrigger(Trigger,Recalc))</f>
        <v>43144</v>
      </c>
      <c r="AH676" s="49">
        <f>IFERROR(_xll.qlIndexFixing(Eur6M_QL,AG676,TRUE,Recalc),NA())</f>
        <v>5.1521583706405109E-3</v>
      </c>
    </row>
    <row r="677" spans="31:34" x14ac:dyDescent="0.2">
      <c r="AE677" s="11" t="str">
        <f t="shared" si="13"/>
        <v>1D</v>
      </c>
      <c r="AF677" s="48">
        <f>_xll.qlCalendarAdvance(Calendar,AF676,AE677,"f",FALSE)</f>
        <v>43143</v>
      </c>
      <c r="AG677" s="48">
        <f>_xll.qlCalendarAdvance(Calendar,AF677,Ndays&amp;"D",,,_xll.ohTrigger(Trigger,Recalc))</f>
        <v>43145</v>
      </c>
      <c r="AH677" s="49">
        <f>IFERROR(_xll.qlIndexFixing(Eur6M_QL,AG677,TRUE,Recalc),NA())</f>
        <v>5.1617034475523599E-3</v>
      </c>
    </row>
    <row r="678" spans="31:34" x14ac:dyDescent="0.2">
      <c r="AE678" s="11" t="str">
        <f t="shared" si="13"/>
        <v>1D</v>
      </c>
      <c r="AF678" s="48">
        <f>_xll.qlCalendarAdvance(Calendar,AF677,AE678,"f",FALSE)</f>
        <v>43144</v>
      </c>
      <c r="AG678" s="48">
        <f>_xll.qlCalendarAdvance(Calendar,AF678,Ndays&amp;"D",,,_xll.ohTrigger(Trigger,Recalc))</f>
        <v>43146</v>
      </c>
      <c r="AH678" s="49">
        <f>IFERROR(_xll.qlIndexFixing(Eur6M_QL,AG678,TRUE,Recalc),NA())</f>
        <v>5.1953797733532659E-3</v>
      </c>
    </row>
    <row r="679" spans="31:34" x14ac:dyDescent="0.2">
      <c r="AE679" s="11" t="str">
        <f t="shared" si="13"/>
        <v>1D</v>
      </c>
      <c r="AF679" s="48">
        <f>_xll.qlCalendarAdvance(Calendar,AF678,AE679,"f",FALSE)</f>
        <v>43145</v>
      </c>
      <c r="AG679" s="48">
        <f>_xll.qlCalendarAdvance(Calendar,AF679,Ndays&amp;"D",,,_xll.ohTrigger(Trigger,Recalc))</f>
        <v>43147</v>
      </c>
      <c r="AH679" s="49">
        <f>IFERROR(_xll.qlIndexFixing(Eur6M_QL,AG679,TRUE,Recalc),NA())</f>
        <v>5.1999781734078142E-3</v>
      </c>
    </row>
    <row r="680" spans="31:34" x14ac:dyDescent="0.2">
      <c r="AE680" s="11" t="str">
        <f t="shared" si="13"/>
        <v>1D</v>
      </c>
      <c r="AF680" s="48">
        <f>_xll.qlCalendarAdvance(Calendar,AF679,AE680,"f",FALSE)</f>
        <v>43146</v>
      </c>
      <c r="AG680" s="48">
        <f>_xll.qlCalendarAdvance(Calendar,AF680,Ndays&amp;"D",,,_xll.ohTrigger(Trigger,Recalc))</f>
        <v>43150</v>
      </c>
      <c r="AH680" s="49">
        <f>IFERROR(_xll.qlIndexFixing(Eur6M_QL,AG680,TRUE,Recalc),NA())</f>
        <v>5.2095701128375069E-3</v>
      </c>
    </row>
    <row r="681" spans="31:34" x14ac:dyDescent="0.2">
      <c r="AE681" s="11" t="str">
        <f t="shared" si="13"/>
        <v>1D</v>
      </c>
      <c r="AF681" s="48">
        <f>_xll.qlCalendarAdvance(Calendar,AF680,AE681,"f",FALSE)</f>
        <v>43147</v>
      </c>
      <c r="AG681" s="48">
        <f>_xll.qlCalendarAdvance(Calendar,AF681,Ndays&amp;"D",,,_xll.ohTrigger(Trigger,Recalc))</f>
        <v>43151</v>
      </c>
      <c r="AH681" s="49">
        <f>IFERROR(_xll.qlIndexFixing(Eur6M_QL,AG681,TRUE,Recalc),NA())</f>
        <v>5.2191712168143329E-3</v>
      </c>
    </row>
    <row r="682" spans="31:34" x14ac:dyDescent="0.2">
      <c r="AE682" s="11" t="str">
        <f t="shared" si="13"/>
        <v>1D</v>
      </c>
      <c r="AF682" s="48">
        <f>_xll.qlCalendarAdvance(Calendar,AF681,AE682,"f",FALSE)</f>
        <v>43150</v>
      </c>
      <c r="AG682" s="48">
        <f>_xll.qlCalendarAdvance(Calendar,AF682,Ndays&amp;"D",,,_xll.ohTrigger(Trigger,Recalc))</f>
        <v>43152</v>
      </c>
      <c r="AH682" s="49">
        <f>IFERROR(_xll.qlIndexFixing(Eur6M_QL,AG682,TRUE,Recalc),NA())</f>
        <v>5.2287814160165043E-3</v>
      </c>
    </row>
    <row r="683" spans="31:34" x14ac:dyDescent="0.2">
      <c r="AE683" s="11" t="str">
        <f t="shared" si="13"/>
        <v>1D</v>
      </c>
      <c r="AF683" s="48">
        <f>_xll.qlCalendarAdvance(Calendar,AF682,AE683,"f",FALSE)</f>
        <v>43151</v>
      </c>
      <c r="AG683" s="48">
        <f>_xll.qlCalendarAdvance(Calendar,AF683,Ndays&amp;"D",,,_xll.ohTrigger(Trigger,Recalc))</f>
        <v>43153</v>
      </c>
      <c r="AH683" s="49">
        <f>IFERROR(_xll.qlIndexFixing(Eur6M_QL,AG683,TRUE,Recalc),NA())</f>
        <v>5.2626738153658892E-3</v>
      </c>
    </row>
    <row r="684" spans="31:34" x14ac:dyDescent="0.2">
      <c r="AE684" s="11" t="str">
        <f t="shared" si="13"/>
        <v>1D</v>
      </c>
      <c r="AF684" s="48">
        <f>_xll.qlCalendarAdvance(Calendar,AF683,AE684,"f",FALSE)</f>
        <v>43152</v>
      </c>
      <c r="AG684" s="48">
        <f>_xll.qlCalendarAdvance(Calendar,AF684,Ndays&amp;"D",,,_xll.ohTrigger(Trigger,Recalc))</f>
        <v>43154</v>
      </c>
      <c r="AH684" s="49">
        <f>IFERROR(_xll.qlIndexFixing(Eur6M_QL,AG684,TRUE,Recalc),NA())</f>
        <v>5.267311778610697E-3</v>
      </c>
    </row>
    <row r="685" spans="31:34" x14ac:dyDescent="0.2">
      <c r="AE685" s="11" t="str">
        <f t="shared" si="13"/>
        <v>1D</v>
      </c>
      <c r="AF685" s="48">
        <f>_xll.qlCalendarAdvance(Calendar,AF684,AE685,"f",FALSE)</f>
        <v>43153</v>
      </c>
      <c r="AG685" s="48">
        <f>_xll.qlCalendarAdvance(Calendar,AF685,Ndays&amp;"D",,,_xll.ohTrigger(Trigger,Recalc))</f>
        <v>43157</v>
      </c>
      <c r="AH685" s="49">
        <f>IFERROR(_xll.qlIndexFixing(Eur6M_QL,AG685,TRUE,Recalc),NA())</f>
        <v>5.2920135763232321E-3</v>
      </c>
    </row>
    <row r="686" spans="31:34" x14ac:dyDescent="0.2">
      <c r="AE686" s="11" t="str">
        <f t="shared" si="13"/>
        <v>1D</v>
      </c>
      <c r="AF686" s="48">
        <f>_xll.qlCalendarAdvance(Calendar,AF685,AE686,"f",FALSE)</f>
        <v>43154</v>
      </c>
      <c r="AG686" s="48">
        <f>_xll.qlCalendarAdvance(Calendar,AF686,Ndays&amp;"D",,,_xll.ohTrigger(Trigger,Recalc))</f>
        <v>43158</v>
      </c>
      <c r="AH686" s="49">
        <f>IFERROR(_xll.qlIndexFixing(Eur6M_QL,AG686,TRUE,Recalc),NA())</f>
        <v>5.3117307327519717E-3</v>
      </c>
    </row>
    <row r="687" spans="31:34" x14ac:dyDescent="0.2">
      <c r="AE687" s="11" t="str">
        <f t="shared" si="13"/>
        <v>1D</v>
      </c>
      <c r="AF687" s="48">
        <f>_xll.qlCalendarAdvance(Calendar,AF686,AE687,"f",FALSE)</f>
        <v>43157</v>
      </c>
      <c r="AG687" s="48">
        <f>_xll.qlCalendarAdvance(Calendar,AF687,Ndays&amp;"D",,,_xll.ohTrigger(Trigger,Recalc))</f>
        <v>43159</v>
      </c>
      <c r="AH687" s="49">
        <f>IFERROR(_xll.qlIndexFixing(Eur6M_QL,AG687,TRUE,Recalc),NA())</f>
        <v>5.3163915953475874E-3</v>
      </c>
    </row>
    <row r="688" spans="31:34" x14ac:dyDescent="0.2">
      <c r="AE688" s="11" t="str">
        <f t="shared" ref="AE688:AE716" si="14">AE687</f>
        <v>1D</v>
      </c>
      <c r="AF688" s="48">
        <f>_xll.qlCalendarAdvance(Calendar,AF687,AE688,"f",FALSE)</f>
        <v>43158</v>
      </c>
      <c r="AG688" s="48">
        <f>_xll.qlCalendarAdvance(Calendar,AF688,Ndays&amp;"D",,,_xll.ohTrigger(Trigger,Recalc))</f>
        <v>43160</v>
      </c>
      <c r="AH688" s="49">
        <f>IFERROR(_xll.qlIndexFixing(Eur6M_QL,AG688,TRUE,Recalc),NA())</f>
        <v>5.3404600120806568E-3</v>
      </c>
    </row>
    <row r="689" spans="31:34" x14ac:dyDescent="0.2">
      <c r="AE689" s="11" t="str">
        <f t="shared" si="14"/>
        <v>1D</v>
      </c>
      <c r="AF689" s="48">
        <f>_xll.qlCalendarAdvance(Calendar,AF688,AE689,"f",FALSE)</f>
        <v>43159</v>
      </c>
      <c r="AG689" s="48">
        <f>_xll.qlCalendarAdvance(Calendar,AF689,Ndays&amp;"D",,,_xll.ohTrigger(Trigger,Recalc))</f>
        <v>43161</v>
      </c>
      <c r="AH689" s="49">
        <f>IFERROR(_xll.qlIndexFixing(Eur6M_QL,AG689,TRUE,Recalc),NA())</f>
        <v>5.3501741694552398E-3</v>
      </c>
    </row>
    <row r="690" spans="31:34" x14ac:dyDescent="0.2">
      <c r="AE690" s="11" t="str">
        <f t="shared" si="14"/>
        <v>1D</v>
      </c>
      <c r="AF690" s="48">
        <f>_xll.qlCalendarAdvance(Calendar,AF689,AE690,"f",FALSE)</f>
        <v>43160</v>
      </c>
      <c r="AG690" s="48">
        <f>_xll.qlCalendarAdvance(Calendar,AF690,Ndays&amp;"D",,,_xll.ohTrigger(Trigger,Recalc))</f>
        <v>43164</v>
      </c>
      <c r="AH690" s="49">
        <f>IFERROR(_xll.qlIndexFixing(Eur6M_QL,AG690,TRUE,Recalc),NA())</f>
        <v>5.3598964577566246E-3</v>
      </c>
    </row>
    <row r="691" spans="31:34" x14ac:dyDescent="0.2">
      <c r="AE691" s="11" t="str">
        <f t="shared" si="14"/>
        <v>1D</v>
      </c>
      <c r="AF691" s="48">
        <f>_xll.qlCalendarAdvance(Calendar,AF690,AE691,"f",FALSE)</f>
        <v>43161</v>
      </c>
      <c r="AG691" s="48">
        <f>_xll.qlCalendarAdvance(Calendar,AF691,Ndays&amp;"D",,,_xll.ohTrigger(Trigger,Recalc))</f>
        <v>43165</v>
      </c>
      <c r="AH691" s="49">
        <f>IFERROR(_xll.qlIndexFixing(Eur6M_QL,AG691,TRUE,Recalc),NA())</f>
        <v>5.3797107197700407E-3</v>
      </c>
    </row>
    <row r="692" spans="31:34" x14ac:dyDescent="0.2">
      <c r="AE692" s="11" t="str">
        <f t="shared" si="14"/>
        <v>1D</v>
      </c>
      <c r="AF692" s="48">
        <f>_xll.qlCalendarAdvance(Calendar,AF691,AE692,"f",FALSE)</f>
        <v>43164</v>
      </c>
      <c r="AG692" s="48">
        <f>_xll.qlCalendarAdvance(Calendar,AF692,Ndays&amp;"D",,,_xll.ohTrigger(Trigger,Recalc))</f>
        <v>43166</v>
      </c>
      <c r="AH692" s="49">
        <f>IFERROR(_xll.qlIndexFixing(Eur6M_QL,AG692,TRUE,Recalc),NA())</f>
        <v>5.3844091525064837E-3</v>
      </c>
    </row>
    <row r="693" spans="31:34" x14ac:dyDescent="0.2">
      <c r="AE693" s="11" t="str">
        <f t="shared" si="14"/>
        <v>1D</v>
      </c>
      <c r="AF693" s="48">
        <f>_xll.qlCalendarAdvance(Calendar,AF692,AE693,"f",FALSE)</f>
        <v>43165</v>
      </c>
      <c r="AG693" s="48">
        <f>_xll.qlCalendarAdvance(Calendar,AF693,Ndays&amp;"D",,,_xll.ohTrigger(Trigger,Recalc))</f>
        <v>43167</v>
      </c>
      <c r="AH693" s="49">
        <f>IFERROR(_xll.qlIndexFixing(Eur6M_QL,AG693,TRUE,Recalc),NA())</f>
        <v>5.4086274758222029E-3</v>
      </c>
    </row>
    <row r="694" spans="31:34" x14ac:dyDescent="0.2">
      <c r="AE694" s="11" t="str">
        <f t="shared" si="14"/>
        <v>1D</v>
      </c>
      <c r="AF694" s="48">
        <f>_xll.qlCalendarAdvance(Calendar,AF693,AE694,"f",FALSE)</f>
        <v>43166</v>
      </c>
      <c r="AG694" s="48">
        <f>_xll.qlCalendarAdvance(Calendar,AF694,Ndays&amp;"D",,,_xll.ohTrigger(Trigger,Recalc))</f>
        <v>43168</v>
      </c>
      <c r="AH694" s="49">
        <f>IFERROR(_xll.qlIndexFixing(Eur6M_QL,AG694,TRUE,Recalc),NA())</f>
        <v>5.4183971172610855E-3</v>
      </c>
    </row>
    <row r="695" spans="31:34" x14ac:dyDescent="0.2">
      <c r="AE695" s="11" t="str">
        <f t="shared" si="14"/>
        <v>1D</v>
      </c>
      <c r="AF695" s="48">
        <f>_xll.qlCalendarAdvance(Calendar,AF694,AE695,"f",FALSE)</f>
        <v>43167</v>
      </c>
      <c r="AG695" s="48">
        <f>_xll.qlCalendarAdvance(Calendar,AF695,Ndays&amp;"D",,,_xll.ohTrigger(Trigger,Recalc))</f>
        <v>43171</v>
      </c>
      <c r="AH695" s="49">
        <f>IFERROR(_xll.qlIndexFixing(Eur6M_QL,AG695,TRUE,Recalc),NA())</f>
        <v>5.4281744121400235E-3</v>
      </c>
    </row>
    <row r="696" spans="31:34" x14ac:dyDescent="0.2">
      <c r="AE696" s="11" t="str">
        <f t="shared" si="14"/>
        <v>1D</v>
      </c>
      <c r="AF696" s="48">
        <f>_xll.qlCalendarAdvance(Calendar,AF695,AE696,"f",FALSE)</f>
        <v>43168</v>
      </c>
      <c r="AG696" s="48">
        <f>_xll.qlCalendarAdvance(Calendar,AF696,Ndays&amp;"D",,,_xll.ohTrigger(Trigger,Recalc))</f>
        <v>43172</v>
      </c>
      <c r="AH696" s="49">
        <f>IFERROR(_xll.qlIndexFixing(Eur6M_QL,AG696,TRUE,Recalc),NA())</f>
        <v>5.4480783030150508E-3</v>
      </c>
    </row>
    <row r="697" spans="31:34" x14ac:dyDescent="0.2">
      <c r="AE697" s="11" t="str">
        <f t="shared" si="14"/>
        <v>1D</v>
      </c>
      <c r="AF697" s="48">
        <f>_xll.qlCalendarAdvance(Calendar,AF696,AE697,"f",FALSE)</f>
        <v>43171</v>
      </c>
      <c r="AG697" s="48">
        <f>_xll.qlCalendarAdvance(Calendar,AF697,Ndays&amp;"D",,,_xll.ohTrigger(Trigger,Recalc))</f>
        <v>43173</v>
      </c>
      <c r="AH697" s="49">
        <f>IFERROR(_xll.qlIndexFixing(Eur6M_QL,AG697,TRUE,Recalc),NA())</f>
        <v>5.452813037553979E-3</v>
      </c>
    </row>
    <row r="698" spans="31:34" x14ac:dyDescent="0.2">
      <c r="AE698" s="11" t="str">
        <f t="shared" si="14"/>
        <v>1D</v>
      </c>
      <c r="AF698" s="48">
        <f>_xll.qlCalendarAdvance(Calendar,AF697,AE698,"f",FALSE)</f>
        <v>43172</v>
      </c>
      <c r="AG698" s="48">
        <f>_xll.qlCalendarAdvance(Calendar,AF698,Ndays&amp;"D",,,_xll.ohTrigger(Trigger,Recalc))</f>
        <v>43174</v>
      </c>
      <c r="AH698" s="49">
        <f>IFERROR(_xll.qlIndexFixing(Eur6M_QL,AG698,TRUE,Recalc),NA())</f>
        <v>5.4771733004867753E-3</v>
      </c>
    </row>
    <row r="699" spans="31:34" x14ac:dyDescent="0.2">
      <c r="AE699" s="11" t="str">
        <f t="shared" si="14"/>
        <v>1D</v>
      </c>
      <c r="AF699" s="48">
        <f>_xll.qlCalendarAdvance(Calendar,AF698,AE699,"f",FALSE)</f>
        <v>43173</v>
      </c>
      <c r="AG699" s="48">
        <f>_xll.qlCalendarAdvance(Calendar,AF699,Ndays&amp;"D",,,_xll.ohTrigger(Trigger,Recalc))</f>
        <v>43175</v>
      </c>
      <c r="AH699" s="49">
        <f>IFERROR(_xll.qlIndexFixing(Eur6M_QL,AG699,TRUE,Recalc),NA())</f>
        <v>5.4869950833976678E-3</v>
      </c>
    </row>
    <row r="700" spans="31:34" x14ac:dyDescent="0.2">
      <c r="AE700" s="11" t="str">
        <f t="shared" si="14"/>
        <v>1D</v>
      </c>
      <c r="AF700" s="48">
        <f>_xll.qlCalendarAdvance(Calendar,AF699,AE700,"f",FALSE)</f>
        <v>43174</v>
      </c>
      <c r="AG700" s="48">
        <f>_xll.qlCalendarAdvance(Calendar,AF700,Ndays&amp;"D",,,_xll.ohTrigger(Trigger,Recalc))</f>
        <v>43178</v>
      </c>
      <c r="AH700" s="49">
        <f>IFERROR(_xll.qlIndexFixing(Eur6M_QL,AG700,TRUE,Recalc),NA())</f>
        <v>5.49682404220018E-3</v>
      </c>
    </row>
    <row r="701" spans="31:34" x14ac:dyDescent="0.2">
      <c r="AE701" s="11" t="str">
        <f t="shared" si="14"/>
        <v>1D</v>
      </c>
      <c r="AF701" s="48">
        <f>_xll.qlCalendarAdvance(Calendar,AF700,AE701,"f",FALSE)</f>
        <v>43175</v>
      </c>
      <c r="AG701" s="48">
        <f>_xll.qlCalendarAdvance(Calendar,AF701,Ndays&amp;"D",,,_xll.ohTrigger(Trigger,Recalc))</f>
        <v>43179</v>
      </c>
      <c r="AH701" s="49">
        <f>IFERROR(_xll.qlIndexFixing(Eur6M_QL,AG701,TRUE,Recalc),NA())</f>
        <v>5.5168103360022751E-3</v>
      </c>
    </row>
    <row r="702" spans="31:34" x14ac:dyDescent="0.2">
      <c r="AE702" s="11" t="str">
        <f t="shared" si="14"/>
        <v>1D</v>
      </c>
      <c r="AF702" s="48">
        <f>_xll.qlCalendarAdvance(Calendar,AF701,AE702,"f",FALSE)</f>
        <v>43178</v>
      </c>
      <c r="AG702" s="48">
        <f>_xll.qlCalendarAdvance(Calendar,AF702,Ndays&amp;"D",,,_xll.ohTrigger(Trigger,Recalc))</f>
        <v>43180</v>
      </c>
      <c r="AH702" s="49">
        <f>IFERROR(_xll.qlIndexFixing(Eur6M_QL,AG702,TRUE,Recalc),NA())</f>
        <v>5.5215799786386003E-3</v>
      </c>
    </row>
    <row r="703" spans="31:34" x14ac:dyDescent="0.2">
      <c r="AE703" s="11" t="str">
        <f t="shared" si="14"/>
        <v>1D</v>
      </c>
      <c r="AF703" s="48">
        <f>_xll.qlCalendarAdvance(Calendar,AF702,AE703,"f",FALSE)</f>
        <v>43179</v>
      </c>
      <c r="AG703" s="48">
        <f>_xll.qlCalendarAdvance(Calendar,AF703,Ndays&amp;"D",,,_xll.ohTrigger(Trigger,Recalc))</f>
        <v>43181</v>
      </c>
      <c r="AH703" s="49">
        <f>IFERROR(_xll.qlIndexFixing(Eur6M_QL,AG703,TRUE,Recalc),NA())</f>
        <v>5.5460740866189583E-3</v>
      </c>
    </row>
    <row r="704" spans="31:34" x14ac:dyDescent="0.2">
      <c r="AE704" s="11" t="str">
        <f t="shared" si="14"/>
        <v>1D</v>
      </c>
      <c r="AF704" s="48">
        <f>_xll.qlCalendarAdvance(Calendar,AF703,AE704,"f",FALSE)</f>
        <v>43180</v>
      </c>
      <c r="AG704" s="48">
        <f>_xll.qlCalendarAdvance(Calendar,AF704,Ndays&amp;"D",,,_xll.ohTrigger(Trigger,Recalc))</f>
        <v>43182</v>
      </c>
      <c r="AH704" s="49">
        <f>IFERROR(_xll.qlIndexFixing(Eur6M_QL,AG704,TRUE,Recalc),NA())</f>
        <v>5.5559446679720945E-3</v>
      </c>
    </row>
    <row r="705" spans="31:34" x14ac:dyDescent="0.2">
      <c r="AE705" s="11" t="str">
        <f t="shared" si="14"/>
        <v>1D</v>
      </c>
      <c r="AF705" s="48">
        <f>_xll.qlCalendarAdvance(Calendar,AF704,AE705,"f",FALSE)</f>
        <v>43181</v>
      </c>
      <c r="AG705" s="48">
        <f>_xll.qlCalendarAdvance(Calendar,AF705,Ndays&amp;"D",,,_xll.ohTrigger(Trigger,Recalc))</f>
        <v>43185</v>
      </c>
      <c r="AH705" s="49">
        <f>IFERROR(_xll.qlIndexFixing(Eur6M_QL,AG705,TRUE,Recalc),NA())</f>
        <v>5.5658219476045533E-3</v>
      </c>
    </row>
    <row r="706" spans="31:34" x14ac:dyDescent="0.2">
      <c r="AE706" s="11" t="str">
        <f t="shared" si="14"/>
        <v>1D</v>
      </c>
      <c r="AF706" s="48">
        <f>_xll.qlCalendarAdvance(Calendar,AF705,AE706,"f",FALSE)</f>
        <v>43182</v>
      </c>
      <c r="AG706" s="48">
        <f>_xll.qlCalendarAdvance(Calendar,AF706,Ndays&amp;"D",,,_xll.ohTrigger(Trigger,Recalc))</f>
        <v>43186</v>
      </c>
      <c r="AH706" s="49">
        <f>IFERROR(_xll.qlIndexFixing(Eur6M_QL,AG706,TRUE,Recalc),NA())</f>
        <v>5.5706180763386952E-3</v>
      </c>
    </row>
    <row r="707" spans="31:34" x14ac:dyDescent="0.2">
      <c r="AE707" s="11" t="str">
        <f t="shared" si="14"/>
        <v>1D</v>
      </c>
      <c r="AF707" s="48">
        <f>_xll.qlCalendarAdvance(Calendar,AF706,AE707,"f",FALSE)</f>
        <v>43185</v>
      </c>
      <c r="AG707" s="48">
        <f>_xll.qlCalendarAdvance(Calendar,AF707,Ndays&amp;"D",,,_xll.ohTrigger(Trigger,Recalc))</f>
        <v>43187</v>
      </c>
      <c r="AH707" s="49">
        <f>IFERROR(_xll.qlIndexFixing(Eur6M_QL,AG707,TRUE,Recalc),NA())</f>
        <v>5.6201257513683956E-3</v>
      </c>
    </row>
    <row r="708" spans="31:34" x14ac:dyDescent="0.2">
      <c r="AE708" s="11" t="str">
        <f t="shared" si="14"/>
        <v>1D</v>
      </c>
      <c r="AF708" s="48">
        <f>_xll.qlCalendarAdvance(Calendar,AF707,AE708,"f",FALSE)</f>
        <v>43186</v>
      </c>
      <c r="AG708" s="48">
        <f>_xll.qlCalendarAdvance(Calendar,AF708,Ndays&amp;"D",,,_xll.ohTrigger(Trigger,Recalc))</f>
        <v>43188</v>
      </c>
      <c r="AH708" s="49">
        <f>IFERROR(_xll.qlIndexFixing(Eur6M_QL,AG708,TRUE,Recalc),NA())</f>
        <v>5.6300463222656253E-3</v>
      </c>
    </row>
    <row r="709" spans="31:34" x14ac:dyDescent="0.2">
      <c r="AE709" s="11" t="str">
        <f t="shared" si="14"/>
        <v>1D</v>
      </c>
      <c r="AF709" s="48">
        <f>_xll.qlCalendarAdvance(Calendar,AF708,AE709,"f",FALSE)</f>
        <v>43187</v>
      </c>
      <c r="AG709" s="48">
        <f>_xll.qlCalendarAdvance(Calendar,AF709,Ndays&amp;"D",,,_xll.ohTrigger(Trigger,Recalc))</f>
        <v>43193</v>
      </c>
      <c r="AH709" s="49">
        <f>IFERROR(_xll.qlIndexFixing(Eur6M_QL,AG709,TRUE,Recalc),NA())</f>
        <v>5.6399730783568509E-3</v>
      </c>
    </row>
    <row r="710" spans="31:34" x14ac:dyDescent="0.2">
      <c r="AE710" s="11" t="str">
        <f t="shared" si="14"/>
        <v>1D</v>
      </c>
      <c r="AF710" s="48">
        <f>_xll.qlCalendarAdvance(Calendar,AF709,AE710,"f",FALSE)</f>
        <v>43188</v>
      </c>
      <c r="AG710" s="48">
        <f>_xll.qlCalendarAdvance(Calendar,AF710,Ndays&amp;"D",,,_xll.ohTrigger(Trigger,Recalc))</f>
        <v>43194</v>
      </c>
      <c r="AH710" s="49">
        <f>IFERROR(_xll.qlIndexFixing(Eur6M_QL,AG710,TRUE,Recalc),NA())</f>
        <v>5.6601099260912852E-3</v>
      </c>
    </row>
    <row r="711" spans="31:34" x14ac:dyDescent="0.2">
      <c r="AE711" s="11" t="str">
        <f t="shared" si="14"/>
        <v>1D</v>
      </c>
      <c r="AF711" s="48">
        <f>_xll.qlCalendarAdvance(Calendar,AF710,AE711,"f",FALSE)</f>
        <v>43193</v>
      </c>
      <c r="AG711" s="48">
        <f>_xll.qlCalendarAdvance(Calendar,AF711,Ndays&amp;"D",,,_xll.ohTrigger(Trigger,Recalc))</f>
        <v>43195</v>
      </c>
      <c r="AH711" s="49">
        <f>IFERROR(_xll.qlIndexFixing(Eur6M_QL,AG711,TRUE,Recalc),NA())</f>
        <v>5.6797405822797279E-3</v>
      </c>
    </row>
    <row r="712" spans="31:34" x14ac:dyDescent="0.2">
      <c r="AE712" s="11" t="str">
        <f t="shared" si="14"/>
        <v>1D</v>
      </c>
      <c r="AF712" s="48">
        <f>_xll.qlCalendarAdvance(Calendar,AF711,AE712,"f",FALSE)</f>
        <v>43194</v>
      </c>
      <c r="AG712" s="48">
        <f>_xll.qlCalendarAdvance(Calendar,AF712,Ndays&amp;"D",,,_xll.ohTrigger(Trigger,Recalc))</f>
        <v>43196</v>
      </c>
      <c r="AH712" s="49">
        <f>IFERROR(_xll.qlIndexFixing(Eur6M_QL,AG712,TRUE,Recalc),NA())</f>
        <v>5.6896972350418849E-3</v>
      </c>
    </row>
    <row r="713" spans="31:34" x14ac:dyDescent="0.2">
      <c r="AE713" s="11" t="str">
        <f t="shared" si="14"/>
        <v>1D</v>
      </c>
      <c r="AF713" s="48">
        <f>_xll.qlCalendarAdvance(Calendar,AF712,AE713,"f",FALSE)</f>
        <v>43195</v>
      </c>
      <c r="AG713" s="48">
        <f>_xll.qlCalendarAdvance(Calendar,AF713,Ndays&amp;"D",,,_xll.ohTrigger(Trigger,Recalc))</f>
        <v>43199</v>
      </c>
      <c r="AH713" s="49">
        <f>IFERROR(_xll.qlIndexFixing(Eur6M_QL,AG713,TRUE,Recalc),NA())</f>
        <v>5.699659661268809E-3</v>
      </c>
    </row>
    <row r="714" spans="31:34" x14ac:dyDescent="0.2">
      <c r="AE714" s="11" t="str">
        <f t="shared" si="14"/>
        <v>1D</v>
      </c>
      <c r="AF714" s="48">
        <f>_xll.qlCalendarAdvance(Calendar,AF713,AE714,"f",FALSE)</f>
        <v>43196</v>
      </c>
      <c r="AG714" s="48">
        <f>_xll.qlCalendarAdvance(Calendar,AF714,Ndays&amp;"D",,,_xll.ohTrigger(Trigger,Recalc))</f>
        <v>43200</v>
      </c>
      <c r="AH714" s="49">
        <f>IFERROR(_xll.qlIndexFixing(Eur6M_QL,AG714,TRUE,Recalc),NA())</f>
        <v>5.7096277923338644E-3</v>
      </c>
    </row>
    <row r="715" spans="31:34" x14ac:dyDescent="0.2">
      <c r="AE715" s="11" t="str">
        <f t="shared" si="14"/>
        <v>1D</v>
      </c>
      <c r="AF715" s="48">
        <f>_xll.qlCalendarAdvance(Calendar,AF714,AE715,"f",FALSE)</f>
        <v>43199</v>
      </c>
      <c r="AG715" s="48">
        <f>_xll.qlCalendarAdvance(Calendar,AF715,Ndays&amp;"D",,,_xll.ohTrigger(Trigger,Recalc))</f>
        <v>43201</v>
      </c>
      <c r="AH715" s="49">
        <f>IFERROR(_xll.qlIndexFixing(Eur6M_QL,AG715,TRUE,Recalc),NA())</f>
        <v>5.7298263732176984E-3</v>
      </c>
    </row>
    <row r="716" spans="31:34" x14ac:dyDescent="0.2">
      <c r="AE716" s="12" t="str">
        <f t="shared" si="14"/>
        <v>1D</v>
      </c>
      <c r="AF716" s="50">
        <f>_xll.qlCalendarAdvance(Calendar,AF715,AE716,"f",FALSE)</f>
        <v>43200</v>
      </c>
      <c r="AG716" s="50">
        <f>_xll.qlCalendarAdvance(Calendar,AF716,Ndays&amp;"D",,,_xll.ohTrigger(Trigger,Recalc))</f>
        <v>43202</v>
      </c>
      <c r="AH716" s="51">
        <f>IFERROR(_xll.qlIndexFixing(Eur6M_QL,AG716,TRUE,Recalc),NA())</f>
        <v>5.7495559924103925E-3</v>
      </c>
    </row>
  </sheetData>
  <mergeCells count="6">
    <mergeCell ref="N2:N3"/>
    <mergeCell ref="B3:B4"/>
    <mergeCell ref="C3:C4"/>
    <mergeCell ref="D3:D4"/>
    <mergeCell ref="I3:I4"/>
    <mergeCell ref="J3:J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7"/>
  <sheetViews>
    <sheetView tabSelected="1" topLeftCell="N25" workbookViewId="0">
      <selection activeCell="N55" sqref="N55"/>
    </sheetView>
  </sheetViews>
  <sheetFormatPr defaultRowHeight="11.25" x14ac:dyDescent="0.2"/>
  <cols>
    <col min="1" max="1" width="2.7109375" style="66" customWidth="1"/>
    <col min="2" max="2" width="5.85546875" style="66" customWidth="1"/>
    <col min="3" max="3" width="6.140625" style="66" bestFit="1" customWidth="1"/>
    <col min="4" max="4" width="18.5703125" style="66" bestFit="1" customWidth="1"/>
    <col min="5" max="5" width="18.28515625" style="66" bestFit="1" customWidth="1"/>
    <col min="6" max="7" width="22.28515625" style="66" bestFit="1" customWidth="1"/>
    <col min="8" max="8" width="18.28515625" style="66" customWidth="1"/>
    <col min="9" max="9" width="15" style="66" bestFit="1" customWidth="1"/>
    <col min="10" max="10" width="19.28515625" style="66" bestFit="1" customWidth="1"/>
    <col min="11" max="12" width="7.7109375" style="67" bestFit="1" customWidth="1"/>
    <col min="13" max="13" width="10.5703125" style="67" bestFit="1" customWidth="1"/>
    <col min="14" max="14" width="2" style="66" bestFit="1" customWidth="1"/>
    <col min="15" max="15" width="11.5703125" style="66" customWidth="1"/>
    <col min="16" max="16" width="14.140625" style="66" bestFit="1" customWidth="1"/>
    <col min="17" max="19" width="2.7109375" style="66" customWidth="1"/>
    <col min="20" max="38" width="9.140625" style="66"/>
    <col min="39" max="39" width="10" style="66" bestFit="1" customWidth="1"/>
    <col min="40" max="16384" width="9.140625" style="66"/>
  </cols>
  <sheetData>
    <row r="1" spans="1:21" ht="12" customHeight="1" thickBot="1" x14ac:dyDescent="0.25"/>
    <row r="2" spans="1:21" x14ac:dyDescent="0.2">
      <c r="A2" s="1"/>
      <c r="B2" s="2"/>
      <c r="C2" s="2"/>
      <c r="D2" s="68" t="str">
        <f>_xll.qlEuribor(Currency&amp;FamilyName&amp;"1Y_QL","1Y","EUR1Y",,Trigger,TRUE)</f>
        <v>EURibor1Y_QL#0004</v>
      </c>
      <c r="E2" s="69" t="str">
        <f>_xll.qlEuribor(Currency&amp;FamilyName&amp;"6M_QL","6M","EUR6M",,Trigger,TRUE)</f>
        <v>EURibor6M_QL#0004</v>
      </c>
      <c r="F2" s="70" t="s">
        <v>81</v>
      </c>
      <c r="G2" s="2"/>
      <c r="H2" s="2"/>
      <c r="I2" s="2"/>
      <c r="J2" s="2"/>
      <c r="K2" s="71"/>
      <c r="L2" s="71"/>
      <c r="M2" s="72"/>
      <c r="N2" s="2"/>
      <c r="O2" s="2"/>
      <c r="P2" s="2"/>
      <c r="Q2" s="2"/>
      <c r="R2" s="3"/>
      <c r="T2" s="102" t="s">
        <v>19</v>
      </c>
      <c r="U2" s="101"/>
    </row>
    <row r="3" spans="1:21" ht="33.75" x14ac:dyDescent="0.2">
      <c r="A3" s="4"/>
      <c r="B3" s="73" t="s">
        <v>60</v>
      </c>
      <c r="C3" s="74" t="s">
        <v>61</v>
      </c>
      <c r="D3" s="75" t="s">
        <v>58</v>
      </c>
      <c r="E3" s="75" t="s">
        <v>59</v>
      </c>
      <c r="F3" s="75" t="s">
        <v>21</v>
      </c>
      <c r="G3" s="75" t="s">
        <v>55</v>
      </c>
      <c r="H3" s="75" t="s">
        <v>56</v>
      </c>
      <c r="I3" s="75" t="s">
        <v>62</v>
      </c>
      <c r="J3" s="75" t="s">
        <v>63</v>
      </c>
      <c r="K3" s="76" t="s">
        <v>15</v>
      </c>
      <c r="L3" s="76" t="s">
        <v>16</v>
      </c>
      <c r="M3" s="77" t="s">
        <v>17</v>
      </c>
      <c r="N3" s="78"/>
      <c r="O3" s="73" t="s">
        <v>28</v>
      </c>
      <c r="P3" s="73" t="s">
        <v>29</v>
      </c>
      <c r="Q3" s="79"/>
      <c r="R3" s="80"/>
    </row>
    <row r="4" spans="1:21" x14ac:dyDescent="0.2">
      <c r="A4" s="4"/>
      <c r="B4" s="54" t="s">
        <v>46</v>
      </c>
      <c r="C4" s="54" t="s">
        <v>30</v>
      </c>
      <c r="D4" s="54" t="str">
        <f>_xll.qlSwapIndex(,"Euribor",C4,Ndays,Currency,Calendar,"1Y","mf",$F$2,$D$2,Discounting,,_xll.ohTrigger(Recalc,Trigger))</f>
        <v>obj_008d5#0040</v>
      </c>
      <c r="E4" s="54" t="str">
        <f>_xll.qlSwapIndex(,"Euribor",C4,Ndays,Currency,Calendar,"1Y","mf",$F$2,$E$2,Discounting,,_xll.ohTrigger(Recalc,Trigger) )</f>
        <v>obj_008b6#0022</v>
      </c>
      <c r="F4" s="81">
        <f>_xll.qlInterestRateIndexFixingDate(D4,G4)</f>
        <v>42185</v>
      </c>
      <c r="G4" s="81">
        <f>_xll.qlCalendarAdvance(Calendar,SettlementDate,B4,"f",FALSE)</f>
        <v>42187</v>
      </c>
      <c r="H4" s="55">
        <f>_xll.qlInterestRateIndexMaturity(D4,G4)</f>
        <v>42555</v>
      </c>
      <c r="I4" s="54" t="str">
        <f>_xll.qlVanillaSwapFromSwapIndex(,E4,F4,,Trigger)</f>
        <v>obj_00999#0025</v>
      </c>
      <c r="J4" s="54" t="str">
        <f>_xll.qlVanillaSwapFromSwapIndex(,D4,F4,,Trigger)</f>
        <v>obj_00998#0024</v>
      </c>
      <c r="K4" s="82">
        <f>(_xll.qlVanillaSwapFairRate(J4,Trigger)-_xll.qlVanillaSwapFairRate(I4,Trigger))*10000</f>
        <v>10.254885815929402</v>
      </c>
      <c r="L4" s="83">
        <v>9.2651699999999995</v>
      </c>
      <c r="M4" s="83">
        <v>9.2011158161887003</v>
      </c>
      <c r="N4" s="84"/>
      <c r="O4" s="43">
        <f>K4-M4</f>
        <v>1.0537699997407017</v>
      </c>
      <c r="P4" s="43">
        <f>L4-M4</f>
        <v>6.4054183811299126E-2</v>
      </c>
      <c r="Q4" s="85">
        <v>0</v>
      </c>
      <c r="R4" s="86">
        <v>0.11923375955167156</v>
      </c>
      <c r="S4" s="67"/>
    </row>
    <row r="5" spans="1:21" x14ac:dyDescent="0.2">
      <c r="A5" s="4"/>
      <c r="B5" s="28" t="s">
        <v>47</v>
      </c>
      <c r="C5" s="28" t="s">
        <v>30</v>
      </c>
      <c r="D5" s="28" t="str">
        <f>_xll.qlSwapIndex(,"Euribor",C5,Ndays,Currency,Calendar,"1Y","mf",$F$2,$D$2,Discounting,,_xll.ohTrigger(Recalc,Trigger))</f>
        <v>obj_0087d#0022</v>
      </c>
      <c r="E5" s="28" t="str">
        <f>_xll.qlSwapIndex(,"Euribor",C5,Ndays,Currency,Calendar,"1Y","mf",$F$2,$E$2,Discounting,,_xll.ohTrigger(Recalc,Trigger) )</f>
        <v>obj_00857#0022</v>
      </c>
      <c r="F5" s="87">
        <f>_xll.qlInterestRateIndexFixingDate(D5,G5)</f>
        <v>42192</v>
      </c>
      <c r="G5" s="87">
        <f>_xll.qlCalendarAdvance(Calendar,SettlementDate,B5,"f",FALSE)</f>
        <v>42194</v>
      </c>
      <c r="H5" s="29">
        <f>_xll.qlInterestRateIndexMaturity(D5,G5)</f>
        <v>42562</v>
      </c>
      <c r="I5" s="28" t="str">
        <f>_xll.qlVanillaSwapFromSwapIndex(,E5,F5,,Trigger)</f>
        <v>obj_00921#0023</v>
      </c>
      <c r="J5" s="28" t="str">
        <f>_xll.qlVanillaSwapFromSwapIndex(,D5,F5,,Trigger)</f>
        <v>obj_00923#0022</v>
      </c>
      <c r="K5" s="88">
        <f>(_xll.qlVanillaSwapFairRate(J5,Trigger)-_xll.qlVanillaSwapFairRate(I5,Trigger))*10000</f>
        <v>9.7790790840280568</v>
      </c>
      <c r="L5" s="89">
        <v>9.4601100000000002</v>
      </c>
      <c r="M5" s="89">
        <v>9.3035551250517017</v>
      </c>
      <c r="N5" s="90" t="s">
        <v>52</v>
      </c>
      <c r="O5" s="44">
        <f t="shared" ref="O5:O27" si="0">K5-M5</f>
        <v>0.47552395897635513</v>
      </c>
      <c r="P5" s="44">
        <f t="shared" ref="P5:P27" si="1">L5-M5</f>
        <v>0.15655487494829856</v>
      </c>
      <c r="Q5" s="85">
        <v>0</v>
      </c>
      <c r="R5" s="86">
        <v>0.10456046996486958</v>
      </c>
      <c r="S5" s="67"/>
    </row>
    <row r="6" spans="1:21" x14ac:dyDescent="0.2">
      <c r="A6" s="4"/>
      <c r="B6" s="28" t="s">
        <v>48</v>
      </c>
      <c r="C6" s="28" t="s">
        <v>30</v>
      </c>
      <c r="D6" s="28" t="str">
        <f>_xll.qlSwapIndex(,"Euribor",C6,Ndays,Currency,Calendar,"1Y","mf",$F$2,$D$2,Discounting,,_xll.ohTrigger(Recalc,Trigger))</f>
        <v>obj_00894#0022</v>
      </c>
      <c r="E6" s="28" t="str">
        <f>_xll.qlSwapIndex(,"Euribor",C6,Ndays,Currency,Calendar,"1Y","mf",$F$2,$E$2,Discounting,,_xll.ohTrigger(Recalc,Trigger) )</f>
        <v>obj_008b5#0022</v>
      </c>
      <c r="F6" s="87">
        <f>_xll.qlInterestRateIndexFixingDate(D6,G6)</f>
        <v>42199</v>
      </c>
      <c r="G6" s="87">
        <f>_xll.qlCalendarAdvance(Calendar,SettlementDate,B6,"f",FALSE)</f>
        <v>42201</v>
      </c>
      <c r="H6" s="29">
        <f>_xll.qlInterestRateIndexMaturity(D6,G6)</f>
        <v>42569</v>
      </c>
      <c r="I6" s="28" t="str">
        <f>_xll.qlVanillaSwapFromSwapIndex(,E6,F6,,Trigger)</f>
        <v>obj_00991#0023</v>
      </c>
      <c r="J6" s="28" t="str">
        <f>_xll.qlVanillaSwapFromSwapIndex(,D6,F6,,Trigger)</f>
        <v>obj_00990#0022</v>
      </c>
      <c r="K6" s="88">
        <f>(_xll.qlVanillaSwapFairRate(J6,Trigger)-_xll.qlVanillaSwapFairRate(I6,Trigger))*10000</f>
        <v>9.7598818822038087</v>
      </c>
      <c r="L6" s="89">
        <v>9.3733400000000007</v>
      </c>
      <c r="M6" s="89">
        <v>9.3518104530603612</v>
      </c>
      <c r="N6" s="90"/>
      <c r="O6" s="44">
        <f t="shared" si="0"/>
        <v>0.40807142914344752</v>
      </c>
      <c r="P6" s="44">
        <f t="shared" si="1"/>
        <v>2.1529546939639488E-2</v>
      </c>
      <c r="Q6" s="85">
        <v>0</v>
      </c>
      <c r="R6" s="86">
        <v>0.12874649689470608</v>
      </c>
      <c r="S6" s="67"/>
    </row>
    <row r="7" spans="1:21" x14ac:dyDescent="0.2">
      <c r="A7" s="4"/>
      <c r="B7" s="28" t="s">
        <v>49</v>
      </c>
      <c r="C7" s="28" t="s">
        <v>30</v>
      </c>
      <c r="D7" s="28" t="str">
        <f>_xll.qlSwapIndex(,"Euribor",C7,Ndays,Currency,Calendar,"1Y","mf",$F$2,$D$2,Discounting,,_xll.ohTrigger(Recalc,Trigger))</f>
        <v>obj_008ef#0041</v>
      </c>
      <c r="E7" s="28" t="str">
        <f>_xll.qlSwapIndex(,"Euribor",C7,Ndays,Currency,Calendar,"1Y","mf",$F$2,$E$2,Discounting,,_xll.ohTrigger(Recalc,Trigger) )</f>
        <v>obj_0087f#0022</v>
      </c>
      <c r="F7" s="87">
        <f>_xll.qlInterestRateIndexFixingDate(D7,G7)</f>
        <v>42206</v>
      </c>
      <c r="G7" s="87">
        <f>_xll.qlCalendarAdvance(Calendar,SettlementDate,B7,"f",FALSE)</f>
        <v>42208</v>
      </c>
      <c r="H7" s="29">
        <f>_xll.qlInterestRateIndexMaturity(D7,G7)</f>
        <v>42576</v>
      </c>
      <c r="I7" s="28" t="str">
        <f>_xll.qlVanillaSwapFromSwapIndex(,E7,F7,,Trigger)</f>
        <v>obj_00996#0024</v>
      </c>
      <c r="J7" s="28" t="str">
        <f>_xll.qlVanillaSwapFromSwapIndex(,D7,F7,,Trigger)</f>
        <v>obj_00997#0023</v>
      </c>
      <c r="K7" s="88">
        <f>(_xll.qlVanillaSwapFairRate(J7,Trigger)-_xll.qlVanillaSwapFairRate(I7,Trigger))*10000</f>
        <v>9.7453365861236847</v>
      </c>
      <c r="L7" s="89">
        <v>9.3128100000000007</v>
      </c>
      <c r="M7" s="89">
        <v>9.4149417242835352</v>
      </c>
      <c r="N7" s="90"/>
      <c r="O7" s="44">
        <f t="shared" si="0"/>
        <v>0.33039486184014955</v>
      </c>
      <c r="P7" s="44">
        <f t="shared" si="1"/>
        <v>-0.10213172428353445</v>
      </c>
      <c r="Q7" s="85">
        <v>0</v>
      </c>
      <c r="R7" s="86">
        <v>0.17340206577637285</v>
      </c>
      <c r="S7" s="67"/>
    </row>
    <row r="8" spans="1:21" x14ac:dyDescent="0.2">
      <c r="A8" s="4"/>
      <c r="B8" s="28" t="s">
        <v>45</v>
      </c>
      <c r="C8" s="28" t="s">
        <v>30</v>
      </c>
      <c r="D8" s="28" t="str">
        <f>_xll.qlSwapIndex(,"Euribor",C8,Ndays,Currency,Calendar,"1Y","mf",$F$2,$D$2,Discounting,,_xll.ohTrigger(Recalc,Trigger))</f>
        <v>obj_008dd#0022</v>
      </c>
      <c r="E8" s="28" t="str">
        <f>_xll.qlSwapIndex(,"Euribor",C8,Ndays,Currency,Calendar,"1Y","mf",$F$2,$E$2,Discounting,,_xll.ohTrigger(Recalc,Trigger) )</f>
        <v>obj_008cf#0022</v>
      </c>
      <c r="F8" s="87">
        <f>_xll.qlInterestRateIndexFixingDate(D8,G8)</f>
        <v>42215</v>
      </c>
      <c r="G8" s="87">
        <f>_xll.qlCalendarAdvance(Calendar,SettlementDate,B8,"f",FALSE)</f>
        <v>42219</v>
      </c>
      <c r="H8" s="29">
        <f>_xll.qlInterestRateIndexMaturity(D8,G8)</f>
        <v>42585</v>
      </c>
      <c r="I8" s="28" t="str">
        <f>_xll.qlVanillaSwapFromSwapIndex(,E8,F8,,Trigger)</f>
        <v>obj_0097d#0023</v>
      </c>
      <c r="J8" s="28" t="str">
        <f>_xll.qlVanillaSwapFromSwapIndex(,D8,F8,,Trigger)</f>
        <v>obj_0097c#0022</v>
      </c>
      <c r="K8" s="88">
        <f>(_xll.qlVanillaSwapFairRate(J8,Trigger)-_xll.qlVanillaSwapFairRate(I8,Trigger))*10000</f>
        <v>9.7455243685469028</v>
      </c>
      <c r="L8" s="89">
        <v>9.2710699999999999</v>
      </c>
      <c r="M8" s="89">
        <v>9.5112196365536104</v>
      </c>
      <c r="N8" s="90" t="s">
        <v>53</v>
      </c>
      <c r="O8" s="44">
        <f t="shared" si="0"/>
        <v>0.23430473199329249</v>
      </c>
      <c r="P8" s="44">
        <f t="shared" si="1"/>
        <v>-0.24014963655361043</v>
      </c>
      <c r="Q8" s="85">
        <v>0</v>
      </c>
      <c r="R8" s="86">
        <v>0.22347529202335106</v>
      </c>
      <c r="S8" s="67"/>
    </row>
    <row r="9" spans="1:21" x14ac:dyDescent="0.2">
      <c r="A9" s="4"/>
      <c r="B9" s="28" t="s">
        <v>50</v>
      </c>
      <c r="C9" s="28" t="s">
        <v>30</v>
      </c>
      <c r="D9" s="28" t="str">
        <f>_xll.qlSwapIndex(,"Euribor",C9,Ndays,Currency,Calendar,"1Y","mf",$F$2,$D$2,Discounting,,_xll.ohTrigger(Recalc,Trigger))</f>
        <v>obj_008dc#0022</v>
      </c>
      <c r="E9" s="28" t="str">
        <f>_xll.qlSwapIndex(,"Euribor",C9,Ndays,Currency,Calendar,"1Y","mf",$F$2,$E$2,Discounting,,_xll.ohTrigger(Recalc,Trigger) )</f>
        <v>obj_00869#0022</v>
      </c>
      <c r="F9" s="87">
        <f>_xll.qlInterestRateIndexFixingDate(D9,G9)</f>
        <v>42247</v>
      </c>
      <c r="G9" s="87">
        <f>_xll.qlCalendarAdvance(Calendar,SettlementDate,B9,"f",FALSE)</f>
        <v>42249</v>
      </c>
      <c r="H9" s="29">
        <f>_xll.qlInterestRateIndexMaturity(D9,G9)</f>
        <v>42615</v>
      </c>
      <c r="I9" s="28" t="str">
        <f>_xll.qlVanillaSwapFromSwapIndex(,E9,F9,,Trigger)</f>
        <v>obj_0090d#0023</v>
      </c>
      <c r="J9" s="28" t="str">
        <f>_xll.qlVanillaSwapFromSwapIndex(,D9,F9,,Trigger)</f>
        <v>obj_00915#0022</v>
      </c>
      <c r="K9" s="88">
        <f>(_xll.qlVanillaSwapFairRate(J9,Trigger)-_xll.qlVanillaSwapFairRate(I9,Trigger))*10000</f>
        <v>9.7601840391466794</v>
      </c>
      <c r="L9" s="89">
        <v>9.5098099999999999</v>
      </c>
      <c r="M9" s="89">
        <v>9.6774887667460341</v>
      </c>
      <c r="N9" s="90"/>
      <c r="O9" s="44">
        <f t="shared" si="0"/>
        <v>8.2695272400645337E-2</v>
      </c>
      <c r="P9" s="44">
        <f t="shared" si="1"/>
        <v>-0.16767876674603421</v>
      </c>
      <c r="Q9" s="85">
        <v>0</v>
      </c>
      <c r="R9" s="86">
        <v>0.2538386581911084</v>
      </c>
      <c r="S9" s="67"/>
    </row>
    <row r="10" spans="1:21" x14ac:dyDescent="0.2">
      <c r="A10" s="4"/>
      <c r="B10" s="28" t="s">
        <v>13</v>
      </c>
      <c r="C10" s="28" t="s">
        <v>30</v>
      </c>
      <c r="D10" s="28" t="str">
        <f>_xll.qlSwapIndex(,"Euribor",C10,Ndays,Currency,Calendar,"1Y","mf",$F$2,$D$2,Discounting,,_xll.ohTrigger(Recalc,Trigger))</f>
        <v>obj_00875#0022</v>
      </c>
      <c r="E10" s="28" t="str">
        <f>_xll.qlSwapIndex(,"Euribor",C10,Ndays,Currency,Calendar,"1Y","mf",$F$2,$E$2,Discounting,,_xll.ohTrigger(Recalc,Trigger) )</f>
        <v>obj_008ce#0022</v>
      </c>
      <c r="F10" s="87">
        <f>_xll.qlInterestRateIndexFixingDate(D10,G10)</f>
        <v>42277</v>
      </c>
      <c r="G10" s="87">
        <f>_xll.qlCalendarAdvance(Calendar,SettlementDate,B10,"f",FALSE)</f>
        <v>42279</v>
      </c>
      <c r="H10" s="29">
        <f>_xll.qlInterestRateIndexMaturity(D10,G10)</f>
        <v>42646</v>
      </c>
      <c r="I10" s="28" t="str">
        <f>_xll.qlVanillaSwapFromSwapIndex(,E10,F10,,Trigger)</f>
        <v>obj_009c5#0023</v>
      </c>
      <c r="J10" s="28" t="str">
        <f>_xll.qlVanillaSwapFromSwapIndex(,D10,F10,,Trigger)</f>
        <v>obj_00903#0022</v>
      </c>
      <c r="K10" s="88">
        <f>(_xll.qlVanillaSwapFairRate(J10,Trigger)-_xll.qlVanillaSwapFairRate(I10,Trigger))*10000</f>
        <v>9.8109329642821788</v>
      </c>
      <c r="L10" s="89">
        <v>9.7534200000000002</v>
      </c>
      <c r="M10" s="89">
        <v>9.892403062041641</v>
      </c>
      <c r="N10" s="90"/>
      <c r="O10" s="44">
        <f t="shared" si="0"/>
        <v>-8.1470097759462234E-2</v>
      </c>
      <c r="P10" s="44">
        <f t="shared" si="1"/>
        <v>-0.13898306204164079</v>
      </c>
      <c r="Q10" s="85">
        <v>0</v>
      </c>
      <c r="R10" s="86">
        <v>0.23282114497709719</v>
      </c>
      <c r="S10" s="67"/>
    </row>
    <row r="11" spans="1:21" x14ac:dyDescent="0.2">
      <c r="A11" s="4"/>
      <c r="B11" s="28" t="s">
        <v>14</v>
      </c>
      <c r="C11" s="28" t="s">
        <v>30</v>
      </c>
      <c r="D11" s="28" t="str">
        <f>_xll.qlSwapIndex(,"Euribor",C11,Ndays,Currency,Calendar,"1Y","mf",$F$2,$D$2,Discounting,,_xll.ohTrigger(Recalc,Trigger))</f>
        <v>obj_0088e#0022</v>
      </c>
      <c r="E11" s="28" t="str">
        <f>_xll.qlSwapIndex(,"Euribor",C11,Ndays,Currency,Calendar,"1Y","mf",$F$2,$E$2,Discounting,,_xll.ohTrigger(Recalc,Trigger) )</f>
        <v>obj_008b7#0022</v>
      </c>
      <c r="F11" s="87">
        <f>_xll.qlInterestRateIndexFixingDate(D11,G11)</f>
        <v>42368</v>
      </c>
      <c r="G11" s="87">
        <f>_xll.qlCalendarAdvance(Calendar,SettlementDate,B11,"f",FALSE)</f>
        <v>42373</v>
      </c>
      <c r="H11" s="29">
        <f>_xll.qlInterestRateIndexMaturity(D11,G11)</f>
        <v>42739</v>
      </c>
      <c r="I11" s="28" t="str">
        <f>_xll.qlVanillaSwapFromSwapIndex(,E11,F11,,Trigger)</f>
        <v>obj_00927#0023</v>
      </c>
      <c r="J11" s="28" t="str">
        <f>_xll.qlVanillaSwapFromSwapIndex(,D11,F11,,Trigger)</f>
        <v>obj_00926#0022</v>
      </c>
      <c r="K11" s="88">
        <f>(_xll.qlVanillaSwapFairRate(J11,Trigger)-_xll.qlVanillaSwapFairRate(I11,Trigger))*10000</f>
        <v>10.002902309360989</v>
      </c>
      <c r="L11" s="89">
        <v>11.465579999999999</v>
      </c>
      <c r="M11" s="89">
        <v>10.386481520680126</v>
      </c>
      <c r="N11" s="90" t="s">
        <v>52</v>
      </c>
      <c r="O11" s="44">
        <f t="shared" si="0"/>
        <v>-0.38357921131913741</v>
      </c>
      <c r="P11" s="44">
        <f t="shared" si="1"/>
        <v>1.0790984793198728</v>
      </c>
      <c r="Q11" s="85">
        <v>0</v>
      </c>
      <c r="R11" s="86">
        <v>0.41960678895036002</v>
      </c>
      <c r="S11" s="67"/>
    </row>
    <row r="12" spans="1:21" x14ac:dyDescent="0.2">
      <c r="A12" s="4"/>
      <c r="B12" s="28" t="s">
        <v>51</v>
      </c>
      <c r="C12" s="28" t="s">
        <v>30</v>
      </c>
      <c r="D12" s="28" t="str">
        <f>_xll.qlSwapIndex(,"Euribor",C12,Ndays,Currency,Calendar,"1Y","mf",$F$2,$D$2,Discounting,,_xll.ohTrigger(Recalc,Trigger))</f>
        <v>obj_008ea#0022</v>
      </c>
      <c r="E12" s="28" t="str">
        <f>_xll.qlSwapIndex(,"Euribor",C12,Ndays,Currency,Calendar,"1Y","mf",$F$2,$E$2,Discounting,,_xll.ohTrigger(Recalc,Trigger) )</f>
        <v>obj_00858#0022</v>
      </c>
      <c r="F12" s="87">
        <f>_xll.qlInterestRateIndexFixingDate(D12,G12)</f>
        <v>42460</v>
      </c>
      <c r="G12" s="87">
        <f>_xll.qlCalendarAdvance(Calendar,SettlementDate,B12,"f",FALSE)</f>
        <v>42464</v>
      </c>
      <c r="H12" s="29">
        <f>_xll.qlInterestRateIndexMaturity(D12,G12)</f>
        <v>42829</v>
      </c>
      <c r="I12" s="28" t="str">
        <f>_xll.qlVanillaSwapFromSwapIndex(,E12,F12,,Trigger)</f>
        <v>obj_00920#0023</v>
      </c>
      <c r="J12" s="28" t="str">
        <f>_xll.qlVanillaSwapFromSwapIndex(,D12,F12,,Trigger)</f>
        <v>obj_0091e#0022</v>
      </c>
      <c r="K12" s="88">
        <f>(_xll.qlVanillaSwapFairRate(J12,Trigger)-_xll.qlVanillaSwapFairRate(I12,Trigger))*10000</f>
        <v>9.6979841579285679</v>
      </c>
      <c r="L12" s="89">
        <v>12.353619999999999</v>
      </c>
      <c r="M12" s="89">
        <v>10.83854473915631</v>
      </c>
      <c r="N12" s="90" t="s">
        <v>52</v>
      </c>
      <c r="O12" s="44">
        <f t="shared" si="0"/>
        <v>-1.1405605812277422</v>
      </c>
      <c r="P12" s="44">
        <f t="shared" si="1"/>
        <v>1.5150752608436893</v>
      </c>
      <c r="Q12" s="85">
        <v>0</v>
      </c>
      <c r="R12" s="86">
        <v>0.30585599084888704</v>
      </c>
      <c r="S12" s="67"/>
    </row>
    <row r="13" spans="1:21" x14ac:dyDescent="0.2">
      <c r="A13" s="4"/>
      <c r="B13" s="28" t="s">
        <v>30</v>
      </c>
      <c r="C13" s="28" t="s">
        <v>30</v>
      </c>
      <c r="D13" s="28" t="str">
        <f>_xll.qlSwapIndex(,"Euribor",C13,Ndays,Currency,Calendar,"1Y","mf",$F$2,$D$2,Discounting,,_xll.ohTrigger(Recalc,Trigger))</f>
        <v>obj_0089e#0022</v>
      </c>
      <c r="E13" s="28" t="str">
        <f>_xll.qlSwapIndex(,"Euribor",C13,Ndays,Currency,Calendar,"1Y","mf",$F$2,$E$2,Discounting,,_xll.ohTrigger(Recalc,Trigger) )</f>
        <v>obj_008a7#0022</v>
      </c>
      <c r="F13" s="87">
        <f>_xll.qlInterestRateIndexFixingDate(D13,G13)</f>
        <v>42551</v>
      </c>
      <c r="G13" s="87">
        <f>_xll.qlCalendarAdvance(Calendar,SettlementDate,B13,"f",FALSE)</f>
        <v>42555</v>
      </c>
      <c r="H13" s="29">
        <f>_xll.qlInterestRateIndexMaturity(D13,G13)</f>
        <v>42920</v>
      </c>
      <c r="I13" s="28" t="str">
        <f>_xll.qlVanillaSwapFromSwapIndex(,E13,F13,,Trigger)</f>
        <v>obj_009a7#0023</v>
      </c>
      <c r="J13" s="28" t="str">
        <f>_xll.qlVanillaSwapFromSwapIndex(,D13,F13,,Trigger)</f>
        <v>obj_009a6#0022</v>
      </c>
      <c r="K13" s="88">
        <f>(_xll.qlVanillaSwapFairRate(J13,Trigger)-_xll.qlVanillaSwapFairRate(I13,Trigger))*10000</f>
        <v>10.928488720950808</v>
      </c>
      <c r="L13" s="89">
        <v>11.52167</v>
      </c>
      <c r="M13" s="89">
        <v>11.40882255103285</v>
      </c>
      <c r="N13" s="90"/>
      <c r="O13" s="44">
        <f t="shared" si="0"/>
        <v>-0.48033383008204211</v>
      </c>
      <c r="P13" s="44">
        <f t="shared" si="1"/>
        <v>0.11284744896715004</v>
      </c>
      <c r="Q13" s="85">
        <v>0</v>
      </c>
      <c r="R13" s="86">
        <v>0.20983436366333805</v>
      </c>
      <c r="S13" s="67"/>
    </row>
    <row r="14" spans="1:21" x14ac:dyDescent="0.2">
      <c r="A14" s="4"/>
      <c r="B14" s="28" t="s">
        <v>31</v>
      </c>
      <c r="C14" s="28" t="s">
        <v>30</v>
      </c>
      <c r="D14" s="28" t="str">
        <f>_xll.qlSwapIndex(,"Euribor",C14,Ndays,Currency,Calendar,"1Y","mf",$F$2,$D$2,Discounting,,_xll.ohTrigger(Recalc,Trigger))</f>
        <v>obj_00878#0022</v>
      </c>
      <c r="E14" s="28" t="str">
        <f>_xll.qlSwapIndex(,"Euribor",C14,Ndays,Currency,Calendar,"1Y","mf",$F$2,$E$2,Discounting,,_xll.ohTrigger(Recalc,Trigger) )</f>
        <v>obj_0087c#0022</v>
      </c>
      <c r="F14" s="87">
        <f>_xll.qlInterestRateIndexFixingDate(D14,G14)</f>
        <v>42915</v>
      </c>
      <c r="G14" s="87">
        <f>_xll.qlCalendarAdvance(Calendar,SettlementDate,B14,"f",FALSE)</f>
        <v>42919</v>
      </c>
      <c r="H14" s="29">
        <f>_xll.qlInterestRateIndexMaturity(D14,G14)</f>
        <v>43284</v>
      </c>
      <c r="I14" s="28" t="str">
        <f>_xll.qlVanillaSwapFromSwapIndex(,E14,F14,,Trigger)</f>
        <v>obj_00982#0023</v>
      </c>
      <c r="J14" s="28" t="str">
        <f>_xll.qlVanillaSwapFromSwapIndex(,D14,F14,,Trigger)</f>
        <v>obj_00983#0022</v>
      </c>
      <c r="K14" s="88">
        <f>(_xll.qlVanillaSwapFairRate(J14,Trigger)-_xll.qlVanillaSwapFairRate(I14,Trigger))*10000</f>
        <v>12.427416915301702</v>
      </c>
      <c r="L14" s="89">
        <v>12.303990000000001</v>
      </c>
      <c r="M14" s="89">
        <v>12.250896745586308</v>
      </c>
      <c r="N14" s="90"/>
      <c r="O14" s="44">
        <f t="shared" si="0"/>
        <v>0.17652016971539375</v>
      </c>
      <c r="P14" s="44">
        <f t="shared" si="1"/>
        <v>5.3093254413692392E-2</v>
      </c>
      <c r="Q14" s="85">
        <v>0</v>
      </c>
      <c r="R14" s="86">
        <v>9.2671394722992073E-2</v>
      </c>
      <c r="S14" s="67"/>
    </row>
    <row r="15" spans="1:21" x14ac:dyDescent="0.2">
      <c r="A15" s="4"/>
      <c r="B15" s="28" t="s">
        <v>32</v>
      </c>
      <c r="C15" s="28" t="s">
        <v>30</v>
      </c>
      <c r="D15" s="28" t="str">
        <f>_xll.qlSwapIndex(,"Euribor",C15,Ndays,Currency,Calendar,"1Y","mf",$F$2,$D$2,Discounting,,_xll.ohTrigger(Recalc,Trigger))</f>
        <v>obj_008f5#0022</v>
      </c>
      <c r="E15" s="28" t="str">
        <f>_xll.qlSwapIndex(,"Euribor",C15,Ndays,Currency,Calendar,"1Y","mf",$F$2,$E$2,Discounting,,_xll.ohTrigger(Recalc,Trigger) )</f>
        <v>obj_008e1#0022</v>
      </c>
      <c r="F15" s="87">
        <f>_xll.qlInterestRateIndexFixingDate(D15,G15)</f>
        <v>43279</v>
      </c>
      <c r="G15" s="87">
        <f>_xll.qlCalendarAdvance(Calendar,SettlementDate,B15,"f",FALSE)</f>
        <v>43283</v>
      </c>
      <c r="H15" s="29">
        <f>_xll.qlInterestRateIndexMaturity(D15,G15)</f>
        <v>43648</v>
      </c>
      <c r="I15" s="28" t="str">
        <f>_xll.qlVanillaSwapFromSwapIndex(,E15,F15,,Trigger)</f>
        <v>obj_00931#0023</v>
      </c>
      <c r="J15" s="28" t="str">
        <f>_xll.qlVanillaSwapFromSwapIndex(,D15,F15,,Trigger)</f>
        <v>obj_00930#0022</v>
      </c>
      <c r="K15" s="88">
        <f>(_xll.qlVanillaSwapFairRate(J15,Trigger)-_xll.qlVanillaSwapFairRate(I15,Trigger))*10000</f>
        <v>12.003245914946207</v>
      </c>
      <c r="L15" s="89">
        <v>11.82165</v>
      </c>
      <c r="M15" s="89">
        <v>11.884288921772139</v>
      </c>
      <c r="N15" s="90"/>
      <c r="O15" s="44">
        <f t="shared" si="0"/>
        <v>0.11895699317406816</v>
      </c>
      <c r="P15" s="44">
        <f t="shared" si="1"/>
        <v>-6.2638921772139255E-2</v>
      </c>
      <c r="Q15" s="85">
        <v>0</v>
      </c>
      <c r="R15" s="86">
        <v>0.14114359473415602</v>
      </c>
      <c r="S15" s="67"/>
    </row>
    <row r="16" spans="1:21" x14ac:dyDescent="0.2">
      <c r="A16" s="4"/>
      <c r="B16" s="28" t="s">
        <v>33</v>
      </c>
      <c r="C16" s="28" t="s">
        <v>30</v>
      </c>
      <c r="D16" s="28" t="str">
        <f>_xll.qlSwapIndex(,"Euribor",C16,Ndays,Currency,Calendar,"1Y","mf",$F$2,$D$2,Discounting,,_xll.ohTrigger(Recalc,Trigger))</f>
        <v>obj_0086f#0022</v>
      </c>
      <c r="E16" s="28" t="str">
        <f>_xll.qlSwapIndex(,"Euribor",C16,Ndays,Currency,Calendar,"1Y","mf",$F$2,$E$2,Discounting,,_xll.ohTrigger(Recalc,Trigger) )</f>
        <v>obj_008bb#0022</v>
      </c>
      <c r="F16" s="87">
        <f>_xll.qlInterestRateIndexFixingDate(D16,G16)</f>
        <v>43644</v>
      </c>
      <c r="G16" s="87">
        <f>_xll.qlCalendarAdvance(Calendar,SettlementDate,B16,"f",FALSE)</f>
        <v>43648</v>
      </c>
      <c r="H16" s="29">
        <f>_xll.qlInterestRateIndexMaturity(D16,G16)</f>
        <v>44014</v>
      </c>
      <c r="I16" s="28" t="str">
        <f>_xll.qlVanillaSwapFromSwapIndex(,E16,F16,,Trigger)</f>
        <v>obj_009a8#0023</v>
      </c>
      <c r="J16" s="28" t="str">
        <f>_xll.qlVanillaSwapFromSwapIndex(,D16,F16,,Trigger)</f>
        <v>obj_009a9#0022</v>
      </c>
      <c r="K16" s="88">
        <f>(_xll.qlVanillaSwapFairRate(J16,Trigger)-_xll.qlVanillaSwapFairRate(I16,Trigger))*10000</f>
        <v>11.905074383053975</v>
      </c>
      <c r="L16" s="89">
        <v>11.682090000000001</v>
      </c>
      <c r="M16" s="89">
        <v>11.541892044852602</v>
      </c>
      <c r="N16" s="90" t="s">
        <v>53</v>
      </c>
      <c r="O16" s="44">
        <f t="shared" si="0"/>
        <v>0.3631823382013728</v>
      </c>
      <c r="P16" s="44">
        <f t="shared" si="1"/>
        <v>0.14019795514739819</v>
      </c>
      <c r="Q16" s="85">
        <v>0</v>
      </c>
      <c r="R16" s="86">
        <v>9.1744908662775793E-2</v>
      </c>
      <c r="S16" s="67"/>
    </row>
    <row r="17" spans="1:39" x14ac:dyDescent="0.2">
      <c r="A17" s="4"/>
      <c r="B17" s="28" t="s">
        <v>34</v>
      </c>
      <c r="C17" s="28" t="s">
        <v>30</v>
      </c>
      <c r="D17" s="28" t="str">
        <f>_xll.qlSwapIndex(,"Euribor",C17,Ndays,Currency,Calendar,"1Y","mf",$F$2,$D$2,Discounting,,_xll.ohTrigger(Recalc,Trigger))</f>
        <v>obj_00888#0022</v>
      </c>
      <c r="E17" s="28" t="str">
        <f>_xll.qlSwapIndex(,"Euribor",C17,Ndays,Currency,Calendar,"1Y","mf",$F$2,$E$2,Discounting,,_xll.ohTrigger(Recalc,Trigger) )</f>
        <v>obj_00879#0022</v>
      </c>
      <c r="F17" s="87">
        <f>_xll.qlInterestRateIndexFixingDate(D17,G17)</f>
        <v>44012</v>
      </c>
      <c r="G17" s="87">
        <f>_xll.qlCalendarAdvance(Calendar,SettlementDate,B17,"f",FALSE)</f>
        <v>44014</v>
      </c>
      <c r="H17" s="29">
        <f>_xll.qlInterestRateIndexMaturity(D17,G17)</f>
        <v>44379</v>
      </c>
      <c r="I17" s="28" t="str">
        <f>_xll.qlVanillaSwapFromSwapIndex(,E17,F17,,Trigger)</f>
        <v>obj_009b6#0023</v>
      </c>
      <c r="J17" s="28" t="str">
        <f>_xll.qlVanillaSwapFromSwapIndex(,D17,F17,,Trigger)</f>
        <v>obj_009b7#0022</v>
      </c>
      <c r="K17" s="88">
        <f>(_xll.qlVanillaSwapFairRate(J17,Trigger)-_xll.qlVanillaSwapFairRate(I17,Trigger))*10000</f>
        <v>10.888962880883716</v>
      </c>
      <c r="L17" s="89">
        <v>10.70595</v>
      </c>
      <c r="M17" s="89">
        <v>10.828464495697004</v>
      </c>
      <c r="N17" s="90"/>
      <c r="O17" s="44">
        <f t="shared" si="0"/>
        <v>6.0498385186711801E-2</v>
      </c>
      <c r="P17" s="44">
        <f t="shared" si="1"/>
        <v>-0.12251449569700412</v>
      </c>
      <c r="Q17" s="85">
        <v>0</v>
      </c>
      <c r="R17" s="86">
        <v>0.1629827355852809</v>
      </c>
      <c r="S17" s="67"/>
    </row>
    <row r="18" spans="1:39" x14ac:dyDescent="0.2">
      <c r="A18" s="4"/>
      <c r="B18" s="28" t="s">
        <v>35</v>
      </c>
      <c r="C18" s="28" t="s">
        <v>30</v>
      </c>
      <c r="D18" s="28" t="str">
        <f>_xll.qlSwapIndex(,"Euribor",C18,Ndays,Currency,Calendar,"1Y","mf",$F$2,$D$2,Discounting,,_xll.ohTrigger(Recalc,Trigger))</f>
        <v>obj_008f6#0022</v>
      </c>
      <c r="E18" s="28" t="str">
        <f>_xll.qlSwapIndex(,"Euribor",C18,Ndays,Currency,Calendar,"1Y","mf",$F$2,$E$2,Discounting,,_xll.ohTrigger(Recalc,Trigger) )</f>
        <v>obj_008f7#0022</v>
      </c>
      <c r="F18" s="87">
        <f>_xll.qlInterestRateIndexFixingDate(D18,G18)</f>
        <v>44377</v>
      </c>
      <c r="G18" s="87">
        <f>_xll.qlCalendarAdvance(Calendar,SettlementDate,B18,"f",FALSE)</f>
        <v>44379</v>
      </c>
      <c r="H18" s="29">
        <f>_xll.qlInterestRateIndexMaturity(D18,G18)</f>
        <v>44746</v>
      </c>
      <c r="I18" s="28" t="str">
        <f>_xll.qlVanillaSwapFromSwapIndex(,E18,F18,,Trigger)</f>
        <v>obj_0091a#0023</v>
      </c>
      <c r="J18" s="28" t="str">
        <f>_xll.qlVanillaSwapFromSwapIndex(,D18,F18,,Trigger)</f>
        <v>obj_00908#0022</v>
      </c>
      <c r="K18" s="88">
        <f>(_xll.qlVanillaSwapFairRate(J18,Trigger)-_xll.qlVanillaSwapFairRate(I18,Trigger))*10000</f>
        <v>10.683392685001298</v>
      </c>
      <c r="L18" s="89">
        <v>10.49729</v>
      </c>
      <c r="M18" s="89">
        <v>10.542749252330603</v>
      </c>
      <c r="N18" s="90"/>
      <c r="O18" s="44">
        <f t="shared" si="0"/>
        <v>0.14064343267069468</v>
      </c>
      <c r="P18" s="44">
        <f t="shared" si="1"/>
        <v>-4.5459252330603661E-2</v>
      </c>
      <c r="Q18" s="85">
        <v>0</v>
      </c>
      <c r="R18" s="86">
        <v>9.2619253563425027E-2</v>
      </c>
      <c r="S18" s="67"/>
    </row>
    <row r="19" spans="1:39" x14ac:dyDescent="0.2">
      <c r="A19" s="4"/>
      <c r="B19" s="28" t="s">
        <v>36</v>
      </c>
      <c r="C19" s="28" t="s">
        <v>30</v>
      </c>
      <c r="D19" s="28" t="str">
        <f>_xll.qlSwapIndex(,"Euribor",C19,Ndays,Currency,Calendar,"1Y","mf",$F$2,$D$2,Discounting,,_xll.ohTrigger(Recalc,Trigger))</f>
        <v>obj_0089d#0022</v>
      </c>
      <c r="E19" s="28" t="str">
        <f>_xll.qlSwapIndex(,"Euribor",C19,Ndays,Currency,Calendar,"1Y","mf",$F$2,$E$2,Discounting,,_xll.ohTrigger(Recalc,Trigger) )</f>
        <v>obj_008e5#0022</v>
      </c>
      <c r="F19" s="87">
        <f>_xll.qlInterestRateIndexFixingDate(D19,G19)</f>
        <v>44742</v>
      </c>
      <c r="G19" s="87">
        <f>_xll.qlCalendarAdvance(Calendar,SettlementDate,B19,"f",FALSE)</f>
        <v>44746</v>
      </c>
      <c r="H19" s="29">
        <f>_xll.qlInterestRateIndexMaturity(D19,G19)</f>
        <v>45111</v>
      </c>
      <c r="I19" s="28" t="str">
        <f>_xll.qlVanillaSwapFromSwapIndex(,E19,F19,,Trigger)</f>
        <v>obj_009b9#0023</v>
      </c>
      <c r="J19" s="28" t="str">
        <f>_xll.qlVanillaSwapFromSwapIndex(,D19,F19,,Trigger)</f>
        <v>obj_009b8#0022</v>
      </c>
      <c r="K19" s="88">
        <f>(_xll.qlVanillaSwapFairRate(J19,Trigger)-_xll.qlVanillaSwapFairRate(I19,Trigger))*10000</f>
        <v>10.465441886387504</v>
      </c>
      <c r="L19" s="89">
        <v>10.304740000000001</v>
      </c>
      <c r="M19" s="89">
        <v>10.276472054877981</v>
      </c>
      <c r="N19" s="90"/>
      <c r="O19" s="44">
        <f t="shared" si="0"/>
        <v>0.18896983150952273</v>
      </c>
      <c r="P19" s="44">
        <f t="shared" si="1"/>
        <v>2.8267945122019356E-2</v>
      </c>
      <c r="Q19" s="85">
        <v>0</v>
      </c>
      <c r="R19" s="86">
        <v>9.478190336459609E-2</v>
      </c>
      <c r="S19" s="67"/>
    </row>
    <row r="20" spans="1:39" x14ac:dyDescent="0.2">
      <c r="A20" s="4"/>
      <c r="B20" s="28" t="s">
        <v>37</v>
      </c>
      <c r="C20" s="28" t="s">
        <v>30</v>
      </c>
      <c r="D20" s="28" t="str">
        <f>_xll.qlSwapIndex(,"Euribor",C20,Ndays,Currency,Calendar,"1Y","mf",$F$2,$D$2,Discounting,,_xll.ohTrigger(Recalc,Trigger))</f>
        <v>obj_0087b#0022</v>
      </c>
      <c r="E20" s="28" t="str">
        <f>_xll.qlSwapIndex(,"Euribor",C20,Ndays,Currency,Calendar,"1Y","mf",$F$2,$E$2,Discounting,,_xll.ohTrigger(Recalc,Trigger) )</f>
        <v>obj_008b9#0022</v>
      </c>
      <c r="F20" s="87">
        <f>_xll.qlInterestRateIndexFixingDate(D20,G20)</f>
        <v>45106</v>
      </c>
      <c r="G20" s="87">
        <f>_xll.qlCalendarAdvance(Calendar,SettlementDate,B20,"f",FALSE)</f>
        <v>45110</v>
      </c>
      <c r="H20" s="29">
        <f>_xll.qlInterestRateIndexMaturity(D20,G20)</f>
        <v>45476</v>
      </c>
      <c r="I20" s="28" t="str">
        <f>_xll.qlVanillaSwapFromSwapIndex(,E20,F20,,Trigger)</f>
        <v>obj_00911#0023</v>
      </c>
      <c r="J20" s="28" t="str">
        <f>_xll.qlVanillaSwapFromSwapIndex(,D20,F20,,Trigger)</f>
        <v>obj_00910#0022</v>
      </c>
      <c r="K20" s="88">
        <f>(_xll.qlVanillaSwapFairRate(J20,Trigger)-_xll.qlVanillaSwapFairRate(I20,Trigger))*10000</f>
        <v>10.248561458530737</v>
      </c>
      <c r="L20" s="89">
        <v>10.04762</v>
      </c>
      <c r="M20" s="89">
        <v>9.8742804705326623</v>
      </c>
      <c r="N20" s="90"/>
      <c r="O20" s="44">
        <f t="shared" si="0"/>
        <v>0.37428098799807508</v>
      </c>
      <c r="P20" s="44">
        <f t="shared" si="1"/>
        <v>0.17333952946733788</v>
      </c>
      <c r="Q20" s="85">
        <v>0</v>
      </c>
      <c r="R20" s="86">
        <v>0.28759898427071617</v>
      </c>
      <c r="S20" s="67"/>
    </row>
    <row r="21" spans="1:39" x14ac:dyDescent="0.2">
      <c r="A21" s="4"/>
      <c r="B21" s="28" t="s">
        <v>38</v>
      </c>
      <c r="C21" s="28" t="s">
        <v>30</v>
      </c>
      <c r="D21" s="28" t="str">
        <f>_xll.qlSwapIndex(,"Euribor",C21,Ndays,Currency,Calendar,"1Y","mf",$F$2,$D$2,Discounting,,_xll.ohTrigger(Recalc,Trigger))</f>
        <v>obj_0085b#0022</v>
      </c>
      <c r="E21" s="28" t="str">
        <f>_xll.qlSwapIndex(,"Euribor",C21,Ndays,Currency,Calendar,"1Y","mf",$F$2,$E$2,Discounting,,_xll.ohTrigger(Recalc,Trigger) )</f>
        <v>obj_00877#0022</v>
      </c>
      <c r="F21" s="87">
        <f>_xll.qlInterestRateIndexFixingDate(D21,G21)</f>
        <v>45471</v>
      </c>
      <c r="G21" s="87">
        <f>_xll.qlCalendarAdvance(Calendar,SettlementDate,B21,"f",FALSE)</f>
        <v>45475</v>
      </c>
      <c r="H21" s="29">
        <f>_xll.qlInterestRateIndexMaturity(D21,G21)</f>
        <v>45840</v>
      </c>
      <c r="I21" s="28" t="str">
        <f>_xll.qlVanillaSwapFromSwapIndex(,E21,F21,,Trigger)</f>
        <v>obj_00992#0023</v>
      </c>
      <c r="J21" s="28" t="str">
        <f>_xll.qlVanillaSwapFromSwapIndex(,D21,F21,,Trigger)</f>
        <v>obj_00993#0022</v>
      </c>
      <c r="K21" s="88">
        <f>(_xll.qlVanillaSwapFairRate(J21,Trigger)-_xll.qlVanillaSwapFairRate(I21,Trigger))*10000</f>
        <v>8.966127751623663</v>
      </c>
      <c r="L21" s="89">
        <v>8.79786</v>
      </c>
      <c r="M21" s="89">
        <v>8.7166707293914154</v>
      </c>
      <c r="N21" s="90"/>
      <c r="O21" s="44">
        <f t="shared" si="0"/>
        <v>0.24945702223224764</v>
      </c>
      <c r="P21" s="44">
        <f t="shared" si="1"/>
        <v>8.1189270608584607E-2</v>
      </c>
      <c r="Q21" s="85">
        <v>0</v>
      </c>
      <c r="R21" s="86">
        <v>0.24848009563106865</v>
      </c>
      <c r="S21" s="67"/>
    </row>
    <row r="22" spans="1:39" x14ac:dyDescent="0.2">
      <c r="A22" s="4"/>
      <c r="B22" s="28" t="s">
        <v>39</v>
      </c>
      <c r="C22" s="28" t="s">
        <v>31</v>
      </c>
      <c r="D22" s="28" t="str">
        <f>_xll.qlSwapIndex(,"Euribor",C22,Ndays,Currency,Calendar,"1Y","mf",$F$2,$D$2,Discounting,,_xll.ohTrigger(Recalc,Trigger))</f>
        <v>obj_008ec#0022</v>
      </c>
      <c r="E22" s="28" t="str">
        <f>_xll.qlSwapIndex(,"Euribor",C22,Ndays,Currency,Calendar,"1Y","mf",$F$2,$E$2,Discounting,,_xll.ohTrigger(Recalc,Trigger) )</f>
        <v>obj_0087a#0022</v>
      </c>
      <c r="F22" s="87">
        <f>_xll.qlInterestRateIndexFixingDate(D22,G22)</f>
        <v>45838</v>
      </c>
      <c r="G22" s="87">
        <f>_xll.qlCalendarAdvance(Calendar,SettlementDate,B22,"f",FALSE)</f>
        <v>45840</v>
      </c>
      <c r="H22" s="29">
        <f>_xll.qlInterestRateIndexMaturity(D22,G22)</f>
        <v>46570</v>
      </c>
      <c r="I22" s="28" t="str">
        <f>_xll.qlVanillaSwapFromSwapIndex(,E22,F22,,Trigger)</f>
        <v>obj_009bb#0023</v>
      </c>
      <c r="J22" s="28" t="str">
        <f>_xll.qlVanillaSwapFromSwapIndex(,D22,F22,,Trigger)</f>
        <v>obj_009ba#0022</v>
      </c>
      <c r="K22" s="88">
        <f>(_xll.qlVanillaSwapFairRate(J22,Trigger)-_xll.qlVanillaSwapFairRate(I22,Trigger))*10000</f>
        <v>6.3457611034210482</v>
      </c>
      <c r="L22" s="89">
        <v>6.22403</v>
      </c>
      <c r="M22" s="89">
        <v>6.2013058302783968</v>
      </c>
      <c r="N22" s="90"/>
      <c r="O22" s="44">
        <f t="shared" si="0"/>
        <v>0.14445527314265139</v>
      </c>
      <c r="P22" s="44">
        <f t="shared" si="1"/>
        <v>2.2724169721603182E-2</v>
      </c>
      <c r="Q22" s="85">
        <v>0</v>
      </c>
      <c r="R22" s="86">
        <v>4.2857527274140009E-2</v>
      </c>
      <c r="S22" s="67"/>
    </row>
    <row r="23" spans="1:39" x14ac:dyDescent="0.2">
      <c r="A23" s="4"/>
      <c r="B23" s="28" t="s">
        <v>40</v>
      </c>
      <c r="C23" s="28" t="s">
        <v>32</v>
      </c>
      <c r="D23" s="28" t="str">
        <f>_xll.qlSwapIndex(,"Euribor",C23,Ndays,Currency,Calendar,"1Y","mf",$F$2,$D$2,Discounting,,_xll.ohTrigger(Recalc,Trigger))</f>
        <v>obj_008ba#0022</v>
      </c>
      <c r="E23" s="28" t="str">
        <f>_xll.qlSwapIndex(,"Euribor",C23,Ndays,Currency,Calendar,"1Y","mf",$F$2,$E$2,Discounting,,_xll.ohTrigger(Recalc,Trigger) )</f>
        <v>obj_008b3#0022</v>
      </c>
      <c r="F23" s="87">
        <f>_xll.qlInterestRateIndexFixingDate(D23,G23)</f>
        <v>46568</v>
      </c>
      <c r="G23" s="87">
        <f>_xll.qlCalendarAdvance(Calendar,SettlementDate,B23,"f",FALSE)</f>
        <v>46570</v>
      </c>
      <c r="H23" s="29">
        <f>_xll.qlInterestRateIndexMaturity(D23,G23)</f>
        <v>47666</v>
      </c>
      <c r="I23" s="28" t="str">
        <f>_xll.qlVanillaSwapFromSwapIndex(,E23,F23,,Trigger)</f>
        <v>obj_00988#0023</v>
      </c>
      <c r="J23" s="28" t="str">
        <f>_xll.qlVanillaSwapFromSwapIndex(,D23,F23,,Trigger)</f>
        <v>obj_00989#0022</v>
      </c>
      <c r="K23" s="88">
        <f>(_xll.qlVanillaSwapFairRate(J23,Trigger)-_xll.qlVanillaSwapFairRate(I23,Trigger))*10000</f>
        <v>4.0646901712166477</v>
      </c>
      <c r="L23" s="89">
        <v>3.9811899999999998</v>
      </c>
      <c r="M23" s="89">
        <v>4.119951712499212</v>
      </c>
      <c r="N23" s="90"/>
      <c r="O23" s="44">
        <f t="shared" si="0"/>
        <v>-5.526154128256433E-2</v>
      </c>
      <c r="P23" s="44">
        <f t="shared" si="1"/>
        <v>-0.13876171249921221</v>
      </c>
      <c r="Q23" s="85">
        <v>0</v>
      </c>
      <c r="R23" s="86">
        <v>0.16401108952577073</v>
      </c>
      <c r="S23" s="67"/>
    </row>
    <row r="24" spans="1:39" x14ac:dyDescent="0.2">
      <c r="A24" s="4"/>
      <c r="B24" s="28" t="s">
        <v>41</v>
      </c>
      <c r="C24" s="28" t="s">
        <v>34</v>
      </c>
      <c r="D24" s="28" t="str">
        <f>_xll.qlSwapIndex(,"Euribor",C24,Ndays,Currency,Calendar,"1Y","mf",$F$2,$D$2,Discounting,,_xll.ohTrigger(Recalc,Trigger))</f>
        <v>obj_008e2#0022</v>
      </c>
      <c r="E24" s="28" t="str">
        <f>_xll.qlSwapIndex(,"Euribor",C24,Ndays,Currency,Calendar,"1Y","mf",$F$2,$E$2,Discounting,,_xll.ohTrigger(Recalc,Trigger) )</f>
        <v>obj_008c9#0022</v>
      </c>
      <c r="F24" s="87">
        <f>_xll.qlInterestRateIndexFixingDate(D24,G24)</f>
        <v>47662</v>
      </c>
      <c r="G24" s="87">
        <f>_xll.qlCalendarAdvance(Calendar,SettlementDate,B24,"f",FALSE)</f>
        <v>47666</v>
      </c>
      <c r="H24" s="29">
        <f>_xll.qlInterestRateIndexMaturity(D24,G24)</f>
        <v>49492</v>
      </c>
      <c r="I24" s="28" t="str">
        <f>_xll.qlVanillaSwapFromSwapIndex(,E24,F24,,Trigger)</f>
        <v>obj_00928#0023</v>
      </c>
      <c r="J24" s="28" t="str">
        <f>_xll.qlVanillaSwapFromSwapIndex(,D24,F24,,Trigger)</f>
        <v>obj_00929#0022</v>
      </c>
      <c r="K24" s="88">
        <f>(_xll.qlVanillaSwapFairRate(J24,Trigger)-_xll.qlVanillaSwapFairRate(I24,Trigger))*10000</f>
        <v>4.4597419861717658</v>
      </c>
      <c r="L24" s="89">
        <v>4.3720800000000004</v>
      </c>
      <c r="M24" s="89">
        <v>4.3173314973901729</v>
      </c>
      <c r="N24" s="90"/>
      <c r="O24" s="44">
        <f t="shared" si="0"/>
        <v>0.1424104887815929</v>
      </c>
      <c r="P24" s="44">
        <f t="shared" si="1"/>
        <v>5.4748502609827554E-2</v>
      </c>
      <c r="Q24" s="85">
        <v>0</v>
      </c>
      <c r="R24" s="86">
        <v>7.6780012624336438E-2</v>
      </c>
      <c r="S24" s="67"/>
    </row>
    <row r="25" spans="1:39" x14ac:dyDescent="0.2">
      <c r="A25" s="4"/>
      <c r="B25" s="28" t="s">
        <v>42</v>
      </c>
      <c r="C25" s="28" t="s">
        <v>34</v>
      </c>
      <c r="D25" s="28" t="str">
        <f>_xll.qlSwapIndex(,"Euribor",C25,Ndays,Currency,Calendar,"1Y","mf",$F$2,$D$2,Discounting,,_xll.ohTrigger(Recalc,Trigger))</f>
        <v>obj_008f9#0022</v>
      </c>
      <c r="E25" s="28" t="str">
        <f>_xll.qlSwapIndex(,"Euribor",C25,Ndays,Currency,Calendar,"1Y","mf",$F$2,$E$2,Discounting,,_xll.ohTrigger(Recalc,Trigger) )</f>
        <v>obj_008fd#0022</v>
      </c>
      <c r="F25" s="87">
        <f>_xll.qlInterestRateIndexFixingDate(D25,G25)</f>
        <v>49488</v>
      </c>
      <c r="G25" s="87">
        <f>_xll.qlCalendarAdvance(Calendar,SettlementDate,B25,"f",FALSE)</f>
        <v>49492</v>
      </c>
      <c r="H25" s="29">
        <f>_xll.qlInterestRateIndexMaturity(D25,G25)</f>
        <v>51319</v>
      </c>
      <c r="I25" s="28" t="str">
        <f>_xll.qlVanillaSwapFromSwapIndex(,E25,F25,,Trigger)</f>
        <v>obj_00916#0023</v>
      </c>
      <c r="J25" s="28" t="str">
        <f>_xll.qlVanillaSwapFromSwapIndex(,D25,F25,,Trigger)</f>
        <v>obj_00912#0022</v>
      </c>
      <c r="K25" s="88">
        <f>(_xll.qlVanillaSwapFairRate(J25,Trigger)-_xll.qlVanillaSwapFairRate(I25,Trigger))*10000</f>
        <v>3.8291576589719738</v>
      </c>
      <c r="L25" s="89">
        <v>3.7528600000000001</v>
      </c>
      <c r="M25" s="89">
        <v>3.8874280221962429</v>
      </c>
      <c r="N25" s="90" t="s">
        <v>53</v>
      </c>
      <c r="O25" s="44">
        <f t="shared" si="0"/>
        <v>-5.827036322426915E-2</v>
      </c>
      <c r="P25" s="44">
        <f t="shared" si="1"/>
        <v>-0.13456802219624286</v>
      </c>
      <c r="Q25" s="85">
        <v>0</v>
      </c>
      <c r="R25" s="86">
        <v>0.10891421536405801</v>
      </c>
      <c r="S25" s="67"/>
    </row>
    <row r="26" spans="1:39" x14ac:dyDescent="0.2">
      <c r="A26" s="4"/>
      <c r="B26" s="28" t="s">
        <v>43</v>
      </c>
      <c r="C26" s="28" t="s">
        <v>34</v>
      </c>
      <c r="D26" s="28" t="str">
        <f>_xll.qlSwapIndex(,"Euribor",C26,Ndays,Currency,Calendar,"1Y","mf",$F$2,$D$2,Discounting,,_xll.ohTrigger(Recalc,Trigger))</f>
        <v>obj_008d9#0022</v>
      </c>
      <c r="E26" s="28" t="str">
        <f>_xll.qlSwapIndex(,"Euribor",C26,Ndays,Currency,Calendar,"1Y","mf",$F$2,$E$2,Discounting,,_xll.ohTrigger(Recalc,Trigger) )</f>
        <v>obj_0089a#0022</v>
      </c>
      <c r="F26" s="87">
        <f>_xll.qlInterestRateIndexFixingDate(D26,G26)</f>
        <v>51315</v>
      </c>
      <c r="G26" s="87">
        <f>_xll.qlCalendarAdvance(Calendar,SettlementDate,B26,"f",FALSE)</f>
        <v>51319</v>
      </c>
      <c r="H26" s="29">
        <f>_xll.qlInterestRateIndexMaturity(D26,G26)</f>
        <v>53146</v>
      </c>
      <c r="I26" s="28" t="str">
        <f>_xll.qlVanillaSwapFromSwapIndex(,E26,F26,,Trigger)</f>
        <v>obj_0098b#0023</v>
      </c>
      <c r="J26" s="28" t="str">
        <f>_xll.qlVanillaSwapFromSwapIndex(,D26,F26,,Trigger)</f>
        <v>obj_0098a#0022</v>
      </c>
      <c r="K26" s="88">
        <f>(_xll.qlVanillaSwapFairRate(J26,Trigger)-_xll.qlVanillaSwapFairRate(I26,Trigger))*10000</f>
        <v>4.3387305756086016</v>
      </c>
      <c r="L26" s="89">
        <v>4.2572200000000002</v>
      </c>
      <c r="M26" s="89">
        <v>3.8393729134135604</v>
      </c>
      <c r="N26" s="90" t="s">
        <v>53</v>
      </c>
      <c r="O26" s="44">
        <f t="shared" si="0"/>
        <v>0.4993576621950413</v>
      </c>
      <c r="P26" s="44">
        <f t="shared" si="1"/>
        <v>0.41784708658643988</v>
      </c>
      <c r="Q26" s="85">
        <v>0</v>
      </c>
      <c r="R26" s="86">
        <v>0.22496365321226885</v>
      </c>
      <c r="S26" s="67"/>
    </row>
    <row r="27" spans="1:39" x14ac:dyDescent="0.2">
      <c r="A27" s="4"/>
      <c r="B27" s="30" t="s">
        <v>44</v>
      </c>
      <c r="C27" s="30" t="s">
        <v>39</v>
      </c>
      <c r="D27" s="30" t="str">
        <f>_xll.qlSwapIndex(,"Euribor",C27,Ndays,Currency,Calendar,"1Y","mf",$F$2,$D$2,Discounting,,_xll.ohTrigger(Recalc,Trigger))</f>
        <v>obj_00889#0022</v>
      </c>
      <c r="E27" s="30" t="str">
        <f>_xll.qlSwapIndex(,"Euribor",C27,Ndays,Currency,Calendar,"1Y","mf",$F$2,$E$2,Discounting,,_xll.ohTrigger(Recalc,Trigger) )</f>
        <v>obj_0087e#0022</v>
      </c>
      <c r="F27" s="91">
        <f>_xll.qlInterestRateIndexFixingDate(D27,G27)</f>
        <v>53142</v>
      </c>
      <c r="G27" s="91">
        <f>_xll.qlCalendarAdvance(Calendar,SettlementDate,B27,"f",FALSE)</f>
        <v>53146</v>
      </c>
      <c r="H27" s="31">
        <f>_xll.qlInterestRateIndexMaturity(D27,G27)</f>
        <v>56800</v>
      </c>
      <c r="I27" s="30" t="str">
        <f>_xll.qlVanillaSwapFromSwapIndex(,E27,F27,,Trigger)</f>
        <v>obj_0097f#0023</v>
      </c>
      <c r="J27" s="30" t="str">
        <f>_xll.qlVanillaSwapFromSwapIndex(,D27,F27,,Trigger)</f>
        <v>obj_0097e#0022</v>
      </c>
      <c r="K27" s="92">
        <f>(_xll.qlVanillaSwapFairRate(J27,Trigger)-_xll.qlVanillaSwapFairRate(I27,Trigger))*10000</f>
        <v>3.2353715439939825</v>
      </c>
      <c r="L27" s="93">
        <v>3.1665299999999998</v>
      </c>
      <c r="M27" s="93">
        <v>3.2224958716546852</v>
      </c>
      <c r="N27" s="94"/>
      <c r="O27" s="45">
        <f t="shared" si="0"/>
        <v>1.2875672339297317E-2</v>
      </c>
      <c r="P27" s="45">
        <f t="shared" si="1"/>
        <v>-5.5965871654685362E-2</v>
      </c>
      <c r="Q27" s="85">
        <v>0</v>
      </c>
      <c r="R27" s="86">
        <v>0.13225843513726868</v>
      </c>
      <c r="S27" s="67"/>
    </row>
    <row r="28" spans="1:39" x14ac:dyDescent="0.2">
      <c r="A28" s="4"/>
      <c r="B28" s="95"/>
      <c r="C28" s="95"/>
      <c r="D28" s="95"/>
      <c r="E28" s="95"/>
      <c r="F28" s="95"/>
      <c r="G28" s="95"/>
      <c r="H28" s="95"/>
      <c r="I28" s="95"/>
      <c r="J28" s="95"/>
      <c r="K28" s="96"/>
      <c r="L28" s="96"/>
      <c r="M28" s="96"/>
      <c r="N28" s="95"/>
      <c r="O28" s="95"/>
      <c r="P28" s="95"/>
      <c r="Q28" s="95"/>
      <c r="R28" s="5"/>
    </row>
    <row r="29" spans="1:39" x14ac:dyDescent="0.2">
      <c r="A29" s="4"/>
      <c r="B29" s="95"/>
      <c r="C29" s="95"/>
      <c r="D29" s="97" t="str">
        <f>_xll.qlEuribor(Currency&amp;FamilyName&amp;"6M_QL","6M","EUR6M",,Trigger,TRUE)</f>
        <v>EURibor6M_QL#0004</v>
      </c>
      <c r="E29" s="98" t="str">
        <f>_xll.qlEuribor(Currency&amp;FamilyName&amp;"3M_QL","3M","EUR3M",,Trigger,TRUE)</f>
        <v>EURibor3M_QL#0004</v>
      </c>
      <c r="F29" s="98" t="s">
        <v>82</v>
      </c>
      <c r="G29" s="98"/>
      <c r="H29" s="98"/>
      <c r="I29" s="95"/>
      <c r="J29" s="95"/>
      <c r="K29" s="96"/>
      <c r="L29" s="96"/>
      <c r="M29" s="96"/>
      <c r="N29" s="95"/>
      <c r="O29" s="95"/>
      <c r="P29" s="95"/>
      <c r="Q29" s="95"/>
      <c r="R29" s="5"/>
    </row>
    <row r="30" spans="1:39" ht="33.75" x14ac:dyDescent="0.2">
      <c r="A30" s="4"/>
      <c r="B30" s="73" t="s">
        <v>60</v>
      </c>
      <c r="C30" s="74" t="s">
        <v>61</v>
      </c>
      <c r="D30" s="75" t="s">
        <v>59</v>
      </c>
      <c r="E30" s="75" t="s">
        <v>64</v>
      </c>
      <c r="F30" s="75" t="s">
        <v>21</v>
      </c>
      <c r="G30" s="75" t="s">
        <v>55</v>
      </c>
      <c r="H30" s="75" t="s">
        <v>56</v>
      </c>
      <c r="I30" s="75" t="s">
        <v>65</v>
      </c>
      <c r="J30" s="75" t="s">
        <v>62</v>
      </c>
      <c r="K30" s="76" t="s">
        <v>15</v>
      </c>
      <c r="L30" s="76" t="s">
        <v>16</v>
      </c>
      <c r="M30" s="77" t="s">
        <v>17</v>
      </c>
      <c r="N30" s="78"/>
      <c r="O30" s="73" t="s">
        <v>28</v>
      </c>
      <c r="P30" s="73" t="s">
        <v>29</v>
      </c>
      <c r="Q30" s="79"/>
      <c r="R30" s="80"/>
    </row>
    <row r="31" spans="1:39" x14ac:dyDescent="0.2">
      <c r="A31" s="4"/>
      <c r="B31" s="54" t="s">
        <v>46</v>
      </c>
      <c r="C31" s="54" t="s">
        <v>30</v>
      </c>
      <c r="D31" s="54" t="str">
        <f>_xll.qlSwapIndex(,"Euribor",C31,Ndays,Currency,Calendar,"1Y","mf",$F$29,$D$29,Discounting,,_xll.ohTrigger(Recalc,Trigger))</f>
        <v>obj_008cd#0027</v>
      </c>
      <c r="E31" s="54" t="str">
        <f>_xll.qlSwapIndex(,"Euribor",C31,Ndays,Currency,Calendar,"1Y","mf",$F$29,$E$29,Discounting,,_xll.ohTrigger(Recalc,Trigger))</f>
        <v>obj_008a8#0027</v>
      </c>
      <c r="F31" s="81">
        <f>_xll.qlInterestRateIndexFixingDate(D31,G31)</f>
        <v>42185</v>
      </c>
      <c r="G31" s="81">
        <f>_xll.qlCalendarAdvance(Calendar,SettlementDate,B31,"f",FALSE)</f>
        <v>42187</v>
      </c>
      <c r="H31" s="55">
        <f>_xll.qlInterestRateIndexMaturity(D31,G31)</f>
        <v>42555</v>
      </c>
      <c r="I31" s="54" t="str">
        <f>_xll.qlVanillaSwapFromSwapIndex(,E31,F31,,Trigger)</f>
        <v>obj_0099f#0028</v>
      </c>
      <c r="J31" s="54" t="str">
        <f>_xll.qlVanillaSwapFromSwapIndex(,D31,F31,,Trigger)</f>
        <v>obj_0099e#0027</v>
      </c>
      <c r="K31" s="82">
        <f>(_xll.qlVanillaSwapFairRate(J31,Trigger)-_xll.qlVanillaSwapFairRate(I31,Trigger))*10000</f>
        <v>6.2001252940805385</v>
      </c>
      <c r="L31" s="83">
        <v>5.9516900000000001</v>
      </c>
      <c r="M31" s="83">
        <v>6.1205796575356581</v>
      </c>
      <c r="N31" s="84" t="s">
        <v>53</v>
      </c>
      <c r="O31" s="43">
        <f>K31-M31</f>
        <v>7.9545636544880338E-2</v>
      </c>
      <c r="P31" s="43">
        <f>L31-M31</f>
        <v>-0.16888965753565799</v>
      </c>
      <c r="Q31" s="85">
        <v>0</v>
      </c>
      <c r="R31" s="86">
        <v>0.1100120820829945</v>
      </c>
      <c r="AK31" s="66">
        <v>6.2001252940805385</v>
      </c>
      <c r="AL31" s="66">
        <v>6.2001252940805385</v>
      </c>
      <c r="AM31" s="103">
        <f>AK31-AL31</f>
        <v>0</v>
      </c>
    </row>
    <row r="32" spans="1:39" x14ac:dyDescent="0.2">
      <c r="A32" s="4"/>
      <c r="B32" s="28" t="s">
        <v>47</v>
      </c>
      <c r="C32" s="28" t="s">
        <v>30</v>
      </c>
      <c r="D32" s="28" t="str">
        <f>_xll.qlSwapIndex(,"Euribor",C32,Ndays,Currency,Calendar,"1Y","mf",$F$29,$D$29,Discounting,,_xll.ohTrigger(Recalc,Trigger))</f>
        <v>obj_00863#0036</v>
      </c>
      <c r="E32" s="28" t="str">
        <f>_xll.qlSwapIndex(,"Euribor",C32,Ndays,Currency,Calendar,"1Y","mf",$F$29,$E$29,Discounting,,_xll.ohTrigger(Recalc,Trigger))</f>
        <v>obj_008de#0027</v>
      </c>
      <c r="F32" s="87">
        <f>_xll.qlInterestRateIndexFixingDate(D32,G32)</f>
        <v>42192</v>
      </c>
      <c r="G32" s="87">
        <f>_xll.qlCalendarAdvance(Calendar,SettlementDate,B32,"f",FALSE)</f>
        <v>42194</v>
      </c>
      <c r="H32" s="29">
        <f>_xll.qlInterestRateIndexMaturity(D32,G32)</f>
        <v>42562</v>
      </c>
      <c r="I32" s="28" t="str">
        <f>_xll.qlVanillaSwapFromSwapIndex(,E32,F32,,Trigger)</f>
        <v>obj_0099d#0027</v>
      </c>
      <c r="J32" s="28" t="str">
        <f>_xll.qlVanillaSwapFromSwapIndex(,D32,F32,,Trigger)</f>
        <v>obj_0099c#0027</v>
      </c>
      <c r="K32" s="88">
        <f>(_xll.qlVanillaSwapFairRate(J32,Trigger)-_xll.qlVanillaSwapFairRate(I32,Trigger))*10000</f>
        <v>6.5959087685719764</v>
      </c>
      <c r="L32" s="89">
        <v>5.9832900000000002</v>
      </c>
      <c r="M32" s="89">
        <v>6.262833759478557</v>
      </c>
      <c r="N32" s="90" t="s">
        <v>52</v>
      </c>
      <c r="O32" s="44">
        <f t="shared" ref="O32:O54" si="2">K32-M32</f>
        <v>0.33307500909341936</v>
      </c>
      <c r="P32" s="44">
        <f t="shared" ref="P32:P54" si="3">L32-M32</f>
        <v>-0.27954375947855681</v>
      </c>
      <c r="Q32" s="85">
        <v>0</v>
      </c>
      <c r="R32" s="86">
        <v>0.12312175950309803</v>
      </c>
      <c r="AK32" s="66">
        <v>6.5975436298313825</v>
      </c>
      <c r="AL32" s="66">
        <v>6.5959087685719764</v>
      </c>
      <c r="AM32" s="103">
        <f t="shared" ref="AM32:AM54" si="4">AK32-AL32</f>
        <v>1.6348612594061507E-3</v>
      </c>
    </row>
    <row r="33" spans="1:39" x14ac:dyDescent="0.2">
      <c r="A33" s="4"/>
      <c r="B33" s="28" t="s">
        <v>48</v>
      </c>
      <c r="C33" s="28" t="s">
        <v>30</v>
      </c>
      <c r="D33" s="28" t="str">
        <f>_xll.qlSwapIndex(,"Euribor",C33,Ndays,Currency,Calendar,"1Y","mf",$F$29,$D$29,Discounting,,_xll.ohTrigger(Recalc,Trigger))</f>
        <v>obj_00864#0027</v>
      </c>
      <c r="E33" s="28" t="str">
        <f>_xll.qlSwapIndex(,"Euribor",C33,Ndays,Currency,Calendar,"1Y","mf",$F$29,$E$29,Discounting,,_xll.ohTrigger(Recalc,Trigger))</f>
        <v>obj_00882#0027</v>
      </c>
      <c r="F33" s="87">
        <f>_xll.qlInterestRateIndexFixingDate(D33,G33)</f>
        <v>42199</v>
      </c>
      <c r="G33" s="87">
        <f>_xll.qlCalendarAdvance(Calendar,SettlementDate,B33,"f",FALSE)</f>
        <v>42201</v>
      </c>
      <c r="H33" s="29">
        <f>_xll.qlInterestRateIndexMaturity(D33,G33)</f>
        <v>42569</v>
      </c>
      <c r="I33" s="28" t="str">
        <f>_xll.qlVanillaSwapFromSwapIndex(,E33,F33,,Trigger)</f>
        <v>obj_009b2#0026</v>
      </c>
      <c r="J33" s="28" t="str">
        <f>_xll.qlVanillaSwapFromSwapIndex(,D33,F33,,Trigger)</f>
        <v>obj_009b3#0026</v>
      </c>
      <c r="K33" s="88">
        <f>(_xll.qlVanillaSwapFairRate(J33,Trigger)-_xll.qlVanillaSwapFairRate(I33,Trigger))*10000</f>
        <v>6.6273947378326801</v>
      </c>
      <c r="L33" s="89">
        <v>6.0533700000000001</v>
      </c>
      <c r="M33" s="89">
        <v>6.4076908550565896</v>
      </c>
      <c r="N33" s="90" t="s">
        <v>52</v>
      </c>
      <c r="O33" s="44">
        <f t="shared" si="2"/>
        <v>0.21970388277609043</v>
      </c>
      <c r="P33" s="44">
        <f t="shared" si="3"/>
        <v>-0.3543208550565895</v>
      </c>
      <c r="Q33" s="85">
        <v>0</v>
      </c>
      <c r="R33" s="86">
        <v>0.136064242059552</v>
      </c>
      <c r="AK33" s="66">
        <v>6.6268005413237328</v>
      </c>
      <c r="AL33" s="66">
        <v>6.6273947378326801</v>
      </c>
      <c r="AM33" s="103">
        <f t="shared" si="4"/>
        <v>-5.9419650894732001E-4</v>
      </c>
    </row>
    <row r="34" spans="1:39" x14ac:dyDescent="0.2">
      <c r="A34" s="4"/>
      <c r="B34" s="28" t="s">
        <v>49</v>
      </c>
      <c r="C34" s="28" t="s">
        <v>30</v>
      </c>
      <c r="D34" s="28" t="str">
        <f>_xll.qlSwapIndex(,"Euribor",C34,Ndays,Currency,Calendar,"1Y","mf",$F$29,$D$29,Discounting,,_xll.ohTrigger(Recalc,Trigger))</f>
        <v>obj_008e6#0027</v>
      </c>
      <c r="E34" s="28" t="str">
        <f>_xll.qlSwapIndex(,"Euribor",C34,Ndays,Currency,Calendar,"1Y","mf",$F$29,$E$29,Discounting,,_xll.ohTrigger(Recalc,Trigger))</f>
        <v>obj_008d6#0027</v>
      </c>
      <c r="F34" s="87">
        <f>_xll.qlInterestRateIndexFixingDate(D34,G34)</f>
        <v>42206</v>
      </c>
      <c r="G34" s="87">
        <f>_xll.qlCalendarAdvance(Calendar,SettlementDate,B34,"f",FALSE)</f>
        <v>42208</v>
      </c>
      <c r="H34" s="29">
        <f>_xll.qlInterestRateIndexMaturity(D34,G34)</f>
        <v>42576</v>
      </c>
      <c r="I34" s="28" t="str">
        <f>_xll.qlVanillaSwapFromSwapIndex(,E34,F34,,Trigger)</f>
        <v>obj_00938#0026</v>
      </c>
      <c r="J34" s="28" t="str">
        <f>_xll.qlVanillaSwapFromSwapIndex(,D34,F34,,Trigger)</f>
        <v>obj_009c9#0026</v>
      </c>
      <c r="K34" s="88">
        <f>(_xll.qlVanillaSwapFairRate(J34,Trigger)-_xll.qlVanillaSwapFairRate(I34,Trigger))*10000</f>
        <v>6.6692814323985541</v>
      </c>
      <c r="L34" s="89">
        <v>6.2125199999999996</v>
      </c>
      <c r="M34" s="89">
        <v>6.5336147640162743</v>
      </c>
      <c r="N34" s="90" t="s">
        <v>52</v>
      </c>
      <c r="O34" s="44">
        <f t="shared" si="2"/>
        <v>0.13566666838227981</v>
      </c>
      <c r="P34" s="44">
        <f t="shared" si="3"/>
        <v>-0.32109476401627468</v>
      </c>
      <c r="Q34" s="85">
        <v>0</v>
      </c>
      <c r="R34" s="86">
        <v>0.14038641918085717</v>
      </c>
      <c r="AK34" s="66">
        <v>6.6663198205956666</v>
      </c>
      <c r="AL34" s="66">
        <v>6.6692814323985541</v>
      </c>
      <c r="AM34" s="103">
        <f t="shared" si="4"/>
        <v>-2.9616118028874538E-3</v>
      </c>
    </row>
    <row r="35" spans="1:39" x14ac:dyDescent="0.2">
      <c r="A35" s="4"/>
      <c r="B35" s="28" t="s">
        <v>45</v>
      </c>
      <c r="C35" s="28" t="s">
        <v>30</v>
      </c>
      <c r="D35" s="28" t="str">
        <f>_xll.qlSwapIndex(,"Euribor",C35,Ndays,Currency,Calendar,"1Y","mf",$F$29,$D$29,Discounting,,_xll.ohTrigger(Recalc,Trigger))</f>
        <v>obj_008d1#0027</v>
      </c>
      <c r="E35" s="28" t="str">
        <f>_xll.qlSwapIndex(,"Euribor",C35,Ndays,Currency,Calendar,"1Y","mf",$F$29,$E$29,Discounting,,_xll.ohTrigger(Recalc,Trigger))</f>
        <v>obj_00881#0027</v>
      </c>
      <c r="F35" s="87">
        <f>_xll.qlInterestRateIndexFixingDate(D35,G35)</f>
        <v>42215</v>
      </c>
      <c r="G35" s="87">
        <f>_xll.qlCalendarAdvance(Calendar,SettlementDate,B35,"f",FALSE)</f>
        <v>42219</v>
      </c>
      <c r="H35" s="29">
        <f>_xll.qlInterestRateIndexMaturity(D35,G35)</f>
        <v>42585</v>
      </c>
      <c r="I35" s="28" t="str">
        <f>_xll.qlVanillaSwapFromSwapIndex(,E35,F35,,Trigger)</f>
        <v>obj_0098c#0026</v>
      </c>
      <c r="J35" s="28" t="str">
        <f>_xll.qlVanillaSwapFromSwapIndex(,D35,F35,,Trigger)</f>
        <v>obj_0098d#0026</v>
      </c>
      <c r="K35" s="88">
        <f>(_xll.qlVanillaSwapFairRate(J35,Trigger)-_xll.qlVanillaSwapFairRate(I35,Trigger))*10000</f>
        <v>6.7414025084518903</v>
      </c>
      <c r="L35" s="89">
        <v>6.57904</v>
      </c>
      <c r="M35" s="89">
        <v>6.707061029210525</v>
      </c>
      <c r="N35" s="90"/>
      <c r="O35" s="44">
        <f t="shared" si="2"/>
        <v>3.4341479241365214E-2</v>
      </c>
      <c r="P35" s="44">
        <f t="shared" si="3"/>
        <v>-0.12802102921052505</v>
      </c>
      <c r="Q35" s="85">
        <v>0</v>
      </c>
      <c r="R35" s="86">
        <v>0.13275749025233027</v>
      </c>
      <c r="AK35" s="66">
        <v>6.7437522903699572</v>
      </c>
      <c r="AL35" s="66">
        <v>6.7414025084518903</v>
      </c>
      <c r="AM35" s="103">
        <f t="shared" si="4"/>
        <v>2.3497819180668955E-3</v>
      </c>
    </row>
    <row r="36" spans="1:39" x14ac:dyDescent="0.2">
      <c r="A36" s="4"/>
      <c r="B36" s="28" t="s">
        <v>50</v>
      </c>
      <c r="C36" s="28" t="s">
        <v>30</v>
      </c>
      <c r="D36" s="28" t="str">
        <f>_xll.qlSwapIndex(,"Euribor",C36,Ndays,Currency,Calendar,"1Y","mf",$F$29,$D$29,Discounting,,_xll.ohTrigger(Recalc,Trigger))</f>
        <v>obj_0088a#0027</v>
      </c>
      <c r="E36" s="28" t="str">
        <f>_xll.qlSwapIndex(,"Euribor",C36,Ndays,Currency,Calendar,"1Y","mf",$F$29,$E$29,Discounting,,_xll.ohTrigger(Recalc,Trigger))</f>
        <v>obj_008e3#0027</v>
      </c>
      <c r="F36" s="87">
        <f>_xll.qlInterestRateIndexFixingDate(D36,G36)</f>
        <v>42247</v>
      </c>
      <c r="G36" s="87">
        <f>_xll.qlCalendarAdvance(Calendar,SettlementDate,B36,"f",FALSE)</f>
        <v>42249</v>
      </c>
      <c r="H36" s="29">
        <f>_xll.qlInterestRateIndexMaturity(D36,G36)</f>
        <v>42615</v>
      </c>
      <c r="I36" s="28" t="str">
        <f>_xll.qlVanillaSwapFromSwapIndex(,E36,F36,,Trigger)</f>
        <v>obj_00937#0026</v>
      </c>
      <c r="J36" s="28" t="str">
        <f>_xll.qlVanillaSwapFromSwapIndex(,D36,F36,,Trigger)</f>
        <v>obj_009d0#0026</v>
      </c>
      <c r="K36" s="88">
        <f>(_xll.qlVanillaSwapFairRate(J36,Trigger)-_xll.qlVanillaSwapFairRate(I36,Trigger))*10000</f>
        <v>6.9920058977510937</v>
      </c>
      <c r="L36" s="89">
        <v>6.84023</v>
      </c>
      <c r="M36" s="89">
        <v>7.0384991433607036</v>
      </c>
      <c r="N36" s="90" t="s">
        <v>52</v>
      </c>
      <c r="O36" s="44">
        <f t="shared" si="2"/>
        <v>-4.6493245609609879E-2</v>
      </c>
      <c r="P36" s="44">
        <f t="shared" si="3"/>
        <v>-0.19826914336070356</v>
      </c>
      <c r="Q36" s="85">
        <v>0</v>
      </c>
      <c r="R36" s="86">
        <v>0.12399498728666875</v>
      </c>
      <c r="AK36" s="66">
        <v>6.9779812723578365</v>
      </c>
      <c r="AL36" s="66">
        <v>6.9920058977510937</v>
      </c>
      <c r="AM36" s="103">
        <f t="shared" si="4"/>
        <v>-1.4024625393257217E-2</v>
      </c>
    </row>
    <row r="37" spans="1:39" x14ac:dyDescent="0.2">
      <c r="A37" s="4"/>
      <c r="B37" s="28" t="s">
        <v>13</v>
      </c>
      <c r="C37" s="28" t="s">
        <v>30</v>
      </c>
      <c r="D37" s="28" t="str">
        <f>_xll.qlSwapIndex(,"Euribor",C37,Ndays,Currency,Calendar,"1Y","mf",$F$29,$D$29,Discounting,,_xll.ohTrigger(Recalc,Trigger))</f>
        <v>obj_00885#0027</v>
      </c>
      <c r="E37" s="28" t="str">
        <f>_xll.qlSwapIndex(,"Euribor",C37,Ndays,Currency,Calendar,"1Y","mf",$F$29,$E$29,Discounting,,_xll.ohTrigger(Recalc,Trigger))</f>
        <v>obj_008a0#0027</v>
      </c>
      <c r="F37" s="87">
        <f>_xll.qlInterestRateIndexFixingDate(D37,G37)</f>
        <v>42277</v>
      </c>
      <c r="G37" s="87">
        <f>_xll.qlCalendarAdvance(Calendar,SettlementDate,B37,"f",FALSE)</f>
        <v>42279</v>
      </c>
      <c r="H37" s="29">
        <f>_xll.qlInterestRateIndexMaturity(D37,G37)</f>
        <v>42646</v>
      </c>
      <c r="I37" s="28" t="str">
        <f>_xll.qlVanillaSwapFromSwapIndex(,E37,F37,,Trigger)</f>
        <v>obj_009cc#0026</v>
      </c>
      <c r="J37" s="28" t="str">
        <f>_xll.qlVanillaSwapFromSwapIndex(,D37,F37,,Trigger)</f>
        <v>obj_00906#0027</v>
      </c>
      <c r="K37" s="88">
        <f>(_xll.qlVanillaSwapFairRate(J37,Trigger)-_xll.qlVanillaSwapFairRate(I37,Trigger))*10000</f>
        <v>7.268444827048218</v>
      </c>
      <c r="L37" s="89">
        <v>7.38483</v>
      </c>
      <c r="M37" s="89">
        <v>7.3494006567255221</v>
      </c>
      <c r="N37" s="90"/>
      <c r="O37" s="44">
        <f t="shared" si="2"/>
        <v>-8.0955829677304081E-2</v>
      </c>
      <c r="P37" s="44">
        <f t="shared" si="3"/>
        <v>3.5429343274477887E-2</v>
      </c>
      <c r="Q37" s="85">
        <v>0</v>
      </c>
      <c r="R37" s="86">
        <v>0.12050945555370673</v>
      </c>
      <c r="AK37" s="66">
        <v>7.230395595550811</v>
      </c>
      <c r="AL37" s="66">
        <v>7.268444827048218</v>
      </c>
      <c r="AM37" s="103">
        <f t="shared" si="4"/>
        <v>-3.8049231497407021E-2</v>
      </c>
    </row>
    <row r="38" spans="1:39" x14ac:dyDescent="0.2">
      <c r="A38" s="4"/>
      <c r="B38" s="28" t="s">
        <v>14</v>
      </c>
      <c r="C38" s="28" t="s">
        <v>30</v>
      </c>
      <c r="D38" s="28" t="str">
        <f>_xll.qlSwapIndex(,"Euribor",C38,Ndays,Currency,Calendar,"1Y","mf",$F$29,$D$29,Discounting,,_xll.ohTrigger(Recalc,Trigger))</f>
        <v>obj_008ad#0027</v>
      </c>
      <c r="E38" s="28" t="str">
        <f>_xll.qlSwapIndex(,"Euribor",C38,Ndays,Currency,Calendar,"1Y","mf",$F$29,$E$29,Discounting,,_xll.ohTrigger(Recalc,Trigger))</f>
        <v>obj_00862#0027</v>
      </c>
      <c r="F38" s="87">
        <f>_xll.qlInterestRateIndexFixingDate(D38,G38)</f>
        <v>42368</v>
      </c>
      <c r="G38" s="87">
        <f>_xll.qlCalendarAdvance(Calendar,SettlementDate,B38,"f",FALSE)</f>
        <v>42373</v>
      </c>
      <c r="H38" s="29">
        <f>_xll.qlInterestRateIndexMaturity(D38,G38)</f>
        <v>42739</v>
      </c>
      <c r="I38" s="28" t="str">
        <f>_xll.qlVanillaSwapFromSwapIndex(,E38,F38,,Trigger)</f>
        <v>obj_009b4#0026</v>
      </c>
      <c r="J38" s="28" t="str">
        <f>_xll.qlVanillaSwapFromSwapIndex(,D38,F38,,Trigger)</f>
        <v>obj_009b5#0026</v>
      </c>
      <c r="K38" s="88">
        <f>(_xll.qlVanillaSwapFairRate(J38,Trigger)-_xll.qlVanillaSwapFairRate(I38,Trigger))*10000</f>
        <v>8.0007597420936225</v>
      </c>
      <c r="L38" s="89">
        <v>7.8285200000000001</v>
      </c>
      <c r="M38" s="89">
        <v>8.1025930743520309</v>
      </c>
      <c r="N38" s="90" t="s">
        <v>52</v>
      </c>
      <c r="O38" s="44">
        <f t="shared" si="2"/>
        <v>-0.1018333322584084</v>
      </c>
      <c r="P38" s="44">
        <f t="shared" si="3"/>
        <v>-0.27407307435203077</v>
      </c>
      <c r="Q38" s="85">
        <v>0</v>
      </c>
      <c r="R38" s="86">
        <v>0.10678800692188992</v>
      </c>
      <c r="AK38" s="66">
        <v>7.9135052457544823</v>
      </c>
      <c r="AL38" s="66">
        <v>8.0007597420936225</v>
      </c>
      <c r="AM38" s="103">
        <f t="shared" si="4"/>
        <v>-8.7254496339140175E-2</v>
      </c>
    </row>
    <row r="39" spans="1:39" x14ac:dyDescent="0.2">
      <c r="A39" s="4"/>
      <c r="B39" s="28" t="s">
        <v>51</v>
      </c>
      <c r="C39" s="28" t="s">
        <v>30</v>
      </c>
      <c r="D39" s="28" t="str">
        <f>_xll.qlSwapIndex(,"Euribor",C39,Ndays,Currency,Calendar,"1Y","mf",$F$29,$D$29,Discounting,,_xll.ohTrigger(Recalc,Trigger))</f>
        <v>obj_008c2#0027</v>
      </c>
      <c r="E39" s="28" t="str">
        <f>_xll.qlSwapIndex(,"Euribor",C39,Ndays,Currency,Calendar,"1Y","mf",$F$29,$E$29,Discounting,,_xll.ohTrigger(Recalc,Trigger))</f>
        <v>obj_0086c#0027</v>
      </c>
      <c r="F39" s="87">
        <f>_xll.qlInterestRateIndexFixingDate(D39,G39)</f>
        <v>42460</v>
      </c>
      <c r="G39" s="87">
        <f>_xll.qlCalendarAdvance(Calendar,SettlementDate,B39,"f",FALSE)</f>
        <v>42464</v>
      </c>
      <c r="H39" s="29">
        <f>_xll.qlInterestRateIndexMaturity(D39,G39)</f>
        <v>42829</v>
      </c>
      <c r="I39" s="28" t="str">
        <f>_xll.qlVanillaSwapFromSwapIndex(,E39,F39,,Trigger)</f>
        <v>obj_00936#0026</v>
      </c>
      <c r="J39" s="28" t="str">
        <f>_xll.qlVanillaSwapFromSwapIndex(,D39,F39,,Trigger)</f>
        <v>obj_009c7#0026</v>
      </c>
      <c r="K39" s="88">
        <f>(_xll.qlVanillaSwapFairRate(J39,Trigger)-_xll.qlVanillaSwapFairRate(I39,Trigger))*10000</f>
        <v>8.4748714195431063</v>
      </c>
      <c r="L39" s="89">
        <v>8.9541900000000005</v>
      </c>
      <c r="M39" s="89">
        <v>8.7391773163057032</v>
      </c>
      <c r="N39" s="90" t="s">
        <v>52</v>
      </c>
      <c r="O39" s="44">
        <f t="shared" si="2"/>
        <v>-0.26430589676259686</v>
      </c>
      <c r="P39" s="44">
        <f t="shared" si="3"/>
        <v>0.21501268369429738</v>
      </c>
      <c r="Q39" s="85">
        <v>0</v>
      </c>
      <c r="R39" s="86">
        <v>0.13457048201825467</v>
      </c>
      <c r="AK39" s="66">
        <v>8.3802053311676357</v>
      </c>
      <c r="AL39" s="66">
        <v>8.4748714195431063</v>
      </c>
      <c r="AM39" s="103">
        <f t="shared" si="4"/>
        <v>-9.4666088375470636E-2</v>
      </c>
    </row>
    <row r="40" spans="1:39" x14ac:dyDescent="0.2">
      <c r="A40" s="4"/>
      <c r="B40" s="28" t="s">
        <v>30</v>
      </c>
      <c r="C40" s="28" t="s">
        <v>30</v>
      </c>
      <c r="D40" s="28" t="str">
        <f>_xll.qlSwapIndex(,"Euribor",C40,Ndays,Currency,Calendar,"1Y","mf",$F$29,$D$29,Discounting,,_xll.ohTrigger(Recalc,Trigger))</f>
        <v>obj_00884#0027</v>
      </c>
      <c r="E40" s="28" t="str">
        <f>_xll.qlSwapIndex(,"Euribor",C40,Ndays,Currency,Calendar,"1Y","mf",$F$29,$E$29,Discounting,,_xll.ohTrigger(Recalc,Trigger))</f>
        <v>obj_008fa#0027</v>
      </c>
      <c r="F40" s="87">
        <f>_xll.qlInterestRateIndexFixingDate(D40,G40)</f>
        <v>42551</v>
      </c>
      <c r="G40" s="87">
        <f>_xll.qlCalendarAdvance(Calendar,SettlementDate,B40,"f",FALSE)</f>
        <v>42555</v>
      </c>
      <c r="H40" s="29">
        <f>_xll.qlInterestRateIndexMaturity(D40,G40)</f>
        <v>42920</v>
      </c>
      <c r="I40" s="28" t="str">
        <f>_xll.qlVanillaSwapFromSwapIndex(,E40,F40,,Trigger)</f>
        <v>obj_00905#0027</v>
      </c>
      <c r="J40" s="28" t="str">
        <f>_xll.qlVanillaSwapFromSwapIndex(,D40,F40,,Trigger)</f>
        <v>obj_00907#0027</v>
      </c>
      <c r="K40" s="88">
        <f>(_xll.qlVanillaSwapFairRate(J40,Trigger)-_xll.qlVanillaSwapFairRate(I40,Trigger))*10000</f>
        <v>8.8647516082579347</v>
      </c>
      <c r="L40" s="89">
        <v>9.3904700000000005</v>
      </c>
      <c r="M40" s="89">
        <v>9.1944021663384348</v>
      </c>
      <c r="N40" s="90" t="s">
        <v>53</v>
      </c>
      <c r="O40" s="44">
        <f t="shared" si="2"/>
        <v>-0.32965055808050003</v>
      </c>
      <c r="P40" s="44">
        <f t="shared" si="3"/>
        <v>0.19606783366156577</v>
      </c>
      <c r="Q40" s="85">
        <v>0</v>
      </c>
      <c r="R40" s="86">
        <v>0.12890065852912028</v>
      </c>
      <c r="AK40" s="66">
        <v>8.7300699328919418</v>
      </c>
      <c r="AL40" s="66">
        <v>8.8647516082579347</v>
      </c>
      <c r="AM40" s="103">
        <f t="shared" si="4"/>
        <v>-0.13468167536599296</v>
      </c>
    </row>
    <row r="41" spans="1:39" x14ac:dyDescent="0.2">
      <c r="A41" s="4"/>
      <c r="B41" s="28" t="s">
        <v>31</v>
      </c>
      <c r="C41" s="28" t="s">
        <v>30</v>
      </c>
      <c r="D41" s="28" t="str">
        <f>_xll.qlSwapIndex(,"Euribor",C41,Ndays,Currency,Calendar,"1Y","mf",$F$29,$D$29,Discounting,,_xll.ohTrigger(Recalc,Trigger))</f>
        <v>obj_008a3#0027</v>
      </c>
      <c r="E41" s="28" t="str">
        <f>_xll.qlSwapIndex(,"Euribor",C41,Ndays,Currency,Calendar,"1Y","mf",$F$29,$E$29,Discounting,,_xll.ohTrigger(Recalc,Trigger))</f>
        <v>obj_008c0#0027</v>
      </c>
      <c r="F41" s="87">
        <f>_xll.qlInterestRateIndexFixingDate(D41,G41)</f>
        <v>42915</v>
      </c>
      <c r="G41" s="87">
        <f>_xll.qlCalendarAdvance(Calendar,SettlementDate,B41,"f",FALSE)</f>
        <v>42919</v>
      </c>
      <c r="H41" s="29">
        <f>_xll.qlInterestRateIndexMaturity(D41,G41)</f>
        <v>43284</v>
      </c>
      <c r="I41" s="28" t="str">
        <f>_xll.qlVanillaSwapFromSwapIndex(,E41,F41,,Trigger)</f>
        <v>obj_009a1#0026</v>
      </c>
      <c r="J41" s="28" t="str">
        <f>_xll.qlVanillaSwapFromSwapIndex(,D41,F41,,Trigger)</f>
        <v>obj_009a0#0026</v>
      </c>
      <c r="K41" s="88">
        <f>(_xll.qlVanillaSwapFairRate(J41,Trigger)-_xll.qlVanillaSwapFairRate(I41,Trigger))*10000</f>
        <v>10.091080515255689</v>
      </c>
      <c r="L41" s="89">
        <v>9.8287899999999997</v>
      </c>
      <c r="M41" s="89">
        <v>9.9456196794949712</v>
      </c>
      <c r="N41" s="90"/>
      <c r="O41" s="44">
        <f t="shared" si="2"/>
        <v>0.14546083576071744</v>
      </c>
      <c r="P41" s="44">
        <f t="shared" si="3"/>
        <v>-0.11682967949497147</v>
      </c>
      <c r="Q41" s="85">
        <v>0</v>
      </c>
      <c r="R41" s="86">
        <v>0.12529976546528909</v>
      </c>
      <c r="AK41" s="66">
        <v>10.256101826262341</v>
      </c>
      <c r="AL41" s="66">
        <v>10.091080515255689</v>
      </c>
      <c r="AM41" s="103">
        <f t="shared" si="4"/>
        <v>0.16502131100665274</v>
      </c>
    </row>
    <row r="42" spans="1:39" x14ac:dyDescent="0.2">
      <c r="A42" s="4"/>
      <c r="B42" s="28" t="s">
        <v>32</v>
      </c>
      <c r="C42" s="28" t="s">
        <v>30</v>
      </c>
      <c r="D42" s="28" t="str">
        <f>_xll.qlSwapIndex(,"Euribor",C42,Ndays,Currency,Calendar,"1Y","mf",$F$29,$D$29,Discounting,,_xll.ohTrigger(Recalc,Trigger))</f>
        <v>obj_00865#0027</v>
      </c>
      <c r="E42" s="28" t="str">
        <f>_xll.qlSwapIndex(,"Euribor",C42,Ndays,Currency,Calendar,"1Y","mf",$F$29,$E$29,Discounting,,_xll.ohTrigger(Recalc,Trigger))</f>
        <v>obj_00883#0027</v>
      </c>
      <c r="F42" s="87">
        <f>_xll.qlInterestRateIndexFixingDate(D42,G42)</f>
        <v>43279</v>
      </c>
      <c r="G42" s="87">
        <f>_xll.qlCalendarAdvance(Calendar,SettlementDate,B42,"f",FALSE)</f>
        <v>43283</v>
      </c>
      <c r="H42" s="29">
        <f>_xll.qlInterestRateIndexMaturity(D42,G42)</f>
        <v>43648</v>
      </c>
      <c r="I42" s="28" t="str">
        <f>_xll.qlVanillaSwapFromSwapIndex(,E42,F42,,Trigger)</f>
        <v>obj_0090e#0027</v>
      </c>
      <c r="J42" s="28" t="str">
        <f>_xll.qlVanillaSwapFromSwapIndex(,D42,F42,,Trigger)</f>
        <v>obj_00922#0027</v>
      </c>
      <c r="K42" s="88">
        <f>(_xll.qlVanillaSwapFairRate(J42,Trigger)-_xll.qlVanillaSwapFairRate(I42,Trigger))*10000</f>
        <v>10.364167995227945</v>
      </c>
      <c r="L42" s="89">
        <v>9.9470200000000002</v>
      </c>
      <c r="M42" s="89">
        <v>10.033257212845546</v>
      </c>
      <c r="N42" s="90"/>
      <c r="O42" s="44">
        <f t="shared" si="2"/>
        <v>0.33091078238239824</v>
      </c>
      <c r="P42" s="44">
        <f t="shared" si="3"/>
        <v>-8.6237212845546196E-2</v>
      </c>
      <c r="Q42" s="85">
        <v>0</v>
      </c>
      <c r="R42" s="86">
        <v>0.10560655358181492</v>
      </c>
      <c r="AK42" s="66">
        <v>10.364167998538266</v>
      </c>
      <c r="AL42" s="66">
        <v>10.364167995227945</v>
      </c>
      <c r="AM42" s="103">
        <f t="shared" si="4"/>
        <v>3.3103209062801398E-9</v>
      </c>
    </row>
    <row r="43" spans="1:39" x14ac:dyDescent="0.2">
      <c r="A43" s="4"/>
      <c r="B43" s="28" t="s">
        <v>33</v>
      </c>
      <c r="C43" s="28" t="s">
        <v>30</v>
      </c>
      <c r="D43" s="28" t="str">
        <f>_xll.qlSwapIndex(,"Euribor",C43,Ndays,Currency,Calendar,"1Y","mf",$F$29,$D$29,Discounting,,_xll.ohTrigger(Recalc,Trigger))</f>
        <v>obj_008ed#0027</v>
      </c>
      <c r="E43" s="28" t="str">
        <f>_xll.qlSwapIndex(,"Euribor",C43,Ndays,Currency,Calendar,"1Y","mf",$F$29,$E$29,Discounting,,_xll.ohTrigger(Recalc,Trigger))</f>
        <v>obj_0089f#0027</v>
      </c>
      <c r="F43" s="87">
        <f>_xll.qlInterestRateIndexFixingDate(D43,G43)</f>
        <v>43644</v>
      </c>
      <c r="G43" s="87">
        <f>_xll.qlCalendarAdvance(Calendar,SettlementDate,B43,"f",FALSE)</f>
        <v>43648</v>
      </c>
      <c r="H43" s="29">
        <f>_xll.qlInterestRateIndexMaturity(D43,G43)</f>
        <v>44014</v>
      </c>
      <c r="I43" s="28" t="str">
        <f>_xll.qlVanillaSwapFromSwapIndex(,E43,F43,,Trigger)</f>
        <v>obj_00933#0026</v>
      </c>
      <c r="J43" s="28" t="str">
        <f>_xll.qlVanillaSwapFromSwapIndex(,D43,F43,,Trigger)</f>
        <v>obj_009c8#0026</v>
      </c>
      <c r="K43" s="88">
        <f>(_xll.qlVanillaSwapFairRate(J43,Trigger)-_xll.qlVanillaSwapFairRate(I43,Trigger))*10000</f>
        <v>9.8460479682634805</v>
      </c>
      <c r="L43" s="89">
        <v>9.7135599999999993</v>
      </c>
      <c r="M43" s="89">
        <v>9.9517102117820375</v>
      </c>
      <c r="N43" s="90" t="s">
        <v>53</v>
      </c>
      <c r="O43" s="44">
        <f t="shared" si="2"/>
        <v>-0.10566224351855702</v>
      </c>
      <c r="P43" s="44">
        <f t="shared" si="3"/>
        <v>-0.23815021178203821</v>
      </c>
      <c r="Q43" s="85">
        <v>0</v>
      </c>
      <c r="R43" s="86">
        <v>0.14483924309891652</v>
      </c>
      <c r="AK43" s="66">
        <v>9.8460479649806025</v>
      </c>
      <c r="AL43" s="66">
        <v>9.8460479682634805</v>
      </c>
      <c r="AM43" s="103">
        <f t="shared" si="4"/>
        <v>-3.2828779694682453E-9</v>
      </c>
    </row>
    <row r="44" spans="1:39" x14ac:dyDescent="0.2">
      <c r="A44" s="4"/>
      <c r="B44" s="28" t="s">
        <v>34</v>
      </c>
      <c r="C44" s="28" t="s">
        <v>30</v>
      </c>
      <c r="D44" s="28" t="str">
        <f>_xll.qlSwapIndex(,"Euribor",C44,Ndays,Currency,Calendar,"1Y","mf",$F$29,$D$29,Discounting,,_xll.ohTrigger(Recalc,Trigger))</f>
        <v>obj_008d3#0027</v>
      </c>
      <c r="E44" s="28" t="str">
        <f>_xll.qlSwapIndex(,"Euribor",C44,Ndays,Currency,Calendar,"1Y","mf",$F$29,$E$29,Discounting,,_xll.ohTrigger(Recalc,Trigger))</f>
        <v>obj_008f0#0027</v>
      </c>
      <c r="F44" s="87">
        <f>_xll.qlInterestRateIndexFixingDate(D44,G44)</f>
        <v>44012</v>
      </c>
      <c r="G44" s="87">
        <f>_xll.qlCalendarAdvance(Calendar,SettlementDate,B44,"f",FALSE)</f>
        <v>44014</v>
      </c>
      <c r="H44" s="29">
        <f>_xll.qlInterestRateIndexMaturity(D44,G44)</f>
        <v>44379</v>
      </c>
      <c r="I44" s="28" t="str">
        <f>_xll.qlVanillaSwapFromSwapIndex(,E44,F44,,Trigger)</f>
        <v>obj_00919#0027</v>
      </c>
      <c r="J44" s="28" t="str">
        <f>_xll.qlVanillaSwapFromSwapIndex(,D44,F44,,Trigger)</f>
        <v>obj_00917#0027</v>
      </c>
      <c r="K44" s="88">
        <f>(_xll.qlVanillaSwapFairRate(J44,Trigger)-_xll.qlVanillaSwapFairRate(I44,Trigger))*10000</f>
        <v>9.0739726069661266</v>
      </c>
      <c r="L44" s="89">
        <v>8.9334600000000002</v>
      </c>
      <c r="M44" s="89">
        <v>9.0505943280107441</v>
      </c>
      <c r="N44" s="90" t="s">
        <v>52</v>
      </c>
      <c r="O44" s="44">
        <f t="shared" si="2"/>
        <v>2.337827895538247E-2</v>
      </c>
      <c r="P44" s="44">
        <f t="shared" si="3"/>
        <v>-0.11713432801074397</v>
      </c>
      <c r="Q44" s="85">
        <v>0</v>
      </c>
      <c r="R44" s="86">
        <v>9.3419174705604624E-2</v>
      </c>
      <c r="AK44" s="66">
        <v>9.0739726059186143</v>
      </c>
      <c r="AL44" s="66">
        <v>9.0739726069661266</v>
      </c>
      <c r="AM44" s="103">
        <f t="shared" si="4"/>
        <v>-1.0475122991238095E-9</v>
      </c>
    </row>
    <row r="45" spans="1:39" x14ac:dyDescent="0.2">
      <c r="A45" s="4"/>
      <c r="B45" s="28" t="s">
        <v>35</v>
      </c>
      <c r="C45" s="28" t="s">
        <v>30</v>
      </c>
      <c r="D45" s="28" t="str">
        <f>_xll.qlSwapIndex(,"Euribor",C45,Ndays,Currency,Calendar,"1Y","mf",$F$29,$D$29,Discounting,,_xll.ohTrigger(Recalc,Trigger))</f>
        <v>obj_008c3#0027</v>
      </c>
      <c r="E45" s="28" t="str">
        <f>_xll.qlSwapIndex(,"Euribor",C45,Ndays,Currency,Calendar,"1Y","mf",$F$29,$E$29,Discounting,,_xll.ohTrigger(Recalc,Trigger))</f>
        <v>obj_00867#0027</v>
      </c>
      <c r="F45" s="87">
        <f>_xll.qlInterestRateIndexFixingDate(D45,G45)</f>
        <v>44377</v>
      </c>
      <c r="G45" s="87">
        <f>_xll.qlCalendarAdvance(Calendar,SettlementDate,B45,"f",FALSE)</f>
        <v>44379</v>
      </c>
      <c r="H45" s="29">
        <f>_xll.qlInterestRateIndexMaturity(D45,G45)</f>
        <v>44746</v>
      </c>
      <c r="I45" s="28" t="str">
        <f>_xll.qlVanillaSwapFromSwapIndex(,E45,F45,,Trigger)</f>
        <v>obj_009cf#0026</v>
      </c>
      <c r="J45" s="28" t="str">
        <f>_xll.qlVanillaSwapFromSwapIndex(,D45,F45,,Trigger)</f>
        <v>obj_0093b#0026</v>
      </c>
      <c r="K45" s="88">
        <f>(_xll.qlVanillaSwapFairRate(J45,Trigger)-_xll.qlVanillaSwapFairRate(I45,Trigger))*10000</f>
        <v>9.0746593959394399</v>
      </c>
      <c r="L45" s="89">
        <v>8.9247599999999991</v>
      </c>
      <c r="M45" s="89">
        <v>8.4375170179143399</v>
      </c>
      <c r="N45" s="90" t="s">
        <v>53</v>
      </c>
      <c r="O45" s="44">
        <f t="shared" si="2"/>
        <v>0.63714237802509999</v>
      </c>
      <c r="P45" s="44">
        <f t="shared" si="3"/>
        <v>0.48724298208565919</v>
      </c>
      <c r="Q45" s="85">
        <v>0</v>
      </c>
      <c r="R45" s="86">
        <v>0.22153959431041401</v>
      </c>
      <c r="AK45" s="66">
        <v>9.0746594015764241</v>
      </c>
      <c r="AL45" s="66">
        <v>9.0746593959394399</v>
      </c>
      <c r="AM45" s="103">
        <f t="shared" si="4"/>
        <v>5.6369842127423908E-9</v>
      </c>
    </row>
    <row r="46" spans="1:39" x14ac:dyDescent="0.2">
      <c r="A46" s="4"/>
      <c r="B46" s="28" t="s">
        <v>36</v>
      </c>
      <c r="C46" s="28" t="s">
        <v>30</v>
      </c>
      <c r="D46" s="28" t="str">
        <f>_xll.qlSwapIndex(,"Euribor",C46,Ndays,Currency,Calendar,"1Y","mf",$F$29,$D$29,Discounting,,_xll.ohTrigger(Recalc,Trigger))</f>
        <v>obj_00866#0027</v>
      </c>
      <c r="E46" s="28" t="str">
        <f>_xll.qlSwapIndex(,"Euribor",C46,Ndays,Currency,Calendar,"1Y","mf",$F$29,$E$29,Discounting,,_xll.ohTrigger(Recalc,Trigger))</f>
        <v>obj_008a1#0027</v>
      </c>
      <c r="F46" s="87">
        <f>_xll.qlInterestRateIndexFixingDate(D46,G46)</f>
        <v>44742</v>
      </c>
      <c r="G46" s="87">
        <f>_xll.qlCalendarAdvance(Calendar,SettlementDate,B46,"f",FALSE)</f>
        <v>44746</v>
      </c>
      <c r="H46" s="29">
        <f>_xll.qlInterestRateIndexMaturity(D46,G46)</f>
        <v>45111</v>
      </c>
      <c r="I46" s="28" t="str">
        <f>_xll.qlVanillaSwapFromSwapIndex(,E46,F46,,Trigger)</f>
        <v>obj_0090a#0027</v>
      </c>
      <c r="J46" s="28" t="str">
        <f>_xll.qlVanillaSwapFromSwapIndex(,D46,F46,,Trigger)</f>
        <v>obj_0091b#0027</v>
      </c>
      <c r="K46" s="88">
        <f>(_xll.qlVanillaSwapFairRate(J46,Trigger)-_xll.qlVanillaSwapFairRate(I46,Trigger))*10000</f>
        <v>7.4264598584058286</v>
      </c>
      <c r="L46" s="89">
        <v>7.2590399999999997</v>
      </c>
      <c r="M46" s="89">
        <v>7.4444125081321459</v>
      </c>
      <c r="N46" s="90" t="s">
        <v>53</v>
      </c>
      <c r="O46" s="44">
        <f t="shared" si="2"/>
        <v>-1.7952649726317382E-2</v>
      </c>
      <c r="P46" s="44">
        <f t="shared" si="3"/>
        <v>-0.18537250813214623</v>
      </c>
      <c r="Q46" s="85">
        <v>0</v>
      </c>
      <c r="R46" s="86">
        <v>0.14777892344056132</v>
      </c>
      <c r="AK46" s="66">
        <v>7.4262104205452193</v>
      </c>
      <c r="AL46" s="66">
        <v>7.4264598584058286</v>
      </c>
      <c r="AM46" s="103">
        <f t="shared" si="4"/>
        <v>-2.4943786060926953E-4</v>
      </c>
    </row>
    <row r="47" spans="1:39" x14ac:dyDescent="0.2">
      <c r="A47" s="4"/>
      <c r="B47" s="28" t="s">
        <v>37</v>
      </c>
      <c r="C47" s="28" t="s">
        <v>30</v>
      </c>
      <c r="D47" s="28" t="str">
        <f>_xll.qlSwapIndex(,"Euribor",C47,Ndays,Currency,Calendar,"1Y","mf",$F$29,$D$29,Discounting,,_xll.ohTrigger(Recalc,Trigger))</f>
        <v>obj_008cc#0027</v>
      </c>
      <c r="E47" s="28" t="str">
        <f>_xll.qlSwapIndex(,"Euribor",C47,Ndays,Currency,Calendar,"1Y","mf",$F$29,$E$29,Discounting,,_xll.ohTrigger(Recalc,Trigger))</f>
        <v>obj_008e8#0027</v>
      </c>
      <c r="F47" s="87">
        <f>_xll.qlInterestRateIndexFixingDate(D47,G47)</f>
        <v>45106</v>
      </c>
      <c r="G47" s="87">
        <f>_xll.qlCalendarAdvance(Calendar,SettlementDate,B47,"f",FALSE)</f>
        <v>45110</v>
      </c>
      <c r="H47" s="29">
        <f>_xll.qlInterestRateIndexMaturity(D47,G47)</f>
        <v>45476</v>
      </c>
      <c r="I47" s="28" t="str">
        <f>_xll.qlVanillaSwapFromSwapIndex(,E47,F47,,Trigger)</f>
        <v>obj_009d1#0026</v>
      </c>
      <c r="J47" s="28" t="str">
        <f>_xll.qlVanillaSwapFromSwapIndex(,D47,F47,,Trigger)</f>
        <v>obj_00913#0027</v>
      </c>
      <c r="K47" s="88">
        <f>(_xll.qlVanillaSwapFairRate(J47,Trigger)-_xll.qlVanillaSwapFairRate(I47,Trigger))*10000</f>
        <v>6.9807642013026276</v>
      </c>
      <c r="L47" s="89">
        <v>6.8213400000000002</v>
      </c>
      <c r="M47" s="89">
        <v>6.8639231583178288</v>
      </c>
      <c r="N47" s="90"/>
      <c r="O47" s="44">
        <f t="shared" si="2"/>
        <v>0.1168410429847988</v>
      </c>
      <c r="P47" s="44">
        <f t="shared" si="3"/>
        <v>-4.2583158317828662E-2</v>
      </c>
      <c r="Q47" s="85">
        <v>0</v>
      </c>
      <c r="R47" s="86">
        <v>9.3971178188856946E-2</v>
      </c>
      <c r="AK47" s="66">
        <v>6.9786715677701974</v>
      </c>
      <c r="AL47" s="66">
        <v>6.9807642013026276</v>
      </c>
      <c r="AM47" s="103">
        <f t="shared" si="4"/>
        <v>-2.0926335324302769E-3</v>
      </c>
    </row>
    <row r="48" spans="1:39" x14ac:dyDescent="0.2">
      <c r="A48" s="4"/>
      <c r="B48" s="28" t="s">
        <v>38</v>
      </c>
      <c r="C48" s="28" t="s">
        <v>30</v>
      </c>
      <c r="D48" s="28" t="str">
        <f>_xll.qlSwapIndex(,"Euribor",C48,Ndays,Currency,Calendar,"1Y","mf",$F$29,$D$29,Discounting,,_xll.ohTrigger(Recalc,Trigger))</f>
        <v>obj_008a2#0027</v>
      </c>
      <c r="E48" s="28" t="str">
        <f>_xll.qlSwapIndex(,"Euribor",C48,Ndays,Currency,Calendar,"1Y","mf",$F$29,$E$29,Discounting,,_xll.ohTrigger(Recalc,Trigger))</f>
        <v>obj_00860#0027</v>
      </c>
      <c r="F48" s="87">
        <f>_xll.qlInterestRateIndexFixingDate(D48,G48)</f>
        <v>45471</v>
      </c>
      <c r="G48" s="87">
        <f>_xll.qlCalendarAdvance(Calendar,SettlementDate,B48,"f",FALSE)</f>
        <v>45475</v>
      </c>
      <c r="H48" s="29">
        <f>_xll.qlInterestRateIndexMaturity(D48,G48)</f>
        <v>45840</v>
      </c>
      <c r="I48" s="28" t="str">
        <f>_xll.qlVanillaSwapFromSwapIndex(,E48,F48,,Trigger)</f>
        <v>obj_0099b#0026</v>
      </c>
      <c r="J48" s="28" t="str">
        <f>_xll.qlVanillaSwapFromSwapIndex(,D48,F48,,Trigger)</f>
        <v>obj_0099a#0026</v>
      </c>
      <c r="K48" s="88">
        <f>(_xll.qlVanillaSwapFairRate(J48,Trigger)-_xll.qlVanillaSwapFairRate(I48,Trigger))*10000</f>
        <v>5.522490356882348</v>
      </c>
      <c r="L48" s="89">
        <v>5.3818200000000003</v>
      </c>
      <c r="M48" s="89">
        <v>5.9736309632782678</v>
      </c>
      <c r="N48" s="90" t="s">
        <v>52</v>
      </c>
      <c r="O48" s="44">
        <f t="shared" si="2"/>
        <v>-0.4511406063959198</v>
      </c>
      <c r="P48" s="44">
        <f t="shared" si="3"/>
        <v>-0.59181096327826754</v>
      </c>
      <c r="Q48" s="85">
        <v>0</v>
      </c>
      <c r="R48" s="86">
        <v>0.2736524176807324</v>
      </c>
      <c r="AK48" s="66">
        <v>5.5224903509696821</v>
      </c>
      <c r="AL48" s="66">
        <v>5.522490356882348</v>
      </c>
      <c r="AM48" s="103">
        <f t="shared" si="4"/>
        <v>-5.9126659124331127E-9</v>
      </c>
    </row>
    <row r="49" spans="1:39" x14ac:dyDescent="0.2">
      <c r="A49" s="4"/>
      <c r="B49" s="28" t="s">
        <v>39</v>
      </c>
      <c r="C49" s="28" t="s">
        <v>31</v>
      </c>
      <c r="D49" s="28" t="str">
        <f>_xll.qlSwapIndex(,"Euribor",C49,Ndays,Currency,Calendar,"1Y","mf",$F$29,$D$29,Discounting,,_xll.ohTrigger(Recalc,Trigger))</f>
        <v>obj_008df#0027</v>
      </c>
      <c r="E49" s="28" t="str">
        <f>_xll.qlSwapIndex(,"Euribor",C49,Ndays,Currency,Calendar,"1Y","mf",$F$29,$E$29,Discounting,,_xll.ohTrigger(Recalc,Trigger))</f>
        <v>obj_0086a#0027</v>
      </c>
      <c r="F49" s="87">
        <f>_xll.qlInterestRateIndexFixingDate(D49,G49)</f>
        <v>45838</v>
      </c>
      <c r="G49" s="87">
        <f>_xll.qlCalendarAdvance(Calendar,SettlementDate,B49,"f",FALSE)</f>
        <v>45840</v>
      </c>
      <c r="H49" s="29">
        <f>_xll.qlInterestRateIndexMaturity(D49,G49)</f>
        <v>46570</v>
      </c>
      <c r="I49" s="28" t="str">
        <f>_xll.qlVanillaSwapFromSwapIndex(,E49,F49,,Trigger)</f>
        <v>obj_00985#0026</v>
      </c>
      <c r="J49" s="28" t="str">
        <f>_xll.qlVanillaSwapFromSwapIndex(,D49,F49,,Trigger)</f>
        <v>obj_00984#0026</v>
      </c>
      <c r="K49" s="88">
        <f>(_xll.qlVanillaSwapFairRate(J49,Trigger)-_xll.qlVanillaSwapFairRate(I49,Trigger))*10000</f>
        <v>4.5334027224273878</v>
      </c>
      <c r="L49" s="89">
        <v>4.3981399999999997</v>
      </c>
      <c r="M49" s="89">
        <v>4.322992316626018</v>
      </c>
      <c r="N49" s="90"/>
      <c r="O49" s="44">
        <f t="shared" si="2"/>
        <v>0.21041040580136983</v>
      </c>
      <c r="P49" s="44">
        <f t="shared" si="3"/>
        <v>7.51476833739817E-2</v>
      </c>
      <c r="Q49" s="85">
        <v>0</v>
      </c>
      <c r="R49" s="86">
        <v>0.15640218690274049</v>
      </c>
      <c r="AK49" s="66">
        <v>4.5334027284257843</v>
      </c>
      <c r="AL49" s="66">
        <v>4.5334027224273878</v>
      </c>
      <c r="AM49" s="103">
        <f t="shared" si="4"/>
        <v>5.9983964462162476E-9</v>
      </c>
    </row>
    <row r="50" spans="1:39" x14ac:dyDescent="0.2">
      <c r="A50" s="4"/>
      <c r="B50" s="28" t="s">
        <v>40</v>
      </c>
      <c r="C50" s="28" t="s">
        <v>32</v>
      </c>
      <c r="D50" s="28" t="str">
        <f>_xll.qlSwapIndex(,"Euribor",C50,Ndays,Currency,Calendar,"1Y","mf",$F$29,$D$29,Discounting,,_xll.ohTrigger(Recalc,Trigger))</f>
        <v>obj_008a4#0027</v>
      </c>
      <c r="E50" s="28" t="str">
        <f>_xll.qlSwapIndex(,"Euribor",C50,Ndays,Currency,Calendar,"1Y","mf",$F$29,$E$29,Discounting,,_xll.ohTrigger(Recalc,Trigger))</f>
        <v>obj_008c1#0027</v>
      </c>
      <c r="F50" s="87">
        <f>_xll.qlInterestRateIndexFixingDate(D50,G50)</f>
        <v>46568</v>
      </c>
      <c r="G50" s="87">
        <f>_xll.qlCalendarAdvance(Calendar,SettlementDate,B50,"f",FALSE)</f>
        <v>46570</v>
      </c>
      <c r="H50" s="29">
        <f>_xll.qlInterestRateIndexMaturity(D50,G50)</f>
        <v>47666</v>
      </c>
      <c r="I50" s="28" t="str">
        <f>_xll.qlVanillaSwapFromSwapIndex(,E50,F50,,Trigger)</f>
        <v>obj_00981#0026</v>
      </c>
      <c r="J50" s="28" t="str">
        <f>_xll.qlVanillaSwapFromSwapIndex(,D50,F50,,Trigger)</f>
        <v>obj_00980#0026</v>
      </c>
      <c r="K50" s="88">
        <f>(_xll.qlVanillaSwapFairRate(J50,Trigger)-_xll.qlVanillaSwapFairRate(I50,Trigger))*10000</f>
        <v>2.8380994143768072</v>
      </c>
      <c r="L50" s="89">
        <v>2.7154099999999999</v>
      </c>
      <c r="M50" s="89">
        <v>2.6112469316604892</v>
      </c>
      <c r="N50" s="90"/>
      <c r="O50" s="44">
        <f t="shared" si="2"/>
        <v>0.22685248271631808</v>
      </c>
      <c r="P50" s="44">
        <f t="shared" si="3"/>
        <v>0.10416306833951072</v>
      </c>
      <c r="Q50" s="85">
        <v>0</v>
      </c>
      <c r="R50" s="86">
        <v>0.15750282073520394</v>
      </c>
      <c r="AK50" s="66">
        <v>2.8380994205742458</v>
      </c>
      <c r="AL50" s="66">
        <v>2.8380994143768072</v>
      </c>
      <c r="AM50" s="103">
        <f t="shared" si="4"/>
        <v>6.1974385623386752E-9</v>
      </c>
    </row>
    <row r="51" spans="1:39" x14ac:dyDescent="0.2">
      <c r="A51" s="4"/>
      <c r="B51" s="28" t="s">
        <v>41</v>
      </c>
      <c r="C51" s="28" t="s">
        <v>34</v>
      </c>
      <c r="D51" s="28" t="str">
        <f>_xll.qlSwapIndex(,"Euribor",C51,Ndays,Currency,Calendar,"1Y","mf",$F$29,$D$29,Discounting,,_xll.ohTrigger(Recalc,Trigger))</f>
        <v>obj_00871#0027</v>
      </c>
      <c r="E51" s="28" t="str">
        <f>_xll.qlSwapIndex(,"Euribor",C51,Ndays,Currency,Calendar,"1Y","mf",$F$29,$E$29,Discounting,,_xll.ohTrigger(Recalc,Trigger))</f>
        <v>obj_008bf#0027</v>
      </c>
      <c r="F51" s="87">
        <f>_xll.qlInterestRateIndexFixingDate(D51,G51)</f>
        <v>47662</v>
      </c>
      <c r="G51" s="87">
        <f>_xll.qlCalendarAdvance(Calendar,SettlementDate,B51,"f",FALSE)</f>
        <v>47666</v>
      </c>
      <c r="H51" s="29">
        <f>_xll.qlInterestRateIndexMaturity(D51,G51)</f>
        <v>49492</v>
      </c>
      <c r="I51" s="28" t="str">
        <f>_xll.qlVanillaSwapFromSwapIndex(,E51,F51,,Trigger)</f>
        <v>obj_00902#0027</v>
      </c>
      <c r="J51" s="28" t="str">
        <f>_xll.qlVanillaSwapFromSwapIndex(,D51,F51,,Trigger)</f>
        <v>obj_0091d#0027</v>
      </c>
      <c r="K51" s="88">
        <f>(_xll.qlVanillaSwapFairRate(J51,Trigger)-_xll.qlVanillaSwapFairRate(I51,Trigger))*10000</f>
        <v>1.4112900063750073</v>
      </c>
      <c r="L51" s="89">
        <v>1.3008500000000001</v>
      </c>
      <c r="M51" s="89">
        <v>1.3170055702450836</v>
      </c>
      <c r="N51" s="90"/>
      <c r="O51" s="44">
        <f t="shared" si="2"/>
        <v>9.4284436129923765E-2</v>
      </c>
      <c r="P51" s="44">
        <f t="shared" si="3"/>
        <v>-1.6155570245083517E-2</v>
      </c>
      <c r="Q51" s="85">
        <v>0</v>
      </c>
      <c r="R51" s="86">
        <v>4.9118578322398382E-2</v>
      </c>
      <c r="AK51" s="66">
        <v>1.4112900003372675</v>
      </c>
      <c r="AL51" s="66">
        <v>1.4112900063750073</v>
      </c>
      <c r="AM51" s="103">
        <f t="shared" si="4"/>
        <v>-6.0377398636290991E-9</v>
      </c>
    </row>
    <row r="52" spans="1:39" x14ac:dyDescent="0.2">
      <c r="A52" s="4"/>
      <c r="B52" s="28" t="s">
        <v>42</v>
      </c>
      <c r="C52" s="28" t="s">
        <v>34</v>
      </c>
      <c r="D52" s="28" t="str">
        <f>_xll.qlSwapIndex(,"Euribor",C52,Ndays,Currency,Calendar,"1Y","mf",$F$29,$D$29,Discounting,,_xll.ohTrigger(Recalc,Trigger))</f>
        <v>obj_008ff#0027</v>
      </c>
      <c r="E52" s="28" t="str">
        <f>_xll.qlSwapIndex(,"Euribor",C52,Ndays,Currency,Calendar,"1Y","mf",$F$29,$E$29,Discounting,,_xll.ohTrigger(Recalc,Trigger))</f>
        <v>obj_00861#0027</v>
      </c>
      <c r="F52" s="87">
        <f>_xll.qlInterestRateIndexFixingDate(D52,G52)</f>
        <v>49488</v>
      </c>
      <c r="G52" s="87">
        <f>_xll.qlCalendarAdvance(Calendar,SettlementDate,B52,"f",FALSE)</f>
        <v>49492</v>
      </c>
      <c r="H52" s="29">
        <f>_xll.qlInterestRateIndexMaturity(D52,G52)</f>
        <v>51319</v>
      </c>
      <c r="I52" s="28" t="str">
        <f>_xll.qlVanillaSwapFromSwapIndex(,E52,F52,,Trigger)</f>
        <v>obj_0092f#0026</v>
      </c>
      <c r="J52" s="28" t="str">
        <f>_xll.qlVanillaSwapFromSwapIndex(,D52,F52,,Trigger)</f>
        <v>obj_0092e#0026</v>
      </c>
      <c r="K52" s="88">
        <f>(_xll.qlVanillaSwapFairRate(J52,Trigger)-_xll.qlVanillaSwapFairRate(I52,Trigger))*10000</f>
        <v>0.90545514675327565</v>
      </c>
      <c r="L52" s="89">
        <v>0.79815999999999998</v>
      </c>
      <c r="M52" s="89">
        <v>0.8916359301628507</v>
      </c>
      <c r="N52" s="90"/>
      <c r="O52" s="44">
        <f t="shared" si="2"/>
        <v>1.3819216590424954E-2</v>
      </c>
      <c r="P52" s="44">
        <f t="shared" si="3"/>
        <v>-9.3475930162850718E-2</v>
      </c>
      <c r="Q52" s="85">
        <v>0</v>
      </c>
      <c r="R52" s="86">
        <v>0.12392975617171491</v>
      </c>
      <c r="AK52" s="66">
        <v>0.90545514620211931</v>
      </c>
      <c r="AL52" s="66">
        <v>0.90545514675327565</v>
      </c>
      <c r="AM52" s="103">
        <f t="shared" si="4"/>
        <v>-5.5115634278735115E-10</v>
      </c>
    </row>
    <row r="53" spans="1:39" x14ac:dyDescent="0.2">
      <c r="A53" s="4"/>
      <c r="B53" s="28" t="s">
        <v>43</v>
      </c>
      <c r="C53" s="28" t="s">
        <v>34</v>
      </c>
      <c r="D53" s="28" t="str">
        <f>_xll.qlSwapIndex(,"Euribor",C53,Ndays,Currency,Calendar,"1Y","mf",$F$29,$D$29,Discounting,,_xll.ohTrigger(Recalc,Trigger))</f>
        <v>obj_008e4#0027</v>
      </c>
      <c r="E53" s="28" t="str">
        <f>_xll.qlSwapIndex(,"Euribor",C53,Ndays,Currency,Calendar,"1Y","mf",$F$29,$E$29,Discounting,,_xll.ohTrigger(Recalc,Trigger))</f>
        <v>obj_0088c#0027</v>
      </c>
      <c r="F53" s="87">
        <f>_xll.qlInterestRateIndexFixingDate(D53,G53)</f>
        <v>51315</v>
      </c>
      <c r="G53" s="87">
        <f>_xll.qlCalendarAdvance(Calendar,SettlementDate,B53,"f",FALSE)</f>
        <v>51319</v>
      </c>
      <c r="H53" s="29">
        <f>_xll.qlInterestRateIndexMaturity(D53,G53)</f>
        <v>53146</v>
      </c>
      <c r="I53" s="28" t="str">
        <f>_xll.qlVanillaSwapFromSwapIndex(,E53,F53,,Trigger)</f>
        <v>obj_009c6#0026</v>
      </c>
      <c r="J53" s="28" t="str">
        <f>_xll.qlVanillaSwapFromSwapIndex(,D53,F53,,Trigger)</f>
        <v>obj_0093a#0026</v>
      </c>
      <c r="K53" s="88">
        <f>(_xll.qlVanillaSwapFairRate(J53,Trigger)-_xll.qlVanillaSwapFairRate(I53,Trigger))*10000</f>
        <v>0.4022921636286092</v>
      </c>
      <c r="L53" s="89">
        <v>0.30013000000000001</v>
      </c>
      <c r="M53" s="89">
        <v>0.69535114120514563</v>
      </c>
      <c r="N53" s="90" t="s">
        <v>52</v>
      </c>
      <c r="O53" s="44">
        <f t="shared" si="2"/>
        <v>-0.29305897757653643</v>
      </c>
      <c r="P53" s="44">
        <f t="shared" si="3"/>
        <v>-0.39522114120514562</v>
      </c>
      <c r="Q53" s="85">
        <v>0</v>
      </c>
      <c r="R53" s="86">
        <v>0.18102934022760211</v>
      </c>
      <c r="AK53" s="66">
        <v>0.40229216591181755</v>
      </c>
      <c r="AL53" s="66">
        <v>0.4022921636286092</v>
      </c>
      <c r="AM53" s="103">
        <f t="shared" si="4"/>
        <v>2.283208344611154E-9</v>
      </c>
    </row>
    <row r="54" spans="1:39" x14ac:dyDescent="0.2">
      <c r="A54" s="4"/>
      <c r="B54" s="30" t="s">
        <v>44</v>
      </c>
      <c r="C54" s="30" t="s">
        <v>39</v>
      </c>
      <c r="D54" s="30" t="str">
        <f>_xll.qlSwapIndex(,"Euribor",C54,Ndays,Currency,Calendar,"1Y","mf",$F$29,$D$29,Discounting,,_xll.ohTrigger(Recalc,Trigger))</f>
        <v>obj_008c4#0027</v>
      </c>
      <c r="E54" s="30" t="str">
        <f>_xll.qlSwapIndex(,"Euribor",C54,Ndays,Currency,Calendar,"1Y","mf",$F$29,$E$29,Discounting,,_xll.ohTrigger(Recalc,Trigger))</f>
        <v>obj_00886#0027</v>
      </c>
      <c r="F54" s="91">
        <f>_xll.qlInterestRateIndexFixingDate(D54,G54)</f>
        <v>53142</v>
      </c>
      <c r="G54" s="91">
        <f>_xll.qlCalendarAdvance(Calendar,SettlementDate,B54,"f",FALSE)</f>
        <v>53146</v>
      </c>
      <c r="H54" s="31">
        <f>_xll.qlInterestRateIndexMaturity(D54,G54)</f>
        <v>56800</v>
      </c>
      <c r="I54" s="30" t="str">
        <f>_xll.qlVanillaSwapFromSwapIndex(,E54,F54,,Trigger)</f>
        <v>obj_009bf#0026</v>
      </c>
      <c r="J54" s="30" t="str">
        <f>_xll.qlVanillaSwapFromSwapIndex(,D54,F54,,Trigger)</f>
        <v>obj_009be#0026</v>
      </c>
      <c r="K54" s="92">
        <f>(_xll.qlVanillaSwapFairRate(J54,Trigger)-_xll.qlVanillaSwapFairRate(I54,Trigger))*10000</f>
        <v>0.64431130776584222</v>
      </c>
      <c r="L54" s="93">
        <v>0.54951000000000005</v>
      </c>
      <c r="M54" s="93">
        <v>0.58189531648787862</v>
      </c>
      <c r="N54" s="94"/>
      <c r="O54" s="45">
        <f t="shared" si="2"/>
        <v>6.2415991277963601E-2</v>
      </c>
      <c r="P54" s="45">
        <f t="shared" si="3"/>
        <v>-3.2385316487878568E-2</v>
      </c>
      <c r="Q54" s="85">
        <v>0</v>
      </c>
      <c r="R54" s="86">
        <v>0.16105514746923855</v>
      </c>
      <c r="AK54" s="66">
        <v>0.64801951733459151</v>
      </c>
      <c r="AL54" s="66">
        <v>0.64431130776584222</v>
      </c>
      <c r="AM54" s="103">
        <f t="shared" si="4"/>
        <v>3.7082095687492878E-3</v>
      </c>
    </row>
    <row r="55" spans="1:39" x14ac:dyDescent="0.2">
      <c r="A55" s="4"/>
      <c r="B55" s="95"/>
      <c r="C55" s="95"/>
      <c r="D55" s="95"/>
      <c r="E55" s="95"/>
      <c r="F55" s="95"/>
      <c r="G55" s="95"/>
      <c r="H55" s="95"/>
      <c r="I55" s="95"/>
      <c r="J55" s="95"/>
      <c r="K55" s="96"/>
      <c r="L55" s="96"/>
      <c r="M55" s="96"/>
      <c r="N55" s="95"/>
      <c r="O55" s="95"/>
      <c r="P55" s="95"/>
      <c r="Q55" s="95"/>
      <c r="R55" s="5"/>
    </row>
    <row r="56" spans="1:39" x14ac:dyDescent="0.2">
      <c r="A56" s="4"/>
      <c r="B56" s="95"/>
      <c r="C56" s="95"/>
      <c r="D56" s="97" t="str">
        <f>_xll.qlEuribor(Currency&amp;FamilyName&amp;"3M_QL","3M","EUR3M",,Trigger,TRUE)</f>
        <v>EURibor3M_QL#0004</v>
      </c>
      <c r="E56" s="98" t="str">
        <f>_xll.qlEuribor(Currency&amp;FamilyName&amp;"1M_QL","1M","EUR1M",,Trigger,TRUE)</f>
        <v>EURibor1M_QL#0004</v>
      </c>
      <c r="F56" s="98"/>
      <c r="G56" s="98"/>
      <c r="H56" s="98"/>
      <c r="I56" s="95"/>
      <c r="J56" s="95"/>
      <c r="K56" s="96"/>
      <c r="L56" s="96"/>
      <c r="M56" s="96"/>
      <c r="N56" s="95"/>
      <c r="O56" s="95"/>
      <c r="P56" s="95"/>
      <c r="Q56" s="95"/>
      <c r="R56" s="5"/>
    </row>
    <row r="57" spans="1:39" ht="33.75" x14ac:dyDescent="0.2">
      <c r="A57" s="4"/>
      <c r="B57" s="73" t="s">
        <v>60</v>
      </c>
      <c r="C57" s="74" t="s">
        <v>61</v>
      </c>
      <c r="D57" s="75" t="s">
        <v>64</v>
      </c>
      <c r="E57" s="75" t="s">
        <v>66</v>
      </c>
      <c r="F57" s="75" t="s">
        <v>21</v>
      </c>
      <c r="G57" s="75" t="s">
        <v>55</v>
      </c>
      <c r="H57" s="75" t="s">
        <v>56</v>
      </c>
      <c r="I57" s="75" t="s">
        <v>67</v>
      </c>
      <c r="J57" s="75" t="s">
        <v>65</v>
      </c>
      <c r="K57" s="76" t="s">
        <v>15</v>
      </c>
      <c r="L57" s="76" t="s">
        <v>16</v>
      </c>
      <c r="M57" s="77" t="s">
        <v>17</v>
      </c>
      <c r="N57" s="78"/>
      <c r="O57" s="73" t="s">
        <v>28</v>
      </c>
      <c r="P57" s="73" t="s">
        <v>29</v>
      </c>
      <c r="Q57" s="79"/>
      <c r="R57" s="80"/>
    </row>
    <row r="58" spans="1:39" x14ac:dyDescent="0.2">
      <c r="A58" s="4"/>
      <c r="B58" s="54" t="s">
        <v>46</v>
      </c>
      <c r="C58" s="54" t="s">
        <v>30</v>
      </c>
      <c r="D58" s="54" t="str">
        <f>_xll.qlSwapIndex(,"Euribor",C58,Ndays,Currency,Calendar,"1Y","mf","A/360",$D$56,Discounting,,Trigger)</f>
        <v>obj_00899#0005</v>
      </c>
      <c r="E58" s="54" t="str">
        <f>_xll.qlSwapIndex(,"Euribor",C58,Ndays,Currency,Calendar,"1Y","mf","A/360",$E$56,Discounting,,Trigger)</f>
        <v>obj_008aa#0005</v>
      </c>
      <c r="F58" s="81">
        <f>_xll.qlInterestRateIndexFixingDate(D58,G58)</f>
        <v>42185</v>
      </c>
      <c r="G58" s="81">
        <f>_xll.qlCalendarAdvance(Calendar,SettlementDate,B58,"f",FALSE)</f>
        <v>42187</v>
      </c>
      <c r="H58" s="55">
        <f>_xll.qlInterestRateIndexMaturity(D58,G58)</f>
        <v>42555</v>
      </c>
      <c r="I58" s="54" t="str">
        <f>_xll.qlVanillaSwapFromSwapIndex(,E58,F58,,Trigger)</f>
        <v>obj_009c1#0005</v>
      </c>
      <c r="J58" s="54" t="str">
        <f>_xll.qlVanillaSwapFromSwapIndex(,D58,F58,,Trigger)</f>
        <v>obj_009c0#0005</v>
      </c>
      <c r="K58" s="82">
        <f>(_xll.qlVanillaSwapFairRate(J58,Trigger)-_xll.qlVanillaSwapFairRate(I58,Trigger))*10000</f>
        <v>7.4721881148194278</v>
      </c>
      <c r="L58" s="83">
        <v>7.4954000000000001</v>
      </c>
      <c r="M58" s="83">
        <v>7.3582987162997888</v>
      </c>
      <c r="N58" s="84"/>
      <c r="O58" s="43">
        <f>K58-M58</f>
        <v>0.11388939851963897</v>
      </c>
      <c r="P58" s="43">
        <f>L58-M58</f>
        <v>0.13710128370021124</v>
      </c>
      <c r="Q58" s="85">
        <v>0</v>
      </c>
      <c r="R58" s="99">
        <v>0.23554929083894111</v>
      </c>
    </row>
    <row r="59" spans="1:39" x14ac:dyDescent="0.2">
      <c r="A59" s="4"/>
      <c r="B59" s="28" t="s">
        <v>47</v>
      </c>
      <c r="C59" s="28" t="s">
        <v>30</v>
      </c>
      <c r="D59" s="28" t="str">
        <f>_xll.qlSwapIndex(,"Euribor",C59,Ndays,Currency,Calendar,"1Y","mf","A/360",$D$56,Discounting,,Trigger)</f>
        <v>obj_008b8#0005</v>
      </c>
      <c r="E59" s="28" t="str">
        <f>_xll.qlSwapIndex(,"Euribor",C59,Ndays,Currency,Calendar,"1Y","mf","A/360",$E$56,Discounting,,Trigger)</f>
        <v>obj_008c7#0005</v>
      </c>
      <c r="F59" s="87">
        <f>_xll.qlInterestRateIndexFixingDate(D59,G59)</f>
        <v>42192</v>
      </c>
      <c r="G59" s="87">
        <f>_xll.qlCalendarAdvance(Calendar,SettlementDate,B59,"f",FALSE)</f>
        <v>42194</v>
      </c>
      <c r="H59" s="29">
        <f>_xll.qlInterestRateIndexMaturity(D59,G59)</f>
        <v>42562</v>
      </c>
      <c r="I59" s="28" t="str">
        <f>_xll.qlVanillaSwapFromSwapIndex(,E59,F59,,Trigger)</f>
        <v>obj_009cd#0005</v>
      </c>
      <c r="J59" s="28" t="str">
        <f>_xll.qlVanillaSwapFromSwapIndex(,D59,F59,,Trigger)</f>
        <v>obj_00939#0005</v>
      </c>
      <c r="K59" s="88">
        <f>(_xll.qlVanillaSwapFairRate(J59,Trigger)-_xll.qlVanillaSwapFairRate(I59,Trigger))*10000</f>
        <v>7.6624784285270326</v>
      </c>
      <c r="L59" s="89">
        <v>7.7687999999999997</v>
      </c>
      <c r="M59" s="89">
        <v>7.5422793722395784</v>
      </c>
      <c r="N59" s="90" t="s">
        <v>53</v>
      </c>
      <c r="O59" s="44">
        <f t="shared" ref="O59:O81" si="5">K59-M59</f>
        <v>0.1201990562874542</v>
      </c>
      <c r="P59" s="44">
        <f t="shared" ref="P59:P81" si="6">L59-M59</f>
        <v>0.22652062776042126</v>
      </c>
      <c r="Q59" s="85">
        <v>0</v>
      </c>
      <c r="R59" s="99">
        <v>0.21606989638563662</v>
      </c>
    </row>
    <row r="60" spans="1:39" x14ac:dyDescent="0.2">
      <c r="A60" s="4"/>
      <c r="B60" s="28" t="s">
        <v>48</v>
      </c>
      <c r="C60" s="28" t="s">
        <v>30</v>
      </c>
      <c r="D60" s="28" t="str">
        <f>_xll.qlSwapIndex(,"Euribor",C60,Ndays,Currency,Calendar,"1Y","mf","A/360",$D$56,Discounting,,Trigger)</f>
        <v>obj_008ab#0005</v>
      </c>
      <c r="E60" s="28" t="str">
        <f>_xll.qlSwapIndex(,"Euribor",C60,Ndays,Currency,Calendar,"1Y","mf","A/360",$E$56,Discounting,,Trigger)</f>
        <v>obj_00859#0005</v>
      </c>
      <c r="F60" s="87">
        <f>_xll.qlInterestRateIndexFixingDate(D60,G60)</f>
        <v>42199</v>
      </c>
      <c r="G60" s="87">
        <f>_xll.qlCalendarAdvance(Calendar,SettlementDate,B60,"f",FALSE)</f>
        <v>42201</v>
      </c>
      <c r="H60" s="29">
        <f>_xll.qlInterestRateIndexMaturity(D60,G60)</f>
        <v>42569</v>
      </c>
      <c r="I60" s="28" t="str">
        <f>_xll.qlVanillaSwapFromSwapIndex(,E60,F60,,Trigger)</f>
        <v>obj_009a3#0005</v>
      </c>
      <c r="J60" s="28" t="str">
        <f>_xll.qlVanillaSwapFromSwapIndex(,D60,F60,,Trigger)</f>
        <v>obj_009a2#0005</v>
      </c>
      <c r="K60" s="88">
        <f>(_xll.qlVanillaSwapFairRate(J60,Trigger)-_xll.qlVanillaSwapFairRate(I60,Trigger))*10000</f>
        <v>7.7698390470379906</v>
      </c>
      <c r="L60" s="89">
        <v>7.9684200000000001</v>
      </c>
      <c r="M60" s="89">
        <v>7.6896771306181071</v>
      </c>
      <c r="N60" s="90" t="s">
        <v>53</v>
      </c>
      <c r="O60" s="44">
        <f t="shared" si="5"/>
        <v>8.0161916419883461E-2</v>
      </c>
      <c r="P60" s="44">
        <f t="shared" si="6"/>
        <v>0.27874286938189297</v>
      </c>
      <c r="Q60" s="85">
        <v>0</v>
      </c>
      <c r="R60" s="99">
        <v>0.20454057254420424</v>
      </c>
    </row>
    <row r="61" spans="1:39" x14ac:dyDescent="0.2">
      <c r="A61" s="4"/>
      <c r="B61" s="28" t="s">
        <v>49</v>
      </c>
      <c r="C61" s="28" t="s">
        <v>30</v>
      </c>
      <c r="D61" s="28" t="str">
        <f>_xll.qlSwapIndex(,"Euribor",C61,Ndays,Currency,Calendar,"1Y","mf","A/360",$D$56,Discounting,,Trigger)</f>
        <v>obj_00856#0005</v>
      </c>
      <c r="E61" s="28" t="str">
        <f>_xll.qlSwapIndex(,"Euribor",C61,Ndays,Currency,Calendar,"1Y","mf","A/360",$E$56,Discounting,,Trigger)</f>
        <v>obj_00868#0005</v>
      </c>
      <c r="F61" s="87">
        <f>_xll.qlInterestRateIndexFixingDate(D61,G61)</f>
        <v>42206</v>
      </c>
      <c r="G61" s="87">
        <f>_xll.qlCalendarAdvance(Calendar,SettlementDate,B61,"f",FALSE)</f>
        <v>42208</v>
      </c>
      <c r="H61" s="29">
        <f>_xll.qlInterestRateIndexMaturity(D61,G61)</f>
        <v>42576</v>
      </c>
      <c r="I61" s="28" t="str">
        <f>_xll.qlVanillaSwapFromSwapIndex(,E61,F61,,Trigger)</f>
        <v>obj_00909#0005</v>
      </c>
      <c r="J61" s="28" t="str">
        <f>_xll.qlVanillaSwapFromSwapIndex(,D61,F61,,Trigger)</f>
        <v>obj_009ca#0005</v>
      </c>
      <c r="K61" s="88">
        <f>(_xll.qlVanillaSwapFairRate(J61,Trigger)-_xll.qlVanillaSwapFairRate(I61,Trigger))*10000</f>
        <v>7.8628268384945335</v>
      </c>
      <c r="L61" s="89">
        <v>8.0614299999999997</v>
      </c>
      <c r="M61" s="89">
        <v>7.775134204450044</v>
      </c>
      <c r="N61" s="90" t="s">
        <v>53</v>
      </c>
      <c r="O61" s="44">
        <f t="shared" si="5"/>
        <v>8.7692634044489459E-2</v>
      </c>
      <c r="P61" s="44">
        <f t="shared" si="6"/>
        <v>0.28629579554995566</v>
      </c>
      <c r="Q61" s="85">
        <v>0</v>
      </c>
      <c r="R61" s="99">
        <v>0.22620859373478366</v>
      </c>
    </row>
    <row r="62" spans="1:39" x14ac:dyDescent="0.2">
      <c r="A62" s="4"/>
      <c r="B62" s="28" t="s">
        <v>45</v>
      </c>
      <c r="C62" s="28" t="s">
        <v>30</v>
      </c>
      <c r="D62" s="28" t="str">
        <f>_xll.qlSwapIndex(,"Euribor",C62,Ndays,Currency,Calendar,"1Y","mf","A/360",$D$56,Discounting,,Trigger)</f>
        <v>obj_008c6#0005</v>
      </c>
      <c r="E62" s="28" t="str">
        <f>_xll.qlSwapIndex(,"Euribor",C62,Ndays,Currency,Calendar,"1Y","mf","A/360",$E$56,Discounting,,Trigger)</f>
        <v>obj_0085d#0005</v>
      </c>
      <c r="F62" s="87">
        <f>_xll.qlInterestRateIndexFixingDate(D62,G62)</f>
        <v>42215</v>
      </c>
      <c r="G62" s="87">
        <f>_xll.qlCalendarAdvance(Calendar,SettlementDate,B62,"f",FALSE)</f>
        <v>42219</v>
      </c>
      <c r="H62" s="29">
        <f>_xll.qlInterestRateIndexMaturity(D62,G62)</f>
        <v>42585</v>
      </c>
      <c r="I62" s="28" t="str">
        <f>_xll.qlVanillaSwapFromSwapIndex(,E62,F62,,Trigger)</f>
        <v>obj_0090f#0005</v>
      </c>
      <c r="J62" s="28" t="str">
        <f>_xll.qlVanillaSwapFromSwapIndex(,D62,F62,,Trigger)</f>
        <v>obj_0090b#0005</v>
      </c>
      <c r="K62" s="88">
        <f>(_xll.qlVanillaSwapFairRate(J62,Trigger)-_xll.qlVanillaSwapFairRate(I62,Trigger))*10000</f>
        <v>7.9778779299901625</v>
      </c>
      <c r="L62" s="89">
        <v>8.0167900000000003</v>
      </c>
      <c r="M62" s="89">
        <v>7.8667546333831035</v>
      </c>
      <c r="N62" s="90"/>
      <c r="O62" s="44">
        <f t="shared" si="5"/>
        <v>0.111123296607059</v>
      </c>
      <c r="P62" s="44">
        <f t="shared" si="6"/>
        <v>0.15003536661689676</v>
      </c>
      <c r="Q62" s="85">
        <v>0</v>
      </c>
      <c r="R62" s="99">
        <v>0.23923327643331346</v>
      </c>
    </row>
    <row r="63" spans="1:39" x14ac:dyDescent="0.2">
      <c r="A63" s="4"/>
      <c r="B63" s="28" t="s">
        <v>50</v>
      </c>
      <c r="C63" s="28" t="s">
        <v>30</v>
      </c>
      <c r="D63" s="28" t="str">
        <f>_xll.qlSwapIndex(,"Euribor",C63,Ndays,Currency,Calendar,"1Y","mf","A/360",$D$56,Discounting,,Trigger)</f>
        <v>obj_008fe#0005</v>
      </c>
      <c r="E63" s="28" t="str">
        <f>_xll.qlSwapIndex(,"Euribor",C63,Ndays,Currency,Calendar,"1Y","mf","A/360",$E$56,Discounting,,Trigger)</f>
        <v>obj_008a5#0005</v>
      </c>
      <c r="F63" s="87">
        <f>_xll.qlInterestRateIndexFixingDate(D63,G63)</f>
        <v>42247</v>
      </c>
      <c r="G63" s="87">
        <f>_xll.qlCalendarAdvance(Calendar,SettlementDate,B63,"f",FALSE)</f>
        <v>42249</v>
      </c>
      <c r="H63" s="29">
        <f>_xll.qlInterestRateIndexMaturity(D63,G63)</f>
        <v>42615</v>
      </c>
      <c r="I63" s="28" t="str">
        <f>_xll.qlVanillaSwapFromSwapIndex(,E63,F63,,Trigger)</f>
        <v>obj_00932#0005</v>
      </c>
      <c r="J63" s="28" t="str">
        <f>_xll.qlVanillaSwapFromSwapIndex(,D63,F63,,Trigger)</f>
        <v>obj_009c3#0005</v>
      </c>
      <c r="K63" s="88">
        <f>(_xll.qlVanillaSwapFairRate(J63,Trigger)-_xll.qlVanillaSwapFairRate(I63,Trigger))*10000</f>
        <v>8.2247645364733426</v>
      </c>
      <c r="L63" s="89">
        <v>8.4348700000000001</v>
      </c>
      <c r="M63" s="89">
        <v>8.1569319002605134</v>
      </c>
      <c r="N63" s="90" t="s">
        <v>53</v>
      </c>
      <c r="O63" s="44">
        <f t="shared" si="5"/>
        <v>6.78326362128292E-2</v>
      </c>
      <c r="P63" s="44">
        <f t="shared" si="6"/>
        <v>0.27793809973948669</v>
      </c>
      <c r="Q63" s="85">
        <v>0</v>
      </c>
      <c r="R63" s="99">
        <v>0.26920326343450446</v>
      </c>
    </row>
    <row r="64" spans="1:39" x14ac:dyDescent="0.2">
      <c r="A64" s="4"/>
      <c r="B64" s="28" t="s">
        <v>13</v>
      </c>
      <c r="C64" s="28" t="s">
        <v>30</v>
      </c>
      <c r="D64" s="28" t="str">
        <f>_xll.qlSwapIndex(,"Euribor",C64,Ndays,Currency,Calendar,"1Y","mf","A/360",$D$56,Discounting,,Trigger)</f>
        <v>obj_008d2#0005</v>
      </c>
      <c r="E64" s="28" t="str">
        <f>_xll.qlSwapIndex(,"Euribor",C64,Ndays,Currency,Calendar,"1Y","mf","A/360",$E$56,Discounting,,Trigger)</f>
        <v>obj_0085c#0005</v>
      </c>
      <c r="F64" s="87">
        <f>_xll.qlInterestRateIndexFixingDate(D64,G64)</f>
        <v>42277</v>
      </c>
      <c r="G64" s="87">
        <f>_xll.qlCalendarAdvance(Calendar,SettlementDate,B64,"f",FALSE)</f>
        <v>42279</v>
      </c>
      <c r="H64" s="29">
        <f>_xll.qlInterestRateIndexMaturity(D64,G64)</f>
        <v>42646</v>
      </c>
      <c r="I64" s="28" t="str">
        <f>_xll.qlVanillaSwapFromSwapIndex(,E64,F64,,Trigger)</f>
        <v>obj_0092c#0005</v>
      </c>
      <c r="J64" s="28" t="str">
        <f>_xll.qlVanillaSwapFromSwapIndex(,D64,F64,,Trigger)</f>
        <v>obj_0092d#0005</v>
      </c>
      <c r="K64" s="88">
        <f>(_xll.qlVanillaSwapFairRate(J64,Trigger)-_xll.qlVanillaSwapFairRate(I64,Trigger))*10000</f>
        <v>8.4238579604909756</v>
      </c>
      <c r="L64" s="89">
        <v>8.4885900000000003</v>
      </c>
      <c r="M64" s="89">
        <v>8.2729342615005717</v>
      </c>
      <c r="N64" s="90"/>
      <c r="O64" s="44">
        <f t="shared" si="5"/>
        <v>0.15092369899040392</v>
      </c>
      <c r="P64" s="44">
        <f t="shared" si="6"/>
        <v>0.21565573849942865</v>
      </c>
      <c r="Q64" s="85">
        <v>0</v>
      </c>
      <c r="R64" s="99">
        <v>0.23146226166719489</v>
      </c>
    </row>
    <row r="65" spans="1:18" x14ac:dyDescent="0.2">
      <c r="A65" s="4"/>
      <c r="B65" s="28" t="s">
        <v>14</v>
      </c>
      <c r="C65" s="28" t="s">
        <v>30</v>
      </c>
      <c r="D65" s="28" t="str">
        <f>_xll.qlSwapIndex(,"Euribor",C65,Ndays,Currency,Calendar,"1Y","mf","A/360",$D$56,Discounting,,Trigger)</f>
        <v>obj_008eb#0005</v>
      </c>
      <c r="E65" s="28" t="str">
        <f>_xll.qlSwapIndex(,"Euribor",C65,Ndays,Currency,Calendar,"1Y","mf","A/360",$E$56,Discounting,,Trigger)</f>
        <v>obj_00855#0005</v>
      </c>
      <c r="F65" s="87">
        <f>_xll.qlInterestRateIndexFixingDate(D65,G65)</f>
        <v>42368</v>
      </c>
      <c r="G65" s="87">
        <f>_xll.qlCalendarAdvance(Calendar,SettlementDate,B65,"f",FALSE)</f>
        <v>42373</v>
      </c>
      <c r="H65" s="29">
        <f>_xll.qlInterestRateIndexMaturity(D65,G65)</f>
        <v>42739</v>
      </c>
      <c r="I65" s="28" t="str">
        <f>_xll.qlVanillaSwapFromSwapIndex(,E65,F65,,Trigger)</f>
        <v>obj_0098f#0005</v>
      </c>
      <c r="J65" s="28" t="str">
        <f>_xll.qlVanillaSwapFromSwapIndex(,D65,F65,,Trigger)</f>
        <v>obj_0098e#0005</v>
      </c>
      <c r="K65" s="88">
        <f>(_xll.qlVanillaSwapFairRate(J65,Trigger)-_xll.qlVanillaSwapFairRate(I65,Trigger))*10000</f>
        <v>8.8612506015470043</v>
      </c>
      <c r="L65" s="89">
        <v>8.9470700000000001</v>
      </c>
      <c r="M65" s="89">
        <v>8.6996984027983242</v>
      </c>
      <c r="N65" s="90" t="s">
        <v>53</v>
      </c>
      <c r="O65" s="44">
        <f t="shared" si="5"/>
        <v>0.1615521987486801</v>
      </c>
      <c r="P65" s="44">
        <f t="shared" si="6"/>
        <v>0.2473715972016759</v>
      </c>
      <c r="Q65" s="85">
        <v>0</v>
      </c>
      <c r="R65" s="99">
        <v>0.23212197433375856</v>
      </c>
    </row>
    <row r="66" spans="1:18" x14ac:dyDescent="0.2">
      <c r="A66" s="4"/>
      <c r="B66" s="28" t="s">
        <v>51</v>
      </c>
      <c r="C66" s="28" t="s">
        <v>30</v>
      </c>
      <c r="D66" s="28" t="str">
        <f>_xll.qlSwapIndex(,"Euribor",C66,Ndays,Currency,Calendar,"1Y","mf","A/360",$D$56,Discounting,,Trigger)</f>
        <v>obj_008da#0005</v>
      </c>
      <c r="E66" s="28" t="str">
        <f>_xll.qlSwapIndex(,"Euribor",C66,Ndays,Currency,Calendar,"1Y","mf","A/360",$E$56,Discounting,,Trigger)</f>
        <v>obj_008ee#0005</v>
      </c>
      <c r="F66" s="87">
        <f>_xll.qlInterestRateIndexFixingDate(D66,G66)</f>
        <v>42460</v>
      </c>
      <c r="G66" s="87">
        <f>_xll.qlCalendarAdvance(Calendar,SettlementDate,B66,"f",FALSE)</f>
        <v>42464</v>
      </c>
      <c r="H66" s="29">
        <f>_xll.qlInterestRateIndexMaturity(D66,G66)</f>
        <v>42829</v>
      </c>
      <c r="I66" s="28" t="str">
        <f>_xll.qlVanillaSwapFromSwapIndex(,E66,F66,,Trigger)</f>
        <v>obj_0092a#0005</v>
      </c>
      <c r="J66" s="28" t="str">
        <f>_xll.qlVanillaSwapFromSwapIndex(,D66,F66,,Trigger)</f>
        <v>obj_0092b#0005</v>
      </c>
      <c r="K66" s="88">
        <f>(_xll.qlVanillaSwapFairRate(J66,Trigger)-_xll.qlVanillaSwapFairRate(I66,Trigger))*10000</f>
        <v>9.1267931695302416</v>
      </c>
      <c r="L66" s="89">
        <v>9.3042800000000003</v>
      </c>
      <c r="M66" s="89">
        <v>9.0430756517658164</v>
      </c>
      <c r="N66" s="90" t="s">
        <v>53</v>
      </c>
      <c r="O66" s="44">
        <f t="shared" si="5"/>
        <v>8.3717517764425153E-2</v>
      </c>
      <c r="P66" s="44">
        <f t="shared" si="6"/>
        <v>0.26120434823418393</v>
      </c>
      <c r="Q66" s="85">
        <v>0</v>
      </c>
      <c r="R66" s="99">
        <v>0.18241188515653298</v>
      </c>
    </row>
    <row r="67" spans="1:18" x14ac:dyDescent="0.2">
      <c r="A67" s="4"/>
      <c r="B67" s="28" t="s">
        <v>30</v>
      </c>
      <c r="C67" s="28" t="s">
        <v>30</v>
      </c>
      <c r="D67" s="28" t="str">
        <f>_xll.qlSwapIndex(,"Euribor",C67,Ndays,Currency,Calendar,"1Y","mf","A/360",$D$56,Discounting,,Trigger)</f>
        <v>obj_00876#0005</v>
      </c>
      <c r="E67" s="28" t="str">
        <f>_xll.qlSwapIndex(,"Euribor",C67,Ndays,Currency,Calendar,"1Y","mf","A/360",$E$56,Discounting,,Trigger)</f>
        <v>obj_00870#0005</v>
      </c>
      <c r="F67" s="87">
        <f>_xll.qlInterestRateIndexFixingDate(D67,G67)</f>
        <v>42551</v>
      </c>
      <c r="G67" s="87">
        <f>_xll.qlCalendarAdvance(Calendar,SettlementDate,B67,"f",FALSE)</f>
        <v>42555</v>
      </c>
      <c r="H67" s="29">
        <f>_xll.qlInterestRateIndexMaturity(D67,G67)</f>
        <v>42920</v>
      </c>
      <c r="I67" s="28" t="str">
        <f>_xll.qlVanillaSwapFromSwapIndex(,E67,F67,,Trigger)</f>
        <v>obj_0091c#0005</v>
      </c>
      <c r="J67" s="28" t="str">
        <f>_xll.qlVanillaSwapFromSwapIndex(,D67,F67,,Trigger)</f>
        <v>obj_009ce#0005</v>
      </c>
      <c r="K67" s="88">
        <f>(_xll.qlVanillaSwapFairRate(J67,Trigger)-_xll.qlVanillaSwapFairRate(I67,Trigger))*10000</f>
        <v>9.8336657834495469</v>
      </c>
      <c r="L67" s="89">
        <v>10.027889999999999</v>
      </c>
      <c r="M67" s="89">
        <v>9.4093002842288644</v>
      </c>
      <c r="N67" s="90" t="s">
        <v>52</v>
      </c>
      <c r="O67" s="44">
        <f t="shared" si="5"/>
        <v>0.42436549922068245</v>
      </c>
      <c r="P67" s="44">
        <f t="shared" si="6"/>
        <v>0.61858971577113486</v>
      </c>
      <c r="Q67" s="85">
        <v>0</v>
      </c>
      <c r="R67" s="99">
        <v>0.17899632329955975</v>
      </c>
    </row>
    <row r="68" spans="1:18" x14ac:dyDescent="0.2">
      <c r="A68" s="4"/>
      <c r="B68" s="28" t="s">
        <v>31</v>
      </c>
      <c r="C68" s="28" t="s">
        <v>30</v>
      </c>
      <c r="D68" s="28" t="str">
        <f>_xll.qlSwapIndex(,"Euribor",C68,Ndays,Currency,Calendar,"1Y","mf","A/360",$D$56,Discounting,,Trigger)</f>
        <v>obj_00898#0005</v>
      </c>
      <c r="E68" s="28" t="str">
        <f>_xll.qlSwapIndex(,"Euribor",C68,Ndays,Currency,Calendar,"1Y","mf","A/360",$E$56,Discounting,,Trigger)</f>
        <v>obj_008d4#0005</v>
      </c>
      <c r="F68" s="87">
        <f>_xll.qlInterestRateIndexFixingDate(D68,G68)</f>
        <v>42915</v>
      </c>
      <c r="G68" s="87">
        <f>_xll.qlCalendarAdvance(Calendar,SettlementDate,B68,"f",FALSE)</f>
        <v>42919</v>
      </c>
      <c r="H68" s="29">
        <f>_xll.qlInterestRateIndexMaturity(D68,G68)</f>
        <v>43284</v>
      </c>
      <c r="I68" s="28" t="str">
        <f>_xll.qlVanillaSwapFromSwapIndex(,E68,F68,,Trigger)</f>
        <v>obj_00925#0005</v>
      </c>
      <c r="J68" s="28" t="str">
        <f>_xll.qlVanillaSwapFromSwapIndex(,D68,F68,,Trigger)</f>
        <v>obj_00924#0005</v>
      </c>
      <c r="K68" s="88">
        <f>(_xll.qlVanillaSwapFairRate(J68,Trigger)-_xll.qlVanillaSwapFairRate(I68,Trigger))*10000</f>
        <v>10.806816771429876</v>
      </c>
      <c r="L68" s="89">
        <v>10.54055</v>
      </c>
      <c r="M68" s="89">
        <v>10.71299994250885</v>
      </c>
      <c r="N68" s="90" t="s">
        <v>53</v>
      </c>
      <c r="O68" s="44">
        <f t="shared" si="5"/>
        <v>9.3816828921026385E-2</v>
      </c>
      <c r="P68" s="44">
        <f t="shared" si="6"/>
        <v>-0.17244994250884993</v>
      </c>
      <c r="Q68" s="85">
        <v>0</v>
      </c>
      <c r="R68" s="99">
        <v>0.10716357190291258</v>
      </c>
    </row>
    <row r="69" spans="1:18" x14ac:dyDescent="0.2">
      <c r="A69" s="4"/>
      <c r="B69" s="28" t="s">
        <v>32</v>
      </c>
      <c r="C69" s="28" t="s">
        <v>30</v>
      </c>
      <c r="D69" s="28" t="str">
        <f>_xll.qlSwapIndex(,"Euribor",C69,Ndays,Currency,Calendar,"1Y","mf","A/360",$D$56,Discounting,,Trigger)</f>
        <v>obj_008b4#0005</v>
      </c>
      <c r="E69" s="28" t="str">
        <f>_xll.qlSwapIndex(,"Euribor",C69,Ndays,Currency,Calendar,"1Y","mf","A/360",$E$56,Discounting,,Trigger)</f>
        <v>obj_008cb#0005</v>
      </c>
      <c r="F69" s="87">
        <f>_xll.qlInterestRateIndexFixingDate(D69,G69)</f>
        <v>43279</v>
      </c>
      <c r="G69" s="87">
        <f>_xll.qlCalendarAdvance(Calendar,SettlementDate,B69,"f",FALSE)</f>
        <v>43283</v>
      </c>
      <c r="H69" s="29">
        <f>_xll.qlInterestRateIndexMaturity(D69,G69)</f>
        <v>43648</v>
      </c>
      <c r="I69" s="28" t="str">
        <f>_xll.qlVanillaSwapFromSwapIndex(,E69,F69,,Trigger)</f>
        <v>obj_009ad#0005</v>
      </c>
      <c r="J69" s="28" t="str">
        <f>_xll.qlVanillaSwapFromSwapIndex(,D69,F69,,Trigger)</f>
        <v>obj_009ac#0005</v>
      </c>
      <c r="K69" s="88">
        <f>(_xll.qlVanillaSwapFairRate(J69,Trigger)-_xll.qlVanillaSwapFairRate(I69,Trigger))*10000</f>
        <v>11.350469368563596</v>
      </c>
      <c r="L69" s="89">
        <v>11.3218</v>
      </c>
      <c r="M69" s="89">
        <v>11.271539717087482</v>
      </c>
      <c r="N69" s="90" t="s">
        <v>53</v>
      </c>
      <c r="O69" s="44">
        <f t="shared" si="5"/>
        <v>7.8929651476114415E-2</v>
      </c>
      <c r="P69" s="44">
        <f t="shared" si="6"/>
        <v>5.0260282912518051E-2</v>
      </c>
      <c r="Q69" s="85">
        <v>0</v>
      </c>
      <c r="R69" s="99">
        <v>4.7452495167163398E-2</v>
      </c>
    </row>
    <row r="70" spans="1:18" x14ac:dyDescent="0.2">
      <c r="A70" s="4"/>
      <c r="B70" s="28" t="s">
        <v>33</v>
      </c>
      <c r="C70" s="28" t="s">
        <v>30</v>
      </c>
      <c r="D70" s="28" t="str">
        <f>_xll.qlSwapIndex(,"Euribor",C70,Ndays,Currency,Calendar,"1Y","mf","A/360",$D$56,Discounting,,Trigger)</f>
        <v>obj_0085a#0005</v>
      </c>
      <c r="E70" s="28" t="str">
        <f>_xll.qlSwapIndex(,"Euribor",C70,Ndays,Currency,Calendar,"1Y","mf","A/360",$E$56,Discounting,,Trigger)</f>
        <v>obj_00897#0005</v>
      </c>
      <c r="F70" s="87">
        <f>_xll.qlInterestRateIndexFixingDate(D70,G70)</f>
        <v>43644</v>
      </c>
      <c r="G70" s="87">
        <f>_xll.qlCalendarAdvance(Calendar,SettlementDate,B70,"f",FALSE)</f>
        <v>43648</v>
      </c>
      <c r="H70" s="29">
        <f>_xll.qlInterestRateIndexMaturity(D70,G70)</f>
        <v>44014</v>
      </c>
      <c r="I70" s="28" t="str">
        <f>_xll.qlVanillaSwapFromSwapIndex(,E70,F70,,Trigger)</f>
        <v>obj_009c4#0005</v>
      </c>
      <c r="J70" s="28" t="str">
        <f>_xll.qlVanillaSwapFromSwapIndex(,D70,F70,,Trigger)</f>
        <v>obj_00934#0005</v>
      </c>
      <c r="K70" s="88">
        <f>(_xll.qlVanillaSwapFairRate(J70,Trigger)-_xll.qlVanillaSwapFairRate(I70,Trigger))*10000</f>
        <v>11.326448997000648</v>
      </c>
      <c r="L70" s="89">
        <v>11.278560000000001</v>
      </c>
      <c r="M70" s="89">
        <v>11.073541211581128</v>
      </c>
      <c r="N70" s="90" t="s">
        <v>52</v>
      </c>
      <c r="O70" s="44">
        <f t="shared" si="5"/>
        <v>0.25290778541952008</v>
      </c>
      <c r="P70" s="44">
        <f t="shared" si="6"/>
        <v>0.20501878841887233</v>
      </c>
      <c r="Q70" s="85">
        <v>0</v>
      </c>
      <c r="R70" s="99">
        <v>0.12673183700894475</v>
      </c>
    </row>
    <row r="71" spans="1:18" x14ac:dyDescent="0.2">
      <c r="A71" s="4"/>
      <c r="B71" s="28" t="s">
        <v>34</v>
      </c>
      <c r="C71" s="28" t="s">
        <v>30</v>
      </c>
      <c r="D71" s="28" t="str">
        <f>_xll.qlSwapIndex(,"Euribor",C71,Ndays,Currency,Calendar,"1Y","mf","A/360",$D$56,Discounting,,Trigger)</f>
        <v>obj_008ac#0005</v>
      </c>
      <c r="E71" s="28" t="str">
        <f>_xll.qlSwapIndex(,"Euribor",C71,Ndays,Currency,Calendar,"1Y","mf","A/360",$E$56,Discounting,,Trigger)</f>
        <v>obj_008c8#0005</v>
      </c>
      <c r="F71" s="87">
        <f>_xll.qlInterestRateIndexFixingDate(D71,G71)</f>
        <v>44012</v>
      </c>
      <c r="G71" s="87">
        <f>_xll.qlCalendarAdvance(Calendar,SettlementDate,B71,"f",FALSE)</f>
        <v>44014</v>
      </c>
      <c r="H71" s="29">
        <f>_xll.qlInterestRateIndexMaturity(D71,G71)</f>
        <v>44379</v>
      </c>
      <c r="I71" s="28" t="str">
        <f>_xll.qlVanillaSwapFromSwapIndex(,E71,F71,,Trigger)</f>
        <v>obj_0090c#0005</v>
      </c>
      <c r="J71" s="28" t="str">
        <f>_xll.qlVanillaSwapFromSwapIndex(,D71,F71,,Trigger)</f>
        <v>obj_009cb#0005</v>
      </c>
      <c r="K71" s="88">
        <f>(_xll.qlVanillaSwapFairRate(J71,Trigger)-_xll.qlVanillaSwapFairRate(I71,Trigger))*10000</f>
        <v>10.761570852878492</v>
      </c>
      <c r="L71" s="89">
        <v>10.70073</v>
      </c>
      <c r="M71" s="89">
        <v>10.615667044712788</v>
      </c>
      <c r="N71" s="90" t="s">
        <v>53</v>
      </c>
      <c r="O71" s="44">
        <f t="shared" si="5"/>
        <v>0.14590380816570381</v>
      </c>
      <c r="P71" s="44">
        <f t="shared" si="6"/>
        <v>8.506295528721175E-2</v>
      </c>
      <c r="Q71" s="85">
        <v>0</v>
      </c>
      <c r="R71" s="99">
        <v>6.2139208193631716E-2</v>
      </c>
    </row>
    <row r="72" spans="1:18" x14ac:dyDescent="0.2">
      <c r="A72" s="4"/>
      <c r="B72" s="28" t="s">
        <v>35</v>
      </c>
      <c r="C72" s="28" t="s">
        <v>30</v>
      </c>
      <c r="D72" s="28" t="str">
        <f>_xll.qlSwapIndex(,"Euribor",C72,Ndays,Currency,Calendar,"1Y","mf","A/360",$D$56,Discounting,,Trigger)</f>
        <v>obj_008ca#0005</v>
      </c>
      <c r="E72" s="28" t="str">
        <f>_xll.qlSwapIndex(,"Euribor",C72,Ndays,Currency,Calendar,"1Y","mf","A/360",$E$56,Discounting,,Trigger)</f>
        <v>obj_00896#0005</v>
      </c>
      <c r="F72" s="87">
        <f>_xll.qlInterestRateIndexFixingDate(D72,G72)</f>
        <v>44377</v>
      </c>
      <c r="G72" s="87">
        <f>_xll.qlCalendarAdvance(Calendar,SettlementDate,B72,"f",FALSE)</f>
        <v>44379</v>
      </c>
      <c r="H72" s="29">
        <f>_xll.qlInterestRateIndexMaturity(D72,G72)</f>
        <v>44746</v>
      </c>
      <c r="I72" s="28" t="str">
        <f>_xll.qlVanillaSwapFromSwapIndex(,E72,F72,,Trigger)</f>
        <v>obj_00994#0005</v>
      </c>
      <c r="J72" s="28" t="str">
        <f>_xll.qlVanillaSwapFromSwapIndex(,D72,F72,,Trigger)</f>
        <v>obj_00995#0005</v>
      </c>
      <c r="K72" s="88">
        <f>(_xll.qlVanillaSwapFairRate(J72,Trigger)-_xll.qlVanillaSwapFairRate(I72,Trigger))*10000</f>
        <v>9.5514663549905148</v>
      </c>
      <c r="L72" s="89">
        <v>9.4851100000000006</v>
      </c>
      <c r="M72" s="89"/>
      <c r="N72" s="90" t="s">
        <v>54</v>
      </c>
      <c r="O72" s="44">
        <f t="shared" si="5"/>
        <v>9.5514663549905148</v>
      </c>
      <c r="P72" s="44">
        <f t="shared" si="6"/>
        <v>9.4851100000000006</v>
      </c>
      <c r="Q72" s="85">
        <v>0</v>
      </c>
      <c r="R72" s="99"/>
    </row>
    <row r="73" spans="1:18" x14ac:dyDescent="0.2">
      <c r="A73" s="4"/>
      <c r="B73" s="28" t="s">
        <v>36</v>
      </c>
      <c r="C73" s="28" t="s">
        <v>30</v>
      </c>
      <c r="D73" s="28" t="str">
        <f>_xll.qlSwapIndex(,"Euribor",C73,Ndays,Currency,Calendar,"1Y","mf","A/360",$D$56,Discounting,,Trigger)</f>
        <v>obj_00880#0005</v>
      </c>
      <c r="E73" s="28" t="str">
        <f>_xll.qlSwapIndex(,"Euribor",C73,Ndays,Currency,Calendar,"1Y","mf","A/360",$E$56,Discounting,,Trigger)</f>
        <v>obj_00895#0005</v>
      </c>
      <c r="F73" s="87">
        <f>_xll.qlInterestRateIndexFixingDate(D73,G73)</f>
        <v>44742</v>
      </c>
      <c r="G73" s="87">
        <f>_xll.qlCalendarAdvance(Calendar,SettlementDate,B73,"f",FALSE)</f>
        <v>44746</v>
      </c>
      <c r="H73" s="29">
        <f>_xll.qlInterestRateIndexMaturity(D73,G73)</f>
        <v>45111</v>
      </c>
      <c r="I73" s="28" t="str">
        <f>_xll.qlVanillaSwapFromSwapIndex(,E73,F73,,Trigger)</f>
        <v>obj_00914#0005</v>
      </c>
      <c r="J73" s="28" t="str">
        <f>_xll.qlVanillaSwapFromSwapIndex(,D73,F73,,Trigger)</f>
        <v>obj_0091f#0005</v>
      </c>
      <c r="K73" s="88">
        <f>(_xll.qlVanillaSwapFairRate(J73,Trigger)-_xll.qlVanillaSwapFairRate(I73,Trigger))*10000</f>
        <v>10.157425468979021</v>
      </c>
      <c r="L73" s="89">
        <v>10.045870000000001</v>
      </c>
      <c r="M73" s="89"/>
      <c r="N73" s="90" t="s">
        <v>54</v>
      </c>
      <c r="O73" s="44">
        <f t="shared" si="5"/>
        <v>10.157425468979021</v>
      </c>
      <c r="P73" s="44">
        <f t="shared" si="6"/>
        <v>10.045870000000001</v>
      </c>
      <c r="Q73" s="85">
        <v>0</v>
      </c>
      <c r="R73" s="99"/>
    </row>
    <row r="74" spans="1:18" x14ac:dyDescent="0.2">
      <c r="A74" s="4"/>
      <c r="B74" s="28" t="s">
        <v>37</v>
      </c>
      <c r="C74" s="28" t="s">
        <v>30</v>
      </c>
      <c r="D74" s="28" t="str">
        <f>_xll.qlSwapIndex(,"Euribor",C74,Ndays,Currency,Calendar,"1Y","mf","A/360",$D$56,Discounting,,Trigger)</f>
        <v>obj_00893#0005</v>
      </c>
      <c r="E74" s="28" t="str">
        <f>_xll.qlSwapIndex(,"Euribor",C74,Ndays,Currency,Calendar,"1Y","mf","A/360",$E$56,Discounting,,Trigger)</f>
        <v>obj_008d0#0005</v>
      </c>
      <c r="F74" s="87">
        <f>_xll.qlInterestRateIndexFixingDate(D74,G74)</f>
        <v>45106</v>
      </c>
      <c r="G74" s="87">
        <f>_xll.qlCalendarAdvance(Calendar,SettlementDate,B74,"f",FALSE)</f>
        <v>45110</v>
      </c>
      <c r="H74" s="29">
        <f>_xll.qlInterestRateIndexMaturity(D74,G74)</f>
        <v>45476</v>
      </c>
      <c r="I74" s="28" t="str">
        <f>_xll.qlVanillaSwapFromSwapIndex(,E74,F74,,Trigger)</f>
        <v>obj_009c2#0005</v>
      </c>
      <c r="J74" s="28" t="str">
        <f>_xll.qlVanillaSwapFromSwapIndex(,D74,F74,,Trigger)</f>
        <v>obj_00935#0005</v>
      </c>
      <c r="K74" s="88">
        <f>(_xll.qlVanillaSwapFairRate(J74,Trigger)-_xll.qlVanillaSwapFairRate(I74,Trigger))*10000</f>
        <v>9.1972135510694564</v>
      </c>
      <c r="L74" s="89">
        <v>9.1012400000000007</v>
      </c>
      <c r="M74" s="89"/>
      <c r="N74" s="90" t="s">
        <v>54</v>
      </c>
      <c r="O74" s="44">
        <f t="shared" si="5"/>
        <v>9.1972135510694564</v>
      </c>
      <c r="P74" s="44">
        <f t="shared" si="6"/>
        <v>9.1012400000000007</v>
      </c>
      <c r="Q74" s="85">
        <v>0</v>
      </c>
      <c r="R74" s="99"/>
    </row>
    <row r="75" spans="1:18" x14ac:dyDescent="0.2">
      <c r="A75" s="4"/>
      <c r="B75" s="28" t="s">
        <v>38</v>
      </c>
      <c r="C75" s="28" t="s">
        <v>30</v>
      </c>
      <c r="D75" s="28" t="str">
        <f>_xll.qlSwapIndex(,"Euribor",C75,Ndays,Currency,Calendar,"1Y","mf","A/360",$D$56,Discounting,,Trigger)</f>
        <v>obj_0089c#0005</v>
      </c>
      <c r="E75" s="28" t="str">
        <f>_xll.qlSwapIndex(,"Euribor",C75,Ndays,Currency,Calendar,"1Y","mf","A/360",$E$56,Discounting,,Trigger)</f>
        <v>obj_008a9#0005</v>
      </c>
      <c r="F75" s="87">
        <f>_xll.qlInterestRateIndexFixingDate(D75,G75)</f>
        <v>45471</v>
      </c>
      <c r="G75" s="87">
        <f>_xll.qlCalendarAdvance(Calendar,SettlementDate,B75,"f",FALSE)</f>
        <v>45475</v>
      </c>
      <c r="H75" s="29">
        <f>_xll.qlInterestRateIndexMaturity(D75,G75)</f>
        <v>45840</v>
      </c>
      <c r="I75" s="28" t="str">
        <f>_xll.qlVanillaSwapFromSwapIndex(,E75,F75,,Trigger)</f>
        <v>obj_009b1#0005</v>
      </c>
      <c r="J75" s="28" t="str">
        <f>_xll.qlVanillaSwapFromSwapIndex(,D75,F75,,Trigger)</f>
        <v>obj_009b0#0005</v>
      </c>
      <c r="K75" s="88">
        <f>(_xll.qlVanillaSwapFairRate(J75,Trigger)-_xll.qlVanillaSwapFairRate(I75,Trigger))*10000</f>
        <v>10.060273953188224</v>
      </c>
      <c r="L75" s="89">
        <v>9.9675100000000008</v>
      </c>
      <c r="M75" s="89"/>
      <c r="N75" s="90" t="s">
        <v>54</v>
      </c>
      <c r="O75" s="44">
        <f t="shared" si="5"/>
        <v>10.060273953188224</v>
      </c>
      <c r="P75" s="44">
        <f t="shared" si="6"/>
        <v>9.9675100000000008</v>
      </c>
      <c r="Q75" s="85">
        <v>0</v>
      </c>
      <c r="R75" s="99"/>
    </row>
    <row r="76" spans="1:18" x14ac:dyDescent="0.2">
      <c r="A76" s="4"/>
      <c r="B76" s="28" t="s">
        <v>39</v>
      </c>
      <c r="C76" s="28" t="s">
        <v>31</v>
      </c>
      <c r="D76" s="28" t="str">
        <f>_xll.qlSwapIndex(,"Euribor",C76,Ndays,Currency,Calendar,"1Y","mf","A/360",$D$56,Discounting,,Trigger)</f>
        <v>obj_008f8#0005</v>
      </c>
      <c r="E76" s="28" t="str">
        <f>_xll.qlSwapIndex(,"Euribor",C76,Ndays,Currency,Calendar,"1Y","mf","A/360",$E$56,Discounting,,Trigger)</f>
        <v>obj_008e7#0005</v>
      </c>
      <c r="F76" s="87">
        <f>_xll.qlInterestRateIndexFixingDate(D76,G76)</f>
        <v>45838</v>
      </c>
      <c r="G76" s="87">
        <f>_xll.qlCalendarAdvance(Calendar,SettlementDate,B76,"f",FALSE)</f>
        <v>45840</v>
      </c>
      <c r="H76" s="29">
        <f>_xll.qlInterestRateIndexMaturity(D76,G76)</f>
        <v>46570</v>
      </c>
      <c r="I76" s="28" t="str">
        <f>_xll.qlVanillaSwapFromSwapIndex(,E76,F76,,Trigger)</f>
        <v>obj_009ae#0005</v>
      </c>
      <c r="J76" s="28" t="str">
        <f>_xll.qlVanillaSwapFromSwapIndex(,D76,F76,,Trigger)</f>
        <v>obj_009af#0005</v>
      </c>
      <c r="K76" s="88">
        <f>(_xll.qlVanillaSwapFairRate(J76,Trigger)-_xll.qlVanillaSwapFairRate(I76,Trigger))*10000</f>
        <v>8.1351945152730032</v>
      </c>
      <c r="L76" s="89">
        <v>8.0550899999999999</v>
      </c>
      <c r="M76" s="89"/>
      <c r="N76" s="90" t="s">
        <v>54</v>
      </c>
      <c r="O76" s="44">
        <f t="shared" si="5"/>
        <v>8.1351945152730032</v>
      </c>
      <c r="P76" s="44">
        <f t="shared" si="6"/>
        <v>8.0550899999999999</v>
      </c>
      <c r="Q76" s="85">
        <v>0</v>
      </c>
      <c r="R76" s="99"/>
    </row>
    <row r="77" spans="1:18" x14ac:dyDescent="0.2">
      <c r="A77" s="4"/>
      <c r="B77" s="28" t="s">
        <v>40</v>
      </c>
      <c r="C77" s="28" t="s">
        <v>32</v>
      </c>
      <c r="D77" s="28" t="str">
        <f>_xll.qlSwapIndex(,"Euribor",C77,Ndays,Currency,Calendar,"1Y","mf","A/360",$D$56,Discounting,,Trigger)</f>
        <v>obj_0089b#0005</v>
      </c>
      <c r="E77" s="28" t="str">
        <f>_xll.qlSwapIndex(,"Euribor",C77,Ndays,Currency,Calendar,"1Y","mf","A/360",$E$56,Discounting,,Trigger)</f>
        <v>obj_0086b#0005</v>
      </c>
      <c r="F77" s="87">
        <f>_xll.qlInterestRateIndexFixingDate(D77,G77)</f>
        <v>46568</v>
      </c>
      <c r="G77" s="87">
        <f>_xll.qlCalendarAdvance(Calendar,SettlementDate,B77,"f",FALSE)</f>
        <v>46570</v>
      </c>
      <c r="H77" s="29">
        <f>_xll.qlInterestRateIndexMaturity(D77,G77)</f>
        <v>47666</v>
      </c>
      <c r="I77" s="28" t="str">
        <f>_xll.qlVanillaSwapFromSwapIndex(,E77,F77,,Trigger)</f>
        <v>obj_00904#0005</v>
      </c>
      <c r="J77" s="28" t="str">
        <f>_xll.qlVanillaSwapFromSwapIndex(,D77,F77,,Trigger)</f>
        <v>obj_00918#0005</v>
      </c>
      <c r="K77" s="88">
        <f>(_xll.qlVanillaSwapFairRate(J77,Trigger)-_xll.qlVanillaSwapFairRate(I77,Trigger))*10000</f>
        <v>7.5568761928255377</v>
      </c>
      <c r="L77" s="89">
        <v>7.4815100000000001</v>
      </c>
      <c r="M77" s="89"/>
      <c r="N77" s="90" t="s">
        <v>54</v>
      </c>
      <c r="O77" s="44">
        <f t="shared" si="5"/>
        <v>7.5568761928255377</v>
      </c>
      <c r="P77" s="44">
        <f t="shared" si="6"/>
        <v>7.4815100000000001</v>
      </c>
      <c r="Q77" s="85">
        <v>0</v>
      </c>
      <c r="R77" s="99"/>
    </row>
    <row r="78" spans="1:18" x14ac:dyDescent="0.2">
      <c r="A78" s="4"/>
      <c r="B78" s="28" t="s">
        <v>41</v>
      </c>
      <c r="C78" s="28" t="s">
        <v>34</v>
      </c>
      <c r="D78" s="28" t="str">
        <f>_xll.qlSwapIndex(,"Euribor",C78,Ndays,Currency,Calendar,"1Y","mf","A/360",$D$56,Discounting,,Trigger)</f>
        <v>obj_008db#0005</v>
      </c>
      <c r="E78" s="28" t="str">
        <f>_xll.qlSwapIndex(,"Euribor",C78,Ndays,Currency,Calendar,"1Y","mf","A/360",$E$56,Discounting,,Trigger)</f>
        <v>obj_0085f#0005</v>
      </c>
      <c r="F78" s="87">
        <f>_xll.qlInterestRateIndexFixingDate(D78,G78)</f>
        <v>47662</v>
      </c>
      <c r="G78" s="87">
        <f>_xll.qlCalendarAdvance(Calendar,SettlementDate,B78,"f",FALSE)</f>
        <v>47666</v>
      </c>
      <c r="H78" s="29">
        <f>_xll.qlInterestRateIndexMaturity(D78,G78)</f>
        <v>49492</v>
      </c>
      <c r="I78" s="28" t="str">
        <f>_xll.qlVanillaSwapFromSwapIndex(,E78,F78,,Trigger)</f>
        <v>obj_00987#0005</v>
      </c>
      <c r="J78" s="28" t="str">
        <f>_xll.qlVanillaSwapFromSwapIndex(,D78,F78,,Trigger)</f>
        <v>obj_00986#0005</v>
      </c>
      <c r="K78" s="88">
        <f>(_xll.qlVanillaSwapFairRate(J78,Trigger)-_xll.qlVanillaSwapFairRate(I78,Trigger))*10000</f>
        <v>5.2479085547636748</v>
      </c>
      <c r="L78" s="89">
        <v>5.1970599999999996</v>
      </c>
      <c r="M78" s="89"/>
      <c r="N78" s="90" t="s">
        <v>54</v>
      </c>
      <c r="O78" s="44">
        <f t="shared" si="5"/>
        <v>5.2479085547636748</v>
      </c>
      <c r="P78" s="44">
        <f t="shared" si="6"/>
        <v>5.1970599999999996</v>
      </c>
      <c r="Q78" s="85">
        <v>0</v>
      </c>
      <c r="R78" s="99"/>
    </row>
    <row r="79" spans="1:18" x14ac:dyDescent="0.2">
      <c r="A79" s="4"/>
      <c r="B79" s="28" t="s">
        <v>42</v>
      </c>
      <c r="C79" s="28" t="s">
        <v>34</v>
      </c>
      <c r="D79" s="28" t="str">
        <f>_xll.qlSwapIndex(,"Euribor",C79,Ndays,Currency,Calendar,"1Y","mf","A/360",$D$56,Discounting,,Trigger)</f>
        <v>obj_008bc#0005</v>
      </c>
      <c r="E79" s="28" t="str">
        <f>_xll.qlSwapIndex(,"Euribor",C79,Ndays,Currency,Calendar,"1Y","mf","A/360",$E$56,Discounting,,Trigger)</f>
        <v>obj_0088b#0005</v>
      </c>
      <c r="F79" s="87">
        <f>_xll.qlInterestRateIndexFixingDate(D79,G79)</f>
        <v>49488</v>
      </c>
      <c r="G79" s="87">
        <f>_xll.qlCalendarAdvance(Calendar,SettlementDate,B79,"f",FALSE)</f>
        <v>49492</v>
      </c>
      <c r="H79" s="29">
        <f>_xll.qlInterestRateIndexMaturity(D79,G79)</f>
        <v>51319</v>
      </c>
      <c r="I79" s="28" t="str">
        <f>_xll.qlVanillaSwapFromSwapIndex(,E79,F79,,Trigger)</f>
        <v>obj_009a5#0005</v>
      </c>
      <c r="J79" s="28" t="str">
        <f>_xll.qlVanillaSwapFromSwapIndex(,D79,F79,,Trigger)</f>
        <v>obj_009a4#0005</v>
      </c>
      <c r="K79" s="88">
        <f>(_xll.qlVanillaSwapFairRate(J79,Trigger)-_xll.qlVanillaSwapFairRate(I79,Trigger))*10000</f>
        <v>4.2651783270714407</v>
      </c>
      <c r="L79" s="89">
        <v>4.2275600000000004</v>
      </c>
      <c r="M79" s="89"/>
      <c r="N79" s="90" t="s">
        <v>54</v>
      </c>
      <c r="O79" s="44">
        <f t="shared" si="5"/>
        <v>4.2651783270714407</v>
      </c>
      <c r="P79" s="44">
        <f t="shared" si="6"/>
        <v>4.2275600000000004</v>
      </c>
      <c r="Q79" s="85">
        <v>0</v>
      </c>
      <c r="R79" s="99"/>
    </row>
    <row r="80" spans="1:18" x14ac:dyDescent="0.2">
      <c r="A80" s="4"/>
      <c r="B80" s="28" t="s">
        <v>43</v>
      </c>
      <c r="C80" s="28" t="s">
        <v>34</v>
      </c>
      <c r="D80" s="28" t="str">
        <f>_xll.qlSwapIndex(,"Euribor",C80,Ndays,Currency,Calendar,"1Y","mf","A/360",$D$56,Discounting,,Trigger)</f>
        <v>obj_008bd#0005</v>
      </c>
      <c r="E80" s="28" t="str">
        <f>_xll.qlSwapIndex(,"Euribor",C80,Ndays,Currency,Calendar,"1Y","mf","A/360",$E$56,Discounting,,Trigger)</f>
        <v>obj_008be#0005</v>
      </c>
      <c r="F80" s="87">
        <f>_xll.qlInterestRateIndexFixingDate(D80,G80)</f>
        <v>51315</v>
      </c>
      <c r="G80" s="87">
        <f>_xll.qlCalendarAdvance(Calendar,SettlementDate,B80,"f",FALSE)</f>
        <v>51319</v>
      </c>
      <c r="H80" s="29">
        <f>_xll.qlInterestRateIndexMaturity(D80,G80)</f>
        <v>53146</v>
      </c>
      <c r="I80" s="28" t="str">
        <f>_xll.qlVanillaSwapFromSwapIndex(,E80,F80,,Trigger)</f>
        <v>obj_009bd#0005</v>
      </c>
      <c r="J80" s="28" t="str">
        <f>_xll.qlVanillaSwapFromSwapIndex(,D80,F80,,Trigger)</f>
        <v>obj_009bc#0005</v>
      </c>
      <c r="K80" s="88">
        <f>(_xll.qlVanillaSwapFairRate(J80,Trigger)-_xll.qlVanillaSwapFairRate(I80,Trigger))*10000</f>
        <v>4.0154835766699479</v>
      </c>
      <c r="L80" s="89">
        <v>3.9820000000000002</v>
      </c>
      <c r="M80" s="89"/>
      <c r="N80" s="90" t="s">
        <v>54</v>
      </c>
      <c r="O80" s="44">
        <f t="shared" si="5"/>
        <v>4.0154835766699479</v>
      </c>
      <c r="P80" s="44">
        <f t="shared" si="6"/>
        <v>3.9820000000000002</v>
      </c>
      <c r="Q80" s="85">
        <v>0</v>
      </c>
      <c r="R80" s="99"/>
    </row>
    <row r="81" spans="1:18" x14ac:dyDescent="0.2">
      <c r="A81" s="4"/>
      <c r="B81" s="30" t="s">
        <v>44</v>
      </c>
      <c r="C81" s="30" t="s">
        <v>39</v>
      </c>
      <c r="D81" s="30" t="str">
        <f>_xll.qlSwapIndex(,"Euribor",C81,Ndays,Currency,Calendar,"1Y","mf","A/360",$D$56,Discounting,,Trigger)</f>
        <v>obj_00854#0005</v>
      </c>
      <c r="E81" s="30" t="str">
        <f>_xll.qlSwapIndex(,"Euribor",C81,Ndays,Currency,Calendar,"1Y","mf","A/360",$E$56,Discounting,,Trigger)</f>
        <v>obj_0085e#0005</v>
      </c>
      <c r="F81" s="91">
        <f>_xll.qlInterestRateIndexFixingDate(D81,G81)</f>
        <v>53142</v>
      </c>
      <c r="G81" s="91">
        <f>_xll.qlCalendarAdvance(Calendar,SettlementDate,B81,"f",FALSE)</f>
        <v>53146</v>
      </c>
      <c r="H81" s="31">
        <f>_xll.qlInterestRateIndexMaturity(D81,G81)</f>
        <v>56800</v>
      </c>
      <c r="I81" s="30" t="str">
        <f>_xll.qlVanillaSwapFromSwapIndex(,E81,F81,,Trigger)</f>
        <v>obj_009ab#0005</v>
      </c>
      <c r="J81" s="30" t="str">
        <f>_xll.qlVanillaSwapFromSwapIndex(,D81,F81,,Trigger)</f>
        <v>obj_009aa#0005</v>
      </c>
      <c r="K81" s="92">
        <f>(_xll.qlVanillaSwapFairRate(J81,Trigger)-_xll.qlVanillaSwapFairRate(I81,Trigger))*10000</f>
        <v>2.5351306227953603</v>
      </c>
      <c r="L81" s="93">
        <v>2.5118200000000002</v>
      </c>
      <c r="M81" s="93"/>
      <c r="N81" s="94" t="s">
        <v>54</v>
      </c>
      <c r="O81" s="45">
        <f t="shared" si="5"/>
        <v>2.5351306227953603</v>
      </c>
      <c r="P81" s="45">
        <f t="shared" si="6"/>
        <v>2.5118200000000002</v>
      </c>
      <c r="Q81" s="85">
        <v>0</v>
      </c>
      <c r="R81" s="99"/>
    </row>
    <row r="82" spans="1:18" x14ac:dyDescent="0.2">
      <c r="A82" s="4"/>
      <c r="B82" s="95"/>
      <c r="C82" s="95"/>
      <c r="D82" s="95"/>
      <c r="E82" s="95"/>
      <c r="F82" s="95"/>
      <c r="G82" s="95"/>
      <c r="H82" s="95"/>
      <c r="I82" s="95"/>
      <c r="J82" s="95"/>
      <c r="K82" s="96"/>
      <c r="L82" s="96"/>
      <c r="M82" s="96"/>
      <c r="N82" s="95"/>
      <c r="O82" s="95"/>
      <c r="P82" s="95"/>
      <c r="Q82" s="95"/>
      <c r="R82" s="5"/>
    </row>
    <row r="83" spans="1:18" x14ac:dyDescent="0.2">
      <c r="A83" s="4"/>
      <c r="B83" s="95"/>
      <c r="C83" s="95"/>
      <c r="D83" s="97" t="str">
        <f>_xll.qlEuribor(Currency&amp;FamilyName&amp;"3M_QL","3M","EUR3M",,Trigger,TRUE)</f>
        <v>EURibor3M_QL#0004</v>
      </c>
      <c r="E83" s="98" t="str">
        <f>_xll.qlEonia(,"EURON",,_xll.ohTrigger(Recalc,Trigger))</f>
        <v>obj_00848#0020</v>
      </c>
      <c r="F83" s="98"/>
      <c r="G83" s="98"/>
      <c r="H83" s="98"/>
      <c r="I83" s="95"/>
      <c r="J83" s="95"/>
      <c r="K83" s="96"/>
      <c r="L83" s="96"/>
      <c r="M83" s="96"/>
      <c r="N83" s="95"/>
      <c r="O83" s="95"/>
      <c r="P83" s="95"/>
      <c r="Q83" s="95"/>
      <c r="R83" s="5"/>
    </row>
    <row r="84" spans="1:18" ht="33.75" x14ac:dyDescent="0.2">
      <c r="A84" s="4"/>
      <c r="B84" s="73" t="s">
        <v>60</v>
      </c>
      <c r="C84" s="74" t="s">
        <v>61</v>
      </c>
      <c r="D84" s="75" t="s">
        <v>64</v>
      </c>
      <c r="E84" s="75" t="s">
        <v>68</v>
      </c>
      <c r="F84" s="75" t="s">
        <v>21</v>
      </c>
      <c r="G84" s="75" t="s">
        <v>55</v>
      </c>
      <c r="H84" s="75" t="s">
        <v>56</v>
      </c>
      <c r="I84" s="75" t="s">
        <v>65</v>
      </c>
      <c r="J84" s="75" t="s">
        <v>69</v>
      </c>
      <c r="K84" s="76" t="s">
        <v>15</v>
      </c>
      <c r="L84" s="76" t="s">
        <v>16</v>
      </c>
      <c r="M84" s="77" t="s">
        <v>17</v>
      </c>
      <c r="N84" s="78"/>
      <c r="O84" s="73" t="s">
        <v>28</v>
      </c>
      <c r="P84" s="73" t="s">
        <v>29</v>
      </c>
      <c r="Q84" s="79"/>
      <c r="R84" s="80"/>
    </row>
    <row r="85" spans="1:18" x14ac:dyDescent="0.2">
      <c r="A85" s="4"/>
      <c r="B85" s="54" t="s">
        <v>46</v>
      </c>
      <c r="C85" s="54" t="s">
        <v>30</v>
      </c>
      <c r="D85" s="54" t="str">
        <f>_xll.qlSwapIndex(,"Euribor",C85,Ndays,Currency,Calendar,"1Y","mf","A/360",$D$83,Discounting,,Trigger)</f>
        <v>obj_008a6#0005</v>
      </c>
      <c r="E85" s="54"/>
      <c r="F85" s="81">
        <f>_xll.qlInterestRateIndexFixingDate(D85,G85)</f>
        <v>42185</v>
      </c>
      <c r="G85" s="81">
        <f>_xll.qlCalendarAdvance(Calendar,SettlementDate,B85,"f",FALSE)</f>
        <v>42187</v>
      </c>
      <c r="H85" s="55">
        <f>_xll.qlInterestRateIndexMaturity(D85,G85)</f>
        <v>42555</v>
      </c>
      <c r="I85" s="54" t="str">
        <f>_xll.qlVanillaSwapFromSwapIndex(,D85,F85,,Trigger)</f>
        <v>obj_0093c#0005</v>
      </c>
      <c r="J85" s="54" t="str">
        <f>_xll.qlMakeDatedOIS(,G85,H85,$E$83,,"Actual/360")</f>
        <v>obj_0093d#0032</v>
      </c>
      <c r="K85" s="82">
        <f>(_xll.qlVanillaSwapFairRate(I85)-_xll.qlOvernightIndexedSwapFairRate(J85))*10000</f>
        <v>13.600058196789305</v>
      </c>
      <c r="L85" s="83">
        <v>13.68914</v>
      </c>
      <c r="M85" s="83">
        <v>13.773195453830846</v>
      </c>
      <c r="N85" s="84"/>
      <c r="O85" s="43">
        <f>K85-M85</f>
        <v>-0.17313725704154059</v>
      </c>
      <c r="P85" s="43">
        <f>L85-M85</f>
        <v>-8.4055453830846005E-2</v>
      </c>
      <c r="Q85" s="95">
        <v>0</v>
      </c>
      <c r="R85" s="99">
        <v>9.7666307672937117E-2</v>
      </c>
    </row>
    <row r="86" spans="1:18" x14ac:dyDescent="0.2">
      <c r="A86" s="4"/>
      <c r="B86" s="28" t="s">
        <v>47</v>
      </c>
      <c r="C86" s="28" t="s">
        <v>30</v>
      </c>
      <c r="D86" s="28" t="str">
        <f>_xll.qlSwapIndex(,"Euribor",C86,Ndays,Currency,Calendar,"1Y","mf","A/360",$D$83,Discounting,,Trigger)</f>
        <v>obj_008f2#0005</v>
      </c>
      <c r="E86" s="28"/>
      <c r="F86" s="87">
        <f>_xll.qlInterestRateIndexFixingDate(D86,G86)</f>
        <v>42192</v>
      </c>
      <c r="G86" s="87">
        <f>_xll.qlCalendarAdvance(Calendar,SettlementDate,B86,"f",FALSE)</f>
        <v>42194</v>
      </c>
      <c r="H86" s="29">
        <f>_xll.qlInterestRateIndexMaturity(D86,G86)</f>
        <v>42562</v>
      </c>
      <c r="I86" s="28" t="str">
        <f>_xll.qlVanillaSwapFromSwapIndex(,D86,F86,,Trigger)</f>
        <v>obj_00957#0005</v>
      </c>
      <c r="J86" s="28" t="str">
        <f>_xll.qlMakeDatedOIS(,G86,H86,$E$83,,"Actual/360")</f>
        <v>obj_00956#0020</v>
      </c>
      <c r="K86" s="88">
        <f>(_xll.qlVanillaSwapFairRate(I86)-_xll.qlOvernightIndexedSwapFairRate(J86))*10000</f>
        <v>13.78477081563701</v>
      </c>
      <c r="L86" s="89">
        <v>13.999129999999999</v>
      </c>
      <c r="M86" s="89">
        <v>13.943492966204051</v>
      </c>
      <c r="N86" s="90"/>
      <c r="O86" s="44">
        <f t="shared" ref="O86:O116" si="7">K86-M86</f>
        <v>-0.15872215056704064</v>
      </c>
      <c r="P86" s="44">
        <f t="shared" ref="P86:P116" si="8">L86-M86</f>
        <v>5.5637033795948199E-2</v>
      </c>
      <c r="Q86" s="95">
        <v>0</v>
      </c>
      <c r="R86" s="99">
        <v>0.12211001887110795</v>
      </c>
    </row>
    <row r="87" spans="1:18" x14ac:dyDescent="0.2">
      <c r="A87" s="4"/>
      <c r="B87" s="28" t="s">
        <v>48</v>
      </c>
      <c r="C87" s="28" t="s">
        <v>30</v>
      </c>
      <c r="D87" s="28" t="str">
        <f>_xll.qlSwapIndex(,"Euribor",C87,Ndays,Currency,Calendar,"1Y","mf","A/360",$D$83,Discounting,,Trigger)</f>
        <v>obj_00872#0005</v>
      </c>
      <c r="E87" s="28"/>
      <c r="F87" s="87">
        <f>_xll.qlInterestRateIndexFixingDate(D87,G87)</f>
        <v>42199</v>
      </c>
      <c r="G87" s="87">
        <f>_xll.qlCalendarAdvance(Calendar,SettlementDate,B87,"f",FALSE)</f>
        <v>42201</v>
      </c>
      <c r="H87" s="29">
        <f>_xll.qlInterestRateIndexMaturity(D87,G87)</f>
        <v>42569</v>
      </c>
      <c r="I87" s="28" t="str">
        <f>_xll.qlVanillaSwapFromSwapIndex(,D87,F87,,Trigger)</f>
        <v>obj_00960#0005</v>
      </c>
      <c r="J87" s="28" t="str">
        <f>_xll.qlMakeDatedOIS(,G87,H87,$E$83,,"Actual/360")</f>
        <v>obj_00961#0020</v>
      </c>
      <c r="K87" s="88">
        <f>(_xll.qlVanillaSwapFairRate(I87)-_xll.qlOvernightIndexedSwapFairRate(J87))*10000</f>
        <v>13.889832103401757</v>
      </c>
      <c r="L87" s="89">
        <v>14.23054</v>
      </c>
      <c r="M87" s="89">
        <v>14.091498056351261</v>
      </c>
      <c r="N87" s="90"/>
      <c r="O87" s="44">
        <f t="shared" si="7"/>
        <v>-0.2016659529495044</v>
      </c>
      <c r="P87" s="44">
        <f t="shared" si="8"/>
        <v>0.13904194364873845</v>
      </c>
      <c r="Q87" s="95">
        <v>0</v>
      </c>
      <c r="R87" s="99">
        <v>0.14699342059812065</v>
      </c>
    </row>
    <row r="88" spans="1:18" x14ac:dyDescent="0.2">
      <c r="A88" s="4"/>
      <c r="B88" s="28" t="s">
        <v>49</v>
      </c>
      <c r="C88" s="28" t="s">
        <v>30</v>
      </c>
      <c r="D88" s="28" t="str">
        <f>_xll.qlSwapIndex(,"Euribor",C88,Ndays,Currency,Calendar,"1Y","mf","A/360",$D$83,Discounting,,Trigger)</f>
        <v>obj_008d7#0005</v>
      </c>
      <c r="E88" s="28"/>
      <c r="F88" s="87">
        <f>_xll.qlInterestRateIndexFixingDate(D88,G88)</f>
        <v>42206</v>
      </c>
      <c r="G88" s="87">
        <f>_xll.qlCalendarAdvance(Calendar,SettlementDate,B88,"f",FALSE)</f>
        <v>42208</v>
      </c>
      <c r="H88" s="29">
        <f>_xll.qlInterestRateIndexMaturity(D88,G88)</f>
        <v>42576</v>
      </c>
      <c r="I88" s="28" t="str">
        <f>_xll.qlVanillaSwapFromSwapIndex(,D88,F88,,Trigger)</f>
        <v>obj_00945#0005</v>
      </c>
      <c r="J88" s="28" t="str">
        <f>_xll.qlMakeDatedOIS(,G88,H88,$E$83,,"Actual/360")</f>
        <v>obj_00944#0020</v>
      </c>
      <c r="K88" s="88">
        <f>(_xll.qlVanillaSwapFairRate(I88)-_xll.qlOvernightIndexedSwapFairRate(J88))*10000</f>
        <v>13.984821887153519</v>
      </c>
      <c r="L88" s="89">
        <v>14.34887</v>
      </c>
      <c r="M88" s="89">
        <v>14.202866074417301</v>
      </c>
      <c r="N88" s="90"/>
      <c r="O88" s="44">
        <f t="shared" si="7"/>
        <v>-0.21804418726378216</v>
      </c>
      <c r="P88" s="44">
        <f t="shared" si="8"/>
        <v>0.14600392558269881</v>
      </c>
      <c r="Q88" s="95">
        <v>0</v>
      </c>
      <c r="R88" s="99">
        <v>0.15672038458437632</v>
      </c>
    </row>
    <row r="89" spans="1:18" x14ac:dyDescent="0.2">
      <c r="A89" s="4"/>
      <c r="B89" s="28" t="s">
        <v>45</v>
      </c>
      <c r="C89" s="28" t="s">
        <v>30</v>
      </c>
      <c r="D89" s="28" t="str">
        <f>_xll.qlSwapIndex(,"Euribor",C89,Ndays,Currency,Calendar,"1Y","mf","A/360",$D$83,Discounting,,Trigger)</f>
        <v>obj_008fc#0005</v>
      </c>
      <c r="E89" s="28"/>
      <c r="F89" s="87">
        <f>_xll.qlInterestRateIndexFixingDate(D89,G89)</f>
        <v>42215</v>
      </c>
      <c r="G89" s="87">
        <f>_xll.qlCalendarAdvance(Calendar,SettlementDate,B89,"f",FALSE)</f>
        <v>42219</v>
      </c>
      <c r="H89" s="29">
        <f>_xll.qlInterestRateIndexMaturity(D89,G89)</f>
        <v>42585</v>
      </c>
      <c r="I89" s="28" t="str">
        <f>_xll.qlVanillaSwapFromSwapIndex(,D89,F89,,Trigger)</f>
        <v>obj_0096f#0005</v>
      </c>
      <c r="J89" s="28" t="str">
        <f>_xll.qlMakeDatedOIS(,G89,H89,$E$83,,"Actual/360")</f>
        <v>obj_0096e#0020</v>
      </c>
      <c r="K89" s="88">
        <f>(_xll.qlVanillaSwapFairRate(I89)-_xll.qlOvernightIndexedSwapFairRate(J89))*10000</f>
        <v>14.118328005964406</v>
      </c>
      <c r="L89" s="89">
        <v>14.321540000000001</v>
      </c>
      <c r="M89" s="89">
        <v>14.36257592083401</v>
      </c>
      <c r="N89" s="90"/>
      <c r="O89" s="44">
        <f t="shared" si="7"/>
        <v>-0.24424791486960373</v>
      </c>
      <c r="P89" s="44">
        <f t="shared" si="8"/>
        <v>-4.1035920834008976E-2</v>
      </c>
      <c r="Q89" s="95">
        <v>0</v>
      </c>
      <c r="R89" s="99">
        <v>0.12338129810605922</v>
      </c>
    </row>
    <row r="90" spans="1:18" x14ac:dyDescent="0.2">
      <c r="A90" s="4"/>
      <c r="B90" s="28" t="s">
        <v>50</v>
      </c>
      <c r="C90" s="28" t="s">
        <v>30</v>
      </c>
      <c r="D90" s="28" t="str">
        <f>_xll.qlSwapIndex(,"Euribor",C90,Ndays,Currency,Calendar,"1Y","mf","A/360",$D$83,Discounting,,Trigger)</f>
        <v>obj_00891#0005</v>
      </c>
      <c r="E90" s="28"/>
      <c r="F90" s="87">
        <f>_xll.qlInterestRateIndexFixingDate(D90,G90)</f>
        <v>42247</v>
      </c>
      <c r="G90" s="87">
        <f>_xll.qlCalendarAdvance(Calendar,SettlementDate,B90,"f",FALSE)</f>
        <v>42249</v>
      </c>
      <c r="H90" s="29">
        <f>_xll.qlInterestRateIndexMaturity(D90,G90)</f>
        <v>42615</v>
      </c>
      <c r="I90" s="28" t="str">
        <f>_xll.qlVanillaSwapFromSwapIndex(,D90,F90,,Trigger)</f>
        <v>obj_0094d#0005</v>
      </c>
      <c r="J90" s="28" t="str">
        <f>_xll.qlMakeDatedOIS(,G90,H90,$E$83,,"Actual/360")</f>
        <v>obj_0094c#0020</v>
      </c>
      <c r="K90" s="88">
        <f>(_xll.qlVanillaSwapFairRate(I90)-_xll.qlOvernightIndexedSwapFairRate(J90))*10000</f>
        <v>14.46232933656786</v>
      </c>
      <c r="L90" s="89">
        <v>14.729760000000001</v>
      </c>
      <c r="M90" s="89">
        <v>14.707179398784538</v>
      </c>
      <c r="N90" s="90"/>
      <c r="O90" s="44">
        <f t="shared" si="7"/>
        <v>-0.2448500622166776</v>
      </c>
      <c r="P90" s="44">
        <f t="shared" si="8"/>
        <v>2.2580601215462792E-2</v>
      </c>
      <c r="Q90" s="95">
        <v>0</v>
      </c>
      <c r="R90" s="99">
        <v>0.12344179051424109</v>
      </c>
    </row>
    <row r="91" spans="1:18" x14ac:dyDescent="0.2">
      <c r="A91" s="4"/>
      <c r="B91" s="28" t="s">
        <v>13</v>
      </c>
      <c r="C91" s="28" t="s">
        <v>30</v>
      </c>
      <c r="D91" s="28" t="str">
        <f>_xll.qlSwapIndex(,"Euribor",C91,Ndays,Currency,Calendar,"1Y","mf","A/360",$D$83,Discounting,,Trigger)</f>
        <v>obj_00887#0005</v>
      </c>
      <c r="E91" s="28"/>
      <c r="F91" s="87">
        <f>_xll.qlInterestRateIndexFixingDate(D91,G91)</f>
        <v>42277</v>
      </c>
      <c r="G91" s="87">
        <f>_xll.qlCalendarAdvance(Calendar,SettlementDate,B91,"f",FALSE)</f>
        <v>42279</v>
      </c>
      <c r="H91" s="29">
        <f>_xll.qlInterestRateIndexMaturity(D91,G91)</f>
        <v>42646</v>
      </c>
      <c r="I91" s="28" t="str">
        <f>_xll.qlVanillaSwapFromSwapIndex(,D91,F91,,Trigger)</f>
        <v>obj_0093f#0005</v>
      </c>
      <c r="J91" s="28" t="str">
        <f>_xll.qlMakeDatedOIS(,G91,H91,$E$83,,"Actual/360")</f>
        <v>obj_0093e#0020</v>
      </c>
      <c r="K91" s="88">
        <f>(_xll.qlVanillaSwapFairRate(I91)-_xll.qlOvernightIndexedSwapFairRate(J91))*10000</f>
        <v>14.758240301652833</v>
      </c>
      <c r="L91" s="89">
        <v>14.94032</v>
      </c>
      <c r="M91" s="89">
        <v>14.922238179106937</v>
      </c>
      <c r="N91" s="90"/>
      <c r="O91" s="44">
        <f t="shared" si="7"/>
        <v>-0.16399787745410421</v>
      </c>
      <c r="P91" s="44">
        <f t="shared" si="8"/>
        <v>1.8081820893062428E-2</v>
      </c>
      <c r="Q91" s="95">
        <v>0</v>
      </c>
      <c r="R91" s="99">
        <v>0.11713630125437811</v>
      </c>
    </row>
    <row r="92" spans="1:18" x14ac:dyDescent="0.2">
      <c r="A92" s="4"/>
      <c r="B92" s="28" t="s">
        <v>70</v>
      </c>
      <c r="C92" s="28" t="s">
        <v>30</v>
      </c>
      <c r="D92" s="28" t="str">
        <f>_xll.qlSwapIndex(,"Euribor",C92,Ndays,Currency,Calendar,"1Y","mf","A/360",$D$83,Discounting,,Trigger)</f>
        <v>obj_00853#0005</v>
      </c>
      <c r="E92" s="28"/>
      <c r="F92" s="87">
        <f>_xll.qlInterestRateIndexFixingDate(D92,G92)</f>
        <v>42306</v>
      </c>
      <c r="G92" s="87">
        <f>_xll.qlCalendarAdvance(Calendar,SettlementDate,B92,"f",FALSE)</f>
        <v>42310</v>
      </c>
      <c r="H92" s="29">
        <f>_xll.qlInterestRateIndexMaturity(D92,G92)</f>
        <v>42676</v>
      </c>
      <c r="I92" s="28" t="str">
        <f>_xll.qlVanillaSwapFromSwapIndex(,D92,F92,,Trigger)</f>
        <v>obj_00949#0005</v>
      </c>
      <c r="J92" s="28" t="str">
        <f>_xll.qlMakeDatedOIS(,G92,H92,$E$83,,"Actual/360")</f>
        <v>obj_00948#0020</v>
      </c>
      <c r="K92" s="88">
        <f>(_xll.qlVanillaSwapFairRate(I92)-_xll.qlOvernightIndexedSwapFairRate(J92))*10000</f>
        <v>15.012063263441719</v>
      </c>
      <c r="L92" s="89">
        <v>15.29664</v>
      </c>
      <c r="M92" s="89">
        <v>15.141459662776054</v>
      </c>
      <c r="N92" s="90" t="s">
        <v>53</v>
      </c>
      <c r="O92" s="44">
        <f t="shared" si="7"/>
        <v>-0.12939639933433433</v>
      </c>
      <c r="P92" s="44">
        <f t="shared" si="8"/>
        <v>0.1551803372239462</v>
      </c>
      <c r="Q92" s="95">
        <v>0</v>
      </c>
      <c r="R92" s="99">
        <v>0.1397187912511097</v>
      </c>
    </row>
    <row r="93" spans="1:18" x14ac:dyDescent="0.2">
      <c r="A93" s="4"/>
      <c r="B93" s="28" t="s">
        <v>71</v>
      </c>
      <c r="C93" s="28" t="s">
        <v>30</v>
      </c>
      <c r="D93" s="28" t="str">
        <f>_xll.qlSwapIndex(,"Euribor",C93,Ndays,Currency,Calendar,"1Y","mf","A/360",$D$83,Discounting,,Trigger)</f>
        <v>obj_008b2#0005</v>
      </c>
      <c r="E93" s="28"/>
      <c r="F93" s="87">
        <f>_xll.qlInterestRateIndexFixingDate(D93,G93)</f>
        <v>42338</v>
      </c>
      <c r="G93" s="87">
        <f>_xll.qlCalendarAdvance(Calendar,SettlementDate,B93,"f",FALSE)</f>
        <v>42340</v>
      </c>
      <c r="H93" s="29">
        <f>_xll.qlInterestRateIndexMaturity(D93,G93)</f>
        <v>42706</v>
      </c>
      <c r="I93" s="28" t="str">
        <f>_xll.qlVanillaSwapFromSwapIndex(,D93,F93,,Trigger)</f>
        <v>obj_0095d#0005</v>
      </c>
      <c r="J93" s="28" t="str">
        <f>_xll.qlMakeDatedOIS(,G93,H93,$E$83,,"Actual/360")</f>
        <v>obj_0095c#0020</v>
      </c>
      <c r="K93" s="88">
        <f>(_xll.qlVanillaSwapFairRate(I93)-_xll.qlOvernightIndexedSwapFairRate(J93))*10000</f>
        <v>15.240893239658639</v>
      </c>
      <c r="L93" s="89">
        <v>15.499269999999999</v>
      </c>
      <c r="M93" s="89">
        <v>15.29888362854614</v>
      </c>
      <c r="N93" s="90" t="s">
        <v>52</v>
      </c>
      <c r="O93" s="44">
        <f t="shared" si="7"/>
        <v>-5.7990388887500188E-2</v>
      </c>
      <c r="P93" s="44">
        <f t="shared" si="8"/>
        <v>0.20038637145385962</v>
      </c>
      <c r="Q93" s="95">
        <v>0</v>
      </c>
      <c r="R93" s="99">
        <v>0.11922789905404722</v>
      </c>
    </row>
    <row r="94" spans="1:18" x14ac:dyDescent="0.2">
      <c r="A94" s="4"/>
      <c r="B94" s="28" t="s">
        <v>14</v>
      </c>
      <c r="C94" s="28" t="s">
        <v>30</v>
      </c>
      <c r="D94" s="28" t="str">
        <f>_xll.qlSwapIndex(,"Euribor",C94,Ndays,Currency,Calendar,"1Y","mf","A/360",$D$83,Discounting,,Trigger)</f>
        <v>obj_0086e#0005</v>
      </c>
      <c r="E94" s="28"/>
      <c r="F94" s="87">
        <f>_xll.qlInterestRateIndexFixingDate(D94,G94)</f>
        <v>42368</v>
      </c>
      <c r="G94" s="87">
        <f>_xll.qlCalendarAdvance(Calendar,SettlementDate,B94,"f",FALSE)</f>
        <v>42373</v>
      </c>
      <c r="H94" s="29">
        <f>_xll.qlInterestRateIndexMaturity(D94,G94)</f>
        <v>42739</v>
      </c>
      <c r="I94" s="28" t="str">
        <f>_xll.qlVanillaSwapFromSwapIndex(,D94,F94,,Trigger)</f>
        <v>obj_0095e#0005</v>
      </c>
      <c r="J94" s="28" t="str">
        <f>_xll.qlMakeDatedOIS(,G94,H94,$E$83,,"Actual/360")</f>
        <v>obj_0095f#0019</v>
      </c>
      <c r="K94" s="88">
        <f>(_xll.qlVanillaSwapFairRate(I94)-_xll.qlOvernightIndexedSwapFairRate(J94))*10000</f>
        <v>15.414934229413285</v>
      </c>
      <c r="L94" s="89">
        <v>15.74962</v>
      </c>
      <c r="M94" s="89">
        <v>15.488804564557478</v>
      </c>
      <c r="N94" s="90" t="s">
        <v>52</v>
      </c>
      <c r="O94" s="44">
        <f t="shared" si="7"/>
        <v>-7.3870335144192723E-2</v>
      </c>
      <c r="P94" s="44">
        <f t="shared" si="8"/>
        <v>0.26081543544252206</v>
      </c>
      <c r="Q94" s="95">
        <v>0</v>
      </c>
      <c r="R94" s="99">
        <v>0.10189600367201974</v>
      </c>
    </row>
    <row r="95" spans="1:18" x14ac:dyDescent="0.2">
      <c r="A95" s="4"/>
      <c r="B95" s="28" t="s">
        <v>72</v>
      </c>
      <c r="C95" s="28" t="s">
        <v>30</v>
      </c>
      <c r="D95" s="28" t="str">
        <f>_xll.qlSwapIndex(,"Euribor",C95,Ndays,Currency,Calendar,"1Y","mf","A/360",$D$83,Discounting,,Trigger)</f>
        <v>obj_00890#0005</v>
      </c>
      <c r="E95" s="28"/>
      <c r="F95" s="87">
        <f>_xll.qlInterestRateIndexFixingDate(D95,G95)</f>
        <v>42398</v>
      </c>
      <c r="G95" s="87">
        <f>_xll.qlCalendarAdvance(Calendar,SettlementDate,B95,"f",FALSE)</f>
        <v>42402</v>
      </c>
      <c r="H95" s="29">
        <f>_xll.qlInterestRateIndexMaturity(D95,G95)</f>
        <v>42768</v>
      </c>
      <c r="I95" s="28" t="str">
        <f>_xll.qlVanillaSwapFromSwapIndex(,D95,F95,,Trigger)</f>
        <v>obj_00969#0005</v>
      </c>
      <c r="J95" s="28" t="str">
        <f>_xll.qlMakeDatedOIS(,G95,H95,$E$83,,"Actual/360")</f>
        <v>obj_00968#0020</v>
      </c>
      <c r="K95" s="88">
        <f>(_xll.qlVanillaSwapFairRate(I95)-_xll.qlOvernightIndexedSwapFairRate(J95))*10000</f>
        <v>15.610076310301233</v>
      </c>
      <c r="L95" s="89">
        <v>15.8308</v>
      </c>
      <c r="M95" s="89">
        <v>15.597728437396999</v>
      </c>
      <c r="N95" s="90" t="s">
        <v>52</v>
      </c>
      <c r="O95" s="44">
        <f t="shared" si="7"/>
        <v>1.2347872904234336E-2</v>
      </c>
      <c r="P95" s="44">
        <f t="shared" si="8"/>
        <v>0.23307156260300133</v>
      </c>
      <c r="Q95" s="95">
        <v>0</v>
      </c>
      <c r="R95" s="99">
        <v>8.854220267841599E-2</v>
      </c>
    </row>
    <row r="96" spans="1:18" x14ac:dyDescent="0.2">
      <c r="A96" s="4"/>
      <c r="B96" s="28" t="s">
        <v>73</v>
      </c>
      <c r="C96" s="28" t="s">
        <v>30</v>
      </c>
      <c r="D96" s="28" t="str">
        <f>_xll.qlSwapIndex(,"Euribor",C96,Ndays,Currency,Calendar,"1Y","mf","A/360",$D$83,Discounting,,Trigger)</f>
        <v>obj_008e9#0005</v>
      </c>
      <c r="E96" s="28"/>
      <c r="F96" s="87">
        <f>_xll.qlInterestRateIndexFixingDate(D96,G96)</f>
        <v>42429</v>
      </c>
      <c r="G96" s="87">
        <f>_xll.qlCalendarAdvance(Calendar,SettlementDate,B96,"f",FALSE)</f>
        <v>42431</v>
      </c>
      <c r="H96" s="29">
        <f>_xll.qlInterestRateIndexMaturity(D96,G96)</f>
        <v>42796</v>
      </c>
      <c r="I96" s="28" t="str">
        <f>_xll.qlVanillaSwapFromSwapIndex(,D96,F96,,Trigger)</f>
        <v>obj_0096d#0005</v>
      </c>
      <c r="J96" s="28" t="str">
        <f>_xll.qlMakeDatedOIS(,G96,H96,$E$83,,"Actual/360")</f>
        <v>obj_0096c#0020</v>
      </c>
      <c r="K96" s="88">
        <f>(_xll.qlVanillaSwapFairRate(I96)-_xll.qlOvernightIndexedSwapFairRate(J96))*10000</f>
        <v>15.707198143035143</v>
      </c>
      <c r="L96" s="89">
        <v>15.87523</v>
      </c>
      <c r="M96" s="89">
        <v>15.704172494007542</v>
      </c>
      <c r="N96" s="90" t="s">
        <v>53</v>
      </c>
      <c r="O96" s="44">
        <f t="shared" si="7"/>
        <v>3.0256490276006076E-3</v>
      </c>
      <c r="P96" s="44">
        <f t="shared" si="8"/>
        <v>0.17105750599245795</v>
      </c>
      <c r="Q96" s="95">
        <v>0</v>
      </c>
      <c r="R96" s="99">
        <v>0.10502978655954463</v>
      </c>
    </row>
    <row r="97" spans="1:18" x14ac:dyDescent="0.2">
      <c r="A97" s="4"/>
      <c r="B97" s="28" t="s">
        <v>51</v>
      </c>
      <c r="C97" s="28" t="s">
        <v>30</v>
      </c>
      <c r="D97" s="28" t="str">
        <f>_xll.qlSwapIndex(,"Euribor",C97,Ndays,Currency,Calendar,"1Y","mf","A/360",$D$83,Discounting,,Trigger)</f>
        <v>obj_00852#0005</v>
      </c>
      <c r="E97" s="28"/>
      <c r="F97" s="87">
        <f>_xll.qlInterestRateIndexFixingDate(D97,G97)</f>
        <v>42460</v>
      </c>
      <c r="G97" s="87">
        <f>_xll.qlCalendarAdvance(Calendar,SettlementDate,B97,"f",FALSE)</f>
        <v>42464</v>
      </c>
      <c r="H97" s="29">
        <f>_xll.qlInterestRateIndexMaturity(D97,G97)</f>
        <v>42829</v>
      </c>
      <c r="I97" s="28" t="str">
        <f>_xll.qlVanillaSwapFromSwapIndex(,D97,F97,,Trigger)</f>
        <v>obj_00979#0005</v>
      </c>
      <c r="J97" s="28" t="str">
        <f>_xll.qlMakeDatedOIS(,G97,H97,$E$83,,"Actual/360")</f>
        <v>obj_00978#0020</v>
      </c>
      <c r="K97" s="88">
        <f>(_xll.qlVanillaSwapFairRate(I97)-_xll.qlOvernightIndexedSwapFairRate(J97))*10000</f>
        <v>15.825370633294357</v>
      </c>
      <c r="L97" s="89">
        <v>15.97466</v>
      </c>
      <c r="M97" s="89">
        <v>15.835525521482401</v>
      </c>
      <c r="N97" s="90" t="s">
        <v>53</v>
      </c>
      <c r="O97" s="44">
        <f t="shared" si="7"/>
        <v>-1.0154888188043998E-2</v>
      </c>
      <c r="P97" s="44">
        <f t="shared" si="8"/>
        <v>0.13913447851759919</v>
      </c>
      <c r="Q97" s="95">
        <v>0</v>
      </c>
      <c r="R97" s="99">
        <v>0.11761335313516025</v>
      </c>
    </row>
    <row r="98" spans="1:18" x14ac:dyDescent="0.2">
      <c r="A98" s="4"/>
      <c r="B98" s="28" t="s">
        <v>74</v>
      </c>
      <c r="C98" s="28" t="s">
        <v>30</v>
      </c>
      <c r="D98" s="28" t="str">
        <f>_xll.qlSwapIndex(,"Euribor",C98,Ndays,Currency,Calendar,"1Y","mf","A/360",$D$83,Discounting,,Trigger)</f>
        <v>obj_008b1#0005</v>
      </c>
      <c r="E98" s="28"/>
      <c r="F98" s="87">
        <f>_xll.qlInterestRateIndexFixingDate(D98,G98)</f>
        <v>42488</v>
      </c>
      <c r="G98" s="87">
        <f>_xll.qlCalendarAdvance(Calendar,SettlementDate,B98,"f",FALSE)</f>
        <v>42492</v>
      </c>
      <c r="H98" s="29">
        <f>_xll.qlInterestRateIndexMaturity(D98,G98)</f>
        <v>42857</v>
      </c>
      <c r="I98" s="28" t="str">
        <f>_xll.qlVanillaSwapFromSwapIndex(,D98,F98,,Trigger)</f>
        <v>obj_00975#0005</v>
      </c>
      <c r="J98" s="28" t="str">
        <f>_xll.qlMakeDatedOIS(,G98,H98,$E$83,,"Actual/360")</f>
        <v>obj_00974#0020</v>
      </c>
      <c r="K98" s="88">
        <f>(_xll.qlVanillaSwapFairRate(I98)-_xll.qlOvernightIndexedSwapFairRate(J98))*10000</f>
        <v>16.03347929288287</v>
      </c>
      <c r="L98" s="89">
        <v>16.302849999999999</v>
      </c>
      <c r="M98" s="89">
        <v>16.017242855106542</v>
      </c>
      <c r="N98" s="90" t="s">
        <v>52</v>
      </c>
      <c r="O98" s="44">
        <f t="shared" si="7"/>
        <v>1.6236437776328216E-2</v>
      </c>
      <c r="P98" s="44">
        <f t="shared" si="8"/>
        <v>0.28560714489345784</v>
      </c>
      <c r="Q98" s="95">
        <v>0</v>
      </c>
      <c r="R98" s="99">
        <v>0.13410434573534286</v>
      </c>
    </row>
    <row r="99" spans="1:18" x14ac:dyDescent="0.2">
      <c r="A99" s="4"/>
      <c r="B99" s="28" t="s">
        <v>75</v>
      </c>
      <c r="C99" s="28" t="s">
        <v>30</v>
      </c>
      <c r="D99" s="28" t="str">
        <f>_xll.qlSwapIndex(,"Euribor",C99,Ndays,Currency,Calendar,"1Y","mf","A/360",$D$83,Discounting,,Trigger)</f>
        <v>obj_008f4#0005</v>
      </c>
      <c r="E99" s="28"/>
      <c r="F99" s="87">
        <f>_xll.qlInterestRateIndexFixingDate(D99,G99)</f>
        <v>42521</v>
      </c>
      <c r="G99" s="87">
        <f>_xll.qlCalendarAdvance(Calendar,SettlementDate,B99,"f",FALSE)</f>
        <v>42523</v>
      </c>
      <c r="H99" s="29">
        <f>_xll.qlInterestRateIndexMaturity(D99,G99)</f>
        <v>42888</v>
      </c>
      <c r="I99" s="28" t="str">
        <f>_xll.qlVanillaSwapFromSwapIndex(,D99,F99,,Trigger)</f>
        <v>obj_00946#0005</v>
      </c>
      <c r="J99" s="28" t="str">
        <f>_xll.qlMakeDatedOIS(,G99,H99,$E$83,,"Actual/360")</f>
        <v>obj_00947#0019</v>
      </c>
      <c r="K99" s="88">
        <f>(_xll.qlVanillaSwapFairRate(I99)-_xll.qlOvernightIndexedSwapFairRate(J99))*10000</f>
        <v>16.224242716832922</v>
      </c>
      <c r="L99" s="89">
        <v>16.33831</v>
      </c>
      <c r="M99" s="89">
        <v>16.12003832610386</v>
      </c>
      <c r="N99" s="90" t="s">
        <v>53</v>
      </c>
      <c r="O99" s="44">
        <f t="shared" si="7"/>
        <v>0.10420439072906262</v>
      </c>
      <c r="P99" s="44">
        <f t="shared" si="8"/>
        <v>0.21827167389614033</v>
      </c>
      <c r="Q99" s="95">
        <v>0</v>
      </c>
      <c r="R99" s="99">
        <v>0.13496280917627787</v>
      </c>
    </row>
    <row r="100" spans="1:18" x14ac:dyDescent="0.2">
      <c r="A100" s="4"/>
      <c r="B100" s="28" t="s">
        <v>76</v>
      </c>
      <c r="C100" s="28" t="s">
        <v>30</v>
      </c>
      <c r="D100" s="28" t="str">
        <f>_xll.qlSwapIndex(,"Euribor",C100,Ndays,Currency,Calendar,"1Y","mf","A/360",$D$83,Discounting,,Trigger)</f>
        <v>obj_00874#0005</v>
      </c>
      <c r="E100" s="28"/>
      <c r="F100" s="87">
        <f>_xll.qlInterestRateIndexFixingDate(D100,G100)</f>
        <v>42551</v>
      </c>
      <c r="G100" s="87">
        <f>_xll.qlCalendarAdvance(Calendar,SettlementDate,B100,"f",FALSE)</f>
        <v>42555</v>
      </c>
      <c r="H100" s="29">
        <f>_xll.qlInterestRateIndexMaturity(D100,G100)</f>
        <v>42920</v>
      </c>
      <c r="I100" s="28" t="str">
        <f>_xll.qlVanillaSwapFromSwapIndex(,D100,F100,,Trigger)</f>
        <v>obj_00951#0005</v>
      </c>
      <c r="J100" s="28" t="str">
        <f>_xll.qlMakeDatedOIS(,G100,H100,$E$83,,"Actual/360")</f>
        <v>obj_00950#0020</v>
      </c>
      <c r="K100" s="88">
        <f>(_xll.qlVanillaSwapFairRate(I100)-_xll.qlOvernightIndexedSwapFairRate(J100))*10000</f>
        <v>16.413963329953905</v>
      </c>
      <c r="L100" s="89">
        <v>16.545269999999999</v>
      </c>
      <c r="M100" s="89">
        <v>16.212472974892545</v>
      </c>
      <c r="N100" s="90" t="s">
        <v>52</v>
      </c>
      <c r="O100" s="44">
        <f t="shared" si="7"/>
        <v>0.20149035506135959</v>
      </c>
      <c r="P100" s="44">
        <f t="shared" si="8"/>
        <v>0.33279702510745324</v>
      </c>
      <c r="Q100" s="95">
        <v>0</v>
      </c>
      <c r="R100" s="99">
        <v>0.15389728702083408</v>
      </c>
    </row>
    <row r="101" spans="1:18" x14ac:dyDescent="0.2">
      <c r="A101" s="4"/>
      <c r="B101" s="28" t="s">
        <v>31</v>
      </c>
      <c r="C101" s="28" t="s">
        <v>30</v>
      </c>
      <c r="D101" s="28" t="str">
        <f>_xll.qlSwapIndex(,"Euribor",C101,Ndays,Currency,Calendar,"1Y","mf","A/360",$D$83,Discounting,,Trigger)</f>
        <v>obj_008d8#0005</v>
      </c>
      <c r="E101" s="28"/>
      <c r="F101" s="87">
        <f>_xll.qlInterestRateIndexFixingDate(D101,G101)</f>
        <v>42915</v>
      </c>
      <c r="G101" s="87">
        <f>_xll.qlCalendarAdvance(Calendar,SettlementDate,B101,"f",FALSE)</f>
        <v>42919</v>
      </c>
      <c r="H101" s="29">
        <f>_xll.qlInterestRateIndexMaturity(D101,G101)</f>
        <v>43284</v>
      </c>
      <c r="I101" s="28" t="str">
        <f>_xll.qlVanillaSwapFromSwapIndex(,D101,F101,,Trigger)</f>
        <v>obj_00965#0005</v>
      </c>
      <c r="J101" s="28" t="str">
        <f>_xll.qlMakeDatedOIS(,G101,H101,$E$83,,"Actual/360")</f>
        <v>obj_00964#0020</v>
      </c>
      <c r="K101" s="88">
        <f>(_xll.qlVanillaSwapFairRate(I101)-_xll.qlOvernightIndexedSwapFairRate(J101))*10000</f>
        <v>17.124479005986846</v>
      </c>
      <c r="L101" s="89">
        <v>16.579640000000001</v>
      </c>
      <c r="M101" s="89">
        <v>17.04180059079065</v>
      </c>
      <c r="N101" s="90" t="s">
        <v>52</v>
      </c>
      <c r="O101" s="44">
        <f t="shared" si="7"/>
        <v>8.2678415196195232E-2</v>
      </c>
      <c r="P101" s="44">
        <f t="shared" si="8"/>
        <v>-0.4621605907906492</v>
      </c>
      <c r="Q101" s="95">
        <v>0</v>
      </c>
      <c r="R101" s="99">
        <v>0.23733052861276302</v>
      </c>
    </row>
    <row r="102" spans="1:18" x14ac:dyDescent="0.2">
      <c r="A102" s="4"/>
      <c r="B102" s="28" t="s">
        <v>32</v>
      </c>
      <c r="C102" s="28" t="s">
        <v>30</v>
      </c>
      <c r="D102" s="28" t="str">
        <f>_xll.qlSwapIndex(,"Euribor",C102,Ndays,Currency,Calendar,"1Y","mf","A/360",$D$83,Discounting,,Trigger)</f>
        <v>obj_00851#0005</v>
      </c>
      <c r="E102" s="28"/>
      <c r="F102" s="87">
        <f>_xll.qlInterestRateIndexFixingDate(D102,G102)</f>
        <v>43279</v>
      </c>
      <c r="G102" s="87">
        <f>_xll.qlCalendarAdvance(Calendar,SettlementDate,B102,"f",FALSE)</f>
        <v>43283</v>
      </c>
      <c r="H102" s="29">
        <f>_xll.qlInterestRateIndexMaturity(D102,G102)</f>
        <v>43648</v>
      </c>
      <c r="I102" s="28" t="str">
        <f>_xll.qlVanillaSwapFromSwapIndex(,D102,F102,,Trigger)</f>
        <v>obj_00967#0005</v>
      </c>
      <c r="J102" s="28" t="str">
        <f>_xll.qlMakeDatedOIS(,G102,H102,$E$83,,"Actual/360")</f>
        <v>obj_00966#0020</v>
      </c>
      <c r="K102" s="88">
        <f>(_xll.qlVanillaSwapFairRate(I102)-_xll.qlOvernightIndexedSwapFairRate(J102))*10000</f>
        <v>16.980682677938901</v>
      </c>
      <c r="L102" s="89">
        <v>17.278189999999999</v>
      </c>
      <c r="M102" s="89">
        <v>17.191801045558172</v>
      </c>
      <c r="N102" s="90" t="s">
        <v>53</v>
      </c>
      <c r="O102" s="44">
        <f t="shared" si="7"/>
        <v>-0.21111836761927094</v>
      </c>
      <c r="P102" s="44">
        <f t="shared" si="8"/>
        <v>8.6388954441826371E-2</v>
      </c>
      <c r="Q102" s="95">
        <v>0</v>
      </c>
      <c r="R102" s="99">
        <v>8.5897487736646877E-2</v>
      </c>
    </row>
    <row r="103" spans="1:18" x14ac:dyDescent="0.2">
      <c r="A103" s="4"/>
      <c r="B103" s="28" t="s">
        <v>33</v>
      </c>
      <c r="C103" s="28" t="s">
        <v>30</v>
      </c>
      <c r="D103" s="28" t="str">
        <f>_xll.qlSwapIndex(,"Euribor",C103,Ndays,Currency,Calendar,"1Y","mf","A/360",$D$83,Discounting,,Trigger)</f>
        <v>obj_008b0#0005</v>
      </c>
      <c r="E103" s="28"/>
      <c r="F103" s="87">
        <f>_xll.qlInterestRateIndexFixingDate(D103,G103)</f>
        <v>43644</v>
      </c>
      <c r="G103" s="87">
        <f>_xll.qlCalendarAdvance(Calendar,SettlementDate,B103,"f",FALSE)</f>
        <v>43648</v>
      </c>
      <c r="H103" s="29">
        <f>_xll.qlInterestRateIndexMaturity(D103,G103)</f>
        <v>44014</v>
      </c>
      <c r="I103" s="28" t="str">
        <f>_xll.qlVanillaSwapFromSwapIndex(,D103,F103,,Trigger)</f>
        <v>obj_00971#0005</v>
      </c>
      <c r="J103" s="28" t="str">
        <f>_xll.qlMakeDatedOIS(,G103,H103,$E$83,,"Actual/360")</f>
        <v>obj_00970#0020</v>
      </c>
      <c r="K103" s="88">
        <f>(_xll.qlVanillaSwapFairRate(I103)-_xll.qlOvernightIndexedSwapFairRate(J103))*10000</f>
        <v>16.356608634138617</v>
      </c>
      <c r="L103" s="89">
        <v>16.85341</v>
      </c>
      <c r="M103" s="89">
        <v>16.586636363796526</v>
      </c>
      <c r="N103" s="90" t="s">
        <v>52</v>
      </c>
      <c r="O103" s="44">
        <f t="shared" si="7"/>
        <v>-0.23002772965790896</v>
      </c>
      <c r="P103" s="44">
        <f t="shared" si="8"/>
        <v>0.2667736362034745</v>
      </c>
      <c r="Q103" s="95">
        <v>0</v>
      </c>
      <c r="R103" s="99">
        <v>0.14542398525296929</v>
      </c>
    </row>
    <row r="104" spans="1:18" x14ac:dyDescent="0.2">
      <c r="A104" s="4"/>
      <c r="B104" s="28" t="s">
        <v>34</v>
      </c>
      <c r="C104" s="28" t="s">
        <v>30</v>
      </c>
      <c r="D104" s="28" t="str">
        <f>_xll.qlSwapIndex(,"Euribor",C104,Ndays,Currency,Calendar,"1Y","mf","A/360",$D$83,Discounting,,Trigger)</f>
        <v>obj_008f3#0005</v>
      </c>
      <c r="E104" s="28"/>
      <c r="F104" s="87">
        <f>_xll.qlInterestRateIndexFixingDate(D104,G104)</f>
        <v>44012</v>
      </c>
      <c r="G104" s="87">
        <f>_xll.qlCalendarAdvance(Calendar,SettlementDate,B104,"f",FALSE)</f>
        <v>44014</v>
      </c>
      <c r="H104" s="29">
        <f>_xll.qlInterestRateIndexMaturity(D104,G104)</f>
        <v>44379</v>
      </c>
      <c r="I104" s="28" t="str">
        <f>_xll.qlVanillaSwapFromSwapIndex(,D104,F104,,Trigger)</f>
        <v>obj_00976#0005</v>
      </c>
      <c r="J104" s="28" t="str">
        <f>_xll.qlMakeDatedOIS(,G104,H104,$E$83,,"Actual/360")</f>
        <v>obj_00977#0020</v>
      </c>
      <c r="K104" s="88">
        <f>(_xll.qlVanillaSwapFairRate(I104)-_xll.qlOvernightIndexedSwapFairRate(J104))*10000</f>
        <v>15.396245379738129</v>
      </c>
      <c r="L104" s="89">
        <v>14.2805</v>
      </c>
      <c r="M104" s="89"/>
      <c r="N104" s="90" t="s">
        <v>54</v>
      </c>
      <c r="O104" s="44">
        <f t="shared" si="7"/>
        <v>15.396245379738129</v>
      </c>
      <c r="P104" s="44">
        <f t="shared" si="8"/>
        <v>14.2805</v>
      </c>
      <c r="Q104" s="95">
        <v>0</v>
      </c>
      <c r="R104" s="5"/>
    </row>
    <row r="105" spans="1:18" x14ac:dyDescent="0.2">
      <c r="A105" s="4"/>
      <c r="B105" s="28" t="s">
        <v>35</v>
      </c>
      <c r="C105" s="28" t="s">
        <v>30</v>
      </c>
      <c r="D105" s="28" t="str">
        <f>_xll.qlSwapIndex(,"Euribor",C105,Ndays,Currency,Calendar,"1Y","mf","A/360",$D$83,Discounting,,Trigger)</f>
        <v>obj_00873#0005</v>
      </c>
      <c r="E105" s="28"/>
      <c r="F105" s="87">
        <f>_xll.qlInterestRateIndexFixingDate(D105,G105)</f>
        <v>44377</v>
      </c>
      <c r="G105" s="87">
        <f>_xll.qlCalendarAdvance(Calendar,SettlementDate,B105,"f",FALSE)</f>
        <v>44379</v>
      </c>
      <c r="H105" s="29">
        <f>_xll.qlInterestRateIndexMaturity(D105,G105)</f>
        <v>44746</v>
      </c>
      <c r="I105" s="28" t="str">
        <f>_xll.qlVanillaSwapFromSwapIndex(,D105,F105,,Trigger)</f>
        <v>obj_00940#0005</v>
      </c>
      <c r="J105" s="28" t="str">
        <f>_xll.qlMakeDatedOIS(,G105,H105,$E$83,,"Actual/360")</f>
        <v>obj_00941#0020</v>
      </c>
      <c r="K105" s="88">
        <f>(_xll.qlVanillaSwapFairRate(I105)-_xll.qlOvernightIndexedSwapFairRate(J105))*10000</f>
        <v>14.533016053915535</v>
      </c>
      <c r="L105" s="89">
        <v>13.69828</v>
      </c>
      <c r="M105" s="89"/>
      <c r="N105" s="90" t="s">
        <v>54</v>
      </c>
      <c r="O105" s="44">
        <f t="shared" si="7"/>
        <v>14.533016053915535</v>
      </c>
      <c r="P105" s="44">
        <f t="shared" si="8"/>
        <v>13.69828</v>
      </c>
      <c r="Q105" s="95">
        <v>0</v>
      </c>
      <c r="R105" s="5"/>
    </row>
    <row r="106" spans="1:18" x14ac:dyDescent="0.2">
      <c r="A106" s="4"/>
      <c r="B106" s="28" t="s">
        <v>36</v>
      </c>
      <c r="C106" s="28" t="s">
        <v>30</v>
      </c>
      <c r="D106" s="28" t="str">
        <f>_xll.qlSwapIndex(,"Euribor",C106,Ndays,Currency,Calendar,"1Y","mf","A/360",$D$83,Discounting,,Trigger)</f>
        <v>obj_008c5#0005</v>
      </c>
      <c r="E106" s="28"/>
      <c r="F106" s="87">
        <f>_xll.qlInterestRateIndexFixingDate(D106,G106)</f>
        <v>44742</v>
      </c>
      <c r="G106" s="87">
        <f>_xll.qlCalendarAdvance(Calendar,SettlementDate,B106,"f",FALSE)</f>
        <v>44746</v>
      </c>
      <c r="H106" s="29">
        <f>_xll.qlInterestRateIndexMaturity(D106,G106)</f>
        <v>45111</v>
      </c>
      <c r="I106" s="28" t="str">
        <f>_xll.qlVanillaSwapFromSwapIndex(,D106,F106,,Trigger)</f>
        <v>obj_00954#0005</v>
      </c>
      <c r="J106" s="28" t="str">
        <f>_xll.qlMakeDatedOIS(,G106,H106,$E$83,,"Actual/360")</f>
        <v>obj_00955#0020</v>
      </c>
      <c r="K106" s="88">
        <f>(_xll.qlVanillaSwapFairRate(I106)-_xll.qlOvernightIndexedSwapFairRate(J106))*10000</f>
        <v>14.188517653071496</v>
      </c>
      <c r="L106" s="89">
        <v>13.95462</v>
      </c>
      <c r="M106" s="89"/>
      <c r="N106" s="90" t="s">
        <v>54</v>
      </c>
      <c r="O106" s="44">
        <f t="shared" si="7"/>
        <v>14.188517653071496</v>
      </c>
      <c r="P106" s="44">
        <f t="shared" si="8"/>
        <v>13.95462</v>
      </c>
      <c r="Q106" s="95">
        <v>0</v>
      </c>
      <c r="R106" s="5"/>
    </row>
    <row r="107" spans="1:18" x14ac:dyDescent="0.2">
      <c r="A107" s="4"/>
      <c r="B107" s="28" t="s">
        <v>37</v>
      </c>
      <c r="C107" s="28" t="s">
        <v>30</v>
      </c>
      <c r="D107" s="28" t="str">
        <f>_xll.qlSwapIndex(,"Euribor",C107,Ndays,Currency,Calendar,"1Y","mf","A/360",$D$83,Discounting,,Trigger)</f>
        <v>obj_0088d#0005</v>
      </c>
      <c r="E107" s="28"/>
      <c r="F107" s="87">
        <f>_xll.qlInterestRateIndexFixingDate(D107,G107)</f>
        <v>45106</v>
      </c>
      <c r="G107" s="87">
        <f>_xll.qlCalendarAdvance(Calendar,SettlementDate,B107,"f",FALSE)</f>
        <v>45110</v>
      </c>
      <c r="H107" s="29">
        <f>_xll.qlInterestRateIndexMaturity(D107,G107)</f>
        <v>45476</v>
      </c>
      <c r="I107" s="28" t="str">
        <f>_xll.qlVanillaSwapFromSwapIndex(,D107,F107,,Trigger)</f>
        <v>obj_0094e#0005</v>
      </c>
      <c r="J107" s="28" t="str">
        <f>_xll.qlMakeDatedOIS(,G107,H107,$E$83,,"Actual/360")</f>
        <v>obj_0094f#0020</v>
      </c>
      <c r="K107" s="88">
        <f>(_xll.qlVanillaSwapFairRate(I107)-_xll.qlOvernightIndexedSwapFairRate(J107))*10000</f>
        <v>12.755430659064231</v>
      </c>
      <c r="L107" s="89">
        <v>11.582420000000001</v>
      </c>
      <c r="M107" s="89"/>
      <c r="N107" s="90" t="s">
        <v>54</v>
      </c>
      <c r="O107" s="44">
        <f t="shared" si="7"/>
        <v>12.755430659064231</v>
      </c>
      <c r="P107" s="44">
        <f t="shared" si="8"/>
        <v>11.582420000000001</v>
      </c>
      <c r="Q107" s="95">
        <v>0</v>
      </c>
      <c r="R107" s="5"/>
    </row>
    <row r="108" spans="1:18" x14ac:dyDescent="0.2">
      <c r="A108" s="4"/>
      <c r="B108" s="28" t="s">
        <v>38</v>
      </c>
      <c r="C108" s="28" t="s">
        <v>30</v>
      </c>
      <c r="D108" s="28" t="str">
        <f>_xll.qlSwapIndex(,"Euribor",C108,Ndays,Currency,Calendar,"1Y","mf","A/360",$D$83,Discounting,,Trigger)</f>
        <v>obj_00892#0005</v>
      </c>
      <c r="E108" s="28"/>
      <c r="F108" s="87">
        <f>_xll.qlInterestRateIndexFixingDate(D108,G108)</f>
        <v>45471</v>
      </c>
      <c r="G108" s="87">
        <f>_xll.qlCalendarAdvance(Calendar,SettlementDate,B108,"f",FALSE)</f>
        <v>45475</v>
      </c>
      <c r="H108" s="29">
        <f>_xll.qlInterestRateIndexMaturity(D108,G108)</f>
        <v>45840</v>
      </c>
      <c r="I108" s="28" t="str">
        <f>_xll.qlVanillaSwapFromSwapIndex(,D108,F108,,Trigger)</f>
        <v>obj_00959#0005</v>
      </c>
      <c r="J108" s="28" t="str">
        <f>_xll.qlMakeDatedOIS(,G108,H108,$E$83,,"Actual/360")</f>
        <v>obj_00958#0020</v>
      </c>
      <c r="K108" s="88">
        <f>(_xll.qlVanillaSwapFairRate(I108)-_xll.qlOvernightIndexedSwapFairRate(J108))*10000</f>
        <v>12.614621904353426</v>
      </c>
      <c r="L108" s="89">
        <v>11.245570000000001</v>
      </c>
      <c r="M108" s="89"/>
      <c r="N108" s="90" t="s">
        <v>54</v>
      </c>
      <c r="O108" s="44">
        <f t="shared" si="7"/>
        <v>12.614621904353426</v>
      </c>
      <c r="P108" s="44">
        <f t="shared" si="8"/>
        <v>11.245570000000001</v>
      </c>
      <c r="Q108" s="95">
        <v>0</v>
      </c>
      <c r="R108" s="5"/>
    </row>
    <row r="109" spans="1:18" x14ac:dyDescent="0.2">
      <c r="A109" s="4"/>
      <c r="B109" s="28" t="s">
        <v>39</v>
      </c>
      <c r="C109" s="28" t="s">
        <v>31</v>
      </c>
      <c r="D109" s="28" t="str">
        <f>_xll.qlSwapIndex(,"Euribor",C109,Ndays,Currency,Calendar,"1Y","mf","A/360",$D$83,Discounting,,Trigger)</f>
        <v>obj_008af#0005</v>
      </c>
      <c r="E109" s="28"/>
      <c r="F109" s="87">
        <f>_xll.qlInterestRateIndexFixingDate(D109,G109)</f>
        <v>45838</v>
      </c>
      <c r="G109" s="87">
        <f>_xll.qlCalendarAdvance(Calendar,SettlementDate,B109,"f",FALSE)</f>
        <v>45840</v>
      </c>
      <c r="H109" s="29">
        <f>_xll.qlInterestRateIndexMaturity(D109,G109)</f>
        <v>46570</v>
      </c>
      <c r="I109" s="28" t="str">
        <f>_xll.qlVanillaSwapFromSwapIndex(,D109,F109,,Trigger)</f>
        <v>obj_0097b#0005</v>
      </c>
      <c r="J109" s="28" t="str">
        <f>_xll.qlMakeDatedOIS(,G109,H109,$E$83,,"Actual/360")</f>
        <v>obj_0097a#0020</v>
      </c>
      <c r="K109" s="88">
        <f>(_xll.qlVanillaSwapFairRate(I109)-_xll.qlOvernightIndexedSwapFairRate(J109))*10000</f>
        <v>10.822527669462726</v>
      </c>
      <c r="L109" s="89">
        <v>10.421329999999999</v>
      </c>
      <c r="M109" s="89"/>
      <c r="N109" s="90" t="s">
        <v>54</v>
      </c>
      <c r="O109" s="44">
        <f t="shared" si="7"/>
        <v>10.822527669462726</v>
      </c>
      <c r="P109" s="44">
        <f t="shared" si="8"/>
        <v>10.421329999999999</v>
      </c>
      <c r="Q109" s="95">
        <v>0</v>
      </c>
      <c r="R109" s="5"/>
    </row>
    <row r="110" spans="1:18" x14ac:dyDescent="0.2">
      <c r="A110" s="4"/>
      <c r="B110" s="28" t="s">
        <v>40</v>
      </c>
      <c r="C110" s="28" t="s">
        <v>32</v>
      </c>
      <c r="D110" s="28" t="str">
        <f>_xll.qlSwapIndex(,"Euribor",C110,Ndays,Currency,Calendar,"1Y","mf","A/360",$D$83,Discounting,,Trigger)</f>
        <v>obj_008fb#0005</v>
      </c>
      <c r="E110" s="28"/>
      <c r="F110" s="87">
        <f>_xll.qlInterestRateIndexFixingDate(D110,G110)</f>
        <v>46568</v>
      </c>
      <c r="G110" s="87">
        <f>_xll.qlCalendarAdvance(Calendar,SettlementDate,B110,"f",FALSE)</f>
        <v>46570</v>
      </c>
      <c r="H110" s="29">
        <f>_xll.qlInterestRateIndexMaturity(D110,G110)</f>
        <v>47666</v>
      </c>
      <c r="I110" s="28" t="str">
        <f>_xll.qlVanillaSwapFromSwapIndex(,D110,F110,,Trigger)</f>
        <v>obj_0096b#0005</v>
      </c>
      <c r="J110" s="28" t="str">
        <f>_xll.qlMakeDatedOIS(,G110,H110,$E$83,,"Actual/360")</f>
        <v>obj_0096a#0020</v>
      </c>
      <c r="K110" s="88">
        <f>(_xll.qlVanillaSwapFairRate(I110)-_xll.qlOvernightIndexedSwapFairRate(J110))*10000</f>
        <v>9.5481019751013356</v>
      </c>
      <c r="L110" s="89">
        <v>9.1460899999999992</v>
      </c>
      <c r="M110" s="89"/>
      <c r="N110" s="90" t="s">
        <v>54</v>
      </c>
      <c r="O110" s="44">
        <f t="shared" si="7"/>
        <v>9.5481019751013356</v>
      </c>
      <c r="P110" s="44">
        <f t="shared" si="8"/>
        <v>9.1460899999999992</v>
      </c>
      <c r="Q110" s="95">
        <v>0</v>
      </c>
      <c r="R110" s="5"/>
    </row>
    <row r="111" spans="1:18" x14ac:dyDescent="0.2">
      <c r="A111" s="4"/>
      <c r="B111" s="28" t="s">
        <v>41</v>
      </c>
      <c r="C111" s="28" t="s">
        <v>34</v>
      </c>
      <c r="D111" s="28" t="str">
        <f>_xll.qlSwapIndex(,"Euribor",C111,Ndays,Currency,Calendar,"1Y","mf","A/360",$D$83,Discounting,,Trigger)</f>
        <v>obj_008ae#0005</v>
      </c>
      <c r="E111" s="28"/>
      <c r="F111" s="87">
        <f>_xll.qlInterestRateIndexFixingDate(D111,G111)</f>
        <v>47662</v>
      </c>
      <c r="G111" s="87">
        <f>_xll.qlCalendarAdvance(Calendar,SettlementDate,B111,"f",FALSE)</f>
        <v>47666</v>
      </c>
      <c r="H111" s="29">
        <f>_xll.qlInterestRateIndexMaturity(D111,G111)</f>
        <v>49492</v>
      </c>
      <c r="I111" s="28" t="str">
        <f>_xll.qlVanillaSwapFromSwapIndex(,D111,F111,,Trigger)</f>
        <v>obj_0095b#0005</v>
      </c>
      <c r="J111" s="28" t="str">
        <f>_xll.qlMakeDatedOIS(,G111,H111,$E$83,,"Actual/360")</f>
        <v>obj_0095a#0020</v>
      </c>
      <c r="K111" s="88">
        <f>(_xll.qlVanillaSwapFairRate(I111)-_xll.qlOvernightIndexedSwapFairRate(J111))*10000</f>
        <v>6.4837372168776231</v>
      </c>
      <c r="L111" s="89">
        <v>6.0815099999999997</v>
      </c>
      <c r="M111" s="89"/>
      <c r="N111" s="90" t="s">
        <v>54</v>
      </c>
      <c r="O111" s="44">
        <f t="shared" si="7"/>
        <v>6.4837372168776231</v>
      </c>
      <c r="P111" s="44">
        <f t="shared" si="8"/>
        <v>6.0815099999999997</v>
      </c>
      <c r="Q111" s="95">
        <v>0</v>
      </c>
      <c r="R111" s="5"/>
    </row>
    <row r="112" spans="1:18" x14ac:dyDescent="0.2">
      <c r="A112" s="4"/>
      <c r="B112" s="28" t="s">
        <v>42</v>
      </c>
      <c r="C112" s="28" t="s">
        <v>34</v>
      </c>
      <c r="D112" s="28" t="str">
        <f>_xll.qlSwapIndex(,"Euribor",C112,Ndays,Currency,Calendar,"1Y","mf","A/360",$D$83,Discounting,,Trigger)</f>
        <v>obj_008f1#0005</v>
      </c>
      <c r="E112" s="28"/>
      <c r="F112" s="87">
        <f>_xll.qlInterestRateIndexFixingDate(D112,G112)</f>
        <v>49488</v>
      </c>
      <c r="G112" s="87">
        <f>_xll.qlCalendarAdvance(Calendar,SettlementDate,B112,"f",FALSE)</f>
        <v>49492</v>
      </c>
      <c r="H112" s="29">
        <f>_xll.qlInterestRateIndexMaturity(D112,G112)</f>
        <v>51319</v>
      </c>
      <c r="I112" s="28" t="str">
        <f>_xll.qlVanillaSwapFromSwapIndex(,D112,F112,,Trigger)</f>
        <v>obj_0094a#0005</v>
      </c>
      <c r="J112" s="28" t="str">
        <f>_xll.qlMakeDatedOIS(,G112,H112,$E$83,,"Actual/360")</f>
        <v>obj_0094b#0020</v>
      </c>
      <c r="K112" s="88">
        <f>(_xll.qlVanillaSwapFairRate(I112)-_xll.qlOvernightIndexedSwapFairRate(J112))*10000</f>
        <v>5.4719130773973887</v>
      </c>
      <c r="L112" s="89">
        <v>5.0672899999999998</v>
      </c>
      <c r="M112" s="89"/>
      <c r="N112" s="90" t="s">
        <v>54</v>
      </c>
      <c r="O112" s="44">
        <f t="shared" si="7"/>
        <v>5.4719130773973887</v>
      </c>
      <c r="P112" s="44">
        <f t="shared" si="8"/>
        <v>5.0672899999999998</v>
      </c>
      <c r="Q112" s="95">
        <v>0</v>
      </c>
      <c r="R112" s="5"/>
    </row>
    <row r="113" spans="1:18" x14ac:dyDescent="0.2">
      <c r="A113" s="4"/>
      <c r="B113" s="28" t="s">
        <v>43</v>
      </c>
      <c r="C113" s="28" t="s">
        <v>34</v>
      </c>
      <c r="D113" s="28" t="str">
        <f>_xll.qlSwapIndex(,"Euribor",C113,Ndays,Currency,Calendar,"1Y","mf","A/360",$D$83,Discounting,,Trigger)</f>
        <v>obj_0088f#0005</v>
      </c>
      <c r="E113" s="28"/>
      <c r="F113" s="87">
        <f>_xll.qlInterestRateIndexFixingDate(D113,G113)</f>
        <v>51315</v>
      </c>
      <c r="G113" s="87">
        <f>_xll.qlCalendarAdvance(Calendar,SettlementDate,B113,"f",FALSE)</f>
        <v>51319</v>
      </c>
      <c r="H113" s="29">
        <f>_xll.qlInterestRateIndexMaturity(D113,G113)</f>
        <v>53146</v>
      </c>
      <c r="I113" s="28" t="str">
        <f>_xll.qlVanillaSwapFromSwapIndex(,D113,F113,,Trigger)</f>
        <v>obj_00943#0005</v>
      </c>
      <c r="J113" s="28" t="str">
        <f>_xll.qlMakeDatedOIS(,G113,H113,$E$83,,"Actual/360")</f>
        <v>obj_00942#0020</v>
      </c>
      <c r="K113" s="88">
        <f>(_xll.qlVanillaSwapFairRate(I113)-_xll.qlOvernightIndexedSwapFairRate(J113))*10000</f>
        <v>4.5945336952297327</v>
      </c>
      <c r="L113" s="89">
        <v>4.9563300000000003</v>
      </c>
      <c r="M113" s="89"/>
      <c r="N113" s="90" t="s">
        <v>54</v>
      </c>
      <c r="O113" s="44">
        <f t="shared" si="7"/>
        <v>4.5945336952297327</v>
      </c>
      <c r="P113" s="44">
        <f t="shared" si="8"/>
        <v>4.9563300000000003</v>
      </c>
      <c r="Q113" s="95">
        <v>0</v>
      </c>
      <c r="R113" s="5"/>
    </row>
    <row r="114" spans="1:18" x14ac:dyDescent="0.2">
      <c r="A114" s="4"/>
      <c r="B114" s="28" t="s">
        <v>44</v>
      </c>
      <c r="C114" s="28" t="s">
        <v>39</v>
      </c>
      <c r="D114" s="28" t="str">
        <f>_xll.qlSwapIndex(,"Euribor",C114,Ndays,Currency,Calendar,"1Y","mf","A/360",$D$83,Discounting,,Trigger)</f>
        <v>obj_008e0#0005</v>
      </c>
      <c r="E114" s="28"/>
      <c r="F114" s="87">
        <f>_xll.qlInterestRateIndexFixingDate(D114,G114)</f>
        <v>53142</v>
      </c>
      <c r="G114" s="87">
        <f>_xll.qlCalendarAdvance(Calendar,SettlementDate,B114,"f",FALSE)</f>
        <v>53146</v>
      </c>
      <c r="H114" s="29">
        <f>_xll.qlInterestRateIndexMaturity(D114,G114)</f>
        <v>56800</v>
      </c>
      <c r="I114" s="28" t="str">
        <f>_xll.qlVanillaSwapFromSwapIndex(,D114,F114,,Trigger)</f>
        <v>obj_00972#0005</v>
      </c>
      <c r="J114" s="28" t="str">
        <f>_xll.qlMakeDatedOIS(,G114,H114,$E$83,,"Actual/360")</f>
        <v>obj_00973#0020</v>
      </c>
      <c r="K114" s="88">
        <f>(_xll.qlVanillaSwapFairRate(I114)-_xll.qlOvernightIndexedSwapFairRate(J114))*10000</f>
        <v>2.4836511157645678</v>
      </c>
      <c r="L114" s="89">
        <v>1.6368400000000001</v>
      </c>
      <c r="M114" s="89"/>
      <c r="N114" s="90" t="s">
        <v>54</v>
      </c>
      <c r="O114" s="44">
        <f t="shared" si="7"/>
        <v>2.4836511157645678</v>
      </c>
      <c r="P114" s="44">
        <f t="shared" si="8"/>
        <v>1.6368400000000001</v>
      </c>
      <c r="Q114" s="95">
        <v>0</v>
      </c>
      <c r="R114" s="5"/>
    </row>
    <row r="115" spans="1:18" x14ac:dyDescent="0.2">
      <c r="A115" s="4"/>
      <c r="B115" s="28" t="s">
        <v>77</v>
      </c>
      <c r="C115" s="28" t="s">
        <v>39</v>
      </c>
      <c r="D115" s="28" t="str">
        <f>_xll.qlSwapIndex(,"Euribor",C115,Ndays,Currency,Calendar,"1Y","mf","A/360",$D$83,Discounting,,Trigger)</f>
        <v>obj_0086d#0005</v>
      </c>
      <c r="E115" s="28"/>
      <c r="F115" s="87">
        <f>_xll.qlInterestRateIndexFixingDate(D115,G115)</f>
        <v>56795</v>
      </c>
      <c r="G115" s="87">
        <f>_xll.qlCalendarAdvance(Calendar,SettlementDate,B115,"f",FALSE)</f>
        <v>56797</v>
      </c>
      <c r="H115" s="29">
        <f>_xll.qlInterestRateIndexMaturity(D115,G115)</f>
        <v>60450</v>
      </c>
      <c r="I115" s="28" t="str">
        <f>_xll.qlVanillaSwapFromSwapIndex(,D115,F115,,Trigger)</f>
        <v>obj_00963#0005</v>
      </c>
      <c r="J115" s="28" t="str">
        <f>_xll.qlMakeDatedOIS(,G115,H115,$E$83,,"Actual/360")</f>
        <v>obj_00962#0020</v>
      </c>
      <c r="K115" s="88">
        <f>(_xll.qlVanillaSwapFairRate(I115)-_xll.qlOvernightIndexedSwapFairRate(J115))*10000</f>
        <v>1.8287038243016558</v>
      </c>
      <c r="L115" s="89">
        <v>1.4234500000000001</v>
      </c>
      <c r="M115" s="89"/>
      <c r="N115" s="90" t="s">
        <v>54</v>
      </c>
      <c r="O115" s="44">
        <f t="shared" si="7"/>
        <v>1.8287038243016558</v>
      </c>
      <c r="P115" s="44">
        <f t="shared" si="8"/>
        <v>1.4234500000000001</v>
      </c>
      <c r="Q115" s="95">
        <v>0</v>
      </c>
      <c r="R115" s="5"/>
    </row>
    <row r="116" spans="1:18" x14ac:dyDescent="0.2">
      <c r="A116" s="4"/>
      <c r="B116" s="30" t="s">
        <v>78</v>
      </c>
      <c r="C116" s="30" t="s">
        <v>39</v>
      </c>
      <c r="D116" s="30" t="str">
        <f>_xll.qlSwapIndex(,"Euribor",C116,Ndays,Currency,Calendar,"1Y","mf","A/360",$D$83,Discounting,,Trigger)</f>
        <v>obj_00850#0005</v>
      </c>
      <c r="E116" s="30"/>
      <c r="F116" s="91">
        <f>_xll.qlInterestRateIndexFixingDate(D116,G116)</f>
        <v>60448</v>
      </c>
      <c r="G116" s="91">
        <f>_xll.qlCalendarAdvance(Calendar,SettlementDate,B116,"f",FALSE)</f>
        <v>60450</v>
      </c>
      <c r="H116" s="31">
        <f>_xll.qlInterestRateIndexMaturity(D116,G116)</f>
        <v>64102</v>
      </c>
      <c r="I116" s="30" t="str">
        <f>_xll.qlVanillaSwapFromSwapIndex(,D116,F116,,Trigger)</f>
        <v>obj_00953#0005</v>
      </c>
      <c r="J116" s="30" t="str">
        <f>_xll.qlMakeDatedOIS(,G116,H116,$E$83,,"Actual/360")</f>
        <v>obj_00952#0020</v>
      </c>
      <c r="K116" s="92">
        <f>(_xll.qlVanillaSwapFairRate(I116)-_xll.qlOvernightIndexedSwapFairRate(J116))*10000</f>
        <v>0.4475345614026946</v>
      </c>
      <c r="L116" s="93">
        <v>3.2419999999999997E-2</v>
      </c>
      <c r="M116" s="93"/>
      <c r="N116" s="94" t="s">
        <v>54</v>
      </c>
      <c r="O116" s="45">
        <f t="shared" si="7"/>
        <v>0.4475345614026946</v>
      </c>
      <c r="P116" s="45">
        <f t="shared" si="8"/>
        <v>3.2419999999999997E-2</v>
      </c>
      <c r="Q116" s="95">
        <v>0</v>
      </c>
      <c r="R116" s="5"/>
    </row>
    <row r="117" spans="1:18" ht="12" thickBot="1" x14ac:dyDescent="0.25">
      <c r="A117" s="6"/>
      <c r="B117" s="7"/>
      <c r="C117" s="7"/>
      <c r="D117" s="7"/>
      <c r="E117" s="7"/>
      <c r="F117" s="7"/>
      <c r="G117" s="7"/>
      <c r="H117" s="7"/>
      <c r="I117" s="7"/>
      <c r="J117" s="7"/>
      <c r="K117" s="100"/>
      <c r="L117" s="100"/>
      <c r="M117" s="100"/>
      <c r="N117" s="7"/>
      <c r="O117" s="7"/>
      <c r="P117" s="7"/>
      <c r="Q117" s="7"/>
      <c r="R117" s="8"/>
    </row>
  </sheetData>
  <dataValidations count="1">
    <dataValidation type="list" allowBlank="1" showInputMessage="1" showErrorMessage="1" sqref="F2 F29">
      <formula1>"Actual/Actual (ISDA),Actual/360,30/360 (Bond Basis),30E/360 (Eurobond Basis),Actual/365 (Fixed),Actual/Actual (ISMA),Actual/Actual (AFB),1/1,30/360 (Italian),Simple"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General Settings</vt:lpstr>
      <vt:lpstr>Check Eur3M</vt:lpstr>
      <vt:lpstr>Check Eur6M</vt:lpstr>
      <vt:lpstr>BASIS</vt:lpstr>
      <vt:lpstr>Calendar</vt:lpstr>
      <vt:lpstr>Currency</vt:lpstr>
      <vt:lpstr>Eur3M_QL</vt:lpstr>
      <vt:lpstr>'Check Eur3M'!Eur6M_QL</vt:lpstr>
      <vt:lpstr>'Check Eur6M'!Eur6M_QL</vt:lpstr>
      <vt:lpstr>EvaluationDate</vt:lpstr>
      <vt:lpstr>FamilyName</vt:lpstr>
      <vt:lpstr>Ndays</vt:lpstr>
      <vt:lpstr>ObjectOverwrite</vt:lpstr>
      <vt:lpstr>Permanent</vt:lpstr>
      <vt:lpstr>BASIS!Recalc</vt:lpstr>
      <vt:lpstr>'Check Eur6M'!Recalc</vt:lpstr>
      <vt:lpstr>Recalc</vt:lpstr>
      <vt:lpstr>SettlementDate</vt:lpstr>
      <vt:lpstr>'Check Eur3M'!Tenor</vt:lpstr>
      <vt:lpstr>'Check Eur6M'!Tenor</vt:lpstr>
      <vt:lpstr>Trigger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BARONE RICCARDO</cp:lastModifiedBy>
  <dcterms:created xsi:type="dcterms:W3CDTF">2013-12-09T23:24:41Z</dcterms:created>
  <dcterms:modified xsi:type="dcterms:W3CDTF">2015-07-14T09:44:07Z</dcterms:modified>
</cp:coreProperties>
</file>