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3" i="6"/>
  <c r="K6" i="6"/>
  <c r="K15" i="6"/>
  <c r="K7" i="6"/>
  <c r="K8" i="6"/>
  <c r="K11" i="6"/>
  <c r="K12" i="6"/>
  <c r="K5" i="6"/>
  <c r="K10" i="6"/>
  <c r="D13" i="2" a="1"/>
  <c r="K14" i="6"/>
  <c r="I4" i="3"/>
  <c r="K4" i="6"/>
  <c r="K13" i="6"/>
  <c r="F26" i="2"/>
  <c r="F29" i="2"/>
  <c r="J29" i="2" s="1"/>
  <c r="F21" i="2"/>
  <c r="J21" i="2" s="1"/>
  <c r="K9" i="6"/>
  <c r="F36" i="2"/>
  <c r="F24" i="2"/>
  <c r="F30" i="2"/>
  <c r="F28" i="2"/>
  <c r="K27" i="2"/>
  <c r="K18" i="2"/>
  <c r="K21" i="2"/>
  <c r="K20" i="2"/>
  <c r="K29" i="2"/>
  <c r="K35" i="2"/>
  <c r="F35" i="2"/>
  <c r="F32" i="2"/>
  <c r="F34" i="2"/>
  <c r="F31" i="2"/>
  <c r="F2" i="2"/>
  <c r="F33" i="2"/>
  <c r="F18" i="2"/>
  <c r="I5" i="3"/>
  <c r="F27" i="2"/>
  <c r="F25" i="2"/>
  <c r="F22" i="2"/>
  <c r="F20" i="2"/>
  <c r="F23" i="2"/>
  <c r="B1" i="3"/>
  <c r="F19" i="2"/>
  <c r="D13" i="2" l="1"/>
  <c r="E13" i="2" s="1"/>
  <c r="D14" i="2"/>
  <c r="E14" i="2" s="1"/>
  <c r="D15" i="2"/>
  <c r="E15" i="2" s="1"/>
  <c r="D16" i="2"/>
  <c r="E16" i="2" s="1"/>
  <c r="D17" i="2"/>
  <c r="Q3" i="6"/>
  <c r="E17" i="2"/>
  <c r="J20" i="2"/>
  <c r="J19" i="2"/>
  <c r="J25" i="2"/>
  <c r="J32" i="2"/>
  <c r="J30" i="2"/>
  <c r="J27" i="2"/>
  <c r="J35" i="2"/>
  <c r="J23" i="2"/>
  <c r="J28" i="2"/>
  <c r="J26" i="2"/>
  <c r="J24" i="2"/>
  <c r="J36" i="2"/>
  <c r="J2" i="2"/>
  <c r="F13" i="2"/>
  <c r="J33" i="2"/>
  <c r="BI2" i="4"/>
  <c r="Q4" i="6"/>
  <c r="J18" i="2"/>
  <c r="J13" i="2"/>
  <c r="J31" i="2"/>
  <c r="A3" i="2"/>
  <c r="F17" i="2"/>
  <c r="J34" i="2"/>
  <c r="J22" i="2"/>
  <c r="K17" i="2"/>
  <c r="K25" i="2"/>
  <c r="K26" i="2"/>
  <c r="K34" i="2"/>
  <c r="K36" i="2"/>
  <c r="K23" i="2"/>
  <c r="K33" i="2"/>
  <c r="K22" i="2"/>
  <c r="K31" i="2"/>
  <c r="K2" i="2"/>
  <c r="K32" i="2"/>
  <c r="K24" i="2"/>
  <c r="K13" i="2"/>
  <c r="K28" i="2"/>
  <c r="K30" i="2"/>
  <c r="K19" i="2"/>
  <c r="C15" i="6" l="1"/>
  <c r="J17" i="2"/>
  <c r="D3" i="2"/>
  <c r="F16" i="2"/>
  <c r="A4" i="2"/>
  <c r="Q5" i="6"/>
  <c r="F14" i="2"/>
  <c r="F15" i="2"/>
  <c r="J15" i="2" s="1"/>
  <c r="D4" i="2"/>
  <c r="BK2" i="4"/>
  <c r="J14" i="2"/>
  <c r="K3" i="2"/>
  <c r="K14" i="2"/>
  <c r="E3" i="2" l="1"/>
  <c r="E4" i="2"/>
  <c r="J16" i="2"/>
  <c r="F3" i="2"/>
  <c r="A5" i="2"/>
  <c r="F4" i="2" s="1"/>
  <c r="Q6" i="6"/>
  <c r="D5" i="2"/>
  <c r="K4" i="2"/>
  <c r="K16" i="2"/>
  <c r="K15" i="2"/>
  <c r="G3" i="2" l="1"/>
  <c r="E5" i="2"/>
  <c r="G4" i="2"/>
  <c r="J4" i="2"/>
  <c r="J3" i="2"/>
  <c r="A6" i="2"/>
  <c r="Q7" i="6"/>
  <c r="F5" i="2"/>
  <c r="J5" i="2" s="1"/>
  <c r="K5" i="2"/>
  <c r="G5" i="2" l="1"/>
  <c r="D6" i="2"/>
  <c r="A7" i="2"/>
  <c r="Q8" i="6"/>
  <c r="A8" i="2"/>
  <c r="D7" i="2"/>
  <c r="K6" i="2"/>
  <c r="A9" i="2"/>
  <c r="D8" i="2"/>
  <c r="E6" i="2" l="1"/>
  <c r="E8" i="2"/>
  <c r="E7" i="2"/>
  <c r="Q9" i="6"/>
  <c r="F6" i="2"/>
  <c r="F8" i="2"/>
  <c r="F7" i="2"/>
  <c r="J7" i="2"/>
  <c r="D9" i="2"/>
  <c r="A10" i="2"/>
  <c r="K8" i="2"/>
  <c r="D10" i="2"/>
  <c r="G6" i="2" l="1"/>
  <c r="E9" i="2"/>
  <c r="E10" i="2"/>
  <c r="G7" i="2"/>
  <c r="G8" i="2"/>
  <c r="A11" i="2"/>
  <c r="J8" i="2"/>
  <c r="Q10" i="6"/>
  <c r="J6" i="2"/>
  <c r="F9" i="2"/>
  <c r="F10" i="2"/>
  <c r="J9" i="2"/>
  <c r="K7" i="2"/>
  <c r="K9" i="2"/>
  <c r="K10" i="2"/>
  <c r="K11" i="2"/>
  <c r="D11" i="2"/>
  <c r="A12" i="2"/>
  <c r="D12" i="2" s="1"/>
  <c r="E11" i="2" l="1"/>
  <c r="G9" i="2"/>
  <c r="E12" i="2"/>
  <c r="G10" i="2"/>
  <c r="F11" i="2"/>
  <c r="F12" i="2"/>
  <c r="K38" i="2"/>
  <c r="J12" i="2"/>
  <c r="E38" i="2"/>
  <c r="J10" i="2"/>
  <c r="Q11" i="6"/>
  <c r="H38" i="2"/>
  <c r="D38" i="2"/>
  <c r="G38" i="2"/>
  <c r="I38" i="2"/>
  <c r="J38" i="2"/>
  <c r="J11" i="2"/>
  <c r="F38" i="2"/>
  <c r="K12" i="2"/>
  <c r="G11" i="2" l="1"/>
  <c r="G12" i="2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81" i="4"/>
  <c r="A13" i="4"/>
  <c r="A37" i="4"/>
  <c r="A128" i="4"/>
  <c r="A63" i="4"/>
  <c r="A56" i="4"/>
  <c r="A19" i="4"/>
  <c r="A97" i="4"/>
  <c r="A32" i="4"/>
  <c r="A77" i="4"/>
  <c r="A11" i="4"/>
  <c r="A111" i="4"/>
  <c r="A99" i="4"/>
  <c r="A47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109" i="4"/>
  <c r="A85" i="4"/>
  <c r="A129" i="4"/>
  <c r="A66" i="4"/>
  <c r="A79" i="4"/>
  <c r="A113" i="4"/>
  <c r="A100" i="4"/>
  <c r="A84" i="4"/>
  <c r="A74" i="4"/>
  <c r="A36" i="4"/>
  <c r="A76" i="4"/>
  <c r="A29" i="4"/>
  <c r="A117" i="4"/>
  <c r="A21" i="4"/>
  <c r="A54" i="4"/>
  <c r="A90" i="4"/>
  <c r="A16" i="4"/>
  <c r="A12" i="4"/>
  <c r="A75" i="4"/>
  <c r="A22" i="4"/>
  <c r="A121" i="4"/>
  <c r="A92" i="4"/>
  <c r="A64" i="4"/>
  <c r="A70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61" i="4"/>
  <c r="A96" i="4"/>
  <c r="A125" i="4"/>
  <c r="A72" i="4"/>
  <c r="A10" i="4"/>
  <c r="A119" i="4"/>
  <c r="A33" i="4"/>
  <c r="A31" i="4"/>
  <c r="A35" i="4"/>
  <c r="A86" i="4"/>
  <c r="A115" i="4"/>
  <c r="A45" i="4"/>
  <c r="A108" i="4"/>
  <c r="A69" i="4"/>
  <c r="A57" i="4"/>
  <c r="A87" i="4"/>
  <c r="A110" i="4"/>
  <c r="A120" i="4"/>
  <c r="A9" i="4"/>
  <c r="A73" i="4"/>
  <c r="A89" i="4"/>
  <c r="A42" i="4"/>
  <c r="A105" i="4"/>
  <c r="A5" i="4"/>
  <c r="A94" i="4"/>
  <c r="A102" i="4"/>
  <c r="A62" i="4"/>
  <c r="A53" i="4"/>
  <c r="A34" i="4"/>
  <c r="A8" i="4"/>
  <c r="A17" i="4"/>
  <c r="A98" i="4"/>
  <c r="A58" i="4"/>
  <c r="A83" i="4"/>
  <c r="A44" i="4"/>
  <c r="A127" i="4"/>
  <c r="A30" i="4"/>
  <c r="A51" i="4"/>
  <c r="A38" i="4"/>
  <c r="A15" i="4"/>
  <c r="A68" i="4"/>
  <c r="A28" i="4"/>
  <c r="D77" i="4"/>
  <c r="D119" i="4"/>
  <c r="D11" i="4"/>
  <c r="D33" i="4"/>
  <c r="D111" i="4"/>
  <c r="D31" i="4"/>
  <c r="D99" i="4"/>
  <c r="D35" i="4"/>
  <c r="D47" i="4"/>
  <c r="D86" i="4"/>
  <c r="D26" i="4"/>
  <c r="D115" i="4"/>
  <c r="D46" i="4"/>
  <c r="D73" i="4"/>
  <c r="D79" i="4"/>
  <c r="D34" i="4"/>
  <c r="C16" i="4"/>
  <c r="C86" i="4"/>
  <c r="C83" i="4"/>
  <c r="C68" i="4"/>
  <c r="C9" i="4"/>
  <c r="C29" i="4"/>
  <c r="C82" i="4"/>
  <c r="C93" i="4"/>
  <c r="C85" i="4"/>
  <c r="C117" i="4"/>
  <c r="C112" i="4"/>
  <c r="C22" i="4"/>
  <c r="C38" i="4"/>
  <c r="C89" i="4"/>
  <c r="C64" i="4"/>
  <c r="C26" i="4"/>
  <c r="D124" i="4"/>
  <c r="D69" i="4"/>
  <c r="D104" i="4"/>
  <c r="D57" i="4"/>
  <c r="D18" i="4"/>
  <c r="D87" i="4"/>
  <c r="D93" i="4"/>
  <c r="D110" i="4"/>
  <c r="D122" i="4"/>
  <c r="D120" i="4"/>
  <c r="D80" i="4"/>
  <c r="D9" i="4"/>
  <c r="D66" i="4"/>
  <c r="D53" i="4"/>
  <c r="D30" i="4"/>
  <c r="C37" i="4"/>
  <c r="C13" i="4"/>
  <c r="C124" i="4"/>
  <c r="C78" i="4"/>
  <c r="C45" i="4"/>
  <c r="C106" i="4"/>
  <c r="C120" i="4"/>
  <c r="C70" i="4"/>
  <c r="C50" i="4"/>
  <c r="C123" i="4"/>
  <c r="C31" i="4"/>
  <c r="C28" i="4"/>
  <c r="C44" i="4"/>
  <c r="C67" i="4"/>
  <c r="C84" i="4"/>
  <c r="C18" i="4"/>
  <c r="C5" i="4"/>
  <c r="C56" i="4"/>
  <c r="D88" i="4"/>
  <c r="D95" i="4"/>
  <c r="D105" i="4"/>
  <c r="G105" i="4" s="1"/>
  <c r="D118" i="4"/>
  <c r="D5" i="4"/>
  <c r="D109" i="4"/>
  <c r="D94" i="4"/>
  <c r="D85" i="4"/>
  <c r="D129" i="4"/>
  <c r="D29" i="4"/>
  <c r="D121" i="4"/>
  <c r="C111" i="4"/>
  <c r="C122" i="4"/>
  <c r="C65" i="4"/>
  <c r="C71" i="4"/>
  <c r="C99" i="4"/>
  <c r="C116" i="4"/>
  <c r="G35" i="4"/>
  <c r="C47" i="4"/>
  <c r="G80" i="4"/>
  <c r="D113" i="4"/>
  <c r="D100" i="4"/>
  <c r="D84" i="4"/>
  <c r="D74" i="4"/>
  <c r="D83" i="4"/>
  <c r="D76" i="4"/>
  <c r="D22" i="4"/>
  <c r="D106" i="4"/>
  <c r="C57" i="4"/>
  <c r="C129" i="4"/>
  <c r="C40" i="4"/>
  <c r="C79" i="4"/>
  <c r="C36" i="4"/>
  <c r="G119" i="4"/>
  <c r="C113" i="4"/>
  <c r="C76" i="4"/>
  <c r="D117" i="4"/>
  <c r="D42" i="4"/>
  <c r="D102" i="4"/>
  <c r="D62" i="4"/>
  <c r="D127" i="4"/>
  <c r="C39" i="4"/>
  <c r="C91" i="4"/>
  <c r="C25" i="4"/>
  <c r="C101" i="4"/>
  <c r="C46" i="4"/>
  <c r="G88" i="4"/>
  <c r="C102" i="4"/>
  <c r="G120" i="4"/>
  <c r="G100" i="4"/>
  <c r="C75" i="4"/>
  <c r="D8" i="4"/>
  <c r="D17" i="4"/>
  <c r="D98" i="4"/>
  <c r="D58" i="4"/>
  <c r="G58" i="4" s="1"/>
  <c r="D36" i="4"/>
  <c r="G36" i="4" s="1"/>
  <c r="D44" i="4"/>
  <c r="D116" i="4"/>
  <c r="G116" i="4" s="1"/>
  <c r="C73" i="4"/>
  <c r="Q13" i="6"/>
  <c r="C95" i="4"/>
  <c r="C10" i="4"/>
  <c r="C81" i="4"/>
  <c r="C109" i="4"/>
  <c r="G110" i="4"/>
  <c r="C118" i="4"/>
  <c r="G30" i="4"/>
  <c r="D51" i="4"/>
  <c r="D38" i="4"/>
  <c r="D15" i="4"/>
  <c r="D68" i="4"/>
  <c r="D28" i="4"/>
  <c r="D55" i="4"/>
  <c r="D81" i="4"/>
  <c r="G81" i="4" s="1"/>
  <c r="C52" i="4"/>
  <c r="C66" i="4"/>
  <c r="C74" i="4"/>
  <c r="C20" i="4"/>
  <c r="C105" i="4"/>
  <c r="C42" i="4"/>
  <c r="C97" i="4"/>
  <c r="C98" i="4"/>
  <c r="C119" i="4"/>
  <c r="C11" i="4"/>
  <c r="G117" i="4"/>
  <c r="D114" i="4"/>
  <c r="D27" i="4"/>
  <c r="D123" i="4"/>
  <c r="D78" i="4"/>
  <c r="G79" i="4" s="1"/>
  <c r="D52" i="4"/>
  <c r="G53" i="4" s="1"/>
  <c r="D107" i="4"/>
  <c r="G107" i="4" s="1"/>
  <c r="D67" i="4"/>
  <c r="G67" i="4" s="1"/>
  <c r="D32" i="4"/>
  <c r="C48" i="4"/>
  <c r="C35" i="4"/>
  <c r="C59" i="4"/>
  <c r="C69" i="4"/>
  <c r="C49" i="4"/>
  <c r="C17" i="4"/>
  <c r="C107" i="4"/>
  <c r="C58" i="4"/>
  <c r="C114" i="4"/>
  <c r="D112" i="4"/>
  <c r="D43" i="4"/>
  <c r="G44" i="4" s="1"/>
  <c r="D82" i="4"/>
  <c r="D39" i="4"/>
  <c r="D41" i="4"/>
  <c r="G42" i="4" s="1"/>
  <c r="D7" i="4"/>
  <c r="G8" i="4" s="1"/>
  <c r="D97" i="4"/>
  <c r="G98" i="4" s="1"/>
  <c r="D91" i="4"/>
  <c r="C110" i="4"/>
  <c r="C92" i="4"/>
  <c r="C32" i="4"/>
  <c r="C24" i="4"/>
  <c r="C27" i="4"/>
  <c r="C7" i="4"/>
  <c r="C60" i="4"/>
  <c r="D13" i="4"/>
  <c r="D37" i="4"/>
  <c r="G38" i="4" s="1"/>
  <c r="D128" i="4"/>
  <c r="D56" i="4"/>
  <c r="G57" i="4" s="1"/>
  <c r="D19" i="4"/>
  <c r="D6" i="4"/>
  <c r="C77" i="4"/>
  <c r="C23" i="4"/>
  <c r="C88" i="4"/>
  <c r="C87" i="4"/>
  <c r="C72" i="4"/>
  <c r="D21" i="4"/>
  <c r="G22" i="4" s="1"/>
  <c r="D90" i="4"/>
  <c r="D75" i="4"/>
  <c r="G75" i="4" s="1"/>
  <c r="D59" i="4"/>
  <c r="G59" i="4" s="1"/>
  <c r="C41" i="4"/>
  <c r="C62" i="4"/>
  <c r="G113" i="4"/>
  <c r="G27" i="4"/>
  <c r="G32" i="4"/>
  <c r="G34" i="4"/>
  <c r="D92" i="4"/>
  <c r="D70" i="4"/>
  <c r="D101" i="4"/>
  <c r="G102" i="4" s="1"/>
  <c r="D49" i="4"/>
  <c r="C121" i="4"/>
  <c r="C8" i="4"/>
  <c r="C14" i="4"/>
  <c r="C12" i="4"/>
  <c r="D25" i="4"/>
  <c r="G26" i="4" s="1"/>
  <c r="D126" i="4"/>
  <c r="G127" i="4" s="1"/>
  <c r="D40" i="4"/>
  <c r="D108" i="4"/>
  <c r="G109" i="4" s="1"/>
  <c r="G28" i="4"/>
  <c r="C54" i="4"/>
  <c r="C53" i="4"/>
  <c r="C115" i="4"/>
  <c r="C6" i="4"/>
  <c r="D23" i="4"/>
  <c r="D60" i="4"/>
  <c r="D96" i="4"/>
  <c r="D45" i="4"/>
  <c r="G45" i="4" s="1"/>
  <c r="C100" i="4"/>
  <c r="C96" i="4"/>
  <c r="C128" i="4"/>
  <c r="C33" i="4"/>
  <c r="C90" i="4"/>
  <c r="C94" i="4"/>
  <c r="G56" i="4"/>
  <c r="G70" i="4"/>
  <c r="G118" i="4"/>
  <c r="C19" i="4"/>
  <c r="G46" i="4"/>
  <c r="G85" i="4"/>
  <c r="D63" i="4"/>
  <c r="D14" i="4"/>
  <c r="G15" i="4" s="1"/>
  <c r="C80" i="4"/>
  <c r="C127" i="4"/>
  <c r="C15" i="4"/>
  <c r="G84" i="4"/>
  <c r="C63" i="4"/>
  <c r="G37" i="4"/>
  <c r="G82" i="4"/>
  <c r="D54" i="4"/>
  <c r="G55" i="4" s="1"/>
  <c r="D16" i="4"/>
  <c r="G16" i="4" s="1"/>
  <c r="D12" i="4"/>
  <c r="D71" i="4"/>
  <c r="C126" i="4"/>
  <c r="G18" i="4"/>
  <c r="G101" i="4"/>
  <c r="C108" i="4"/>
  <c r="C55" i="4"/>
  <c r="G123" i="4"/>
  <c r="G40" i="4"/>
  <c r="D64" i="4"/>
  <c r="D48" i="4"/>
  <c r="G48" i="4" s="1"/>
  <c r="D24" i="4"/>
  <c r="G24" i="4" s="1"/>
  <c r="D10" i="4"/>
  <c r="G114" i="4"/>
  <c r="G78" i="4"/>
  <c r="C125" i="4"/>
  <c r="G124" i="4"/>
  <c r="C104" i="4"/>
  <c r="G39" i="4"/>
  <c r="D50" i="4"/>
  <c r="D20" i="4"/>
  <c r="G21" i="4" s="1"/>
  <c r="D65" i="4"/>
  <c r="G66" i="4" s="1"/>
  <c r="D72" i="4"/>
  <c r="G72" i="4" s="1"/>
  <c r="C103" i="4"/>
  <c r="C21" i="4"/>
  <c r="C43" i="4"/>
  <c r="C34" i="4"/>
  <c r="C51" i="4"/>
  <c r="G9" i="4"/>
  <c r="G69" i="4"/>
  <c r="D103" i="4"/>
  <c r="D61" i="4"/>
  <c r="G61" i="4" s="1"/>
  <c r="D125" i="4"/>
  <c r="G126" i="4" s="1"/>
  <c r="D89" i="4"/>
  <c r="G89" i="4" s="1"/>
  <c r="C61" i="4"/>
  <c r="G125" i="4"/>
  <c r="G73" i="4"/>
  <c r="C30" i="4"/>
  <c r="G106" i="4"/>
  <c r="B42" i="4"/>
  <c r="B102" i="4"/>
  <c r="B40" i="4"/>
  <c r="B118" i="4"/>
  <c r="B61" i="4"/>
  <c r="B58" i="4"/>
  <c r="B115" i="4"/>
  <c r="B114" i="4"/>
  <c r="B73" i="4"/>
  <c r="B111" i="4"/>
  <c r="B101" i="4"/>
  <c r="B38" i="4"/>
  <c r="B57" i="4"/>
  <c r="B125" i="4"/>
  <c r="B128" i="4"/>
  <c r="B92" i="4"/>
  <c r="B85" i="4"/>
  <c r="B80" i="4"/>
  <c r="B90" i="4"/>
  <c r="B43" i="4"/>
  <c r="B47" i="4"/>
  <c r="B45" i="4"/>
  <c r="B94" i="4"/>
  <c r="B105" i="4"/>
  <c r="B86" i="4"/>
  <c r="B62" i="4"/>
  <c r="B67" i="4"/>
  <c r="B126" i="4"/>
  <c r="B129" i="4"/>
  <c r="B119" i="4"/>
  <c r="B72" i="4"/>
  <c r="B93" i="4"/>
  <c r="B103" i="4"/>
  <c r="B76" i="4"/>
  <c r="B87" i="4"/>
  <c r="B79" i="4"/>
  <c r="B113" i="4"/>
  <c r="B46" i="4"/>
  <c r="B88" i="4"/>
  <c r="B60" i="4"/>
  <c r="B69" i="4"/>
  <c r="B110" i="4"/>
  <c r="B33" i="4"/>
  <c r="B112" i="4"/>
  <c r="B35" i="4"/>
  <c r="B64" i="4"/>
  <c r="B117" i="4"/>
  <c r="B91" i="4"/>
  <c r="B124" i="4"/>
  <c r="B41" i="4"/>
  <c r="B97" i="4"/>
  <c r="B95" i="4"/>
  <c r="B78" i="4"/>
  <c r="B81" i="4"/>
  <c r="B84" i="4"/>
  <c r="B66" i="4"/>
  <c r="B96" i="4"/>
  <c r="B68" i="4"/>
  <c r="B63" i="4"/>
  <c r="B52" i="4"/>
  <c r="B36" i="4"/>
  <c r="B108" i="4"/>
  <c r="B83" i="4"/>
  <c r="B39" i="4"/>
  <c r="B48" i="4"/>
  <c r="B122" i="4"/>
  <c r="B44" i="4"/>
  <c r="B89" i="4"/>
  <c r="B106" i="4"/>
  <c r="B56" i="4"/>
  <c r="B53" i="4"/>
  <c r="B98" i="4"/>
  <c r="B77" i="4"/>
  <c r="B104" i="4"/>
  <c r="B65" i="4"/>
  <c r="B116" i="4"/>
  <c r="B109" i="4"/>
  <c r="B49" i="4"/>
  <c r="B59" i="4"/>
  <c r="B54" i="4"/>
  <c r="B75" i="4"/>
  <c r="B82" i="4"/>
  <c r="B121" i="4"/>
  <c r="B70" i="4"/>
  <c r="B74" i="4"/>
  <c r="B50" i="4"/>
  <c r="B127" i="4"/>
  <c r="B51" i="4"/>
  <c r="B123" i="4"/>
  <c r="B99" i="4"/>
  <c r="B120" i="4"/>
  <c r="B100" i="4"/>
  <c r="B71" i="4"/>
  <c r="B107" i="4"/>
  <c r="B37" i="4"/>
  <c r="B34" i="4"/>
  <c r="B55" i="4"/>
  <c r="H19" i="3"/>
  <c r="G33" i="4"/>
  <c r="G128" i="4"/>
  <c r="G129" i="4"/>
  <c r="G19" i="4"/>
  <c r="G20" i="4"/>
  <c r="G7" i="4"/>
  <c r="G6" i="4"/>
  <c r="G92" i="4"/>
  <c r="G93" i="4"/>
  <c r="G97" i="4"/>
  <c r="G96" i="4"/>
  <c r="G64" i="4"/>
  <c r="G63" i="4"/>
  <c r="G11" i="4"/>
  <c r="G10" i="4"/>
  <c r="G51" i="4"/>
  <c r="G50" i="4"/>
  <c r="K28" i="4" l="1"/>
  <c r="BI28" i="4" s="1"/>
  <c r="F28" i="4"/>
  <c r="F83" i="4"/>
  <c r="K83" i="4"/>
  <c r="I83" i="4" s="1"/>
  <c r="K102" i="4"/>
  <c r="I102" i="4" s="1"/>
  <c r="F102" i="4"/>
  <c r="K120" i="4"/>
  <c r="BI120" i="4" s="1"/>
  <c r="F120" i="4"/>
  <c r="K86" i="4"/>
  <c r="I86" i="4" s="1"/>
  <c r="F86" i="4"/>
  <c r="F96" i="4"/>
  <c r="K96" i="4"/>
  <c r="BI96" i="4" s="1"/>
  <c r="K65" i="4"/>
  <c r="BI65" i="4" s="1"/>
  <c r="F65" i="4"/>
  <c r="F101" i="4"/>
  <c r="K101" i="4"/>
  <c r="I101" i="4" s="1"/>
  <c r="F12" i="4"/>
  <c r="K12" i="4"/>
  <c r="BI12" i="4" s="1"/>
  <c r="F36" i="4"/>
  <c r="K36" i="4"/>
  <c r="I36" i="4" s="1"/>
  <c r="K85" i="4"/>
  <c r="BI85" i="4" s="1"/>
  <c r="F85" i="4"/>
  <c r="F122" i="4"/>
  <c r="K122" i="4"/>
  <c r="I122" i="4" s="1"/>
  <c r="F68" i="4"/>
  <c r="K68" i="4"/>
  <c r="BI68" i="4" s="1"/>
  <c r="K58" i="4"/>
  <c r="BI58" i="4" s="1"/>
  <c r="F58" i="4"/>
  <c r="K94" i="4"/>
  <c r="I94" i="4" s="1"/>
  <c r="F94" i="4"/>
  <c r="K110" i="4"/>
  <c r="BI110" i="4" s="1"/>
  <c r="F110" i="4"/>
  <c r="K35" i="4"/>
  <c r="BI35" i="4" s="1"/>
  <c r="F35" i="4"/>
  <c r="F61" i="4"/>
  <c r="K61" i="4"/>
  <c r="I61" i="4" s="1"/>
  <c r="K126" i="4"/>
  <c r="I126" i="4" s="1"/>
  <c r="F126" i="4"/>
  <c r="K48" i="4"/>
  <c r="I48" i="4" s="1"/>
  <c r="F48" i="4"/>
  <c r="K16" i="4"/>
  <c r="BI16" i="4" s="1"/>
  <c r="F16" i="4"/>
  <c r="K74" i="4"/>
  <c r="I74" i="4" s="1"/>
  <c r="F74" i="4"/>
  <c r="K109" i="4"/>
  <c r="BI109" i="4" s="1"/>
  <c r="F109" i="4"/>
  <c r="F93" i="4"/>
  <c r="K93" i="4"/>
  <c r="I93" i="4" s="1"/>
  <c r="F118" i="4"/>
  <c r="K118" i="4"/>
  <c r="I118" i="4" s="1"/>
  <c r="K98" i="4"/>
  <c r="I98" i="4" s="1"/>
  <c r="F98" i="4"/>
  <c r="K87" i="4"/>
  <c r="BI87" i="4" s="1"/>
  <c r="F87" i="4"/>
  <c r="K60" i="4"/>
  <c r="I60" i="4" s="1"/>
  <c r="F60" i="4"/>
  <c r="F70" i="4"/>
  <c r="K70" i="4"/>
  <c r="BI70" i="4" s="1"/>
  <c r="F84" i="4"/>
  <c r="K84" i="4"/>
  <c r="BI84" i="4" s="1"/>
  <c r="K111" i="4"/>
  <c r="BI111" i="4" s="1"/>
  <c r="F111" i="4"/>
  <c r="K128" i="4"/>
  <c r="BI128" i="4" s="1"/>
  <c r="F128" i="4"/>
  <c r="K82" i="4"/>
  <c r="BI82" i="4" s="1"/>
  <c r="F82" i="4"/>
  <c r="F38" i="4"/>
  <c r="K38" i="4"/>
  <c r="I38" i="4" s="1"/>
  <c r="F17" i="4"/>
  <c r="K17" i="4"/>
  <c r="I17" i="4" s="1"/>
  <c r="F105" i="4"/>
  <c r="K105" i="4"/>
  <c r="BI105" i="4" s="1"/>
  <c r="F57" i="4"/>
  <c r="K57" i="4"/>
  <c r="BI57" i="4" s="1"/>
  <c r="F33" i="4"/>
  <c r="K33" i="4"/>
  <c r="BI33" i="4" s="1"/>
  <c r="K103" i="4"/>
  <c r="BI103" i="4" s="1"/>
  <c r="F103" i="4"/>
  <c r="K25" i="4"/>
  <c r="BI25" i="4" s="1"/>
  <c r="F25" i="4"/>
  <c r="K64" i="4"/>
  <c r="I64" i="4" s="1"/>
  <c r="F64" i="4"/>
  <c r="F54" i="4"/>
  <c r="K54" i="4"/>
  <c r="I54" i="4" s="1"/>
  <c r="K100" i="4"/>
  <c r="BI100" i="4" s="1"/>
  <c r="F100" i="4"/>
  <c r="F95" i="4"/>
  <c r="K95" i="4"/>
  <c r="I95" i="4" s="1"/>
  <c r="K104" i="4"/>
  <c r="I104" i="4" s="1"/>
  <c r="F104" i="4"/>
  <c r="K11" i="4"/>
  <c r="I11" i="4" s="1"/>
  <c r="F11" i="4"/>
  <c r="F37" i="4"/>
  <c r="K37" i="4"/>
  <c r="BI37" i="4" s="1"/>
  <c r="F27" i="4"/>
  <c r="K27" i="4"/>
  <c r="BI27" i="4" s="1"/>
  <c r="K30" i="4"/>
  <c r="BI30" i="4" s="1"/>
  <c r="F30" i="4"/>
  <c r="F34" i="4"/>
  <c r="K34" i="4"/>
  <c r="I34" i="4" s="1"/>
  <c r="K89" i="4"/>
  <c r="I89" i="4" s="1"/>
  <c r="F89" i="4"/>
  <c r="K108" i="4"/>
  <c r="I108" i="4" s="1"/>
  <c r="F108" i="4"/>
  <c r="F10" i="4"/>
  <c r="K10" i="4"/>
  <c r="F71" i="4"/>
  <c r="K71" i="4"/>
  <c r="I71" i="4" s="1"/>
  <c r="F106" i="4"/>
  <c r="K106" i="4"/>
  <c r="I106" i="4" s="1"/>
  <c r="K121" i="4"/>
  <c r="I121" i="4" s="1"/>
  <c r="F121" i="4"/>
  <c r="K117" i="4"/>
  <c r="BI117" i="4" s="1"/>
  <c r="F117" i="4"/>
  <c r="K79" i="4"/>
  <c r="BI79" i="4" s="1"/>
  <c r="F79" i="4"/>
  <c r="F14" i="4"/>
  <c r="K14" i="4"/>
  <c r="BI14" i="4" s="1"/>
  <c r="K91" i="4"/>
  <c r="I91" i="4" s="1"/>
  <c r="F91" i="4"/>
  <c r="K32" i="4"/>
  <c r="I32" i="4" s="1"/>
  <c r="F32" i="4"/>
  <c r="F81" i="4"/>
  <c r="K81" i="4"/>
  <c r="BI81" i="4" s="1"/>
  <c r="K116" i="4"/>
  <c r="I116" i="4" s="1"/>
  <c r="F116" i="4"/>
  <c r="F127" i="4"/>
  <c r="K127" i="4"/>
  <c r="BI127" i="4" s="1"/>
  <c r="F53" i="4"/>
  <c r="K53" i="4"/>
  <c r="BI53" i="4" s="1"/>
  <c r="K73" i="4"/>
  <c r="I73" i="4" s="1"/>
  <c r="F73" i="4"/>
  <c r="K45" i="4"/>
  <c r="BI45" i="4" s="1"/>
  <c r="F45" i="4"/>
  <c r="K72" i="4"/>
  <c r="I72" i="4" s="1"/>
  <c r="F72" i="4"/>
  <c r="K49" i="4"/>
  <c r="I49" i="4" s="1"/>
  <c r="F49" i="4"/>
  <c r="K59" i="4"/>
  <c r="BI59" i="4" s="1"/>
  <c r="F59" i="4"/>
  <c r="K22" i="4"/>
  <c r="BI22" i="4" s="1"/>
  <c r="F22" i="4"/>
  <c r="F29" i="4"/>
  <c r="K29" i="4"/>
  <c r="F66" i="4"/>
  <c r="K66" i="4"/>
  <c r="BI66" i="4" s="1"/>
  <c r="K46" i="4"/>
  <c r="I46" i="4" s="1"/>
  <c r="F46" i="4"/>
  <c r="F6" i="4"/>
  <c r="K6" i="4"/>
  <c r="BI6" i="4" s="1"/>
  <c r="K97" i="4"/>
  <c r="I97" i="4" s="1"/>
  <c r="F97" i="4"/>
  <c r="K67" i="4"/>
  <c r="I67" i="4" s="1"/>
  <c r="F67" i="4"/>
  <c r="K55" i="4"/>
  <c r="I55" i="4" s="1"/>
  <c r="F55" i="4"/>
  <c r="F44" i="4"/>
  <c r="K44" i="4"/>
  <c r="I44" i="4" s="1"/>
  <c r="K62" i="4"/>
  <c r="BI62" i="4" s="1"/>
  <c r="F62" i="4"/>
  <c r="F9" i="4"/>
  <c r="K9" i="4"/>
  <c r="F115" i="4"/>
  <c r="K115" i="4"/>
  <c r="BI115" i="4" s="1"/>
  <c r="K125" i="4"/>
  <c r="I125" i="4" s="1"/>
  <c r="F125" i="4"/>
  <c r="K40" i="4"/>
  <c r="I40" i="4" s="1"/>
  <c r="F40" i="4"/>
  <c r="K24" i="4"/>
  <c r="BI24" i="4" s="1"/>
  <c r="F24" i="4"/>
  <c r="F75" i="4"/>
  <c r="K75" i="4"/>
  <c r="BI75" i="4" s="1"/>
  <c r="F76" i="4"/>
  <c r="K76" i="4"/>
  <c r="BI76" i="4" s="1"/>
  <c r="F129" i="4"/>
  <c r="K129" i="4"/>
  <c r="I129" i="4" s="1"/>
  <c r="F80" i="4"/>
  <c r="K80" i="4"/>
  <c r="I80" i="4" s="1"/>
  <c r="F26" i="4"/>
  <c r="K26" i="4"/>
  <c r="K19" i="4"/>
  <c r="I19" i="4" s="1"/>
  <c r="F19" i="4"/>
  <c r="F7" i="4"/>
  <c r="K7" i="4"/>
  <c r="BI7" i="4" s="1"/>
  <c r="F107" i="4"/>
  <c r="K107" i="4"/>
  <c r="BI107" i="4" s="1"/>
  <c r="F47" i="4"/>
  <c r="K47" i="4"/>
  <c r="BI47" i="4" s="1"/>
  <c r="K56" i="4"/>
  <c r="I56" i="4" s="1"/>
  <c r="F56" i="4"/>
  <c r="K41" i="4"/>
  <c r="BI41" i="4" s="1"/>
  <c r="F41" i="4"/>
  <c r="K52" i="4"/>
  <c r="I52" i="4" s="1"/>
  <c r="F52" i="4"/>
  <c r="K99" i="4"/>
  <c r="I99" i="4" s="1"/>
  <c r="F99" i="4"/>
  <c r="K63" i="4"/>
  <c r="BI63" i="4" s="1"/>
  <c r="F63" i="4"/>
  <c r="K39" i="4"/>
  <c r="BI39" i="4" s="1"/>
  <c r="F39" i="4"/>
  <c r="F78" i="4"/>
  <c r="K78" i="4"/>
  <c r="I78" i="4" s="1"/>
  <c r="F15" i="4"/>
  <c r="K15" i="4"/>
  <c r="BI15" i="4" s="1"/>
  <c r="K5" i="4"/>
  <c r="BI5" i="4" s="1"/>
  <c r="F31" i="4"/>
  <c r="K31" i="4"/>
  <c r="I31" i="4" s="1"/>
  <c r="K20" i="4"/>
  <c r="I20" i="4" s="1"/>
  <c r="F20" i="4"/>
  <c r="K90" i="4"/>
  <c r="I90" i="4" s="1"/>
  <c r="F90" i="4"/>
  <c r="K18" i="4"/>
  <c r="BI18" i="4" s="1"/>
  <c r="F18" i="4"/>
  <c r="F123" i="4"/>
  <c r="K123" i="4"/>
  <c r="BI123" i="4" s="1"/>
  <c r="K43" i="4"/>
  <c r="BI43" i="4" s="1"/>
  <c r="F43" i="4"/>
  <c r="K51" i="4"/>
  <c r="I51" i="4" s="1"/>
  <c r="F51" i="4"/>
  <c r="F8" i="4"/>
  <c r="K8" i="4"/>
  <c r="K42" i="4"/>
  <c r="BI42" i="4" s="1"/>
  <c r="F42" i="4"/>
  <c r="K69" i="4"/>
  <c r="I69" i="4" s="1"/>
  <c r="F69" i="4"/>
  <c r="F119" i="4"/>
  <c r="K119" i="4"/>
  <c r="I119" i="4" s="1"/>
  <c r="F23" i="4"/>
  <c r="K23" i="4"/>
  <c r="K50" i="4"/>
  <c r="BI50" i="4" s="1"/>
  <c r="F50" i="4"/>
  <c r="K92" i="4"/>
  <c r="BI92" i="4" s="1"/>
  <c r="F92" i="4"/>
  <c r="F21" i="4"/>
  <c r="K21" i="4"/>
  <c r="BI21" i="4" s="1"/>
  <c r="K113" i="4"/>
  <c r="BI113" i="4" s="1"/>
  <c r="F113" i="4"/>
  <c r="K88" i="4"/>
  <c r="BI88" i="4" s="1"/>
  <c r="F88" i="4"/>
  <c r="K124" i="4"/>
  <c r="BI124" i="4" s="1"/>
  <c r="F124" i="4"/>
  <c r="K77" i="4"/>
  <c r="I77" i="4" s="1"/>
  <c r="F77" i="4"/>
  <c r="F13" i="4"/>
  <c r="K13" i="4"/>
  <c r="BI13" i="4" s="1"/>
  <c r="F112" i="4"/>
  <c r="K112" i="4"/>
  <c r="BI112" i="4" s="1"/>
  <c r="F114" i="4"/>
  <c r="K114" i="4"/>
  <c r="I114" i="4" s="1"/>
  <c r="BI9" i="4"/>
  <c r="G112" i="4"/>
  <c r="G13" i="4"/>
  <c r="G62" i="4"/>
  <c r="G76" i="4"/>
  <c r="G94" i="4"/>
  <c r="G12" i="4"/>
  <c r="G52" i="4"/>
  <c r="G87" i="4"/>
  <c r="G103" i="4"/>
  <c r="G83" i="4"/>
  <c r="G68" i="4"/>
  <c r="G29" i="4"/>
  <c r="G25" i="4"/>
  <c r="G104" i="4"/>
  <c r="G54" i="4"/>
  <c r="G74" i="4"/>
  <c r="G108" i="4"/>
  <c r="G60" i="4"/>
  <c r="G95" i="4"/>
  <c r="G99" i="4"/>
  <c r="G31" i="4"/>
  <c r="G41" i="4"/>
  <c r="G121" i="4"/>
  <c r="G91" i="4"/>
  <c r="G43" i="4"/>
  <c r="G86" i="4"/>
  <c r="G115" i="4"/>
  <c r="G65" i="4"/>
  <c r="G47" i="4"/>
  <c r="G49" i="4"/>
  <c r="G122" i="4"/>
  <c r="G23" i="4"/>
  <c r="G77" i="4"/>
  <c r="G90" i="4"/>
  <c r="G14" i="4"/>
  <c r="Q14" i="6"/>
  <c r="G71" i="4"/>
  <c r="G17" i="4"/>
  <c r="G111" i="4"/>
  <c r="I26" i="4" l="1"/>
  <c r="I10" i="4"/>
  <c r="I68" i="4"/>
  <c r="BI64" i="4"/>
  <c r="I35" i="4"/>
  <c r="BI46" i="4"/>
  <c r="BI74" i="4"/>
  <c r="BI99" i="4"/>
  <c r="BI32" i="4"/>
  <c r="I24" i="4"/>
  <c r="BI119" i="4"/>
  <c r="BI78" i="4"/>
  <c r="I79" i="4"/>
  <c r="BI98" i="4"/>
  <c r="BI77" i="4"/>
  <c r="I87" i="4"/>
  <c r="BI73" i="4"/>
  <c r="BI126" i="4"/>
  <c r="I85" i="4"/>
  <c r="BI11" i="4"/>
  <c r="I59" i="4"/>
  <c r="BI71" i="4"/>
  <c r="I115" i="4"/>
  <c r="BI83" i="4"/>
  <c r="BI54" i="4"/>
  <c r="BI26" i="4"/>
  <c r="BI56" i="4"/>
  <c r="I81" i="4"/>
  <c r="BI34" i="4"/>
  <c r="BI89" i="4"/>
  <c r="BI125" i="4"/>
  <c r="I14" i="4"/>
  <c r="I16" i="4"/>
  <c r="BI67" i="4"/>
  <c r="BI10" i="4"/>
  <c r="I107" i="4"/>
  <c r="BI80" i="4"/>
  <c r="I30" i="4"/>
  <c r="I70" i="4"/>
  <c r="BI49" i="4"/>
  <c r="BI90" i="4"/>
  <c r="BI104" i="4"/>
  <c r="I43" i="4"/>
  <c r="I82" i="4"/>
  <c r="BI118" i="4"/>
  <c r="BI51" i="4"/>
  <c r="I53" i="4"/>
  <c r="I66" i="4"/>
  <c r="I117" i="4"/>
  <c r="BI52" i="4"/>
  <c r="I9" i="4"/>
  <c r="BI86" i="4"/>
  <c r="I45" i="4"/>
  <c r="BI38" i="4"/>
  <c r="BI114" i="4"/>
  <c r="I12" i="4"/>
  <c r="I42" i="4"/>
  <c r="BI19" i="4"/>
  <c r="I113" i="4"/>
  <c r="I65" i="4"/>
  <c r="BI61" i="4"/>
  <c r="I33" i="4"/>
  <c r="I88" i="4"/>
  <c r="I84" i="4"/>
  <c r="BI20" i="4"/>
  <c r="I75" i="4"/>
  <c r="I109" i="4"/>
  <c r="I7" i="4"/>
  <c r="BI8" i="4"/>
  <c r="BI44" i="4"/>
  <c r="I58" i="4"/>
  <c r="BI102" i="4"/>
  <c r="I57" i="4"/>
  <c r="BI116" i="4"/>
  <c r="I124" i="4"/>
  <c r="I23" i="4"/>
  <c r="BI55" i="4"/>
  <c r="I123" i="4"/>
  <c r="I22" i="4"/>
  <c r="BI121" i="4"/>
  <c r="BI106" i="4"/>
  <c r="I21" i="4"/>
  <c r="I112" i="4"/>
  <c r="I127" i="4"/>
  <c r="I29" i="4"/>
  <c r="I105" i="4"/>
  <c r="I8" i="4"/>
  <c r="BI129" i="4"/>
  <c r="BI72" i="4"/>
  <c r="I39" i="4"/>
  <c r="BI101" i="4"/>
  <c r="I50" i="4"/>
  <c r="BK7" i="4"/>
  <c r="I27" i="4"/>
  <c r="BI29" i="4"/>
  <c r="BI97" i="4"/>
  <c r="I110" i="4"/>
  <c r="BI93" i="4"/>
  <c r="I18" i="4"/>
  <c r="BI60" i="4"/>
  <c r="I128" i="4"/>
  <c r="I28" i="4"/>
  <c r="I120" i="4"/>
  <c r="BI69" i="4"/>
  <c r="BI17" i="4"/>
  <c r="I63" i="4"/>
  <c r="BI94" i="4"/>
  <c r="BI122" i="4"/>
  <c r="I92" i="4"/>
  <c r="I47" i="4"/>
  <c r="I111" i="4"/>
  <c r="BI23" i="4"/>
  <c r="I41" i="4"/>
  <c r="BI36" i="4"/>
  <c r="BI108" i="4"/>
  <c r="I96" i="4"/>
  <c r="I15" i="4"/>
  <c r="I76" i="4"/>
  <c r="I103" i="4"/>
  <c r="BI91" i="4"/>
  <c r="BI31" i="4"/>
  <c r="BI40" i="4"/>
  <c r="I25" i="4"/>
  <c r="I100" i="4"/>
  <c r="I37" i="4"/>
  <c r="BI95" i="4"/>
  <c r="BI48" i="4"/>
  <c r="I62" i="4"/>
  <c r="I6" i="4"/>
  <c r="I13" i="4"/>
  <c r="Q15" i="6"/>
  <c r="B32" i="4"/>
  <c r="BK15" i="4" l="1"/>
  <c r="BK10" i="4"/>
  <c r="BK12" i="4"/>
  <c r="BK109" i="4"/>
  <c r="BK77" i="4"/>
  <c r="BK129" i="4"/>
  <c r="BK48" i="4"/>
  <c r="BK54" i="4"/>
  <c r="BK53" i="4"/>
  <c r="BK40" i="4"/>
  <c r="BK31" i="4"/>
  <c r="BK55" i="4"/>
  <c r="BK36" i="4"/>
  <c r="BK108" i="4"/>
  <c r="BK124" i="4"/>
  <c r="BK16" i="4"/>
  <c r="BK13" i="4"/>
  <c r="BK56" i="4"/>
  <c r="BK97" i="4"/>
  <c r="BK59" i="4"/>
  <c r="BK23" i="4"/>
  <c r="BK51" i="4"/>
  <c r="BK118" i="4"/>
  <c r="BK9" i="4"/>
  <c r="BK11" i="4"/>
  <c r="BK94" i="4"/>
  <c r="BK101" i="4"/>
  <c r="BK34" i="4"/>
  <c r="BK8" i="4"/>
  <c r="BK71" i="4"/>
  <c r="BK38" i="4"/>
  <c r="BK49" i="4"/>
  <c r="BK125" i="4"/>
  <c r="BK19" i="4"/>
  <c r="BK14" i="4"/>
  <c r="BK104" i="4"/>
  <c r="BK60" i="4"/>
  <c r="BK46" i="4"/>
  <c r="BK122" i="4"/>
  <c r="BK35" i="4"/>
  <c r="BK105" i="4"/>
  <c r="BK72" i="4"/>
  <c r="BK117" i="4"/>
  <c r="BK128" i="4"/>
  <c r="BK78" i="4"/>
  <c r="BK107" i="4"/>
  <c r="BK85" i="4"/>
  <c r="BK74" i="4"/>
  <c r="BK86" i="4"/>
  <c r="BK69" i="4"/>
  <c r="BK58" i="4"/>
  <c r="BK42" i="4"/>
  <c r="BK76" i="4"/>
  <c r="BK99" i="4"/>
  <c r="BK63" i="4"/>
  <c r="BK84" i="4"/>
  <c r="BK88" i="4"/>
  <c r="BK111" i="4"/>
  <c r="BK81" i="4"/>
  <c r="BK68" i="4"/>
  <c r="BK102" i="4"/>
  <c r="BK37" i="4"/>
  <c r="BK47" i="4"/>
  <c r="BK64" i="4"/>
  <c r="BK113" i="4"/>
  <c r="BK73" i="4"/>
  <c r="BK89" i="4"/>
  <c r="BK100" i="4"/>
  <c r="BK121" i="4"/>
  <c r="BK92" i="4"/>
  <c r="BK52" i="4"/>
  <c r="BK90" i="4"/>
  <c r="BK115" i="4"/>
  <c r="BK65" i="4"/>
  <c r="BK57" i="4"/>
  <c r="BK22" i="4"/>
  <c r="BK98" i="4"/>
  <c r="BK43" i="4"/>
  <c r="BK112" i="4"/>
  <c r="BK119" i="4"/>
  <c r="BK67" i="4"/>
  <c r="BK79" i="4"/>
  <c r="BK96" i="4"/>
  <c r="BK103" i="4"/>
  <c r="BK127" i="4"/>
  <c r="BK93" i="4"/>
  <c r="BK83" i="4"/>
  <c r="BK91" i="4"/>
  <c r="BK50" i="4"/>
  <c r="BK45" i="4"/>
  <c r="BK61" i="4"/>
  <c r="BK126" i="4"/>
  <c r="BK33" i="4"/>
  <c r="BK116" i="4"/>
  <c r="BK20" i="4"/>
  <c r="BK123" i="4"/>
  <c r="BK120" i="4"/>
  <c r="BK41" i="4"/>
  <c r="BK70" i="4"/>
  <c r="BK17" i="4"/>
  <c r="BK110" i="4"/>
  <c r="BK75" i="4"/>
  <c r="BK106" i="4"/>
  <c r="BK80" i="4"/>
  <c r="BK44" i="4"/>
  <c r="BK82" i="4"/>
  <c r="BK95" i="4"/>
  <c r="BK62" i="4"/>
  <c r="BK66" i="4"/>
  <c r="BK39" i="4"/>
  <c r="BK18" i="4"/>
  <c r="BK21" i="4"/>
  <c r="BK114" i="4"/>
  <c r="BK87" i="4"/>
  <c r="BK24" i="4"/>
  <c r="BK32" i="4"/>
  <c r="Q16" i="6"/>
  <c r="Q17" i="6"/>
  <c r="BK29" i="4" l="1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Q24" i="6"/>
  <c r="Q25" i="6" s="1"/>
  <c r="Q26" i="6" s="1"/>
  <c r="Q27" i="6" s="1"/>
  <c r="Q28" i="6" s="1"/>
  <c r="AI2" i="4"/>
  <c r="AO2" i="4"/>
  <c r="Q29" i="6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30" i="6"/>
  <c r="AQ2" i="4"/>
  <c r="AS2" i="4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W6" i="4" s="1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AW2" i="4"/>
  <c r="Q31" i="6"/>
  <c r="Y7" i="4" l="1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AM2" i="4"/>
  <c r="BA2" i="4"/>
  <c r="Q32" i="6"/>
  <c r="S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BC2" i="4"/>
  <c r="BE2" i="4"/>
  <c r="Q33" i="6"/>
  <c r="AY2" i="4"/>
  <c r="AU2" i="4"/>
  <c r="W2" i="4"/>
  <c r="AG14" i="4" l="1"/>
  <c r="AG11" i="4"/>
  <c r="AE11" i="4"/>
  <c r="AG12" i="4"/>
  <c r="AE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Q34" i="6"/>
  <c r="BG2" i="4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5" i="6"/>
  <c r="Q36" i="6" s="1"/>
  <c r="Q37" i="6" s="1"/>
  <c r="Q38" i="6" s="1"/>
  <c r="Q39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40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Q41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42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AY19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43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44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5" i="6"/>
  <c r="Q46" i="6" s="1"/>
  <c r="Q47" i="6"/>
  <c r="B31" i="4"/>
  <c r="B29" i="4"/>
  <c r="B28" i="4"/>
  <c r="B30" i="4"/>
  <c r="BK27" i="4" l="1"/>
  <c r="S10" i="4"/>
  <c r="AA13" i="4"/>
  <c r="AE15" i="4"/>
  <c r="AI16" i="4"/>
  <c r="AM18" i="4"/>
  <c r="AQ20" i="4"/>
  <c r="AU21" i="4"/>
  <c r="AY23" i="4"/>
  <c r="BC25" i="4"/>
  <c r="BG26" i="4"/>
  <c r="BK30" i="4"/>
  <c r="Q48" i="6"/>
  <c r="Q49" i="6"/>
  <c r="Q50" i="6"/>
  <c r="Q51" i="6"/>
  <c r="Q52" i="6"/>
  <c r="Q53" i="6"/>
  <c r="Q54" i="6"/>
  <c r="O8" i="4" l="1"/>
  <c r="Q55" i="6"/>
  <c r="Q56" i="6"/>
  <c r="Q57" i="6" s="1"/>
  <c r="Q58" i="6" s="1"/>
  <c r="Q59" i="6" s="1"/>
  <c r="Q60" i="6" s="1"/>
  <c r="Q61" i="6"/>
  <c r="Q62" i="6" s="1"/>
  <c r="Q63" i="6" s="1"/>
  <c r="Q64" i="6" s="1"/>
  <c r="Q65" i="6" s="1"/>
  <c r="Q66" i="6" s="1"/>
  <c r="Q67" i="6" s="1"/>
  <c r="Q68" i="6" s="1"/>
  <c r="Q69" i="6"/>
  <c r="Q70" i="6" s="1"/>
  <c r="Q71" i="6" s="1"/>
  <c r="Q72" i="6" s="1"/>
  <c r="Q73" i="6" s="1"/>
  <c r="Q74" i="6" s="1"/>
  <c r="Q75" i="6" s="1"/>
  <c r="Q76" i="6" s="1"/>
  <c r="Q77" i="6"/>
  <c r="Q78" i="6" s="1"/>
  <c r="Q79" i="6" s="1"/>
  <c r="Q80" i="6" s="1"/>
  <c r="Q81" i="6" s="1"/>
  <c r="Q82" i="6" s="1"/>
  <c r="Q83" i="6" s="1"/>
  <c r="Q84" i="6" s="1"/>
  <c r="Q85" i="6"/>
  <c r="Q86" i="6" s="1"/>
  <c r="Q87" i="6" s="1"/>
  <c r="Q88" i="6" s="1"/>
  <c r="Q89" i="6" s="1"/>
  <c r="Q90" i="6" s="1"/>
  <c r="Q91" i="6" s="1"/>
  <c r="Q92" i="6" s="1"/>
  <c r="Q93" i="6"/>
  <c r="Q94" i="6" s="1"/>
  <c r="Q95" i="6" s="1"/>
  <c r="Q96" i="6" s="1"/>
  <c r="Q97" i="6" s="1"/>
  <c r="Q98" i="6" s="1"/>
  <c r="Q99" i="6" s="1"/>
  <c r="Q100" i="6" s="1"/>
  <c r="Q101" i="6"/>
  <c r="Q102" i="6" s="1"/>
  <c r="Q103" i="6" s="1"/>
  <c r="Q104" i="6" s="1"/>
  <c r="Q105" i="6" s="1"/>
  <c r="Q106" i="6" s="1"/>
  <c r="Q107" i="6" s="1"/>
  <c r="Q108" i="6" s="1"/>
  <c r="Q109" i="6"/>
  <c r="Q110" i="6" s="1"/>
  <c r="Q111" i="6" s="1"/>
  <c r="Q112" i="6" s="1"/>
  <c r="Q113" i="6" s="1"/>
  <c r="Q114" i="6" s="1"/>
  <c r="Q115" i="6" s="1"/>
  <c r="Q116" i="6" s="1"/>
  <c r="Q117" i="6"/>
  <c r="Q118" i="6" s="1"/>
  <c r="W11" i="4" l="1"/>
  <c r="Q119" i="6"/>
  <c r="Q120" i="6"/>
  <c r="Q121" i="6"/>
  <c r="AQ17" i="4" l="1"/>
  <c r="Q122" i="6"/>
  <c r="AU18" i="4" l="1"/>
  <c r="Q123" i="6"/>
  <c r="AY20" i="4" l="1"/>
  <c r="Q124" i="6"/>
  <c r="BC21" i="4" l="1"/>
  <c r="Q125" i="6"/>
  <c r="BG22" i="4" l="1"/>
  <c r="Q126" i="6"/>
  <c r="BK26" i="4" l="1"/>
  <c r="Q127" i="6"/>
  <c r="S7" i="4" l="1"/>
  <c r="S6" i="4"/>
  <c r="O5" i="4"/>
  <c r="Q128" i="6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O7" i="4" l="1"/>
  <c r="Q467" i="6"/>
  <c r="W7" i="4" l="1"/>
  <c r="Q468" i="6"/>
  <c r="Q469" i="6" s="1"/>
  <c r="W8" i="4" l="1"/>
  <c r="Q470" i="6"/>
  <c r="Q471" i="6" s="1"/>
  <c r="Q472" i="6" s="1"/>
  <c r="Q473" i="6" s="1"/>
  <c r="Q474" i="6" s="1"/>
  <c r="Q475" i="6" s="1"/>
  <c r="Q476" i="6"/>
  <c r="AA11" i="4" l="1"/>
  <c r="AA9" i="4"/>
  <c r="AA8" i="4"/>
  <c r="Q477" i="6"/>
  <c r="AE13" i="4" l="1"/>
  <c r="AE10" i="4"/>
  <c r="AE9" i="4"/>
  <c r="Q478" i="6"/>
  <c r="AI14" i="4" l="1"/>
  <c r="AI11" i="4"/>
  <c r="AI10" i="4"/>
  <c r="Q479" i="6"/>
  <c r="AM12" i="4" l="1"/>
  <c r="AM11" i="4"/>
  <c r="Q480" i="6"/>
  <c r="Q481" i="6" s="1"/>
  <c r="Q482" i="6" s="1"/>
  <c r="Q483" i="6" s="1"/>
  <c r="AQ13" i="4" l="1"/>
  <c r="AQ12" i="4"/>
  <c r="Q484" i="6"/>
  <c r="AU14" i="4" l="1"/>
  <c r="AU13" i="4"/>
  <c r="Q485" i="6"/>
  <c r="AY15" i="4" l="1"/>
  <c r="AY14" i="4"/>
  <c r="Q486" i="6"/>
  <c r="Q487" i="6" s="1"/>
  <c r="BC16" i="4" l="1"/>
  <c r="BC15" i="4"/>
  <c r="Q488" i="6"/>
  <c r="Q489" i="6" s="1"/>
  <c r="Q490" i="6" s="1"/>
  <c r="Q491" i="6" s="1"/>
  <c r="BG17" i="4" l="1"/>
  <c r="BG16" i="4"/>
  <c r="Q492" i="6"/>
  <c r="BK6" i="4" l="1"/>
  <c r="BK5" i="4"/>
  <c r="Q493" i="6"/>
  <c r="Q494" i="6"/>
  <c r="Q495" i="6" s="1"/>
  <c r="Q496" i="6" l="1"/>
  <c r="Q497" i="6" s="1"/>
  <c r="Q498" i="6" s="1"/>
  <c r="Q499" i="6" s="1"/>
  <c r="Q500" i="6" l="1"/>
  <c r="Q501" i="6" l="1"/>
  <c r="Q502" i="6" l="1"/>
  <c r="Q503" i="6"/>
  <c r="Q504" i="6" l="1"/>
  <c r="Q505" i="6"/>
  <c r="Q506" i="6"/>
  <c r="Q507" i="6"/>
  <c r="Q508" i="6" l="1"/>
  <c r="Q509" i="6" l="1"/>
  <c r="Q510" i="6" l="1"/>
  <c r="Q511" i="6" l="1"/>
  <c r="Q512" i="6"/>
  <c r="Q513" i="6"/>
  <c r="Q514" i="6"/>
  <c r="Q515" i="6"/>
  <c r="I8" i="3" l="1"/>
  <c r="B16" i="4"/>
  <c r="B7" i="4"/>
  <c r="B6" i="4"/>
  <c r="B22" i="4"/>
  <c r="B11" i="4"/>
  <c r="B5" i="4"/>
  <c r="B18" i="4"/>
  <c r="B25" i="4"/>
  <c r="B20" i="4"/>
  <c r="B21" i="4"/>
  <c r="J4" i="4" a="1"/>
  <c r="B8" i="4"/>
  <c r="B10" i="4"/>
  <c r="B14" i="4"/>
  <c r="B13" i="4"/>
  <c r="B17" i="4"/>
  <c r="B26" i="4"/>
  <c r="B9" i="4"/>
  <c r="B19" i="4"/>
  <c r="B24" i="4"/>
  <c r="B23" i="4"/>
  <c r="B27" i="4"/>
  <c r="B15" i="4"/>
  <c r="B12" i="4"/>
  <c r="J108" i="4" l="1"/>
  <c r="J38" i="4"/>
  <c r="J116" i="4"/>
  <c r="J84" i="4"/>
  <c r="J24" i="4"/>
  <c r="J86" i="4"/>
  <c r="J31" i="4"/>
  <c r="J21" i="4"/>
  <c r="J101" i="4"/>
  <c r="J28" i="4"/>
  <c r="J46" i="4"/>
  <c r="J4" i="4"/>
  <c r="J70" i="4"/>
  <c r="J95" i="4"/>
  <c r="J79" i="4"/>
  <c r="J76" i="4"/>
  <c r="J117" i="4"/>
  <c r="J71" i="4"/>
  <c r="J12" i="4"/>
  <c r="J97" i="4"/>
  <c r="J119" i="4"/>
  <c r="J53" i="4"/>
  <c r="J39" i="4"/>
  <c r="J19" i="4"/>
  <c r="J47" i="4"/>
  <c r="J124" i="4"/>
  <c r="J107" i="4"/>
  <c r="J91" i="4"/>
  <c r="J75" i="4"/>
  <c r="J89" i="4"/>
  <c r="J106" i="4"/>
  <c r="J29" i="4"/>
  <c r="J16" i="4"/>
  <c r="J43" i="4"/>
  <c r="J78" i="4"/>
  <c r="J123" i="4"/>
  <c r="J80" i="4"/>
  <c r="J17" i="4"/>
  <c r="J87" i="4"/>
  <c r="J102" i="4"/>
  <c r="J65" i="4"/>
  <c r="J82" i="4"/>
  <c r="J69" i="4"/>
  <c r="J8" i="4"/>
  <c r="J26" i="4"/>
  <c r="J59" i="4"/>
  <c r="J27" i="4"/>
  <c r="J58" i="4"/>
  <c r="J127" i="4"/>
  <c r="J114" i="4"/>
  <c r="J34" i="4"/>
  <c r="J62" i="4"/>
  <c r="J45" i="4"/>
  <c r="J120" i="4"/>
  <c r="J94" i="4"/>
  <c r="J23" i="4"/>
  <c r="J99" i="4"/>
  <c r="J18" i="4"/>
  <c r="J20" i="4"/>
  <c r="J109" i="4"/>
  <c r="J50" i="4"/>
  <c r="J110" i="4"/>
  <c r="J7" i="4"/>
  <c r="J68" i="4"/>
  <c r="J49" i="4"/>
  <c r="J11" i="4"/>
  <c r="J14" i="4"/>
  <c r="J61" i="4"/>
  <c r="J66" i="4"/>
  <c r="J56" i="4"/>
  <c r="J104" i="4"/>
  <c r="J32" i="4"/>
  <c r="J13" i="4"/>
  <c r="J60" i="4"/>
  <c r="J72" i="4"/>
  <c r="J113" i="4"/>
  <c r="J42" i="4"/>
  <c r="J36" i="4"/>
  <c r="J83" i="4"/>
  <c r="J5" i="4"/>
  <c r="J105" i="4"/>
  <c r="J57" i="4"/>
  <c r="J103" i="4"/>
  <c r="J63" i="4"/>
  <c r="J112" i="4"/>
  <c r="J85" i="4"/>
  <c r="J100" i="4"/>
  <c r="J30" i="4"/>
  <c r="J88" i="4"/>
  <c r="J93" i="4"/>
  <c r="J92" i="4"/>
  <c r="J15" i="4"/>
  <c r="J51" i="4"/>
  <c r="J48" i="4"/>
  <c r="J81" i="4"/>
  <c r="J115" i="4"/>
  <c r="J77" i="4"/>
  <c r="J126" i="4"/>
  <c r="J6" i="4"/>
  <c r="J90" i="4"/>
  <c r="J73" i="4"/>
  <c r="J67" i="4"/>
  <c r="J44" i="4"/>
  <c r="J125" i="4"/>
  <c r="J96" i="4"/>
  <c r="J41" i="4"/>
  <c r="J74" i="4"/>
  <c r="J121" i="4"/>
  <c r="J55" i="4"/>
  <c r="J111" i="4"/>
  <c r="J52" i="4"/>
  <c r="J128" i="4"/>
  <c r="J25" i="4"/>
  <c r="J9" i="4"/>
  <c r="J98" i="4"/>
  <c r="J22" i="4"/>
  <c r="J54" i="4"/>
  <c r="J10" i="4"/>
  <c r="J35" i="4"/>
  <c r="J64" i="4"/>
  <c r="J118" i="4"/>
  <c r="J33" i="4"/>
  <c r="J129" i="4"/>
  <c r="J40" i="4"/>
  <c r="J37" i="4"/>
  <c r="J122" i="4"/>
  <c r="M3" i="4" l="1"/>
  <c r="N9" i="4"/>
  <c r="N118" i="4"/>
  <c r="N17" i="4"/>
  <c r="N23" i="4"/>
  <c r="N53" i="4"/>
  <c r="N73" i="4"/>
  <c r="N79" i="4"/>
  <c r="N72" i="4"/>
  <c r="N63" i="4"/>
  <c r="N92" i="4"/>
  <c r="N35" i="4"/>
  <c r="N74" i="4"/>
  <c r="N71" i="4"/>
  <c r="N20" i="4"/>
  <c r="N128" i="4"/>
  <c r="N49" i="4"/>
  <c r="N37" i="4"/>
  <c r="N83" i="4"/>
  <c r="N66" i="4"/>
  <c r="N81" i="4"/>
  <c r="N44" i="4"/>
  <c r="N77" i="4"/>
  <c r="N64" i="4"/>
  <c r="N89" i="4"/>
  <c r="N57" i="4"/>
  <c r="N12" i="4"/>
  <c r="N15" i="4"/>
  <c r="N129" i="4"/>
  <c r="N110" i="4"/>
  <c r="N76" i="4"/>
  <c r="N67" i="4"/>
  <c r="N113" i="4"/>
  <c r="N58" i="4"/>
  <c r="N60" i="4"/>
  <c r="N115" i="4"/>
  <c r="N43" i="4"/>
  <c r="N56" i="4"/>
  <c r="N93" i="4"/>
  <c r="N25" i="4"/>
  <c r="N98" i="4"/>
  <c r="N7" i="4"/>
  <c r="N100" i="4"/>
  <c r="N102" i="4"/>
  <c r="N99" i="4"/>
  <c r="N108" i="4"/>
  <c r="N13" i="4"/>
  <c r="N82" i="4"/>
  <c r="N27" i="4"/>
  <c r="N50" i="4"/>
  <c r="N8" i="4"/>
  <c r="N75" i="4"/>
  <c r="N10" i="4"/>
  <c r="N48" i="4"/>
  <c r="N109" i="4"/>
  <c r="N112" i="4"/>
  <c r="N5" i="4"/>
  <c r="N124" i="4"/>
  <c r="N31" i="4"/>
  <c r="N94" i="4"/>
  <c r="N80" i="4"/>
  <c r="N68" i="4"/>
  <c r="N21" i="4"/>
  <c r="N101" i="4"/>
  <c r="N6" i="4"/>
  <c r="N42" i="4"/>
  <c r="N39" i="4"/>
  <c r="N51" i="4"/>
  <c r="N88" i="4"/>
  <c r="N40" i="4"/>
  <c r="N114" i="4"/>
  <c r="N119" i="4"/>
  <c r="N14" i="4"/>
  <c r="N84" i="4"/>
  <c r="N47" i="4"/>
  <c r="N86" i="4"/>
  <c r="N96" i="4"/>
  <c r="N28" i="4"/>
  <c r="N29" i="4"/>
  <c r="N85" i="4"/>
  <c r="N22" i="4"/>
  <c r="N34" i="4"/>
  <c r="N55" i="4"/>
  <c r="N19" i="4"/>
  <c r="N104" i="4"/>
  <c r="N32" i="4"/>
  <c r="N123" i="4"/>
  <c r="N111" i="4"/>
  <c r="N87" i="4"/>
  <c r="N36" i="4"/>
  <c r="N61" i="4"/>
  <c r="N78" i="4"/>
  <c r="N52" i="4"/>
  <c r="N125" i="4"/>
  <c r="N11" i="4"/>
  <c r="N45" i="4"/>
  <c r="N105" i="4"/>
  <c r="N26" i="4"/>
  <c r="N69" i="4"/>
  <c r="N106" i="4"/>
  <c r="N126" i="4"/>
  <c r="N24" i="4"/>
  <c r="N90" i="4"/>
  <c r="N103" i="4"/>
  <c r="N41" i="4"/>
  <c r="N91" i="4"/>
  <c r="N127" i="4"/>
  <c r="N70" i="4"/>
  <c r="N116" i="4"/>
  <c r="N117" i="4"/>
  <c r="N46" i="4"/>
  <c r="N120" i="4"/>
  <c r="N18" i="4"/>
  <c r="N33" i="4"/>
  <c r="N121" i="4"/>
  <c r="N30" i="4"/>
  <c r="N16" i="4"/>
  <c r="N65" i="4"/>
  <c r="N95" i="4"/>
  <c r="N54" i="4"/>
  <c r="N59" i="4"/>
  <c r="N38" i="4"/>
  <c r="N62" i="4"/>
  <c r="N97" i="4"/>
  <c r="N107" i="4"/>
  <c r="N122" i="4"/>
  <c r="Q3" i="4"/>
  <c r="R47" i="4"/>
  <c r="R106" i="4"/>
  <c r="R65" i="4"/>
  <c r="R15" i="4"/>
  <c r="R95" i="4"/>
  <c r="R123" i="4"/>
  <c r="R45" i="4"/>
  <c r="R118" i="4"/>
  <c r="R19" i="4"/>
  <c r="R77" i="4"/>
  <c r="R73" i="4"/>
  <c r="R76" i="4"/>
  <c r="R50" i="4"/>
  <c r="R9" i="4"/>
  <c r="R82" i="4"/>
  <c r="R35" i="4"/>
  <c r="R81" i="4"/>
  <c r="R129" i="4"/>
  <c r="R99" i="4"/>
  <c r="R54" i="4"/>
  <c r="R71" i="4"/>
  <c r="R120" i="4"/>
  <c r="R16" i="4"/>
  <c r="R57" i="4"/>
  <c r="R89" i="4"/>
  <c r="R75" i="4"/>
  <c r="R100" i="4"/>
  <c r="R91" i="4"/>
  <c r="R93" i="4"/>
  <c r="R115" i="4"/>
  <c r="R109" i="4"/>
  <c r="R74" i="4"/>
  <c r="R102" i="4"/>
  <c r="R58" i="4"/>
  <c r="R105" i="4"/>
  <c r="R49" i="4"/>
  <c r="R64" i="4"/>
  <c r="R33" i="4"/>
  <c r="R116" i="4"/>
  <c r="R5" i="4"/>
  <c r="R70" i="4"/>
  <c r="R55" i="4"/>
  <c r="R104" i="4"/>
  <c r="R68" i="4"/>
  <c r="R8" i="4"/>
  <c r="R126" i="4"/>
  <c r="R24" i="4"/>
  <c r="R98" i="4"/>
  <c r="R11" i="4"/>
  <c r="R7" i="4"/>
  <c r="R14" i="4"/>
  <c r="R128" i="4"/>
  <c r="R111" i="4"/>
  <c r="R40" i="4"/>
  <c r="R80" i="4"/>
  <c r="R48" i="4"/>
  <c r="R10" i="4"/>
  <c r="R13" i="4"/>
  <c r="R21" i="4"/>
  <c r="R94" i="4"/>
  <c r="R108" i="4"/>
  <c r="R92" i="4"/>
  <c r="R26" i="4"/>
  <c r="R43" i="4"/>
  <c r="R121" i="4"/>
  <c r="R41" i="4"/>
  <c r="R23" i="4"/>
  <c r="R12" i="4"/>
  <c r="R67" i="4"/>
  <c r="R117" i="4"/>
  <c r="R22" i="4"/>
  <c r="R101" i="4"/>
  <c r="R97" i="4"/>
  <c r="R87" i="4"/>
  <c r="R114" i="4"/>
  <c r="R85" i="4"/>
  <c r="R53" i="4"/>
  <c r="R34" i="4"/>
  <c r="R125" i="4"/>
  <c r="R30" i="4"/>
  <c r="R52" i="4"/>
  <c r="R28" i="4"/>
  <c r="R51" i="4"/>
  <c r="R42" i="4"/>
  <c r="R46" i="4"/>
  <c r="R6" i="4"/>
  <c r="R61" i="4"/>
  <c r="R88" i="4"/>
  <c r="R37" i="4"/>
  <c r="R110" i="4"/>
  <c r="R124" i="4"/>
  <c r="R69" i="4"/>
  <c r="R39" i="4"/>
  <c r="R72" i="4"/>
  <c r="R59" i="4"/>
  <c r="R78" i="4"/>
  <c r="R86" i="4"/>
  <c r="R127" i="4"/>
  <c r="R84" i="4"/>
  <c r="R96" i="4"/>
  <c r="R32" i="4"/>
  <c r="R112" i="4"/>
  <c r="R38" i="4"/>
  <c r="R29" i="4"/>
  <c r="R44" i="4"/>
  <c r="R63" i="4"/>
  <c r="R107" i="4"/>
  <c r="R83" i="4"/>
  <c r="R119" i="4"/>
  <c r="R90" i="4"/>
  <c r="R122" i="4"/>
  <c r="R66" i="4"/>
  <c r="R25" i="4"/>
  <c r="R56" i="4"/>
  <c r="R18" i="4"/>
  <c r="R60" i="4"/>
  <c r="R17" i="4"/>
  <c r="R36" i="4"/>
  <c r="R62" i="4"/>
  <c r="R103" i="4"/>
  <c r="R27" i="4"/>
  <c r="R113" i="4"/>
  <c r="R79" i="4"/>
  <c r="R31" i="4"/>
  <c r="R20" i="4"/>
  <c r="O6" i="4" l="1"/>
  <c r="O1" i="4" s="1"/>
  <c r="D3" i="6" s="1"/>
  <c r="L3" i="6" s="1"/>
  <c r="S9" i="4"/>
  <c r="S4" i="4" s="1"/>
  <c r="E4" i="6" s="1"/>
  <c r="U3" i="4"/>
  <c r="V6" i="4"/>
  <c r="V123" i="4"/>
  <c r="V7" i="4"/>
  <c r="V120" i="4"/>
  <c r="V125" i="4"/>
  <c r="V91" i="4"/>
  <c r="V74" i="4"/>
  <c r="V77" i="4"/>
  <c r="V13" i="4"/>
  <c r="V63" i="4"/>
  <c r="V68" i="4"/>
  <c r="V62" i="4"/>
  <c r="V57" i="4"/>
  <c r="V59" i="4"/>
  <c r="V110" i="4"/>
  <c r="V55" i="4"/>
  <c r="V43" i="4"/>
  <c r="V83" i="4"/>
  <c r="V22" i="4"/>
  <c r="V29" i="4"/>
  <c r="V111" i="4"/>
  <c r="V18" i="4"/>
  <c r="V16" i="4"/>
  <c r="V5" i="4"/>
  <c r="V79" i="4"/>
  <c r="V114" i="4"/>
  <c r="V81" i="4"/>
  <c r="V101" i="4"/>
  <c r="V129" i="4"/>
  <c r="V78" i="4"/>
  <c r="V124" i="4"/>
  <c r="V64" i="4"/>
  <c r="V23" i="4"/>
  <c r="V50" i="4"/>
  <c r="V60" i="4"/>
  <c r="V47" i="4"/>
  <c r="V48" i="4"/>
  <c r="V45" i="4"/>
  <c r="V34" i="4"/>
  <c r="V44" i="4"/>
  <c r="V84" i="4"/>
  <c r="V51" i="4"/>
  <c r="V33" i="4"/>
  <c r="V31" i="4"/>
  <c r="V25" i="4"/>
  <c r="V35" i="4"/>
  <c r="V17" i="4"/>
  <c r="V126" i="4"/>
  <c r="V113" i="4"/>
  <c r="V105" i="4"/>
  <c r="V99" i="4"/>
  <c r="V96" i="4"/>
  <c r="V121" i="4"/>
  <c r="V75" i="4"/>
  <c r="V46" i="4"/>
  <c r="V12" i="4"/>
  <c r="V36" i="4"/>
  <c r="V107" i="4"/>
  <c r="V20" i="4"/>
  <c r="V98" i="4"/>
  <c r="V61" i="4"/>
  <c r="V88" i="4"/>
  <c r="V86" i="4"/>
  <c r="V52" i="4"/>
  <c r="V128" i="4"/>
  <c r="V41" i="4"/>
  <c r="V108" i="4"/>
  <c r="V122" i="4"/>
  <c r="V39" i="4"/>
  <c r="V97" i="4"/>
  <c r="V116" i="4"/>
  <c r="V87" i="4"/>
  <c r="V85" i="4"/>
  <c r="V100" i="4"/>
  <c r="V19" i="4"/>
  <c r="V127" i="4"/>
  <c r="V58" i="4"/>
  <c r="V32" i="4"/>
  <c r="V65" i="4"/>
  <c r="V112" i="4"/>
  <c r="V66" i="4"/>
  <c r="V106" i="4"/>
  <c r="V70" i="4"/>
  <c r="V14" i="4"/>
  <c r="V71" i="4"/>
  <c r="V56" i="4"/>
  <c r="V72" i="4"/>
  <c r="V92" i="4"/>
  <c r="V73" i="4"/>
  <c r="V42" i="4"/>
  <c r="V89" i="4"/>
  <c r="V90" i="4"/>
  <c r="V102" i="4"/>
  <c r="V8" i="4"/>
  <c r="V117" i="4"/>
  <c r="V9" i="4"/>
  <c r="V119" i="4"/>
  <c r="V54" i="4"/>
  <c r="V28" i="4"/>
  <c r="V80" i="4"/>
  <c r="V82" i="4"/>
  <c r="V95" i="4"/>
  <c r="V30" i="4"/>
  <c r="V10" i="4"/>
  <c r="V21" i="4"/>
  <c r="V11" i="4"/>
  <c r="V24" i="4"/>
  <c r="V109" i="4"/>
  <c r="V27" i="4"/>
  <c r="V67" i="4"/>
  <c r="V118" i="4"/>
  <c r="V40" i="4"/>
  <c r="V15" i="4"/>
  <c r="V93" i="4"/>
  <c r="V104" i="4"/>
  <c r="V26" i="4"/>
  <c r="V37" i="4"/>
  <c r="V76" i="4"/>
  <c r="V38" i="4"/>
  <c r="V53" i="4"/>
  <c r="V49" i="4"/>
  <c r="V69" i="4"/>
  <c r="V115" i="4"/>
  <c r="V94" i="4"/>
  <c r="V103" i="4"/>
  <c r="O4" i="4" l="1"/>
  <c r="E3" i="6" s="1"/>
  <c r="S1" i="4"/>
  <c r="D4" i="6" s="1"/>
  <c r="L4" i="6" s="1"/>
  <c r="W10" i="4"/>
  <c r="W1" i="4" s="1"/>
  <c r="D5" i="6" s="1"/>
  <c r="L5" i="6" s="1"/>
  <c r="Y3" i="4"/>
  <c r="W4" i="4" l="1"/>
  <c r="E5" i="6" s="1"/>
  <c r="Z11" i="4"/>
  <c r="Z20" i="4"/>
  <c r="Z28" i="4"/>
  <c r="Z36" i="4"/>
  <c r="Z44" i="4"/>
  <c r="Z52" i="4"/>
  <c r="Z60" i="4"/>
  <c r="Z68" i="4"/>
  <c r="Z76" i="4"/>
  <c r="Z84" i="4"/>
  <c r="Z92" i="4"/>
  <c r="Z100" i="4"/>
  <c r="Z108" i="4"/>
  <c r="Z116" i="4"/>
  <c r="Z124" i="4"/>
  <c r="Z72" i="4"/>
  <c r="Z112" i="4"/>
  <c r="Z25" i="4"/>
  <c r="Z65" i="4"/>
  <c r="Z105" i="4"/>
  <c r="Z18" i="4"/>
  <c r="Z58" i="4"/>
  <c r="Z98" i="4"/>
  <c r="Z19" i="4"/>
  <c r="Z67" i="4"/>
  <c r="Z115" i="4"/>
  <c r="Z12" i="4"/>
  <c r="Z13" i="4"/>
  <c r="Z21" i="4"/>
  <c r="Z29" i="4"/>
  <c r="Z37" i="4"/>
  <c r="Z45" i="4"/>
  <c r="Z53" i="4"/>
  <c r="Z61" i="4"/>
  <c r="Z69" i="4"/>
  <c r="Z77" i="4"/>
  <c r="Z85" i="4"/>
  <c r="Z93" i="4"/>
  <c r="Z101" i="4"/>
  <c r="Z109" i="4"/>
  <c r="Z117" i="4"/>
  <c r="Z125" i="4"/>
  <c r="Z80" i="4"/>
  <c r="Z120" i="4"/>
  <c r="Z41" i="4"/>
  <c r="Z81" i="4"/>
  <c r="Z121" i="4"/>
  <c r="Z34" i="4"/>
  <c r="Z74" i="4"/>
  <c r="Z114" i="4"/>
  <c r="Z51" i="4"/>
  <c r="Z91" i="4"/>
  <c r="Z5" i="4"/>
  <c r="Z14" i="4"/>
  <c r="Z22" i="4"/>
  <c r="Z30" i="4"/>
  <c r="Z38" i="4"/>
  <c r="Z46" i="4"/>
  <c r="Z54" i="4"/>
  <c r="Z62" i="4"/>
  <c r="Z70" i="4"/>
  <c r="Z78" i="4"/>
  <c r="Z86" i="4"/>
  <c r="Z94" i="4"/>
  <c r="Z102" i="4"/>
  <c r="Z110" i="4"/>
  <c r="Z118" i="4"/>
  <c r="Z126" i="4"/>
  <c r="Z64" i="4"/>
  <c r="Z104" i="4"/>
  <c r="Z17" i="4"/>
  <c r="Z73" i="4"/>
  <c r="Z113" i="4"/>
  <c r="Z26" i="4"/>
  <c r="Z66" i="4"/>
  <c r="Z106" i="4"/>
  <c r="Z27" i="4"/>
  <c r="Z75" i="4"/>
  <c r="Z123" i="4"/>
  <c r="Z6" i="4"/>
  <c r="Z15" i="4"/>
  <c r="Z23" i="4"/>
  <c r="Z31" i="4"/>
  <c r="Z39" i="4"/>
  <c r="Z47" i="4"/>
  <c r="Z55" i="4"/>
  <c r="Z63" i="4"/>
  <c r="Z71" i="4"/>
  <c r="Z79" i="4"/>
  <c r="Z87" i="4"/>
  <c r="Z95" i="4"/>
  <c r="Z103" i="4"/>
  <c r="Z111" i="4"/>
  <c r="Z119" i="4"/>
  <c r="Z127" i="4"/>
  <c r="Z32" i="4"/>
  <c r="Z48" i="4"/>
  <c r="Z88" i="4"/>
  <c r="Z128" i="4"/>
  <c r="Z33" i="4"/>
  <c r="Z57" i="4"/>
  <c r="Z97" i="4"/>
  <c r="Z129" i="4"/>
  <c r="Z50" i="4"/>
  <c r="Z90" i="4"/>
  <c r="Z122" i="4"/>
  <c r="Z35" i="4"/>
  <c r="Z83" i="4"/>
  <c r="Z107" i="4"/>
  <c r="Z7" i="4"/>
  <c r="Z16" i="4"/>
  <c r="Z24" i="4"/>
  <c r="Z40" i="4"/>
  <c r="Z56" i="4"/>
  <c r="Z96" i="4"/>
  <c r="Z8" i="4"/>
  <c r="Z49" i="4"/>
  <c r="Z89" i="4"/>
  <c r="Z9" i="4"/>
  <c r="Z42" i="4"/>
  <c r="Z82" i="4"/>
  <c r="Z10" i="4"/>
  <c r="Z59" i="4"/>
  <c r="Z99" i="4"/>
  <c r="Z43" i="4"/>
  <c r="AC3" i="4"/>
  <c r="AA12" i="4"/>
  <c r="AD9" i="4"/>
  <c r="AD18" i="4"/>
  <c r="AD26" i="4"/>
  <c r="AD34" i="4"/>
  <c r="AD42" i="4"/>
  <c r="AD50" i="4"/>
  <c r="AD58" i="4"/>
  <c r="AD66" i="4"/>
  <c r="AD74" i="4"/>
  <c r="AD82" i="4"/>
  <c r="AD90" i="4"/>
  <c r="AD98" i="4"/>
  <c r="AD106" i="4"/>
  <c r="AD114" i="4"/>
  <c r="AD122" i="4"/>
  <c r="AD19" i="4"/>
  <c r="AD35" i="4"/>
  <c r="AD51" i="4"/>
  <c r="AD67" i="4"/>
  <c r="AD83" i="4"/>
  <c r="AD99" i="4"/>
  <c r="AD115" i="4"/>
  <c r="AD100" i="4"/>
  <c r="AD124" i="4"/>
  <c r="AD37" i="4"/>
  <c r="AD61" i="4"/>
  <c r="AD93" i="4"/>
  <c r="AD117" i="4"/>
  <c r="AD22" i="4"/>
  <c r="AD54" i="4"/>
  <c r="AD86" i="4"/>
  <c r="AD118" i="4"/>
  <c r="AD23" i="4"/>
  <c r="AD63" i="4"/>
  <c r="AD95" i="4"/>
  <c r="AD7" i="4"/>
  <c r="AD32" i="4"/>
  <c r="AD64" i="4"/>
  <c r="AD96" i="4"/>
  <c r="AD8" i="4"/>
  <c r="AD57" i="4"/>
  <c r="AD97" i="4"/>
  <c r="AD10" i="4"/>
  <c r="AD27" i="4"/>
  <c r="AD43" i="4"/>
  <c r="AD59" i="4"/>
  <c r="AD75" i="4"/>
  <c r="AD91" i="4"/>
  <c r="AD107" i="4"/>
  <c r="AD123" i="4"/>
  <c r="AD116" i="4"/>
  <c r="AD21" i="4"/>
  <c r="AD53" i="4"/>
  <c r="AD85" i="4"/>
  <c r="AD109" i="4"/>
  <c r="AD5" i="4"/>
  <c r="AD38" i="4"/>
  <c r="AD62" i="4"/>
  <c r="AD94" i="4"/>
  <c r="AD126" i="4"/>
  <c r="AD47" i="4"/>
  <c r="AD87" i="4"/>
  <c r="AD119" i="4"/>
  <c r="AD24" i="4"/>
  <c r="AD72" i="4"/>
  <c r="AD104" i="4"/>
  <c r="AD25" i="4"/>
  <c r="AD65" i="4"/>
  <c r="AD105" i="4"/>
  <c r="AD11" i="4"/>
  <c r="AD20" i="4"/>
  <c r="AD28" i="4"/>
  <c r="AD36" i="4"/>
  <c r="AD44" i="4"/>
  <c r="AD52" i="4"/>
  <c r="AD60" i="4"/>
  <c r="AD68" i="4"/>
  <c r="AD76" i="4"/>
  <c r="AD84" i="4"/>
  <c r="AD92" i="4"/>
  <c r="AD108" i="4"/>
  <c r="AD12" i="4"/>
  <c r="AD29" i="4"/>
  <c r="AD45" i="4"/>
  <c r="AD69" i="4"/>
  <c r="AD101" i="4"/>
  <c r="AD125" i="4"/>
  <c r="AD14" i="4"/>
  <c r="AD46" i="4"/>
  <c r="AD78" i="4"/>
  <c r="AD110" i="4"/>
  <c r="AD6" i="4"/>
  <c r="AD31" i="4"/>
  <c r="AD55" i="4"/>
  <c r="AD79" i="4"/>
  <c r="AD111" i="4"/>
  <c r="AD16" i="4"/>
  <c r="AD56" i="4"/>
  <c r="AD80" i="4"/>
  <c r="AD112" i="4"/>
  <c r="AD17" i="4"/>
  <c r="AD49" i="4"/>
  <c r="AD89" i="4"/>
  <c r="AD129" i="4"/>
  <c r="AD13" i="4"/>
  <c r="AD77" i="4"/>
  <c r="AD30" i="4"/>
  <c r="AD70" i="4"/>
  <c r="AD102" i="4"/>
  <c r="AD15" i="4"/>
  <c r="AD39" i="4"/>
  <c r="AD71" i="4"/>
  <c r="AD103" i="4"/>
  <c r="AD127" i="4"/>
  <c r="AD48" i="4"/>
  <c r="AD88" i="4"/>
  <c r="AD120" i="4"/>
  <c r="AD33" i="4"/>
  <c r="AD73" i="4"/>
  <c r="AD113" i="4"/>
  <c r="AD40" i="4"/>
  <c r="AD128" i="4"/>
  <c r="AD41" i="4"/>
  <c r="AD81" i="4"/>
  <c r="AD121" i="4"/>
  <c r="AG3" i="4"/>
  <c r="AE14" i="4"/>
  <c r="AA1" i="4"/>
  <c r="D6" i="6" s="1"/>
  <c r="L6" i="6" s="1"/>
  <c r="AH8" i="4"/>
  <c r="AH17" i="4"/>
  <c r="AH25" i="4"/>
  <c r="AH33" i="4"/>
  <c r="AH41" i="4"/>
  <c r="AH49" i="4"/>
  <c r="AH57" i="4"/>
  <c r="AH65" i="4"/>
  <c r="AH73" i="4"/>
  <c r="AH81" i="4"/>
  <c r="AH89" i="4"/>
  <c r="AH97" i="4"/>
  <c r="AH105" i="4"/>
  <c r="AH113" i="4"/>
  <c r="AH121" i="4"/>
  <c r="AH129" i="4"/>
  <c r="AH9" i="4"/>
  <c r="AH18" i="4"/>
  <c r="AH26" i="4"/>
  <c r="AH34" i="4"/>
  <c r="AH42" i="4"/>
  <c r="AH50" i="4"/>
  <c r="AH58" i="4"/>
  <c r="AH66" i="4"/>
  <c r="AH74" i="4"/>
  <c r="AH90" i="4"/>
  <c r="AH98" i="4"/>
  <c r="AH106" i="4"/>
  <c r="AH122" i="4"/>
  <c r="AH123" i="4"/>
  <c r="AH36" i="4"/>
  <c r="AH68" i="4"/>
  <c r="AH92" i="4"/>
  <c r="AH124" i="4"/>
  <c r="AH21" i="4"/>
  <c r="AH45" i="4"/>
  <c r="AH61" i="4"/>
  <c r="AH85" i="4"/>
  <c r="AH109" i="4"/>
  <c r="AH13" i="4"/>
  <c r="AH38" i="4"/>
  <c r="AH78" i="4"/>
  <c r="AH110" i="4"/>
  <c r="AH111" i="4"/>
  <c r="AH80" i="4"/>
  <c r="AH128" i="4"/>
  <c r="AH82" i="4"/>
  <c r="AH114" i="4"/>
  <c r="AH11" i="4"/>
  <c r="AH52" i="4"/>
  <c r="AH76" i="4"/>
  <c r="AH100" i="4"/>
  <c r="AH14" i="4"/>
  <c r="AH29" i="4"/>
  <c r="AH69" i="4"/>
  <c r="AH93" i="4"/>
  <c r="AH117" i="4"/>
  <c r="AH22" i="4"/>
  <c r="AH62" i="4"/>
  <c r="AH94" i="4"/>
  <c r="AH95" i="4"/>
  <c r="AH72" i="4"/>
  <c r="AH10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28" i="4"/>
  <c r="AH44" i="4"/>
  <c r="AH60" i="4"/>
  <c r="AH84" i="4"/>
  <c r="AH116" i="4"/>
  <c r="AH12" i="4"/>
  <c r="AH37" i="4"/>
  <c r="AH53" i="4"/>
  <c r="AH77" i="4"/>
  <c r="AH101" i="4"/>
  <c r="AH5" i="4"/>
  <c r="AH46" i="4"/>
  <c r="AH86" i="4"/>
  <c r="AH118" i="4"/>
  <c r="AH119" i="4"/>
  <c r="AH88" i="4"/>
  <c r="AH20" i="4"/>
  <c r="AH108" i="4"/>
  <c r="AH125" i="4"/>
  <c r="AH30" i="4"/>
  <c r="AH70" i="4"/>
  <c r="AH102" i="4"/>
  <c r="AH103" i="4"/>
  <c r="AH64" i="4"/>
  <c r="AH112" i="4"/>
  <c r="AH54" i="4"/>
  <c r="AH126" i="4"/>
  <c r="AH56" i="4"/>
  <c r="AH104" i="4"/>
  <c r="AH6" i="4"/>
  <c r="AH15" i="4"/>
  <c r="AH23" i="4"/>
  <c r="AH31" i="4"/>
  <c r="AH39" i="4"/>
  <c r="AH47" i="4"/>
  <c r="AH55" i="4"/>
  <c r="AH63" i="4"/>
  <c r="AH71" i="4"/>
  <c r="AH79" i="4"/>
  <c r="AH87" i="4"/>
  <c r="AH127" i="4"/>
  <c r="AH120" i="4"/>
  <c r="AH7" i="4"/>
  <c r="AH16" i="4"/>
  <c r="AH24" i="4"/>
  <c r="AH32" i="4"/>
  <c r="AH40" i="4"/>
  <c r="AH48" i="4"/>
  <c r="AH96" i="4"/>
  <c r="AK3" i="4"/>
  <c r="AI15" i="4"/>
  <c r="AE1" i="4"/>
  <c r="D7" i="6" s="1"/>
  <c r="L7" i="6" s="1"/>
  <c r="AI1" i="4"/>
  <c r="D8" i="6" s="1"/>
  <c r="L8" i="6" s="1"/>
  <c r="AL8" i="4"/>
  <c r="AL17" i="4"/>
  <c r="AL25" i="4"/>
  <c r="AL33" i="4"/>
  <c r="AL41" i="4"/>
  <c r="AL49" i="4"/>
  <c r="AL57" i="4"/>
  <c r="AL65" i="4"/>
  <c r="AL73" i="4"/>
  <c r="AL81" i="4"/>
  <c r="AL89" i="4"/>
  <c r="AL97" i="4"/>
  <c r="AL105" i="4"/>
  <c r="AL113" i="4"/>
  <c r="AL121" i="4"/>
  <c r="AL129" i="4"/>
  <c r="AL9" i="4"/>
  <c r="AL18" i="4"/>
  <c r="AL26" i="4"/>
  <c r="AL34" i="4"/>
  <c r="AL42" i="4"/>
  <c r="AL50" i="4"/>
  <c r="AL58" i="4"/>
  <c r="AL66" i="4"/>
  <c r="AL74" i="4"/>
  <c r="AL90" i="4"/>
  <c r="AL98" i="4"/>
  <c r="AL106" i="4"/>
  <c r="AL114" i="4"/>
  <c r="AL19" i="4"/>
  <c r="AL35" i="4"/>
  <c r="AL51" i="4"/>
  <c r="AL67" i="4"/>
  <c r="AL83" i="4"/>
  <c r="AL99" i="4"/>
  <c r="AL115" i="4"/>
  <c r="AL28" i="4"/>
  <c r="AL44" i="4"/>
  <c r="AL68" i="4"/>
  <c r="AL84" i="4"/>
  <c r="AL100" i="4"/>
  <c r="AL124" i="4"/>
  <c r="AL12" i="4"/>
  <c r="AL45" i="4"/>
  <c r="AL69" i="4"/>
  <c r="AL93" i="4"/>
  <c r="AL117" i="4"/>
  <c r="AL13" i="4"/>
  <c r="AL38" i="4"/>
  <c r="AL62" i="4"/>
  <c r="AL86" i="4"/>
  <c r="AL110" i="4"/>
  <c r="AL6" i="4"/>
  <c r="AL23" i="4"/>
  <c r="AL47" i="4"/>
  <c r="AL71" i="4"/>
  <c r="AL95" i="4"/>
  <c r="AL127" i="4"/>
  <c r="AL32" i="4"/>
  <c r="AL56" i="4"/>
  <c r="AL80" i="4"/>
  <c r="AL112" i="4"/>
  <c r="AL82" i="4"/>
  <c r="AL122" i="4"/>
  <c r="AL10" i="4"/>
  <c r="AL27" i="4"/>
  <c r="AL43" i="4"/>
  <c r="AL59" i="4"/>
  <c r="AL75" i="4"/>
  <c r="AL91" i="4"/>
  <c r="AL107" i="4"/>
  <c r="AL123" i="4"/>
  <c r="AL11" i="4"/>
  <c r="AL20" i="4"/>
  <c r="AL36" i="4"/>
  <c r="AL52" i="4"/>
  <c r="AL76" i="4"/>
  <c r="AL92" i="4"/>
  <c r="AL108" i="4"/>
  <c r="AL16" i="4"/>
  <c r="AL21" i="4"/>
  <c r="AL37" i="4"/>
  <c r="AL61" i="4"/>
  <c r="AL85" i="4"/>
  <c r="AL109" i="4"/>
  <c r="AL5" i="4"/>
  <c r="AL30" i="4"/>
  <c r="AL46" i="4"/>
  <c r="AL70" i="4"/>
  <c r="AL94" i="4"/>
  <c r="AL118" i="4"/>
  <c r="AL14" i="4"/>
  <c r="AL39" i="4"/>
  <c r="AL63" i="4"/>
  <c r="AL87" i="4"/>
  <c r="AL119" i="4"/>
  <c r="AL24" i="4"/>
  <c r="AL48" i="4"/>
  <c r="AL72" i="4"/>
  <c r="AL104" i="4"/>
  <c r="AL60" i="4"/>
  <c r="AL116" i="4"/>
  <c r="AL29" i="4"/>
  <c r="AL53" i="4"/>
  <c r="AL77" i="4"/>
  <c r="AL101" i="4"/>
  <c r="AL125" i="4"/>
  <c r="AL22" i="4"/>
  <c r="AL54" i="4"/>
  <c r="AL78" i="4"/>
  <c r="AL102" i="4"/>
  <c r="AL126" i="4"/>
  <c r="AL31" i="4"/>
  <c r="AL55" i="4"/>
  <c r="AL79" i="4"/>
  <c r="AL103" i="4"/>
  <c r="AL7" i="4"/>
  <c r="AL15" i="4"/>
  <c r="AL40" i="4"/>
  <c r="AL64" i="4"/>
  <c r="AL96" i="4"/>
  <c r="AL128" i="4"/>
  <c r="AL111" i="4"/>
  <c r="AL88" i="4"/>
  <c r="AL120" i="4"/>
  <c r="AO3" i="4"/>
  <c r="AM16" i="4"/>
  <c r="AM1" i="4" s="1"/>
  <c r="D9" i="6" s="1"/>
  <c r="L9" i="6" s="1"/>
  <c r="AP9" i="4"/>
  <c r="AP18" i="4"/>
  <c r="AP26" i="4"/>
  <c r="AP34" i="4"/>
  <c r="AP42" i="4"/>
  <c r="AP50" i="4"/>
  <c r="AP58" i="4"/>
  <c r="AP66" i="4"/>
  <c r="AP74" i="4"/>
  <c r="AP82" i="4"/>
  <c r="AP90" i="4"/>
  <c r="AP98" i="4"/>
  <c r="AP106" i="4"/>
  <c r="AP114" i="4"/>
  <c r="AP122" i="4"/>
  <c r="AP19" i="4"/>
  <c r="AP35" i="4"/>
  <c r="AP43" i="4"/>
  <c r="AP59" i="4"/>
  <c r="AP75" i="4"/>
  <c r="AP91" i="4"/>
  <c r="AP107" i="4"/>
  <c r="AP123" i="4"/>
  <c r="AP11" i="4"/>
  <c r="AP20" i="4"/>
  <c r="AP36" i="4"/>
  <c r="AP44" i="4"/>
  <c r="AP60" i="4"/>
  <c r="AP76" i="4"/>
  <c r="AP100" i="4"/>
  <c r="AP116" i="4"/>
  <c r="AP17" i="4"/>
  <c r="AP21" i="4"/>
  <c r="AP45" i="4"/>
  <c r="AP61" i="4"/>
  <c r="AP85" i="4"/>
  <c r="AP109" i="4"/>
  <c r="AP5" i="4"/>
  <c r="AP22" i="4"/>
  <c r="AP46" i="4"/>
  <c r="AP70" i="4"/>
  <c r="AP94" i="4"/>
  <c r="AP118" i="4"/>
  <c r="AP14" i="4"/>
  <c r="AP39" i="4"/>
  <c r="AP55" i="4"/>
  <c r="AP79" i="4"/>
  <c r="AP111" i="4"/>
  <c r="AP7" i="4"/>
  <c r="AP24" i="4"/>
  <c r="AP56" i="4"/>
  <c r="AP80" i="4"/>
  <c r="AP112" i="4"/>
  <c r="AP16" i="4"/>
  <c r="AP57" i="4"/>
  <c r="AP89" i="4"/>
  <c r="AP129" i="4"/>
  <c r="AP10" i="4"/>
  <c r="AP27" i="4"/>
  <c r="AP51" i="4"/>
  <c r="AP67" i="4"/>
  <c r="AP83" i="4"/>
  <c r="AP99" i="4"/>
  <c r="AP115" i="4"/>
  <c r="AP28" i="4"/>
  <c r="AP52" i="4"/>
  <c r="AP68" i="4"/>
  <c r="AP84" i="4"/>
  <c r="AP108" i="4"/>
  <c r="AP124" i="4"/>
  <c r="AP12" i="4"/>
  <c r="AP37" i="4"/>
  <c r="AP53" i="4"/>
  <c r="AP77" i="4"/>
  <c r="AP101" i="4"/>
  <c r="AP125" i="4"/>
  <c r="AP30" i="4"/>
  <c r="AP54" i="4"/>
  <c r="AP78" i="4"/>
  <c r="AP102" i="4"/>
  <c r="AP126" i="4"/>
  <c r="AP23" i="4"/>
  <c r="AP63" i="4"/>
  <c r="AP87" i="4"/>
  <c r="AP119" i="4"/>
  <c r="AP15" i="4"/>
  <c r="AP32" i="4"/>
  <c r="AP64" i="4"/>
  <c r="AP88" i="4"/>
  <c r="AP120" i="4"/>
  <c r="AP25" i="4"/>
  <c r="AP65" i="4"/>
  <c r="AP97" i="4"/>
  <c r="AP92" i="4"/>
  <c r="AP29" i="4"/>
  <c r="AP69" i="4"/>
  <c r="AP93" i="4"/>
  <c r="AP117" i="4"/>
  <c r="AP13" i="4"/>
  <c r="AP38" i="4"/>
  <c r="AP62" i="4"/>
  <c r="AP86" i="4"/>
  <c r="AP110" i="4"/>
  <c r="AP6" i="4"/>
  <c r="AP31" i="4"/>
  <c r="AP47" i="4"/>
  <c r="AP71" i="4"/>
  <c r="AP103" i="4"/>
  <c r="AP127" i="4"/>
  <c r="AP40" i="4"/>
  <c r="AP72" i="4"/>
  <c r="AP104" i="4"/>
  <c r="AP8" i="4"/>
  <c r="AP49" i="4"/>
  <c r="AP73" i="4"/>
  <c r="AP113" i="4"/>
  <c r="AP95" i="4"/>
  <c r="AP48" i="4"/>
  <c r="AP96" i="4"/>
  <c r="AP128" i="4"/>
  <c r="AP41" i="4"/>
  <c r="AP81" i="4"/>
  <c r="AP121" i="4"/>
  <c r="AP33" i="4"/>
  <c r="AP105" i="4"/>
  <c r="AS3" i="4"/>
  <c r="AQ18" i="4"/>
  <c r="AQ1" i="4" s="1"/>
  <c r="D10" i="6" s="1"/>
  <c r="L10" i="6" s="1"/>
  <c r="AT9" i="4"/>
  <c r="AT17" i="4"/>
  <c r="AT26" i="4"/>
  <c r="AT34" i="4"/>
  <c r="AT42" i="4"/>
  <c r="AT50" i="4"/>
  <c r="AT58" i="4"/>
  <c r="AT66" i="4"/>
  <c r="AT74" i="4"/>
  <c r="AT82" i="4"/>
  <c r="AT90" i="4"/>
  <c r="AT98" i="4"/>
  <c r="AT106" i="4"/>
  <c r="AT114" i="4"/>
  <c r="AT122" i="4"/>
  <c r="AT19" i="4"/>
  <c r="AT35" i="4"/>
  <c r="AT43" i="4"/>
  <c r="AT59" i="4"/>
  <c r="AT75" i="4"/>
  <c r="AT91" i="4"/>
  <c r="AT107" i="4"/>
  <c r="AT123" i="4"/>
  <c r="AT11" i="4"/>
  <c r="AT20" i="4"/>
  <c r="AT36" i="4"/>
  <c r="AT44" i="4"/>
  <c r="AT60" i="4"/>
  <c r="AT76" i="4"/>
  <c r="AT100" i="4"/>
  <c r="AT116" i="4"/>
  <c r="AT18" i="4"/>
  <c r="AT21" i="4"/>
  <c r="AT45" i="4"/>
  <c r="AT69" i="4"/>
  <c r="AT85" i="4"/>
  <c r="AT109" i="4"/>
  <c r="AT5" i="4"/>
  <c r="AT30" i="4"/>
  <c r="AT46" i="4"/>
  <c r="AT70" i="4"/>
  <c r="AT94" i="4"/>
  <c r="AT118" i="4"/>
  <c r="AT14" i="4"/>
  <c r="AT47" i="4"/>
  <c r="AT71" i="4"/>
  <c r="AT95" i="4"/>
  <c r="AT119" i="4"/>
  <c r="AT15" i="4"/>
  <c r="AT48" i="4"/>
  <c r="AT72" i="4"/>
  <c r="AT96" i="4"/>
  <c r="AT128" i="4"/>
  <c r="AT25" i="4"/>
  <c r="AT57" i="4"/>
  <c r="AT89" i="4"/>
  <c r="AT129" i="4"/>
  <c r="AT10" i="4"/>
  <c r="AT27" i="4"/>
  <c r="AT51" i="4"/>
  <c r="AT67" i="4"/>
  <c r="AT83" i="4"/>
  <c r="AT99" i="4"/>
  <c r="AT115" i="4"/>
  <c r="AT28" i="4"/>
  <c r="AT52" i="4"/>
  <c r="AT68" i="4"/>
  <c r="AT84" i="4"/>
  <c r="AT108" i="4"/>
  <c r="AT124" i="4"/>
  <c r="AT12" i="4"/>
  <c r="AT37" i="4"/>
  <c r="AT53" i="4"/>
  <c r="AT77" i="4"/>
  <c r="AT101" i="4"/>
  <c r="AT125" i="4"/>
  <c r="AT22" i="4"/>
  <c r="AT54" i="4"/>
  <c r="AT78" i="4"/>
  <c r="AT102" i="4"/>
  <c r="AT126" i="4"/>
  <c r="AT31" i="4"/>
  <c r="AT55" i="4"/>
  <c r="AT79" i="4"/>
  <c r="AT103" i="4"/>
  <c r="AT127" i="4"/>
  <c r="AT24" i="4"/>
  <c r="AT56" i="4"/>
  <c r="AT80" i="4"/>
  <c r="AT104" i="4"/>
  <c r="AT8" i="4"/>
  <c r="AT33" i="4"/>
  <c r="AT65" i="4"/>
  <c r="AT105" i="4"/>
  <c r="AT92" i="4"/>
  <c r="AT29" i="4"/>
  <c r="AT61" i="4"/>
  <c r="AT93" i="4"/>
  <c r="AT117" i="4"/>
  <c r="AT13" i="4"/>
  <c r="AT38" i="4"/>
  <c r="AT62" i="4"/>
  <c r="AT86" i="4"/>
  <c r="AT110" i="4"/>
  <c r="AT6" i="4"/>
  <c r="AT23" i="4"/>
  <c r="AT39" i="4"/>
  <c r="AT63" i="4"/>
  <c r="AT87" i="4"/>
  <c r="AT111" i="4"/>
  <c r="AT7" i="4"/>
  <c r="AT40" i="4"/>
  <c r="AT64" i="4"/>
  <c r="AT88" i="4"/>
  <c r="AT120" i="4"/>
  <c r="AT16" i="4"/>
  <c r="AT49" i="4"/>
  <c r="AT81" i="4"/>
  <c r="AT121" i="4"/>
  <c r="AT32" i="4"/>
  <c r="AT112" i="4"/>
  <c r="AT41" i="4"/>
  <c r="AT73" i="4"/>
  <c r="AT113" i="4"/>
  <c r="AT97" i="4"/>
  <c r="AW3" i="4"/>
  <c r="AU19" i="4"/>
  <c r="AX9" i="4"/>
  <c r="AX17" i="4"/>
  <c r="AX26" i="4"/>
  <c r="AX34" i="4"/>
  <c r="AX42" i="4"/>
  <c r="AX50" i="4"/>
  <c r="AX58" i="4"/>
  <c r="AX66" i="4"/>
  <c r="AX74" i="4"/>
  <c r="AX82" i="4"/>
  <c r="AX90" i="4"/>
  <c r="AX98" i="4"/>
  <c r="AX106" i="4"/>
  <c r="AX114" i="4"/>
  <c r="AX122" i="4"/>
  <c r="AX10" i="4"/>
  <c r="AX27" i="4"/>
  <c r="AX35" i="4"/>
  <c r="AX51" i="4"/>
  <c r="AX59" i="4"/>
  <c r="AX75" i="4"/>
  <c r="AX91" i="4"/>
  <c r="AX107" i="4"/>
  <c r="AX123" i="4"/>
  <c r="AX11" i="4"/>
  <c r="AX28" i="4"/>
  <c r="AX44" i="4"/>
  <c r="AX60" i="4"/>
  <c r="AX76" i="4"/>
  <c r="AX92" i="4"/>
  <c r="AX108" i="4"/>
  <c r="AX20" i="4"/>
  <c r="AX21" i="4"/>
  <c r="AX29" i="4"/>
  <c r="AX45" i="4"/>
  <c r="AX69" i="4"/>
  <c r="AX85" i="4"/>
  <c r="AX109" i="4"/>
  <c r="AX5" i="4"/>
  <c r="AX30" i="4"/>
  <c r="AX54" i="4"/>
  <c r="AX78" i="4"/>
  <c r="AX102" i="4"/>
  <c r="AX126" i="4"/>
  <c r="AX23" i="4"/>
  <c r="AX47" i="4"/>
  <c r="AX71" i="4"/>
  <c r="AX95" i="4"/>
  <c r="AX119" i="4"/>
  <c r="AX15" i="4"/>
  <c r="AX48" i="4"/>
  <c r="AX72" i="4"/>
  <c r="AX96" i="4"/>
  <c r="AX128" i="4"/>
  <c r="AX33" i="4"/>
  <c r="AX81" i="4"/>
  <c r="AX121" i="4"/>
  <c r="AX18" i="4"/>
  <c r="AX43" i="4"/>
  <c r="AX67" i="4"/>
  <c r="AX83" i="4"/>
  <c r="AX99" i="4"/>
  <c r="AX115" i="4"/>
  <c r="AX19" i="4"/>
  <c r="AX36" i="4"/>
  <c r="AX52" i="4"/>
  <c r="AX68" i="4"/>
  <c r="AX84" i="4"/>
  <c r="AX100" i="4"/>
  <c r="AX124" i="4"/>
  <c r="AX12" i="4"/>
  <c r="AX37" i="4"/>
  <c r="AX53" i="4"/>
  <c r="AX77" i="4"/>
  <c r="AX101" i="4"/>
  <c r="AX125" i="4"/>
  <c r="AX22" i="4"/>
  <c r="AX46" i="4"/>
  <c r="AX70" i="4"/>
  <c r="AX94" i="4"/>
  <c r="AX118" i="4"/>
  <c r="AX14" i="4"/>
  <c r="AX39" i="4"/>
  <c r="AX63" i="4"/>
  <c r="AX87" i="4"/>
  <c r="AX111" i="4"/>
  <c r="AX7" i="4"/>
  <c r="AX40" i="4"/>
  <c r="AX64" i="4"/>
  <c r="AX88" i="4"/>
  <c r="AX120" i="4"/>
  <c r="AX16" i="4"/>
  <c r="AX49" i="4"/>
  <c r="AX73" i="4"/>
  <c r="AX113" i="4"/>
  <c r="AX116" i="4"/>
  <c r="AX61" i="4"/>
  <c r="AX93" i="4"/>
  <c r="AX117" i="4"/>
  <c r="AX13" i="4"/>
  <c r="AX38" i="4"/>
  <c r="AX62" i="4"/>
  <c r="AX86" i="4"/>
  <c r="AX110" i="4"/>
  <c r="AX6" i="4"/>
  <c r="AX31" i="4"/>
  <c r="AX55" i="4"/>
  <c r="AX79" i="4"/>
  <c r="AX103" i="4"/>
  <c r="AX127" i="4"/>
  <c r="AX32" i="4"/>
  <c r="AX56" i="4"/>
  <c r="AX80" i="4"/>
  <c r="AX112" i="4"/>
  <c r="AX8" i="4"/>
  <c r="AX25" i="4"/>
  <c r="AX57" i="4"/>
  <c r="AX97" i="4"/>
  <c r="AX129" i="4"/>
  <c r="AX24" i="4"/>
  <c r="AX104" i="4"/>
  <c r="AX41" i="4"/>
  <c r="AX65" i="4"/>
  <c r="AX105" i="4"/>
  <c r="AX89" i="4"/>
  <c r="BA3" i="4"/>
  <c r="AY21" i="4"/>
  <c r="AY1" i="4" s="1"/>
  <c r="D12" i="6" s="1"/>
  <c r="L12" i="6" s="1"/>
  <c r="AU1" i="4"/>
  <c r="D11" i="6" s="1"/>
  <c r="L11" i="6" s="1"/>
  <c r="BB8" i="4"/>
  <c r="BB16" i="4"/>
  <c r="BB25" i="4"/>
  <c r="BB33" i="4"/>
  <c r="BB41" i="4"/>
  <c r="BB49" i="4"/>
  <c r="BB57" i="4"/>
  <c r="BB65" i="4"/>
  <c r="BB73" i="4"/>
  <c r="BB81" i="4"/>
  <c r="BB89" i="4"/>
  <c r="BB97" i="4"/>
  <c r="BB105" i="4"/>
  <c r="BB113" i="4"/>
  <c r="BB121" i="4"/>
  <c r="BB129" i="4"/>
  <c r="BB17" i="4"/>
  <c r="BB34" i="4"/>
  <c r="BB50" i="4"/>
  <c r="BB66" i="4"/>
  <c r="BB74" i="4"/>
  <c r="BB90" i="4"/>
  <c r="BB106" i="4"/>
  <c r="BB122" i="4"/>
  <c r="BB18" i="4"/>
  <c r="BB35" i="4"/>
  <c r="BB51" i="4"/>
  <c r="BB67" i="4"/>
  <c r="BB83" i="4"/>
  <c r="BB99" i="4"/>
  <c r="BB123" i="4"/>
  <c r="BB11" i="4"/>
  <c r="BB19" i="4"/>
  <c r="BB28" i="4"/>
  <c r="BB44" i="4"/>
  <c r="BB60" i="4"/>
  <c r="BB76" i="4"/>
  <c r="BB100" i="4"/>
  <c r="BB124" i="4"/>
  <c r="BB20" i="4"/>
  <c r="BB45" i="4"/>
  <c r="BB61" i="4"/>
  <c r="BB85" i="4"/>
  <c r="BB101" i="4"/>
  <c r="BB125" i="4"/>
  <c r="BB22" i="4"/>
  <c r="BB46" i="4"/>
  <c r="BB70" i="4"/>
  <c r="BB102" i="4"/>
  <c r="BB126" i="4"/>
  <c r="BB6" i="4"/>
  <c r="BB31" i="4"/>
  <c r="BB55" i="4"/>
  <c r="BB87" i="4"/>
  <c r="BB111" i="4"/>
  <c r="BB24" i="4"/>
  <c r="BB48" i="4"/>
  <c r="BB80" i="4"/>
  <c r="BB120" i="4"/>
  <c r="BB9" i="4"/>
  <c r="BB26" i="4"/>
  <c r="BB42" i="4"/>
  <c r="BB58" i="4"/>
  <c r="BB82" i="4"/>
  <c r="BB98" i="4"/>
  <c r="BB114" i="4"/>
  <c r="BB10" i="4"/>
  <c r="BB27" i="4"/>
  <c r="BB43" i="4"/>
  <c r="BB59" i="4"/>
  <c r="BB75" i="4"/>
  <c r="BB91" i="4"/>
  <c r="BB115" i="4"/>
  <c r="BB36" i="4"/>
  <c r="BB68" i="4"/>
  <c r="BB92" i="4"/>
  <c r="BB116" i="4"/>
  <c r="BB12" i="4"/>
  <c r="BB37" i="4"/>
  <c r="BB69" i="4"/>
  <c r="BB93" i="4"/>
  <c r="BB117" i="4"/>
  <c r="BB13" i="4"/>
  <c r="BB38" i="4"/>
  <c r="BB62" i="4"/>
  <c r="BB94" i="4"/>
  <c r="BB118" i="4"/>
  <c r="BB23" i="4"/>
  <c r="BB47" i="4"/>
  <c r="BB79" i="4"/>
  <c r="BB103" i="4"/>
  <c r="BB7" i="4"/>
  <c r="BB32" i="4"/>
  <c r="BB72" i="4"/>
  <c r="BB112" i="4"/>
  <c r="BB107" i="4"/>
  <c r="BB52" i="4"/>
  <c r="BB84" i="4"/>
  <c r="BB108" i="4"/>
  <c r="BB21" i="4"/>
  <c r="BB29" i="4"/>
  <c r="BB53" i="4"/>
  <c r="BB77" i="4"/>
  <c r="BB109" i="4"/>
  <c r="BB5" i="4"/>
  <c r="BB30" i="4"/>
  <c r="BB54" i="4"/>
  <c r="BB86" i="4"/>
  <c r="BB110" i="4"/>
  <c r="BB14" i="4"/>
  <c r="BB39" i="4"/>
  <c r="BB71" i="4"/>
  <c r="BB95" i="4"/>
  <c r="BB127" i="4"/>
  <c r="BB40" i="4"/>
  <c r="BB88" i="4"/>
  <c r="BB128" i="4"/>
  <c r="BB63" i="4"/>
  <c r="BB15" i="4"/>
  <c r="BB64" i="4"/>
  <c r="BB96" i="4"/>
  <c r="BB78" i="4"/>
  <c r="BB119" i="4"/>
  <c r="BB56" i="4"/>
  <c r="BB104" i="4"/>
  <c r="BE3" i="4"/>
  <c r="BC22" i="4"/>
  <c r="BC1" i="4" s="1"/>
  <c r="D13" i="6" s="1"/>
  <c r="L13" i="6" s="1"/>
  <c r="BF9" i="4"/>
  <c r="BF17" i="4"/>
  <c r="BF26" i="4"/>
  <c r="BF34" i="4"/>
  <c r="BF42" i="4"/>
  <c r="BF50" i="4"/>
  <c r="BF58" i="4"/>
  <c r="BF66" i="4"/>
  <c r="BF74" i="4"/>
  <c r="BF82" i="4"/>
  <c r="BF90" i="4"/>
  <c r="BF98" i="4"/>
  <c r="BF106" i="4"/>
  <c r="BF114" i="4"/>
  <c r="BF122" i="4"/>
  <c r="BF18" i="4"/>
  <c r="BF27" i="4"/>
  <c r="BF43" i="4"/>
  <c r="BF51" i="4"/>
  <c r="BF67" i="4"/>
  <c r="BF83" i="4"/>
  <c r="BF99" i="4"/>
  <c r="BF115" i="4"/>
  <c r="BF28" i="4"/>
  <c r="BF44" i="4"/>
  <c r="BF60" i="4"/>
  <c r="BF76" i="4"/>
  <c r="BF100" i="4"/>
  <c r="BF116" i="4"/>
  <c r="BF22" i="4"/>
  <c r="BF20" i="4"/>
  <c r="BF29" i="4"/>
  <c r="BF53" i="4"/>
  <c r="BF69" i="4"/>
  <c r="BF93" i="4"/>
  <c r="BF117" i="4"/>
  <c r="BF13" i="4"/>
  <c r="BF30" i="4"/>
  <c r="BF54" i="4"/>
  <c r="BF78" i="4"/>
  <c r="BF102" i="4"/>
  <c r="BF118" i="4"/>
  <c r="BF14" i="4"/>
  <c r="BF39" i="4"/>
  <c r="BF55" i="4"/>
  <c r="BF79" i="4"/>
  <c r="BF103" i="4"/>
  <c r="BF127" i="4"/>
  <c r="BF24" i="4"/>
  <c r="BF56" i="4"/>
  <c r="BF80" i="4"/>
  <c r="BF104" i="4"/>
  <c r="BF8" i="4"/>
  <c r="BF25" i="4"/>
  <c r="BF49" i="4"/>
  <c r="BF81" i="4"/>
  <c r="BF113" i="4"/>
  <c r="BF10" i="4"/>
  <c r="BF35" i="4"/>
  <c r="BF59" i="4"/>
  <c r="BF75" i="4"/>
  <c r="BF91" i="4"/>
  <c r="BF107" i="4"/>
  <c r="BF123" i="4"/>
  <c r="BF11" i="4"/>
  <c r="BF19" i="4"/>
  <c r="BF36" i="4"/>
  <c r="BF52" i="4"/>
  <c r="BF68" i="4"/>
  <c r="BF84" i="4"/>
  <c r="BF108" i="4"/>
  <c r="BF124" i="4"/>
  <c r="BF12" i="4"/>
  <c r="BF37" i="4"/>
  <c r="BF61" i="4"/>
  <c r="BF85" i="4"/>
  <c r="BF109" i="4"/>
  <c r="BF5" i="4"/>
  <c r="BF21" i="4"/>
  <c r="BF46" i="4"/>
  <c r="BF70" i="4"/>
  <c r="BF94" i="4"/>
  <c r="BF126" i="4"/>
  <c r="BF23" i="4"/>
  <c r="BF47" i="4"/>
  <c r="BF71" i="4"/>
  <c r="BF95" i="4"/>
  <c r="BF119" i="4"/>
  <c r="BF15" i="4"/>
  <c r="BF48" i="4"/>
  <c r="BF72" i="4"/>
  <c r="BF96" i="4"/>
  <c r="BF128" i="4"/>
  <c r="BF33" i="4"/>
  <c r="BF57" i="4"/>
  <c r="BF89" i="4"/>
  <c r="BF92" i="4"/>
  <c r="BF45" i="4"/>
  <c r="BF77" i="4"/>
  <c r="BF101" i="4"/>
  <c r="BF125" i="4"/>
  <c r="BF38" i="4"/>
  <c r="BF62" i="4"/>
  <c r="BF86" i="4"/>
  <c r="BF110" i="4"/>
  <c r="BF6" i="4"/>
  <c r="BF31" i="4"/>
  <c r="BF63" i="4"/>
  <c r="BF87" i="4"/>
  <c r="BF111" i="4"/>
  <c r="BF7" i="4"/>
  <c r="BF40" i="4"/>
  <c r="BF64" i="4"/>
  <c r="BF88" i="4"/>
  <c r="BF112" i="4"/>
  <c r="BF16" i="4"/>
  <c r="BF41" i="4"/>
  <c r="BF65" i="4"/>
  <c r="BF97" i="4"/>
  <c r="BF32" i="4"/>
  <c r="BF120" i="4"/>
  <c r="BF73" i="4"/>
  <c r="BF121" i="4"/>
  <c r="BF129" i="4"/>
  <c r="BF105" i="4"/>
  <c r="BI3" i="4"/>
  <c r="BG23" i="4"/>
  <c r="BG1" i="4" s="1"/>
  <c r="D14" i="6" s="1"/>
  <c r="L14" i="6" s="1"/>
  <c r="AA4" i="4"/>
  <c r="E6" i="6" s="1"/>
  <c r="AI4" i="4"/>
  <c r="E8" i="6" s="1"/>
  <c r="AY4" i="4"/>
  <c r="E12" i="6" s="1"/>
  <c r="AM4" i="4"/>
  <c r="E9" i="6" s="1"/>
  <c r="AE4" i="4"/>
  <c r="E7" i="6" s="1"/>
  <c r="AQ4" i="4"/>
  <c r="E10" i="6" s="1"/>
  <c r="BC4" i="4"/>
  <c r="E13" i="6" s="1"/>
  <c r="AU4" i="4"/>
  <c r="E11" i="6" s="1"/>
  <c r="BJ87" i="4"/>
  <c r="BJ9" i="4"/>
  <c r="BJ52" i="4"/>
  <c r="BJ39" i="4"/>
  <c r="BJ80" i="4"/>
  <c r="BJ17" i="4"/>
  <c r="BJ12" i="4"/>
  <c r="BJ60" i="4"/>
  <c r="BJ91" i="4"/>
  <c r="BJ24" i="4"/>
  <c r="BJ102" i="4"/>
  <c r="BJ67" i="4"/>
  <c r="BJ112" i="4"/>
  <c r="BJ32" i="4"/>
  <c r="BJ25" i="4"/>
  <c r="BJ106" i="4"/>
  <c r="BJ72" i="4"/>
  <c r="BJ22" i="4"/>
  <c r="BJ108" i="4"/>
  <c r="BJ104" i="4"/>
  <c r="BJ70" i="4"/>
  <c r="BJ93" i="4"/>
  <c r="BJ121" i="4"/>
  <c r="BJ49" i="4"/>
  <c r="BJ90" i="4"/>
  <c r="BJ84" i="4"/>
  <c r="BJ98" i="4"/>
  <c r="BJ65" i="4"/>
  <c r="BJ37" i="4"/>
  <c r="BJ18" i="4"/>
  <c r="BJ59" i="4"/>
  <c r="BJ56" i="4"/>
  <c r="BJ30" i="4"/>
  <c r="BJ95" i="4"/>
  <c r="BJ92" i="4"/>
  <c r="BJ19" i="4"/>
  <c r="BJ79" i="4"/>
  <c r="BJ116" i="4"/>
  <c r="BJ21" i="4"/>
  <c r="BJ16" i="4"/>
  <c r="BJ113" i="4"/>
  <c r="BJ48" i="4"/>
  <c r="BJ111" i="4"/>
  <c r="BJ105" i="4"/>
  <c r="BJ109" i="4"/>
  <c r="BJ74" i="4"/>
  <c r="BJ57" i="4"/>
  <c r="BJ54" i="4"/>
  <c r="BJ6" i="4"/>
  <c r="BJ63" i="4"/>
  <c r="BJ40" i="4"/>
  <c r="BJ99" i="4"/>
  <c r="BJ118" i="4"/>
  <c r="BJ14" i="4"/>
  <c r="BJ50" i="4"/>
  <c r="BJ23" i="4"/>
  <c r="BJ43" i="4"/>
  <c r="BJ31" i="4"/>
  <c r="BJ107" i="4"/>
  <c r="BJ126" i="4"/>
  <c r="BJ123" i="4"/>
  <c r="BJ55" i="4"/>
  <c r="BJ41" i="4"/>
  <c r="BJ38" i="4"/>
  <c r="BJ33" i="4"/>
  <c r="BJ5" i="4"/>
  <c r="BJ83" i="4"/>
  <c r="BJ26" i="4"/>
  <c r="BJ44" i="4"/>
  <c r="BJ101" i="4"/>
  <c r="BJ103" i="4"/>
  <c r="BJ75" i="4"/>
  <c r="BJ89" i="4"/>
  <c r="BJ117" i="4"/>
  <c r="BJ88" i="4"/>
  <c r="BJ122" i="4"/>
  <c r="BJ85" i="4"/>
  <c r="BJ77" i="4"/>
  <c r="BJ15" i="4"/>
  <c r="BJ78" i="4"/>
  <c r="BJ58" i="4"/>
  <c r="BJ64" i="4"/>
  <c r="BJ82" i="4"/>
  <c r="BJ42" i="4"/>
  <c r="BJ71" i="4"/>
  <c r="BJ127" i="4"/>
  <c r="BJ62" i="4"/>
  <c r="BJ46" i="4"/>
  <c r="BJ35" i="4"/>
  <c r="BJ51" i="4"/>
  <c r="BJ13" i="4"/>
  <c r="BJ128" i="4"/>
  <c r="BJ96" i="4"/>
  <c r="BJ27" i="4"/>
  <c r="BJ8" i="4"/>
  <c r="BJ129" i="4"/>
  <c r="BJ69" i="4"/>
  <c r="BJ66" i="4"/>
  <c r="BJ86" i="4"/>
  <c r="BJ94" i="4"/>
  <c r="BJ76" i="4"/>
  <c r="BJ124" i="4"/>
  <c r="BJ47" i="4"/>
  <c r="BJ115" i="4"/>
  <c r="BJ7" i="4"/>
  <c r="BJ11" i="4"/>
  <c r="BJ120" i="4"/>
  <c r="BJ28" i="4"/>
  <c r="BJ53" i="4"/>
  <c r="BJ61" i="4"/>
  <c r="BJ114" i="4"/>
  <c r="BJ73" i="4"/>
  <c r="BJ10" i="4"/>
  <c r="BJ29" i="4"/>
  <c r="BJ36" i="4"/>
  <c r="BJ81" i="4"/>
  <c r="BJ20" i="4"/>
  <c r="BJ110" i="4"/>
  <c r="BJ100" i="4"/>
  <c r="BJ45" i="4"/>
  <c r="BJ68" i="4"/>
  <c r="BJ34" i="4"/>
  <c r="BJ119" i="4"/>
  <c r="BJ125" i="4"/>
  <c r="BJ97" i="4"/>
  <c r="BG4" i="4"/>
  <c r="E14" i="6" s="1"/>
  <c r="BK25" i="4"/>
  <c r="BK4" i="4" s="1"/>
  <c r="E15" i="6" s="1"/>
  <c r="M6" i="6"/>
  <c r="M3" i="6"/>
  <c r="M14" i="6"/>
  <c r="M7" i="6"/>
  <c r="M12" i="6"/>
  <c r="M11" i="6"/>
  <c r="M8" i="6"/>
  <c r="M13" i="6"/>
  <c r="M4" i="6"/>
  <c r="M1" i="6"/>
  <c r="I9" i="3"/>
  <c r="M5" i="6"/>
  <c r="M10" i="6"/>
  <c r="M9" i="6"/>
  <c r="BK1" i="4" l="1"/>
  <c r="D15" i="6" s="1"/>
  <c r="L15" i="6" s="1"/>
  <c r="M15" i="6"/>
  <c r="I14" i="3"/>
  <c r="I19" i="3"/>
  <c r="I16" i="3"/>
  <c r="I18" i="3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55" i="6"/>
  <c r="R352" i="6"/>
  <c r="R230" i="6"/>
  <c r="R102" i="6"/>
  <c r="R209" i="6"/>
  <c r="R36" i="6"/>
  <c r="R66" i="6"/>
  <c r="R130" i="6"/>
  <c r="R194" i="6"/>
  <c r="R258" i="6"/>
  <c r="R322" i="6"/>
  <c r="R386" i="6"/>
  <c r="R450" i="6"/>
  <c r="R108" i="6"/>
  <c r="R236" i="6"/>
  <c r="R372" i="6"/>
  <c r="R54" i="6"/>
  <c r="R141" i="6"/>
  <c r="R293" i="6"/>
  <c r="R4" i="6"/>
  <c r="R107" i="6"/>
  <c r="R171" i="6"/>
  <c r="R235" i="6"/>
  <c r="R299" i="6"/>
  <c r="R363" i="6"/>
  <c r="R427" i="6"/>
  <c r="R491" i="6"/>
  <c r="R84" i="6"/>
  <c r="R212" i="6"/>
  <c r="R332" i="6"/>
  <c r="R452" i="6"/>
  <c r="R85" i="6"/>
  <c r="R221" i="6"/>
  <c r="R173" i="6"/>
  <c r="R71" i="6"/>
  <c r="R199" i="6"/>
  <c r="R327" i="6"/>
  <c r="R431" i="6"/>
  <c r="R89" i="6"/>
  <c r="R408" i="6"/>
  <c r="R345" i="6"/>
  <c r="R360" i="6"/>
  <c r="R256" i="6"/>
  <c r="R305" i="6"/>
  <c r="R56" i="6"/>
  <c r="R184" i="6"/>
  <c r="R312" i="6"/>
  <c r="R421" i="6"/>
  <c r="R28" i="6"/>
  <c r="R297" i="6"/>
  <c r="R174" i="6"/>
  <c r="R437" i="6"/>
  <c r="R79" i="6"/>
  <c r="R399" i="6"/>
  <c r="R240" i="6"/>
  <c r="R257" i="6"/>
  <c r="R3" i="6"/>
  <c r="R409" i="6"/>
  <c r="R385" i="6"/>
  <c r="R414" i="6"/>
  <c r="R465" i="6"/>
  <c r="R126" i="6"/>
  <c r="R193" i="6"/>
  <c r="R328" i="6"/>
  <c r="R438" i="6"/>
  <c r="R289" i="6"/>
  <c r="R487" i="6"/>
  <c r="R453" i="6"/>
  <c r="R338" i="6"/>
  <c r="R251" i="6"/>
  <c r="R379" i="6"/>
  <c r="R364" i="6"/>
  <c r="R253" i="6"/>
  <c r="R231" i="6"/>
  <c r="R169" i="6"/>
  <c r="R449" i="6"/>
  <c r="R401" i="6"/>
  <c r="R343" i="6"/>
  <c r="R369" i="6"/>
  <c r="R143" i="6"/>
  <c r="R320" i="6"/>
  <c r="R185" i="6"/>
  <c r="R489" i="6"/>
  <c r="R223" i="6"/>
  <c r="R154" i="6"/>
  <c r="R292" i="6"/>
  <c r="R14" i="6"/>
  <c r="R195" i="6"/>
  <c r="R387" i="6"/>
  <c r="R252" i="6"/>
  <c r="R269" i="6"/>
  <c r="R247" i="6"/>
  <c r="R217" i="6"/>
  <c r="R104" i="6"/>
  <c r="R137" i="6"/>
  <c r="R473" i="6"/>
  <c r="R375" i="6"/>
  <c r="R127" i="6"/>
  <c r="R161" i="6"/>
  <c r="R389" i="6"/>
  <c r="R226" i="6"/>
  <c r="R482" i="6"/>
  <c r="R308" i="6"/>
  <c r="R9" i="6"/>
  <c r="R203" i="6"/>
  <c r="R459" i="6"/>
  <c r="R396" i="6"/>
  <c r="R22" i="6"/>
  <c r="R481" i="6"/>
  <c r="R159" i="6"/>
  <c r="R120" i="6"/>
  <c r="R368" i="6"/>
  <c r="R433" i="6"/>
  <c r="R425" i="6"/>
  <c r="R175" i="6"/>
  <c r="R20" i="6"/>
  <c r="R441" i="6"/>
  <c r="R341" i="6"/>
  <c r="R214" i="6"/>
  <c r="R86" i="6"/>
  <c r="R177" i="6"/>
  <c r="R33" i="6"/>
  <c r="R74" i="6"/>
  <c r="R138" i="6"/>
  <c r="R202" i="6"/>
  <c r="R266" i="6"/>
  <c r="R330" i="6"/>
  <c r="R394" i="6"/>
  <c r="R458" i="6"/>
  <c r="R15" i="6"/>
  <c r="R124" i="6"/>
  <c r="R260" i="6"/>
  <c r="R388" i="6"/>
  <c r="R37" i="6"/>
  <c r="R157" i="6"/>
  <c r="R317" i="6"/>
  <c r="R10" i="6"/>
  <c r="R115" i="6"/>
  <c r="R179" i="6"/>
  <c r="R243" i="6"/>
  <c r="R307" i="6"/>
  <c r="R371" i="6"/>
  <c r="R435" i="6"/>
  <c r="R499" i="6"/>
  <c r="R100" i="6"/>
  <c r="R228" i="6"/>
  <c r="R348" i="6"/>
  <c r="R468" i="6"/>
  <c r="R101" i="6"/>
  <c r="R237" i="6"/>
  <c r="R309" i="6"/>
  <c r="R87" i="6"/>
  <c r="R215" i="6"/>
  <c r="R342" i="6"/>
  <c r="R445" i="6"/>
  <c r="R121" i="6"/>
  <c r="R447" i="6"/>
  <c r="R373" i="6"/>
  <c r="R413" i="6"/>
  <c r="R304" i="6"/>
  <c r="R351" i="6"/>
  <c r="R72" i="6"/>
  <c r="R200" i="6"/>
  <c r="R432" i="6"/>
  <c r="R57" i="6"/>
  <c r="R329" i="6"/>
  <c r="R222" i="6"/>
  <c r="R448" i="6"/>
  <c r="R95" i="6"/>
  <c r="R288" i="6"/>
  <c r="R73" i="6"/>
  <c r="R424" i="6"/>
  <c r="R158" i="6"/>
  <c r="R276" i="6"/>
  <c r="R116" i="6"/>
  <c r="R484" i="6"/>
  <c r="R47" i="6"/>
  <c r="R353" i="6"/>
  <c r="R472" i="6"/>
  <c r="R361" i="6"/>
  <c r="R216" i="6"/>
  <c r="R105" i="6"/>
  <c r="R462" i="6"/>
  <c r="R337" i="6"/>
  <c r="R477" i="6"/>
  <c r="R17" i="6"/>
  <c r="R90" i="6"/>
  <c r="R428" i="6"/>
  <c r="R131" i="6"/>
  <c r="R323" i="6"/>
  <c r="R197" i="6"/>
  <c r="R367" i="6"/>
  <c r="R111" i="6"/>
  <c r="R440" i="6"/>
  <c r="R457" i="6"/>
  <c r="R302" i="6"/>
  <c r="R281" i="6"/>
  <c r="R49" i="6"/>
  <c r="R98" i="6"/>
  <c r="R354" i="6"/>
  <c r="R172" i="6"/>
  <c r="R77" i="6"/>
  <c r="R139" i="6"/>
  <c r="R331" i="6"/>
  <c r="R148" i="6"/>
  <c r="R149" i="6"/>
  <c r="R263" i="6"/>
  <c r="R249" i="6"/>
  <c r="R479" i="6"/>
  <c r="R471" i="6"/>
  <c r="R429" i="6"/>
  <c r="R128" i="6"/>
  <c r="R384" i="6"/>
  <c r="R65" i="6"/>
  <c r="R430" i="6"/>
  <c r="R326" i="6"/>
  <c r="R198" i="6"/>
  <c r="R70" i="6"/>
  <c r="R113" i="6"/>
  <c r="R35" i="6"/>
  <c r="R82" i="6"/>
  <c r="R146" i="6"/>
  <c r="R210" i="6"/>
  <c r="R274" i="6"/>
  <c r="R402" i="6"/>
  <c r="R466" i="6"/>
  <c r="R34" i="6"/>
  <c r="R140" i="6"/>
  <c r="R404" i="6"/>
  <c r="R46" i="6"/>
  <c r="R181" i="6"/>
  <c r="R333" i="6"/>
  <c r="R59" i="6"/>
  <c r="R123" i="6"/>
  <c r="R187" i="6"/>
  <c r="R315" i="6"/>
  <c r="R443" i="6"/>
  <c r="R244" i="6"/>
  <c r="R117" i="6"/>
  <c r="R103" i="6"/>
  <c r="R456" i="6"/>
  <c r="R63" i="6"/>
  <c r="R88" i="6"/>
  <c r="R446" i="6"/>
  <c r="R270" i="6"/>
  <c r="R488" i="6"/>
  <c r="R12" i="6"/>
  <c r="R190" i="6"/>
  <c r="R282" i="6"/>
  <c r="R61" i="6"/>
  <c r="R67" i="6"/>
  <c r="R259" i="6"/>
  <c r="R451" i="6"/>
  <c r="R380" i="6"/>
  <c r="R133" i="6"/>
  <c r="R119" i="6"/>
  <c r="R470" i="6"/>
  <c r="R400" i="6"/>
  <c r="R357" i="6"/>
  <c r="R397" i="6"/>
  <c r="R191" i="6"/>
  <c r="R390" i="6"/>
  <c r="R64" i="6"/>
  <c r="R254" i="6"/>
  <c r="R26" i="6"/>
  <c r="R290" i="6"/>
  <c r="R19" i="6"/>
  <c r="R444" i="6"/>
  <c r="R75" i="6"/>
  <c r="R267" i="6"/>
  <c r="R24" i="6"/>
  <c r="R43" i="6"/>
  <c r="R135" i="6"/>
  <c r="R381" i="6"/>
  <c r="R142" i="6"/>
  <c r="R439" i="6"/>
  <c r="R248" i="6"/>
  <c r="R153" i="6"/>
  <c r="R29" i="6"/>
  <c r="R358" i="6"/>
  <c r="R241" i="6"/>
  <c r="R106" i="6"/>
  <c r="R416" i="6"/>
  <c r="R310" i="6"/>
  <c r="R182" i="6"/>
  <c r="R52" i="6"/>
  <c r="R97" i="6"/>
  <c r="R51" i="6"/>
  <c r="R218" i="6"/>
  <c r="R346" i="6"/>
  <c r="R410" i="6"/>
  <c r="R474" i="6"/>
  <c r="R44" i="6"/>
  <c r="R156" i="6"/>
  <c r="R205" i="6"/>
  <c r="R132" i="6"/>
  <c r="R232" i="6"/>
  <c r="R268" i="6"/>
  <c r="R334" i="6"/>
  <c r="R225" i="6"/>
  <c r="R405" i="6"/>
  <c r="R294" i="6"/>
  <c r="R166" i="6"/>
  <c r="R18" i="6"/>
  <c r="R81" i="6"/>
  <c r="R162" i="6"/>
  <c r="R418" i="6"/>
  <c r="R229" i="6"/>
  <c r="R395" i="6"/>
  <c r="R285" i="6"/>
  <c r="R40" i="6"/>
  <c r="R255" i="6"/>
  <c r="R150" i="6"/>
  <c r="R45" i="6"/>
  <c r="R469" i="6"/>
  <c r="R366" i="6"/>
  <c r="R246" i="6"/>
  <c r="R391" i="6"/>
  <c r="R53" i="6"/>
  <c r="R178" i="6"/>
  <c r="R362" i="6"/>
  <c r="R340" i="6"/>
  <c r="R245" i="6"/>
  <c r="R99" i="6"/>
  <c r="R283" i="6"/>
  <c r="R467" i="6"/>
  <c r="R196" i="6"/>
  <c r="R32" i="6"/>
  <c r="R27" i="6"/>
  <c r="R311" i="6"/>
  <c r="R344" i="6"/>
  <c r="R96" i="6"/>
  <c r="R8" i="6"/>
  <c r="R393" i="6"/>
  <c r="R461" i="6"/>
  <c r="R13" i="6"/>
  <c r="R239" i="6"/>
  <c r="R415" i="6"/>
  <c r="R192" i="6"/>
  <c r="R370" i="6"/>
  <c r="R356" i="6"/>
  <c r="R147" i="6"/>
  <c r="R291" i="6"/>
  <c r="R284" i="6"/>
  <c r="R69" i="6"/>
  <c r="R392" i="6"/>
  <c r="R383" i="6"/>
  <c r="R136" i="6"/>
  <c r="R486" i="6"/>
  <c r="R287" i="6"/>
  <c r="R303" i="6"/>
  <c r="R62" i="6"/>
  <c r="R278" i="6"/>
  <c r="R6" i="6"/>
  <c r="R378" i="6"/>
  <c r="R460" i="6"/>
  <c r="R277" i="6"/>
  <c r="R483" i="6"/>
  <c r="R165" i="6"/>
  <c r="R406" i="6"/>
  <c r="R224" i="6"/>
  <c r="R485" i="6"/>
  <c r="R335" i="6"/>
  <c r="R349" i="6"/>
  <c r="R242" i="6"/>
  <c r="R92" i="6"/>
  <c r="R11" i="6"/>
  <c r="R347" i="6"/>
  <c r="R316" i="6"/>
  <c r="R417" i="6"/>
  <c r="R478" i="6"/>
  <c r="R359" i="6"/>
  <c r="R176" i="6"/>
  <c r="R58" i="6"/>
  <c r="R188" i="6"/>
  <c r="R39" i="6"/>
  <c r="R16" i="6"/>
  <c r="R167" i="6"/>
  <c r="R129" i="6"/>
  <c r="R398" i="6"/>
  <c r="R272" i="6"/>
  <c r="R298" i="6"/>
  <c r="R204" i="6"/>
  <c r="R219" i="6"/>
  <c r="R68" i="6"/>
  <c r="R183" i="6"/>
  <c r="R273" i="6"/>
  <c r="R160" i="6"/>
  <c r="R7" i="6"/>
  <c r="R122" i="6"/>
  <c r="R306" i="6"/>
  <c r="R220" i="6"/>
  <c r="R83" i="6"/>
  <c r="R436" i="6"/>
  <c r="R279" i="6"/>
  <c r="R296" i="6"/>
  <c r="R321" i="6"/>
  <c r="R480" i="6"/>
  <c r="R125" i="6"/>
  <c r="R419" i="6"/>
  <c r="R295" i="6"/>
  <c r="R21" i="6"/>
  <c r="R206" i="6"/>
  <c r="R377" i="6"/>
  <c r="R41" i="6"/>
  <c r="R186" i="6"/>
  <c r="R60" i="6"/>
  <c r="R261" i="6"/>
  <c r="R475" i="6"/>
  <c r="R42" i="6"/>
  <c r="R144" i="6"/>
  <c r="R407" i="6"/>
  <c r="R145" i="6"/>
  <c r="R234" i="6"/>
  <c r="R76" i="6"/>
  <c r="R155" i="6"/>
  <c r="R300" i="6"/>
  <c r="R55" i="6"/>
  <c r="R238" i="6"/>
  <c r="R152" i="6"/>
  <c r="R110" i="6"/>
  <c r="R454" i="6"/>
  <c r="R78" i="6"/>
  <c r="R48" i="6"/>
  <c r="R426" i="6"/>
  <c r="R476" i="6"/>
  <c r="R163" i="6"/>
  <c r="R31" i="6"/>
  <c r="R151" i="6"/>
  <c r="R168" i="6"/>
  <c r="R374" i="6"/>
  <c r="R94" i="6"/>
  <c r="R134" i="6"/>
  <c r="R434" i="6"/>
  <c r="R211" i="6"/>
  <c r="R412" i="6"/>
  <c r="R495" i="6"/>
  <c r="R264" i="6"/>
  <c r="R112" i="6"/>
  <c r="R30" i="6"/>
  <c r="R420" i="6"/>
  <c r="R207" i="6"/>
  <c r="R201" i="6"/>
  <c r="R350" i="6"/>
  <c r="R50" i="6"/>
  <c r="R490" i="6"/>
  <c r="R109" i="6"/>
  <c r="R164" i="6"/>
  <c r="R25" i="6"/>
  <c r="R233" i="6"/>
  <c r="R497" i="6"/>
  <c r="R376" i="6"/>
  <c r="R324" i="6"/>
  <c r="R180" i="6"/>
  <c r="R313" i="6"/>
  <c r="R382" i="6"/>
  <c r="R365" i="6"/>
  <c r="R339" i="6"/>
  <c r="R262" i="6"/>
  <c r="R189" i="6"/>
  <c r="R286" i="6"/>
  <c r="R496" i="6"/>
  <c r="R493" i="6"/>
  <c r="R250" i="6"/>
  <c r="R492" i="6"/>
  <c r="R355" i="6"/>
  <c r="R213" i="6"/>
  <c r="R318" i="6"/>
  <c r="R494" i="6"/>
  <c r="R463" i="6"/>
  <c r="R118" i="6"/>
  <c r="R442" i="6"/>
  <c r="R93" i="6"/>
  <c r="R403" i="6"/>
  <c r="R301" i="6"/>
  <c r="R280" i="6"/>
  <c r="R422" i="6"/>
  <c r="R227" i="6"/>
  <c r="R325" i="6"/>
  <c r="R23" i="6"/>
  <c r="R208" i="6"/>
  <c r="R91" i="6"/>
  <c r="R5" i="6"/>
  <c r="R319" i="6"/>
  <c r="R38" i="6"/>
  <c r="R80" i="6"/>
  <c r="R114" i="6"/>
  <c r="R423" i="6"/>
  <c r="R411" i="6"/>
  <c r="R271" i="6"/>
  <c r="R336" i="6"/>
  <c r="R170" i="6"/>
  <c r="R314" i="6"/>
  <c r="R498" i="6"/>
  <c r="R275" i="6"/>
  <c r="R464" i="6"/>
  <c r="R265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<sst xmlns="http://schemas.openxmlformats.org/spreadsheetml/2006/main" count="687" uniqueCount="100">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</sst>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42264</c:v>
                </c:pt>
                <c:pt idx="1">
                  <c:v>42271</c:v>
                </c:pt>
                <c:pt idx="2">
                  <c:v>42278</c:v>
                </c:pt>
                <c:pt idx="3">
                  <c:v>42285</c:v>
                </c:pt>
                <c:pt idx="4">
                  <c:v>42296</c:v>
                </c:pt>
                <c:pt idx="5">
                  <c:v>42325</c:v>
                </c:pt>
                <c:pt idx="6">
                  <c:v>42347</c:v>
                </c:pt>
                <c:pt idx="7">
                  <c:v>42355</c:v>
                </c:pt>
                <c:pt idx="8">
                  <c:v>42387</c:v>
                </c:pt>
                <c:pt idx="9">
                  <c:v>42395</c:v>
                </c:pt>
                <c:pt idx="10">
                  <c:v>42417</c:v>
                </c:pt>
                <c:pt idx="11">
                  <c:v>42445</c:v>
                </c:pt>
                <c:pt idx="12">
                  <c:v>42478</c:v>
                </c:pt>
                <c:pt idx="13">
                  <c:v>42487</c:v>
                </c:pt>
                <c:pt idx="14">
                  <c:v>42507</c:v>
                </c:pt>
                <c:pt idx="15">
                  <c:v>42529</c:v>
                </c:pt>
                <c:pt idx="16">
                  <c:v>42538</c:v>
                </c:pt>
                <c:pt idx="17">
                  <c:v>42569</c:v>
                </c:pt>
                <c:pt idx="18">
                  <c:v>42599</c:v>
                </c:pt>
                <c:pt idx="19">
                  <c:v>42632</c:v>
                </c:pt>
                <c:pt idx="20">
                  <c:v>42723</c:v>
                </c:pt>
                <c:pt idx="21">
                  <c:v>42811</c:v>
                </c:pt>
                <c:pt idx="22">
                  <c:v>42905</c:v>
                </c:pt>
                <c:pt idx="23">
                  <c:v>42996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-1.3300171979319158E-3</c:v>
                </c:pt>
                <c:pt idx="1">
                  <c:v>-1.3300171979319158E-3</c:v>
                </c:pt>
                <c:pt idx="2">
                  <c:v>-1.2700485265059805E-3</c:v>
                </c:pt>
                <c:pt idx="3">
                  <c:v>-1.3600867433867226E-3</c:v>
                </c:pt>
                <c:pt idx="4">
                  <c:v>-1.3492226083998402E-3</c:v>
                </c:pt>
                <c:pt idx="5">
                  <c:v>-1.351267765425659E-3</c:v>
                </c:pt>
                <c:pt idx="6">
                  <c:v>-1.4063323168736312E-3</c:v>
                </c:pt>
                <c:pt idx="7">
                  <c:v>-1.5003749757549541E-3</c:v>
                </c:pt>
                <c:pt idx="8">
                  <c:v>-1.4090136513486846E-3</c:v>
                </c:pt>
                <c:pt idx="9">
                  <c:v>-1.6244231695052359E-3</c:v>
                </c:pt>
                <c:pt idx="10">
                  <c:v>-1.5704622931898987E-3</c:v>
                </c:pt>
                <c:pt idx="11">
                  <c:v>-1.5878035309100178E-3</c:v>
                </c:pt>
                <c:pt idx="12">
                  <c:v>-1.6040436942445491E-3</c:v>
                </c:pt>
                <c:pt idx="13">
                  <c:v>-1.4925194468364377E-3</c:v>
                </c:pt>
                <c:pt idx="14">
                  <c:v>-1.4618568870948965E-3</c:v>
                </c:pt>
                <c:pt idx="15">
                  <c:v>-1.7067753118815718E-3</c:v>
                </c:pt>
                <c:pt idx="16">
                  <c:v>-1.8109329141491901E-3</c:v>
                </c:pt>
                <c:pt idx="17">
                  <c:v>-1.6003242692724895E-3</c:v>
                </c:pt>
                <c:pt idx="18">
                  <c:v>-1.6238537972040256E-3</c:v>
                </c:pt>
                <c:pt idx="19">
                  <c:v>-1.7456388734576919E-3</c:v>
                </c:pt>
                <c:pt idx="20">
                  <c:v>-1.6412401842955348E-3</c:v>
                </c:pt>
                <c:pt idx="21">
                  <c:v>-1.5607626834240437E-3</c:v>
                </c:pt>
                <c:pt idx="22">
                  <c:v>-1.3567717835346819E-3</c:v>
                </c:pt>
                <c:pt idx="23">
                  <c:v>-1.1297394191401061E-3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42271</c:v>
                </c:pt>
                <c:pt idx="1">
                  <c:v>42278</c:v>
                </c:pt>
                <c:pt idx="2">
                  <c:v>42285</c:v>
                </c:pt>
                <c:pt idx="3">
                  <c:v>42296</c:v>
                </c:pt>
                <c:pt idx="4">
                  <c:v>42325</c:v>
                </c:pt>
                <c:pt idx="5">
                  <c:v>42347</c:v>
                </c:pt>
                <c:pt idx="6">
                  <c:v>42355</c:v>
                </c:pt>
                <c:pt idx="7">
                  <c:v>42387</c:v>
                </c:pt>
                <c:pt idx="8">
                  <c:v>42395</c:v>
                </c:pt>
                <c:pt idx="9">
                  <c:v>42417</c:v>
                </c:pt>
                <c:pt idx="10">
                  <c:v>42445</c:v>
                </c:pt>
                <c:pt idx="11">
                  <c:v>42478</c:v>
                </c:pt>
                <c:pt idx="12">
                  <c:v>42487</c:v>
                </c:pt>
                <c:pt idx="13">
                  <c:v>42507</c:v>
                </c:pt>
                <c:pt idx="14">
                  <c:v>42529</c:v>
                </c:pt>
                <c:pt idx="15">
                  <c:v>42538</c:v>
                </c:pt>
                <c:pt idx="16">
                  <c:v>42569</c:v>
                </c:pt>
                <c:pt idx="17">
                  <c:v>42599</c:v>
                </c:pt>
                <c:pt idx="18">
                  <c:v>42632</c:v>
                </c:pt>
                <c:pt idx="19">
                  <c:v>42723</c:v>
                </c:pt>
                <c:pt idx="20">
                  <c:v>42811</c:v>
                </c:pt>
                <c:pt idx="21">
                  <c:v>42905</c:v>
                </c:pt>
                <c:pt idx="22">
                  <c:v>42996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-1.3300171979319158E-3</c:v>
                </c:pt>
                <c:pt idx="1">
                  <c:v>-1.3450519706593193E-3</c:v>
                </c:pt>
                <c:pt idx="2">
                  <c:v>-1.3600867433867226E-3</c:v>
                </c:pt>
                <c:pt idx="3">
                  <c:v>-1.3492226083998402E-3</c:v>
                </c:pt>
                <c:pt idx="4">
                  <c:v>-1.351267765425659E-3</c:v>
                </c:pt>
                <c:pt idx="5">
                  <c:v>-1.4063323168736312E-3</c:v>
                </c:pt>
                <c:pt idx="6">
                  <c:v>-1.5003749757549541E-3</c:v>
                </c:pt>
                <c:pt idx="7">
                  <c:v>-1.5090132069075291E-3</c:v>
                </c:pt>
                <c:pt idx="8">
                  <c:v>-1.6244231695052359E-3</c:v>
                </c:pt>
                <c:pt idx="9">
                  <c:v>-1.5704622931898987E-3</c:v>
                </c:pt>
                <c:pt idx="10">
                  <c:v>-1.5878035309100178E-3</c:v>
                </c:pt>
                <c:pt idx="11">
                  <c:v>-1.6040436942445491E-3</c:v>
                </c:pt>
                <c:pt idx="12">
                  <c:v>-1.4925194468364377E-3</c:v>
                </c:pt>
                <c:pt idx="13">
                  <c:v>-1.4618568870948965E-3</c:v>
                </c:pt>
                <c:pt idx="14">
                  <c:v>-1.7067753118815718E-3</c:v>
                </c:pt>
                <c:pt idx="15">
                  <c:v>-1.8109329141491901E-3</c:v>
                </c:pt>
                <c:pt idx="16">
                  <c:v>-1.6003242692724895E-3</c:v>
                </c:pt>
                <c:pt idx="17">
                  <c:v>-1.6238537972040254E-3</c:v>
                </c:pt>
                <c:pt idx="18">
                  <c:v>-1.7456388734576921E-3</c:v>
                </c:pt>
                <c:pt idx="19">
                  <c:v>-1.6412401842955348E-3</c:v>
                </c:pt>
                <c:pt idx="20">
                  <c:v>-1.5880353197882627E-3</c:v>
                </c:pt>
                <c:pt idx="21">
                  <c:v>-1.3373052908476411E-3</c:v>
                </c:pt>
                <c:pt idx="22">
                  <c:v>-1.1815491820170031E-3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60000"/>
        <c:axId val="167361536"/>
      </c:scatterChart>
      <c:valAx>
        <c:axId val="167360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7361536"/>
        <c:crosses val="autoZero"/>
        <c:crossBetween val="midCat"/>
      </c:valAx>
      <c:valAx>
        <c:axId val="1673615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6736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  <c:pt idx="260">
                  <c:v>42634</c:v>
                </c:pt>
                <c:pt idx="261">
                  <c:v>42635</c:v>
                </c:pt>
                <c:pt idx="262">
                  <c:v>42636</c:v>
                </c:pt>
                <c:pt idx="263">
                  <c:v>42639</c:v>
                </c:pt>
                <c:pt idx="264">
                  <c:v>42640</c:v>
                </c:pt>
                <c:pt idx="265">
                  <c:v>42641</c:v>
                </c:pt>
                <c:pt idx="266">
                  <c:v>42642</c:v>
                </c:pt>
                <c:pt idx="267">
                  <c:v>42643</c:v>
                </c:pt>
                <c:pt idx="268">
                  <c:v>42646</c:v>
                </c:pt>
                <c:pt idx="269">
                  <c:v>42647</c:v>
                </c:pt>
                <c:pt idx="270">
                  <c:v>42648</c:v>
                </c:pt>
                <c:pt idx="271">
                  <c:v>42649</c:v>
                </c:pt>
                <c:pt idx="272">
                  <c:v>42650</c:v>
                </c:pt>
                <c:pt idx="273">
                  <c:v>42653</c:v>
                </c:pt>
                <c:pt idx="274">
                  <c:v>42654</c:v>
                </c:pt>
                <c:pt idx="275">
                  <c:v>42655</c:v>
                </c:pt>
                <c:pt idx="276">
                  <c:v>42656</c:v>
                </c:pt>
                <c:pt idx="277">
                  <c:v>42657</c:v>
                </c:pt>
                <c:pt idx="278">
                  <c:v>42660</c:v>
                </c:pt>
                <c:pt idx="279">
                  <c:v>42661</c:v>
                </c:pt>
                <c:pt idx="280">
                  <c:v>42662</c:v>
                </c:pt>
                <c:pt idx="281">
                  <c:v>42663</c:v>
                </c:pt>
                <c:pt idx="282">
                  <c:v>42664</c:v>
                </c:pt>
                <c:pt idx="283">
                  <c:v>42667</c:v>
                </c:pt>
                <c:pt idx="284">
                  <c:v>42668</c:v>
                </c:pt>
                <c:pt idx="285">
                  <c:v>42669</c:v>
                </c:pt>
                <c:pt idx="286">
                  <c:v>42670</c:v>
                </c:pt>
                <c:pt idx="287">
                  <c:v>42671</c:v>
                </c:pt>
                <c:pt idx="288">
                  <c:v>42674</c:v>
                </c:pt>
                <c:pt idx="289">
                  <c:v>42675</c:v>
                </c:pt>
                <c:pt idx="290">
                  <c:v>42676</c:v>
                </c:pt>
                <c:pt idx="291">
                  <c:v>42677</c:v>
                </c:pt>
                <c:pt idx="292">
                  <c:v>42678</c:v>
                </c:pt>
                <c:pt idx="293">
                  <c:v>42681</c:v>
                </c:pt>
                <c:pt idx="294">
                  <c:v>42682</c:v>
                </c:pt>
                <c:pt idx="295">
                  <c:v>42683</c:v>
                </c:pt>
                <c:pt idx="296">
                  <c:v>42684</c:v>
                </c:pt>
                <c:pt idx="297">
                  <c:v>42685</c:v>
                </c:pt>
                <c:pt idx="298">
                  <c:v>42688</c:v>
                </c:pt>
                <c:pt idx="299">
                  <c:v>42689</c:v>
                </c:pt>
                <c:pt idx="300">
                  <c:v>42690</c:v>
                </c:pt>
                <c:pt idx="301">
                  <c:v>42691</c:v>
                </c:pt>
                <c:pt idx="302">
                  <c:v>42692</c:v>
                </c:pt>
                <c:pt idx="303">
                  <c:v>42695</c:v>
                </c:pt>
                <c:pt idx="304">
                  <c:v>42696</c:v>
                </c:pt>
                <c:pt idx="305">
                  <c:v>42697</c:v>
                </c:pt>
                <c:pt idx="306">
                  <c:v>42698</c:v>
                </c:pt>
                <c:pt idx="307">
                  <c:v>42699</c:v>
                </c:pt>
                <c:pt idx="308">
                  <c:v>42702</c:v>
                </c:pt>
                <c:pt idx="309">
                  <c:v>42703</c:v>
                </c:pt>
                <c:pt idx="310">
                  <c:v>42704</c:v>
                </c:pt>
                <c:pt idx="311">
                  <c:v>42705</c:v>
                </c:pt>
                <c:pt idx="312">
                  <c:v>42706</c:v>
                </c:pt>
                <c:pt idx="313">
                  <c:v>42709</c:v>
                </c:pt>
                <c:pt idx="314">
                  <c:v>42710</c:v>
                </c:pt>
                <c:pt idx="315">
                  <c:v>42711</c:v>
                </c:pt>
                <c:pt idx="316">
                  <c:v>42712</c:v>
                </c:pt>
                <c:pt idx="317">
                  <c:v>42713</c:v>
                </c:pt>
                <c:pt idx="318">
                  <c:v>42716</c:v>
                </c:pt>
                <c:pt idx="319">
                  <c:v>42717</c:v>
                </c:pt>
                <c:pt idx="320">
                  <c:v>42718</c:v>
                </c:pt>
                <c:pt idx="321">
                  <c:v>42719</c:v>
                </c:pt>
                <c:pt idx="322">
                  <c:v>42720</c:v>
                </c:pt>
                <c:pt idx="323">
                  <c:v>42723</c:v>
                </c:pt>
                <c:pt idx="324">
                  <c:v>42724</c:v>
                </c:pt>
                <c:pt idx="325">
                  <c:v>42725</c:v>
                </c:pt>
                <c:pt idx="326">
                  <c:v>42726</c:v>
                </c:pt>
                <c:pt idx="327">
                  <c:v>42727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42737</c:v>
                </c:pt>
                <c:pt idx="333">
                  <c:v>42738</c:v>
                </c:pt>
                <c:pt idx="334">
                  <c:v>42739</c:v>
                </c:pt>
                <c:pt idx="335">
                  <c:v>42740</c:v>
                </c:pt>
                <c:pt idx="336">
                  <c:v>42741</c:v>
                </c:pt>
                <c:pt idx="337">
                  <c:v>42744</c:v>
                </c:pt>
                <c:pt idx="338">
                  <c:v>42745</c:v>
                </c:pt>
                <c:pt idx="339">
                  <c:v>42746</c:v>
                </c:pt>
                <c:pt idx="340">
                  <c:v>42747</c:v>
                </c:pt>
                <c:pt idx="341">
                  <c:v>42748</c:v>
                </c:pt>
                <c:pt idx="342">
                  <c:v>42751</c:v>
                </c:pt>
                <c:pt idx="343">
                  <c:v>42752</c:v>
                </c:pt>
                <c:pt idx="344">
                  <c:v>42753</c:v>
                </c:pt>
                <c:pt idx="345">
                  <c:v>42754</c:v>
                </c:pt>
                <c:pt idx="346">
                  <c:v>42755</c:v>
                </c:pt>
                <c:pt idx="347">
                  <c:v>42758</c:v>
                </c:pt>
                <c:pt idx="348">
                  <c:v>42759</c:v>
                </c:pt>
                <c:pt idx="349">
                  <c:v>42760</c:v>
                </c:pt>
                <c:pt idx="350">
                  <c:v>42761</c:v>
                </c:pt>
                <c:pt idx="351">
                  <c:v>42762</c:v>
                </c:pt>
                <c:pt idx="352">
                  <c:v>42765</c:v>
                </c:pt>
                <c:pt idx="353">
                  <c:v>42766</c:v>
                </c:pt>
                <c:pt idx="354">
                  <c:v>42767</c:v>
                </c:pt>
                <c:pt idx="355">
                  <c:v>42768</c:v>
                </c:pt>
                <c:pt idx="356">
                  <c:v>42769</c:v>
                </c:pt>
                <c:pt idx="357">
                  <c:v>42772</c:v>
                </c:pt>
                <c:pt idx="358">
                  <c:v>42773</c:v>
                </c:pt>
                <c:pt idx="359">
                  <c:v>42774</c:v>
                </c:pt>
                <c:pt idx="360">
                  <c:v>42775</c:v>
                </c:pt>
                <c:pt idx="361">
                  <c:v>42776</c:v>
                </c:pt>
                <c:pt idx="362">
                  <c:v>42779</c:v>
                </c:pt>
                <c:pt idx="363">
                  <c:v>42780</c:v>
                </c:pt>
                <c:pt idx="364">
                  <c:v>42781</c:v>
                </c:pt>
                <c:pt idx="365">
                  <c:v>42782</c:v>
                </c:pt>
                <c:pt idx="366">
                  <c:v>42783</c:v>
                </c:pt>
                <c:pt idx="367">
                  <c:v>42786</c:v>
                </c:pt>
                <c:pt idx="368">
                  <c:v>42787</c:v>
                </c:pt>
                <c:pt idx="369">
                  <c:v>42788</c:v>
                </c:pt>
                <c:pt idx="370">
                  <c:v>42789</c:v>
                </c:pt>
                <c:pt idx="371">
                  <c:v>42790</c:v>
                </c:pt>
                <c:pt idx="372">
                  <c:v>42793</c:v>
                </c:pt>
                <c:pt idx="373">
                  <c:v>42794</c:v>
                </c:pt>
                <c:pt idx="374">
                  <c:v>42795</c:v>
                </c:pt>
                <c:pt idx="375">
                  <c:v>42796</c:v>
                </c:pt>
                <c:pt idx="376">
                  <c:v>42797</c:v>
                </c:pt>
                <c:pt idx="377">
                  <c:v>42800</c:v>
                </c:pt>
                <c:pt idx="378">
                  <c:v>42801</c:v>
                </c:pt>
                <c:pt idx="379">
                  <c:v>42802</c:v>
                </c:pt>
                <c:pt idx="380">
                  <c:v>42803</c:v>
                </c:pt>
                <c:pt idx="381">
                  <c:v>42804</c:v>
                </c:pt>
                <c:pt idx="382">
                  <c:v>42807</c:v>
                </c:pt>
                <c:pt idx="383">
                  <c:v>42808</c:v>
                </c:pt>
                <c:pt idx="384">
                  <c:v>42809</c:v>
                </c:pt>
                <c:pt idx="385">
                  <c:v>42810</c:v>
                </c:pt>
                <c:pt idx="386">
                  <c:v>42811</c:v>
                </c:pt>
                <c:pt idx="387">
                  <c:v>42814</c:v>
                </c:pt>
                <c:pt idx="388">
                  <c:v>42815</c:v>
                </c:pt>
                <c:pt idx="389">
                  <c:v>42816</c:v>
                </c:pt>
                <c:pt idx="390">
                  <c:v>42817</c:v>
                </c:pt>
                <c:pt idx="391">
                  <c:v>42818</c:v>
                </c:pt>
                <c:pt idx="392">
                  <c:v>42821</c:v>
                </c:pt>
                <c:pt idx="393">
                  <c:v>42822</c:v>
                </c:pt>
                <c:pt idx="394">
                  <c:v>42823</c:v>
                </c:pt>
                <c:pt idx="395">
                  <c:v>42824</c:v>
                </c:pt>
                <c:pt idx="396">
                  <c:v>42825</c:v>
                </c:pt>
                <c:pt idx="397">
                  <c:v>42828</c:v>
                </c:pt>
                <c:pt idx="398">
                  <c:v>42829</c:v>
                </c:pt>
                <c:pt idx="399">
                  <c:v>42830</c:v>
                </c:pt>
                <c:pt idx="400">
                  <c:v>42831</c:v>
                </c:pt>
                <c:pt idx="401">
                  <c:v>42832</c:v>
                </c:pt>
                <c:pt idx="402">
                  <c:v>42835</c:v>
                </c:pt>
                <c:pt idx="403">
                  <c:v>42836</c:v>
                </c:pt>
                <c:pt idx="404">
                  <c:v>42837</c:v>
                </c:pt>
                <c:pt idx="405">
                  <c:v>42838</c:v>
                </c:pt>
                <c:pt idx="406">
                  <c:v>42843</c:v>
                </c:pt>
                <c:pt idx="407">
                  <c:v>42844</c:v>
                </c:pt>
                <c:pt idx="408">
                  <c:v>42845</c:v>
                </c:pt>
                <c:pt idx="409">
                  <c:v>42846</c:v>
                </c:pt>
                <c:pt idx="410">
                  <c:v>42849</c:v>
                </c:pt>
                <c:pt idx="411">
                  <c:v>42850</c:v>
                </c:pt>
                <c:pt idx="412">
                  <c:v>42851</c:v>
                </c:pt>
                <c:pt idx="413">
                  <c:v>42852</c:v>
                </c:pt>
                <c:pt idx="414">
                  <c:v>42853</c:v>
                </c:pt>
                <c:pt idx="415">
                  <c:v>42857</c:v>
                </c:pt>
                <c:pt idx="416">
                  <c:v>42858</c:v>
                </c:pt>
                <c:pt idx="417">
                  <c:v>42859</c:v>
                </c:pt>
                <c:pt idx="418">
                  <c:v>42860</c:v>
                </c:pt>
                <c:pt idx="419">
                  <c:v>42863</c:v>
                </c:pt>
                <c:pt idx="420">
                  <c:v>42864</c:v>
                </c:pt>
                <c:pt idx="421">
                  <c:v>42865</c:v>
                </c:pt>
                <c:pt idx="422">
                  <c:v>42866</c:v>
                </c:pt>
                <c:pt idx="423">
                  <c:v>42867</c:v>
                </c:pt>
                <c:pt idx="424">
                  <c:v>42870</c:v>
                </c:pt>
                <c:pt idx="425">
                  <c:v>42871</c:v>
                </c:pt>
                <c:pt idx="426">
                  <c:v>42872</c:v>
                </c:pt>
                <c:pt idx="427">
                  <c:v>42873</c:v>
                </c:pt>
                <c:pt idx="428">
                  <c:v>42874</c:v>
                </c:pt>
                <c:pt idx="429">
                  <c:v>42877</c:v>
                </c:pt>
                <c:pt idx="430">
                  <c:v>42878</c:v>
                </c:pt>
                <c:pt idx="431">
                  <c:v>42879</c:v>
                </c:pt>
                <c:pt idx="432">
                  <c:v>42880</c:v>
                </c:pt>
                <c:pt idx="433">
                  <c:v>42881</c:v>
                </c:pt>
                <c:pt idx="434">
                  <c:v>42884</c:v>
                </c:pt>
                <c:pt idx="435">
                  <c:v>42885</c:v>
                </c:pt>
                <c:pt idx="436">
                  <c:v>42886</c:v>
                </c:pt>
                <c:pt idx="437">
                  <c:v>42887</c:v>
                </c:pt>
                <c:pt idx="438">
                  <c:v>42888</c:v>
                </c:pt>
                <c:pt idx="439">
                  <c:v>42891</c:v>
                </c:pt>
                <c:pt idx="440">
                  <c:v>42892</c:v>
                </c:pt>
                <c:pt idx="441">
                  <c:v>42893</c:v>
                </c:pt>
                <c:pt idx="442">
                  <c:v>42894</c:v>
                </c:pt>
                <c:pt idx="443">
                  <c:v>42895</c:v>
                </c:pt>
                <c:pt idx="444">
                  <c:v>42898</c:v>
                </c:pt>
                <c:pt idx="445">
                  <c:v>42899</c:v>
                </c:pt>
                <c:pt idx="446">
                  <c:v>42900</c:v>
                </c:pt>
                <c:pt idx="447">
                  <c:v>42901</c:v>
                </c:pt>
                <c:pt idx="448">
                  <c:v>42902</c:v>
                </c:pt>
                <c:pt idx="449">
                  <c:v>42905</c:v>
                </c:pt>
                <c:pt idx="450">
                  <c:v>42906</c:v>
                </c:pt>
                <c:pt idx="451">
                  <c:v>42907</c:v>
                </c:pt>
                <c:pt idx="452">
                  <c:v>42908</c:v>
                </c:pt>
                <c:pt idx="453">
                  <c:v>42909</c:v>
                </c:pt>
                <c:pt idx="454">
                  <c:v>42912</c:v>
                </c:pt>
                <c:pt idx="455">
                  <c:v>42913</c:v>
                </c:pt>
                <c:pt idx="456">
                  <c:v>42914</c:v>
                </c:pt>
                <c:pt idx="457">
                  <c:v>42915</c:v>
                </c:pt>
                <c:pt idx="458">
                  <c:v>42916</c:v>
                </c:pt>
                <c:pt idx="459">
                  <c:v>42919</c:v>
                </c:pt>
                <c:pt idx="460">
                  <c:v>42920</c:v>
                </c:pt>
                <c:pt idx="461">
                  <c:v>42921</c:v>
                </c:pt>
                <c:pt idx="462">
                  <c:v>42922</c:v>
                </c:pt>
                <c:pt idx="463">
                  <c:v>42923</c:v>
                </c:pt>
                <c:pt idx="464">
                  <c:v>42926</c:v>
                </c:pt>
                <c:pt idx="465">
                  <c:v>42927</c:v>
                </c:pt>
                <c:pt idx="466">
                  <c:v>42928</c:v>
                </c:pt>
                <c:pt idx="467">
                  <c:v>42929</c:v>
                </c:pt>
                <c:pt idx="468">
                  <c:v>42930</c:v>
                </c:pt>
                <c:pt idx="469">
                  <c:v>42933</c:v>
                </c:pt>
                <c:pt idx="470">
                  <c:v>42934</c:v>
                </c:pt>
                <c:pt idx="471">
                  <c:v>42935</c:v>
                </c:pt>
                <c:pt idx="472">
                  <c:v>42936</c:v>
                </c:pt>
                <c:pt idx="473">
                  <c:v>42937</c:v>
                </c:pt>
                <c:pt idx="474">
                  <c:v>42940</c:v>
                </c:pt>
                <c:pt idx="475">
                  <c:v>42941</c:v>
                </c:pt>
                <c:pt idx="476">
                  <c:v>42942</c:v>
                </c:pt>
                <c:pt idx="477">
                  <c:v>42943</c:v>
                </c:pt>
                <c:pt idx="478">
                  <c:v>42944</c:v>
                </c:pt>
                <c:pt idx="479">
                  <c:v>42947</c:v>
                </c:pt>
                <c:pt idx="480">
                  <c:v>42948</c:v>
                </c:pt>
                <c:pt idx="481">
                  <c:v>42949</c:v>
                </c:pt>
                <c:pt idx="482">
                  <c:v>42950</c:v>
                </c:pt>
                <c:pt idx="483">
                  <c:v>42951</c:v>
                </c:pt>
                <c:pt idx="484">
                  <c:v>42954</c:v>
                </c:pt>
                <c:pt idx="485">
                  <c:v>42955</c:v>
                </c:pt>
                <c:pt idx="486">
                  <c:v>42956</c:v>
                </c:pt>
                <c:pt idx="487">
                  <c:v>42957</c:v>
                </c:pt>
                <c:pt idx="488">
                  <c:v>42958</c:v>
                </c:pt>
                <c:pt idx="489">
                  <c:v>42961</c:v>
                </c:pt>
                <c:pt idx="490">
                  <c:v>42962</c:v>
                </c:pt>
                <c:pt idx="491">
                  <c:v>42963</c:v>
                </c:pt>
                <c:pt idx="492">
                  <c:v>42964</c:v>
                </c:pt>
                <c:pt idx="493">
                  <c:v>42965</c:v>
                </c:pt>
                <c:pt idx="494">
                  <c:v>42968</c:v>
                </c:pt>
                <c:pt idx="495">
                  <c:v>42969</c:v>
                </c:pt>
                <c:pt idx="496">
                  <c:v>42970</c:v>
                </c:pt>
                <c:pt idx="497">
                  <c:v>42971</c:v>
                </c:pt>
                <c:pt idx="498">
                  <c:v>42972</c:v>
                </c:pt>
                <c:pt idx="499">
                  <c:v>42975</c:v>
                </c:pt>
                <c:pt idx="500">
                  <c:v>42976</c:v>
                </c:pt>
                <c:pt idx="501">
                  <c:v>42977</c:v>
                </c:pt>
                <c:pt idx="502">
                  <c:v>42978</c:v>
                </c:pt>
                <c:pt idx="503">
                  <c:v>42979</c:v>
                </c:pt>
                <c:pt idx="504">
                  <c:v>42982</c:v>
                </c:pt>
                <c:pt idx="505">
                  <c:v>42983</c:v>
                </c:pt>
                <c:pt idx="506">
                  <c:v>42984</c:v>
                </c:pt>
                <c:pt idx="507">
                  <c:v>42985</c:v>
                </c:pt>
                <c:pt idx="508">
                  <c:v>42986</c:v>
                </c:pt>
                <c:pt idx="509">
                  <c:v>42989</c:v>
                </c:pt>
                <c:pt idx="510">
                  <c:v>42990</c:v>
                </c:pt>
                <c:pt idx="511">
                  <c:v>42991</c:v>
                </c:pt>
                <c:pt idx="512">
                  <c:v>42992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-1.3300147410610919E-3</c:v>
                </c:pt>
                <c:pt idx="1">
                  <c:v>-1.3300098273516525E-3</c:v>
                </c:pt>
                <c:pt idx="2">
                  <c:v>-1.3300147411010599E-3</c:v>
                </c:pt>
                <c:pt idx="3">
                  <c:v>-1.3300147411010599E-3</c:v>
                </c:pt>
                <c:pt idx="4">
                  <c:v>-1.3300147410610919E-3</c:v>
                </c:pt>
                <c:pt idx="5">
                  <c:v>-1.3450494578925998E-3</c:v>
                </c:pt>
                <c:pt idx="6">
                  <c:v>-1.3450444325391331E-3</c:v>
                </c:pt>
                <c:pt idx="7">
                  <c:v>-1.3450494578925998E-3</c:v>
                </c:pt>
                <c:pt idx="8">
                  <c:v>-1.3450494579725358E-3</c:v>
                </c:pt>
                <c:pt idx="9">
                  <c:v>-8.2002692772142893E-4</c:v>
                </c:pt>
                <c:pt idx="10">
                  <c:v>-1.3600841742045233E-3</c:v>
                </c:pt>
                <c:pt idx="11">
                  <c:v>-1.3600790357415349E-3</c:v>
                </c:pt>
                <c:pt idx="12">
                  <c:v>-1.3600841742045233E-3</c:v>
                </c:pt>
                <c:pt idx="13">
                  <c:v>-1.3600841742045233E-3</c:v>
                </c:pt>
                <c:pt idx="14">
                  <c:v>-1.3600841740846192E-3</c:v>
                </c:pt>
                <c:pt idx="15">
                  <c:v>-1.3492200800602205E-3</c:v>
                </c:pt>
                <c:pt idx="16">
                  <c:v>-1.3492150234251099E-3</c:v>
                </c:pt>
                <c:pt idx="17">
                  <c:v>-1.3492200801001886E-3</c:v>
                </c:pt>
                <c:pt idx="18">
                  <c:v>-1.3492200800202525E-3</c:v>
                </c:pt>
                <c:pt idx="19">
                  <c:v>-1.3492200800602205E-3</c:v>
                </c:pt>
                <c:pt idx="20">
                  <c:v>-1.3492200800202525E-3</c:v>
                </c:pt>
                <c:pt idx="21">
                  <c:v>-1.3492150234251099E-3</c:v>
                </c:pt>
                <c:pt idx="22">
                  <c:v>-1.3512652294300764E-3</c:v>
                </c:pt>
                <c:pt idx="23">
                  <c:v>-1.3512652295100125E-3</c:v>
                </c:pt>
                <c:pt idx="24">
                  <c:v>-1.3512652295499805E-3</c:v>
                </c:pt>
                <c:pt idx="25">
                  <c:v>-1.3512652293501404E-3</c:v>
                </c:pt>
                <c:pt idx="26">
                  <c:v>-1.3512601574872107E-3</c:v>
                </c:pt>
                <c:pt idx="27">
                  <c:v>-1.3512652294700445E-3</c:v>
                </c:pt>
                <c:pt idx="28">
                  <c:v>-1.3512652294300764E-3</c:v>
                </c:pt>
                <c:pt idx="29">
                  <c:v>-1.3512652294700445E-3</c:v>
                </c:pt>
                <c:pt idx="30">
                  <c:v>-1.3512652294300764E-3</c:v>
                </c:pt>
                <c:pt idx="31">
                  <c:v>-1.3512601574605654E-3</c:v>
                </c:pt>
                <c:pt idx="32">
                  <c:v>-1.3512652294700445E-3</c:v>
                </c:pt>
                <c:pt idx="33">
                  <c:v>-1.3512652294700445E-3</c:v>
                </c:pt>
                <c:pt idx="34">
                  <c:v>-1.3512652294700445E-3</c:v>
                </c:pt>
                <c:pt idx="35">
                  <c:v>-1.3512652295100125E-3</c:v>
                </c:pt>
                <c:pt idx="36">
                  <c:v>-1.3512601574605654E-3</c:v>
                </c:pt>
                <c:pt idx="37">
                  <c:v>-1.3512652295100125E-3</c:v>
                </c:pt>
                <c:pt idx="38">
                  <c:v>-1.3512652293501404E-3</c:v>
                </c:pt>
                <c:pt idx="39">
                  <c:v>-1.3512652295499805E-3</c:v>
                </c:pt>
                <c:pt idx="40">
                  <c:v>-1.3512652294700445E-3</c:v>
                </c:pt>
                <c:pt idx="41">
                  <c:v>-1.3512601574738881E-3</c:v>
                </c:pt>
                <c:pt idx="42">
                  <c:v>-1.3512652294700445E-3</c:v>
                </c:pt>
                <c:pt idx="43">
                  <c:v>-1.4063295699973111E-3</c:v>
                </c:pt>
                <c:pt idx="44">
                  <c:v>-1.406329569957343E-3</c:v>
                </c:pt>
                <c:pt idx="45">
                  <c:v>-1.4063295699973111E-3</c:v>
                </c:pt>
                <c:pt idx="46">
                  <c:v>-1.4063240762318685E-3</c:v>
                </c:pt>
                <c:pt idx="47">
                  <c:v>-1.406329569877407E-3</c:v>
                </c:pt>
                <c:pt idx="48">
                  <c:v>-1.4063295700372791E-3</c:v>
                </c:pt>
                <c:pt idx="49">
                  <c:v>-1.406329569957343E-3</c:v>
                </c:pt>
                <c:pt idx="50">
                  <c:v>-1.4063295699973111E-3</c:v>
                </c:pt>
                <c:pt idx="51">
                  <c:v>-1.4063240762318685E-3</c:v>
                </c:pt>
                <c:pt idx="52">
                  <c:v>-1.406329569917375E-3</c:v>
                </c:pt>
                <c:pt idx="53">
                  <c:v>-1.4063295699973111E-3</c:v>
                </c:pt>
                <c:pt idx="54">
                  <c:v>-1.4063295700772471E-3</c:v>
                </c:pt>
                <c:pt idx="55">
                  <c:v>-1.406329569957343E-3</c:v>
                </c:pt>
                <c:pt idx="56">
                  <c:v>-1.4063240761919005E-3</c:v>
                </c:pt>
                <c:pt idx="57">
                  <c:v>-1.4063295700772471E-3</c:v>
                </c:pt>
                <c:pt idx="58">
                  <c:v>-1.406329569957343E-3</c:v>
                </c:pt>
                <c:pt idx="59">
                  <c:v>-1.500371848961457E-3</c:v>
                </c:pt>
                <c:pt idx="60">
                  <c:v>-1.5003718490413931E-3</c:v>
                </c:pt>
                <c:pt idx="61">
                  <c:v>-1.5003655959500151E-3</c:v>
                </c:pt>
                <c:pt idx="62">
                  <c:v>-1.5003718490413931E-3</c:v>
                </c:pt>
                <c:pt idx="63">
                  <c:v>-1.5003718490413931E-3</c:v>
                </c:pt>
                <c:pt idx="64">
                  <c:v>-1.500371848921489E-3</c:v>
                </c:pt>
                <c:pt idx="65">
                  <c:v>-1.5090100445602772E-3</c:v>
                </c:pt>
                <c:pt idx="66">
                  <c:v>-1.5090037191534122E-3</c:v>
                </c:pt>
                <c:pt idx="67">
                  <c:v>-1.5090100445203092E-3</c:v>
                </c:pt>
                <c:pt idx="68">
                  <c:v>-1.5090100445203092E-3</c:v>
                </c:pt>
                <c:pt idx="69">
                  <c:v>-1.5090100444004051E-3</c:v>
                </c:pt>
                <c:pt idx="70">
                  <c:v>-1.5090005565598918E-3</c:v>
                </c:pt>
                <c:pt idx="71">
                  <c:v>-1.5090100445203092E-3</c:v>
                </c:pt>
                <c:pt idx="72">
                  <c:v>-1.5090100444004051E-3</c:v>
                </c:pt>
                <c:pt idx="73">
                  <c:v>-1.5090100445203092E-3</c:v>
                </c:pt>
                <c:pt idx="74">
                  <c:v>-7.0901396988509724E-4</c:v>
                </c:pt>
                <c:pt idx="75">
                  <c:v>-1.5090100445602772E-3</c:v>
                </c:pt>
                <c:pt idx="76">
                  <c:v>-1.5090100444004051E-3</c:v>
                </c:pt>
                <c:pt idx="77">
                  <c:v>-1.5090100444403731E-3</c:v>
                </c:pt>
                <c:pt idx="78">
                  <c:v>-1.5090100445602772E-3</c:v>
                </c:pt>
                <c:pt idx="79">
                  <c:v>-1.5090037191800576E-3</c:v>
                </c:pt>
                <c:pt idx="80">
                  <c:v>-1.5090100444004051E-3</c:v>
                </c:pt>
                <c:pt idx="81">
                  <c:v>-1.5090100445602772E-3</c:v>
                </c:pt>
                <c:pt idx="82">
                  <c:v>-1.5090100444403731E-3</c:v>
                </c:pt>
                <c:pt idx="83">
                  <c:v>-1.5090100445203092E-3</c:v>
                </c:pt>
                <c:pt idx="84">
                  <c:v>-1.5090037191800576E-3</c:v>
                </c:pt>
                <c:pt idx="85">
                  <c:v>-1.6244195037495857E-3</c:v>
                </c:pt>
                <c:pt idx="86">
                  <c:v>-1.6244195039094578E-3</c:v>
                </c:pt>
                <c:pt idx="87">
                  <c:v>-1.6244195037495857E-3</c:v>
                </c:pt>
                <c:pt idx="88">
                  <c:v>-1.6244195038295217E-3</c:v>
                </c:pt>
                <c:pt idx="89">
                  <c:v>-1.6244121739994455E-3</c:v>
                </c:pt>
                <c:pt idx="90">
                  <c:v>-1.6244195038694897E-3</c:v>
                </c:pt>
                <c:pt idx="91">
                  <c:v>-1.5704588675902187E-3</c:v>
                </c:pt>
                <c:pt idx="92">
                  <c:v>-1.5704588675502507E-3</c:v>
                </c:pt>
                <c:pt idx="93">
                  <c:v>-1.5704588677101228E-3</c:v>
                </c:pt>
                <c:pt idx="94">
                  <c:v>-1.5704520166837099E-3</c:v>
                </c:pt>
                <c:pt idx="95">
                  <c:v>-1.5704588676301867E-3</c:v>
                </c:pt>
                <c:pt idx="96">
                  <c:v>-1.5704588675502507E-3</c:v>
                </c:pt>
                <c:pt idx="97">
                  <c:v>-1.5704588676301867E-3</c:v>
                </c:pt>
                <c:pt idx="98">
                  <c:v>-1.5704588675902187E-3</c:v>
                </c:pt>
                <c:pt idx="99">
                  <c:v>-1.5704520166837099E-3</c:v>
                </c:pt>
                <c:pt idx="100">
                  <c:v>-1.5704588676301867E-3</c:v>
                </c:pt>
                <c:pt idx="101">
                  <c:v>-1.5704588675902187E-3</c:v>
                </c:pt>
                <c:pt idx="102">
                  <c:v>-1.5704588676301867E-3</c:v>
                </c:pt>
                <c:pt idx="103">
                  <c:v>-1.5704588675902187E-3</c:v>
                </c:pt>
                <c:pt idx="104">
                  <c:v>-1.5704520166570646E-3</c:v>
                </c:pt>
                <c:pt idx="105">
                  <c:v>-1.5704588676301867E-3</c:v>
                </c:pt>
                <c:pt idx="106">
                  <c:v>-1.5704588676301867E-3</c:v>
                </c:pt>
                <c:pt idx="107">
                  <c:v>-1.5878000296565276E-3</c:v>
                </c:pt>
                <c:pt idx="108">
                  <c:v>-1.5878000297364636E-3</c:v>
                </c:pt>
                <c:pt idx="109">
                  <c:v>-1.5877930266183782E-3</c:v>
                </c:pt>
                <c:pt idx="110">
                  <c:v>-1.5878000296565276E-3</c:v>
                </c:pt>
                <c:pt idx="111">
                  <c:v>-1.5878000297364636E-3</c:v>
                </c:pt>
                <c:pt idx="112">
                  <c:v>-1.5878000296964956E-3</c:v>
                </c:pt>
                <c:pt idx="113">
                  <c:v>-1.5878000296165595E-3</c:v>
                </c:pt>
                <c:pt idx="114">
                  <c:v>-1.5877930266450235E-3</c:v>
                </c:pt>
                <c:pt idx="115">
                  <c:v>-1.5878000296565276E-3</c:v>
                </c:pt>
                <c:pt idx="116">
                  <c:v>-1.5878000296565276E-3</c:v>
                </c:pt>
                <c:pt idx="117">
                  <c:v>-1.5878000296565276E-3</c:v>
                </c:pt>
                <c:pt idx="118">
                  <c:v>-1.5878000296964956E-3</c:v>
                </c:pt>
                <c:pt idx="119">
                  <c:v>-1.5877930266450235E-3</c:v>
                </c:pt>
                <c:pt idx="120">
                  <c:v>-1.5878000296565276E-3</c:v>
                </c:pt>
                <c:pt idx="121">
                  <c:v>-1.5878000296964956E-3</c:v>
                </c:pt>
                <c:pt idx="122">
                  <c:v>-1.5878000296165595E-3</c:v>
                </c:pt>
                <c:pt idx="123">
                  <c:v>-1.5878000297364636E-3</c:v>
                </c:pt>
                <c:pt idx="124">
                  <c:v>-1.5877930266050555E-3</c:v>
                </c:pt>
                <c:pt idx="125">
                  <c:v>-1.5878000296565276E-3</c:v>
                </c:pt>
                <c:pt idx="126">
                  <c:v>-1.5878000296964956E-3</c:v>
                </c:pt>
                <c:pt idx="127">
                  <c:v>-1.6040401204886479E-3</c:v>
                </c:pt>
                <c:pt idx="128">
                  <c:v>-1.6040401203687438E-3</c:v>
                </c:pt>
                <c:pt idx="129">
                  <c:v>-1.6040329733923997E-3</c:v>
                </c:pt>
                <c:pt idx="130">
                  <c:v>-1.6040401204087118E-3</c:v>
                </c:pt>
                <c:pt idx="131">
                  <c:v>-1.6040401205286159E-3</c:v>
                </c:pt>
                <c:pt idx="132">
                  <c:v>-1.6040401204087118E-3</c:v>
                </c:pt>
                <c:pt idx="133">
                  <c:v>-1.6040258263707585E-3</c:v>
                </c:pt>
                <c:pt idx="134">
                  <c:v>-1.6040401203687438E-3</c:v>
                </c:pt>
                <c:pt idx="135">
                  <c:v>-1.6040401204486798E-3</c:v>
                </c:pt>
                <c:pt idx="136">
                  <c:v>-1.6040401205286159E-3</c:v>
                </c:pt>
                <c:pt idx="137">
                  <c:v>-1.604032973379077E-3</c:v>
                </c:pt>
                <c:pt idx="138">
                  <c:v>-1.6040401204486798E-3</c:v>
                </c:pt>
                <c:pt idx="139">
                  <c:v>-1.6040401203687438E-3</c:v>
                </c:pt>
                <c:pt idx="140">
                  <c:v>-1.6040401204486798E-3</c:v>
                </c:pt>
                <c:pt idx="141">
                  <c:v>-1.6040401205286159E-3</c:v>
                </c:pt>
                <c:pt idx="142">
                  <c:v>-1.6040329733657543E-3</c:v>
                </c:pt>
                <c:pt idx="143">
                  <c:v>-1.6040401204486798E-3</c:v>
                </c:pt>
                <c:pt idx="144">
                  <c:v>-1.6040401204486798E-3</c:v>
                </c:pt>
                <c:pt idx="145">
                  <c:v>-1.6040401204886479E-3</c:v>
                </c:pt>
                <c:pt idx="146">
                  <c:v>-1.6040401203287757E-3</c:v>
                </c:pt>
                <c:pt idx="147">
                  <c:v>-1.6040329733923997E-3</c:v>
                </c:pt>
                <c:pt idx="148">
                  <c:v>-1.492516353827078E-3</c:v>
                </c:pt>
                <c:pt idx="149">
                  <c:v>-1.4925163538670461E-3</c:v>
                </c:pt>
                <c:pt idx="150">
                  <c:v>-1.4925163539469821E-3</c:v>
                </c:pt>
                <c:pt idx="151">
                  <c:v>-1.492516353747142E-3</c:v>
                </c:pt>
                <c:pt idx="152">
                  <c:v>-1.4925101660701046E-3</c:v>
                </c:pt>
                <c:pt idx="153">
                  <c:v>-1.4925163539070141E-3</c:v>
                </c:pt>
                <c:pt idx="154">
                  <c:v>-1.492516353747142E-3</c:v>
                </c:pt>
                <c:pt idx="155">
                  <c:v>-1.461853918556244E-3</c:v>
                </c:pt>
                <c:pt idx="156">
                  <c:v>-1.4618539185962121E-3</c:v>
                </c:pt>
                <c:pt idx="157">
                  <c:v>-1.4618479823980124E-3</c:v>
                </c:pt>
                <c:pt idx="158">
                  <c:v>-1.461853918556244E-3</c:v>
                </c:pt>
                <c:pt idx="159">
                  <c:v>-1.461853918516276E-3</c:v>
                </c:pt>
                <c:pt idx="160">
                  <c:v>-1.461853918556244E-3</c:v>
                </c:pt>
                <c:pt idx="161">
                  <c:v>-1.461853918516276E-3</c:v>
                </c:pt>
                <c:pt idx="162">
                  <c:v>-1.4618479823980124E-3</c:v>
                </c:pt>
                <c:pt idx="163">
                  <c:v>-1.4618539185962121E-3</c:v>
                </c:pt>
                <c:pt idx="164">
                  <c:v>-1.461853918556244E-3</c:v>
                </c:pt>
                <c:pt idx="165">
                  <c:v>-1.461853918516276E-3</c:v>
                </c:pt>
                <c:pt idx="166">
                  <c:v>-1.4618539185962121E-3</c:v>
                </c:pt>
                <c:pt idx="167">
                  <c:v>-1.4618479823980124E-3</c:v>
                </c:pt>
                <c:pt idx="168">
                  <c:v>-1.461853918556244E-3</c:v>
                </c:pt>
                <c:pt idx="169">
                  <c:v>-1.7067712667184765E-3</c:v>
                </c:pt>
                <c:pt idx="170">
                  <c:v>-1.7067712667584445E-3</c:v>
                </c:pt>
                <c:pt idx="171">
                  <c:v>-1.7067712666385404E-3</c:v>
                </c:pt>
                <c:pt idx="172">
                  <c:v>-1.7067631748846068E-3</c:v>
                </c:pt>
                <c:pt idx="173">
                  <c:v>-1.7067712667184765E-3</c:v>
                </c:pt>
                <c:pt idx="174">
                  <c:v>-1.7067712666785084E-3</c:v>
                </c:pt>
                <c:pt idx="175">
                  <c:v>-1.7067712666785084E-3</c:v>
                </c:pt>
                <c:pt idx="176">
                  <c:v>-1.7067712667984125E-3</c:v>
                </c:pt>
                <c:pt idx="177">
                  <c:v>-1.7067631748446388E-3</c:v>
                </c:pt>
                <c:pt idx="178">
                  <c:v>-1.7067712667584445E-3</c:v>
                </c:pt>
                <c:pt idx="179">
                  <c:v>-1.7067712667584445E-3</c:v>
                </c:pt>
                <c:pt idx="180">
                  <c:v>-1.7067712666385404E-3</c:v>
                </c:pt>
                <c:pt idx="181">
                  <c:v>-1.7067712666785084E-3</c:v>
                </c:pt>
                <c:pt idx="182">
                  <c:v>-1.7067631748846068E-3</c:v>
                </c:pt>
                <c:pt idx="183">
                  <c:v>-1.7067712666785084E-3</c:v>
                </c:pt>
                <c:pt idx="184">
                  <c:v>-1.7067712667184765E-3</c:v>
                </c:pt>
                <c:pt idx="185">
                  <c:v>-1.8109283575107327E-3</c:v>
                </c:pt>
                <c:pt idx="186">
                  <c:v>-1.8109283576306368E-3</c:v>
                </c:pt>
                <c:pt idx="187">
                  <c:v>-1.8109192479442981E-3</c:v>
                </c:pt>
                <c:pt idx="188">
                  <c:v>-1.8109283574707646E-3</c:v>
                </c:pt>
                <c:pt idx="189">
                  <c:v>-1.8109283575906687E-3</c:v>
                </c:pt>
                <c:pt idx="190">
                  <c:v>-1.8109283575107327E-3</c:v>
                </c:pt>
                <c:pt idx="191">
                  <c:v>-1.8109283575507007E-3</c:v>
                </c:pt>
                <c:pt idx="192">
                  <c:v>-1.6003135986375483E-3</c:v>
                </c:pt>
                <c:pt idx="193">
                  <c:v>-1.6003207126669139E-3</c:v>
                </c:pt>
                <c:pt idx="194">
                  <c:v>-1.6003207126269459E-3</c:v>
                </c:pt>
                <c:pt idx="195">
                  <c:v>-1.6003207126669139E-3</c:v>
                </c:pt>
                <c:pt idx="196">
                  <c:v>-1.6003207126269459E-3</c:v>
                </c:pt>
                <c:pt idx="197">
                  <c:v>-1.6003135986375483E-3</c:v>
                </c:pt>
                <c:pt idx="198">
                  <c:v>-1.6003207125869778E-3</c:v>
                </c:pt>
                <c:pt idx="199">
                  <c:v>-1.6003207126669139E-3</c:v>
                </c:pt>
                <c:pt idx="200">
                  <c:v>-1.6003207125470098E-3</c:v>
                </c:pt>
                <c:pt idx="201">
                  <c:v>-1.6003207126269459E-3</c:v>
                </c:pt>
                <c:pt idx="202">
                  <c:v>-1.6003135986641936E-3</c:v>
                </c:pt>
                <c:pt idx="203">
                  <c:v>-1.6003207126669139E-3</c:v>
                </c:pt>
                <c:pt idx="204">
                  <c:v>-1.6003207126669139E-3</c:v>
                </c:pt>
                <c:pt idx="205">
                  <c:v>-1.6003207125470098E-3</c:v>
                </c:pt>
                <c:pt idx="206">
                  <c:v>-1.6003207125869778E-3</c:v>
                </c:pt>
                <c:pt idx="207">
                  <c:v>-1.6003135986775163E-3</c:v>
                </c:pt>
                <c:pt idx="208">
                  <c:v>-1.6003207125869778E-3</c:v>
                </c:pt>
                <c:pt idx="209">
                  <c:v>-1.6003207126269459E-3</c:v>
                </c:pt>
                <c:pt idx="210">
                  <c:v>-1.6003207125470098E-3</c:v>
                </c:pt>
                <c:pt idx="211">
                  <c:v>-1.6003207125869778E-3</c:v>
                </c:pt>
                <c:pt idx="212">
                  <c:v>-1.600313598690839E-3</c:v>
                </c:pt>
                <c:pt idx="213">
                  <c:v>-1.6238501348775358E-3</c:v>
                </c:pt>
                <c:pt idx="214">
                  <c:v>-1.6238501347975998E-3</c:v>
                </c:pt>
                <c:pt idx="215">
                  <c:v>-1.6238501349175039E-3</c:v>
                </c:pt>
                <c:pt idx="216">
                  <c:v>-1.6238501348375678E-3</c:v>
                </c:pt>
                <c:pt idx="217">
                  <c:v>-1.62384281017669E-3</c:v>
                </c:pt>
                <c:pt idx="218">
                  <c:v>-1.6238501347975998E-3</c:v>
                </c:pt>
                <c:pt idx="219">
                  <c:v>-1.6238501349574719E-3</c:v>
                </c:pt>
                <c:pt idx="220">
                  <c:v>-1.6238501348375678E-3</c:v>
                </c:pt>
                <c:pt idx="221">
                  <c:v>-1.6238501349175039E-3</c:v>
                </c:pt>
                <c:pt idx="222">
                  <c:v>-1.6238428101900126E-3</c:v>
                </c:pt>
                <c:pt idx="223">
                  <c:v>-1.6238501348775358E-3</c:v>
                </c:pt>
                <c:pt idx="224">
                  <c:v>-1.6238501349175039E-3</c:v>
                </c:pt>
                <c:pt idx="225">
                  <c:v>-1.6238501347975998E-3</c:v>
                </c:pt>
                <c:pt idx="226">
                  <c:v>-1.6238501348775358E-3</c:v>
                </c:pt>
                <c:pt idx="227">
                  <c:v>-1.62384281017669E-3</c:v>
                </c:pt>
                <c:pt idx="228">
                  <c:v>-1.6238501348775358E-3</c:v>
                </c:pt>
                <c:pt idx="229">
                  <c:v>-1.6238501348375678E-3</c:v>
                </c:pt>
                <c:pt idx="230">
                  <c:v>-1.6238501348775358E-3</c:v>
                </c:pt>
                <c:pt idx="231">
                  <c:v>-1.6238501348375678E-3</c:v>
                </c:pt>
                <c:pt idx="232">
                  <c:v>-1.6238428102033353E-3</c:v>
                </c:pt>
                <c:pt idx="233">
                  <c:v>-1.6238501348775358E-3</c:v>
                </c:pt>
                <c:pt idx="234">
                  <c:v>-1.6238501348375678E-3</c:v>
                </c:pt>
                <c:pt idx="235">
                  <c:v>-1.7456346408772916E-3</c:v>
                </c:pt>
                <c:pt idx="236">
                  <c:v>-1.7456346407174195E-3</c:v>
                </c:pt>
                <c:pt idx="237">
                  <c:v>-1.7456261762749392E-3</c:v>
                </c:pt>
                <c:pt idx="238">
                  <c:v>-1.7456346408373236E-3</c:v>
                </c:pt>
                <c:pt idx="239">
                  <c:v>-1.7456346407573875E-3</c:v>
                </c:pt>
                <c:pt idx="240">
                  <c:v>-1.7456346408373236E-3</c:v>
                </c:pt>
                <c:pt idx="241">
                  <c:v>-1.7456346408373236E-3</c:v>
                </c:pt>
                <c:pt idx="242">
                  <c:v>-1.7456261762616165E-3</c:v>
                </c:pt>
                <c:pt idx="243">
                  <c:v>-1.7456346408373236E-3</c:v>
                </c:pt>
                <c:pt idx="244">
                  <c:v>-1.7456346408373236E-3</c:v>
                </c:pt>
                <c:pt idx="245">
                  <c:v>-1.7456346407573875E-3</c:v>
                </c:pt>
                <c:pt idx="246">
                  <c:v>-1.7456346408373236E-3</c:v>
                </c:pt>
                <c:pt idx="247">
                  <c:v>-1.7456261762749392E-3</c:v>
                </c:pt>
                <c:pt idx="248">
                  <c:v>-1.7456346407973555E-3</c:v>
                </c:pt>
                <c:pt idx="249">
                  <c:v>-1.7456346407973555E-3</c:v>
                </c:pt>
                <c:pt idx="250">
                  <c:v>-1.7456346407973555E-3</c:v>
                </c:pt>
                <c:pt idx="251">
                  <c:v>-1.7456346407573875E-3</c:v>
                </c:pt>
                <c:pt idx="252">
                  <c:v>-1.7456261762882619E-3</c:v>
                </c:pt>
                <c:pt idx="253">
                  <c:v>-1.7456346407973555E-3</c:v>
                </c:pt>
                <c:pt idx="254">
                  <c:v>-1.7456346408772916E-3</c:v>
                </c:pt>
                <c:pt idx="255">
                  <c:v>-1.7456346408373236E-3</c:v>
                </c:pt>
                <c:pt idx="256">
                  <c:v>-1.7456346408373236E-3</c:v>
                </c:pt>
                <c:pt idx="257">
                  <c:v>-1.7456261762749392E-3</c:v>
                </c:pt>
                <c:pt idx="258">
                  <c:v>-1.6412364431106496E-3</c:v>
                </c:pt>
                <c:pt idx="259">
                  <c:v>-1.6412364431106496E-3</c:v>
                </c:pt>
                <c:pt idx="260">
                  <c:v>-1.6412364430706816E-3</c:v>
                </c:pt>
                <c:pt idx="261">
                  <c:v>-1.6412364430706816E-3</c:v>
                </c:pt>
                <c:pt idx="262">
                  <c:v>-1.6412289607359298E-3</c:v>
                </c:pt>
                <c:pt idx="263">
                  <c:v>-1.6412364431905857E-3</c:v>
                </c:pt>
                <c:pt idx="264">
                  <c:v>-1.6412364431106496E-3</c:v>
                </c:pt>
                <c:pt idx="265">
                  <c:v>-1.6412364431506177E-3</c:v>
                </c:pt>
                <c:pt idx="266">
                  <c:v>-1.6412364430706816E-3</c:v>
                </c:pt>
                <c:pt idx="267">
                  <c:v>-1.6412289607625752E-3</c:v>
                </c:pt>
                <c:pt idx="268">
                  <c:v>-1.6412364431106496E-3</c:v>
                </c:pt>
                <c:pt idx="269">
                  <c:v>-1.6412364431106496E-3</c:v>
                </c:pt>
                <c:pt idx="270">
                  <c:v>-1.6412364430706816E-3</c:v>
                </c:pt>
                <c:pt idx="271">
                  <c:v>-1.6412364431506177E-3</c:v>
                </c:pt>
                <c:pt idx="272">
                  <c:v>-1.6412289607625752E-3</c:v>
                </c:pt>
                <c:pt idx="273">
                  <c:v>-1.6412364430307136E-3</c:v>
                </c:pt>
                <c:pt idx="274">
                  <c:v>-1.6412364431106496E-3</c:v>
                </c:pt>
                <c:pt idx="275">
                  <c:v>-1.6412364431506177E-3</c:v>
                </c:pt>
                <c:pt idx="276">
                  <c:v>-1.6412364431506177E-3</c:v>
                </c:pt>
                <c:pt idx="277">
                  <c:v>-1.6412289607359298E-3</c:v>
                </c:pt>
                <c:pt idx="278">
                  <c:v>-1.6412364430307136E-3</c:v>
                </c:pt>
                <c:pt idx="279">
                  <c:v>-1.6412364431905857E-3</c:v>
                </c:pt>
                <c:pt idx="280">
                  <c:v>-1.6412364430706816E-3</c:v>
                </c:pt>
                <c:pt idx="281">
                  <c:v>-1.6412364431905857E-3</c:v>
                </c:pt>
                <c:pt idx="282">
                  <c:v>-1.6412289607492525E-3</c:v>
                </c:pt>
                <c:pt idx="283">
                  <c:v>-1.6412364430307136E-3</c:v>
                </c:pt>
                <c:pt idx="284">
                  <c:v>-1.6412364431106496E-3</c:v>
                </c:pt>
                <c:pt idx="285">
                  <c:v>-1.6412364431905857E-3</c:v>
                </c:pt>
                <c:pt idx="286">
                  <c:v>-1.6412364431106496E-3</c:v>
                </c:pt>
                <c:pt idx="287">
                  <c:v>-1.6412289607359298E-3</c:v>
                </c:pt>
                <c:pt idx="288">
                  <c:v>-1.6412364431506177E-3</c:v>
                </c:pt>
                <c:pt idx="289">
                  <c:v>-1.6412364431506177E-3</c:v>
                </c:pt>
                <c:pt idx="290">
                  <c:v>-1.6412364431106496E-3</c:v>
                </c:pt>
                <c:pt idx="291">
                  <c:v>-1.6412364431106496E-3</c:v>
                </c:pt>
                <c:pt idx="292">
                  <c:v>-1.6412289607492525E-3</c:v>
                </c:pt>
                <c:pt idx="293">
                  <c:v>-1.6412364430706816E-3</c:v>
                </c:pt>
                <c:pt idx="294">
                  <c:v>-1.6412364431506177E-3</c:v>
                </c:pt>
                <c:pt idx="295">
                  <c:v>-1.6412364430307136E-3</c:v>
                </c:pt>
                <c:pt idx="296">
                  <c:v>-1.6412364431506177E-3</c:v>
                </c:pt>
                <c:pt idx="297">
                  <c:v>-1.6412289607359298E-3</c:v>
                </c:pt>
                <c:pt idx="298">
                  <c:v>-1.6412364431106496E-3</c:v>
                </c:pt>
                <c:pt idx="299">
                  <c:v>-1.6412364431106496E-3</c:v>
                </c:pt>
                <c:pt idx="300">
                  <c:v>-1.6412364431506177E-3</c:v>
                </c:pt>
                <c:pt idx="301">
                  <c:v>-1.6412364430706816E-3</c:v>
                </c:pt>
                <c:pt idx="302">
                  <c:v>-1.6412289607359298E-3</c:v>
                </c:pt>
                <c:pt idx="303">
                  <c:v>-1.6412364431905857E-3</c:v>
                </c:pt>
                <c:pt idx="304">
                  <c:v>-1.6412364430307136E-3</c:v>
                </c:pt>
                <c:pt idx="305">
                  <c:v>-1.6412364431905857E-3</c:v>
                </c:pt>
                <c:pt idx="306">
                  <c:v>-1.6412364431106496E-3</c:v>
                </c:pt>
                <c:pt idx="307">
                  <c:v>-1.6412289607492525E-3</c:v>
                </c:pt>
                <c:pt idx="308">
                  <c:v>-1.6412364430706816E-3</c:v>
                </c:pt>
                <c:pt idx="309">
                  <c:v>-1.6412364431506177E-3</c:v>
                </c:pt>
                <c:pt idx="310">
                  <c:v>-1.6412364431506177E-3</c:v>
                </c:pt>
                <c:pt idx="311">
                  <c:v>-1.6412364430706816E-3</c:v>
                </c:pt>
                <c:pt idx="312">
                  <c:v>-1.6412289607492525E-3</c:v>
                </c:pt>
                <c:pt idx="313">
                  <c:v>-1.6412364431106496E-3</c:v>
                </c:pt>
                <c:pt idx="314">
                  <c:v>-1.6412364431106496E-3</c:v>
                </c:pt>
                <c:pt idx="315">
                  <c:v>-1.6412364430706816E-3</c:v>
                </c:pt>
                <c:pt idx="316">
                  <c:v>-1.6412364431905857E-3</c:v>
                </c:pt>
                <c:pt idx="317">
                  <c:v>-1.6412289607359298E-3</c:v>
                </c:pt>
                <c:pt idx="318">
                  <c:v>-1.6412364430706816E-3</c:v>
                </c:pt>
                <c:pt idx="319">
                  <c:v>-1.6412364431506177E-3</c:v>
                </c:pt>
                <c:pt idx="320">
                  <c:v>-1.6412364430307136E-3</c:v>
                </c:pt>
                <c:pt idx="321">
                  <c:v>-1.6412364432305537E-3</c:v>
                </c:pt>
                <c:pt idx="322">
                  <c:v>-1.6412289607226072E-3</c:v>
                </c:pt>
                <c:pt idx="323">
                  <c:v>-1.5880318172056818E-3</c:v>
                </c:pt>
                <c:pt idx="324">
                  <c:v>-1.5880318171657137E-3</c:v>
                </c:pt>
                <c:pt idx="325">
                  <c:v>-1.5880318172056818E-3</c:v>
                </c:pt>
                <c:pt idx="326">
                  <c:v>-1.5880318172456498E-3</c:v>
                </c:pt>
                <c:pt idx="327">
                  <c:v>-1.5880213095409434E-3</c:v>
                </c:pt>
                <c:pt idx="328">
                  <c:v>-1.5880318171657137E-3</c:v>
                </c:pt>
                <c:pt idx="329">
                  <c:v>-1.5880318172056818E-3</c:v>
                </c:pt>
                <c:pt idx="330">
                  <c:v>-1.5880318172056818E-3</c:v>
                </c:pt>
                <c:pt idx="331">
                  <c:v>-7.8803539890870411E-4</c:v>
                </c:pt>
                <c:pt idx="332">
                  <c:v>-1.5880318172056818E-3</c:v>
                </c:pt>
                <c:pt idx="333">
                  <c:v>-1.5880318172456498E-3</c:v>
                </c:pt>
                <c:pt idx="334">
                  <c:v>-1.5880318172056818E-3</c:v>
                </c:pt>
                <c:pt idx="335">
                  <c:v>-1.5880318171657137E-3</c:v>
                </c:pt>
                <c:pt idx="336">
                  <c:v>-1.5880248121025176E-3</c:v>
                </c:pt>
                <c:pt idx="337">
                  <c:v>-1.5880318171657137E-3</c:v>
                </c:pt>
                <c:pt idx="338">
                  <c:v>-1.5880318172456498E-3</c:v>
                </c:pt>
                <c:pt idx="339">
                  <c:v>-1.5880318171257457E-3</c:v>
                </c:pt>
                <c:pt idx="340">
                  <c:v>-1.5880318172056818E-3</c:v>
                </c:pt>
                <c:pt idx="341">
                  <c:v>-1.5880248120891949E-3</c:v>
                </c:pt>
                <c:pt idx="342">
                  <c:v>-1.5880318172056818E-3</c:v>
                </c:pt>
                <c:pt idx="343">
                  <c:v>-1.5880318171657137E-3</c:v>
                </c:pt>
                <c:pt idx="344">
                  <c:v>-1.5880318172456498E-3</c:v>
                </c:pt>
                <c:pt idx="345">
                  <c:v>-1.5880318171657137E-3</c:v>
                </c:pt>
                <c:pt idx="346">
                  <c:v>-1.5880248121025176E-3</c:v>
                </c:pt>
                <c:pt idx="347">
                  <c:v>-1.5880318172056818E-3</c:v>
                </c:pt>
                <c:pt idx="348">
                  <c:v>-1.5880318171657137E-3</c:v>
                </c:pt>
                <c:pt idx="349">
                  <c:v>-1.5880318172456498E-3</c:v>
                </c:pt>
                <c:pt idx="350">
                  <c:v>-1.5880318172456498E-3</c:v>
                </c:pt>
                <c:pt idx="351">
                  <c:v>-1.5880248120891949E-3</c:v>
                </c:pt>
                <c:pt idx="352">
                  <c:v>-1.5880318172456498E-3</c:v>
                </c:pt>
                <c:pt idx="353">
                  <c:v>-1.5880318171657137E-3</c:v>
                </c:pt>
                <c:pt idx="354">
                  <c:v>-1.5880318172056818E-3</c:v>
                </c:pt>
                <c:pt idx="355">
                  <c:v>-1.5880318172056818E-3</c:v>
                </c:pt>
                <c:pt idx="356">
                  <c:v>-1.5880248120625495E-3</c:v>
                </c:pt>
                <c:pt idx="357">
                  <c:v>-1.5880318172456498E-3</c:v>
                </c:pt>
                <c:pt idx="358">
                  <c:v>-1.5880318172456498E-3</c:v>
                </c:pt>
                <c:pt idx="359">
                  <c:v>-1.5880318171257457E-3</c:v>
                </c:pt>
                <c:pt idx="360">
                  <c:v>-1.5880318172456498E-3</c:v>
                </c:pt>
                <c:pt idx="361">
                  <c:v>-1.5880248121025176E-3</c:v>
                </c:pt>
                <c:pt idx="362">
                  <c:v>-1.5880318172056818E-3</c:v>
                </c:pt>
                <c:pt idx="363">
                  <c:v>-1.5880318170857777E-3</c:v>
                </c:pt>
                <c:pt idx="364">
                  <c:v>-1.5880318172456498E-3</c:v>
                </c:pt>
                <c:pt idx="365">
                  <c:v>-1.5880318172056818E-3</c:v>
                </c:pt>
                <c:pt idx="366">
                  <c:v>-1.5880248121025176E-3</c:v>
                </c:pt>
                <c:pt idx="367">
                  <c:v>-1.5880318171257457E-3</c:v>
                </c:pt>
                <c:pt idx="368">
                  <c:v>-1.5880318173255858E-3</c:v>
                </c:pt>
                <c:pt idx="369">
                  <c:v>-1.5880318171257457E-3</c:v>
                </c:pt>
                <c:pt idx="370">
                  <c:v>-1.5880318171657137E-3</c:v>
                </c:pt>
                <c:pt idx="371">
                  <c:v>-1.5880248121158402E-3</c:v>
                </c:pt>
                <c:pt idx="372">
                  <c:v>-1.5880318171657137E-3</c:v>
                </c:pt>
                <c:pt idx="373">
                  <c:v>-1.5880318172456498E-3</c:v>
                </c:pt>
                <c:pt idx="374">
                  <c:v>-1.5880318172056818E-3</c:v>
                </c:pt>
                <c:pt idx="375">
                  <c:v>-1.5880318171657137E-3</c:v>
                </c:pt>
                <c:pt idx="376">
                  <c:v>-1.5880248120758722E-3</c:v>
                </c:pt>
                <c:pt idx="377">
                  <c:v>-1.5880318172456498E-3</c:v>
                </c:pt>
                <c:pt idx="378">
                  <c:v>-1.5880318171657137E-3</c:v>
                </c:pt>
                <c:pt idx="379">
                  <c:v>-1.5880318172456498E-3</c:v>
                </c:pt>
                <c:pt idx="380">
                  <c:v>-1.5880318171257457E-3</c:v>
                </c:pt>
                <c:pt idx="381">
                  <c:v>-1.5880248120891949E-3</c:v>
                </c:pt>
                <c:pt idx="382">
                  <c:v>-1.5880318172056818E-3</c:v>
                </c:pt>
                <c:pt idx="383">
                  <c:v>-1.5880318172456498E-3</c:v>
                </c:pt>
                <c:pt idx="384">
                  <c:v>-1.5880318171257457E-3</c:v>
                </c:pt>
                <c:pt idx="385">
                  <c:v>-1.5880318172456498E-3</c:v>
                </c:pt>
                <c:pt idx="386">
                  <c:v>-1.3567641134315522E-3</c:v>
                </c:pt>
                <c:pt idx="387">
                  <c:v>-1.3567692268079412E-3</c:v>
                </c:pt>
                <c:pt idx="388">
                  <c:v>-1.3567692268479092E-3</c:v>
                </c:pt>
                <c:pt idx="389">
                  <c:v>-1.3567692268479092E-3</c:v>
                </c:pt>
                <c:pt idx="390">
                  <c:v>-1.3567692268079412E-3</c:v>
                </c:pt>
                <c:pt idx="391">
                  <c:v>-1.3567641134448749E-3</c:v>
                </c:pt>
                <c:pt idx="392">
                  <c:v>-1.3567692268079412E-3</c:v>
                </c:pt>
                <c:pt idx="393">
                  <c:v>-1.3567692267679732E-3</c:v>
                </c:pt>
                <c:pt idx="394">
                  <c:v>-1.3567692268878773E-3</c:v>
                </c:pt>
                <c:pt idx="395">
                  <c:v>-1.3567692268079412E-3</c:v>
                </c:pt>
                <c:pt idx="396">
                  <c:v>-1.3567641134448749E-3</c:v>
                </c:pt>
                <c:pt idx="397">
                  <c:v>-1.3567692268079412E-3</c:v>
                </c:pt>
                <c:pt idx="398">
                  <c:v>-1.3567692268079412E-3</c:v>
                </c:pt>
                <c:pt idx="399">
                  <c:v>-1.3567692268079412E-3</c:v>
                </c:pt>
                <c:pt idx="400">
                  <c:v>-1.3567692268479092E-3</c:v>
                </c:pt>
                <c:pt idx="401">
                  <c:v>-1.3567641134448749E-3</c:v>
                </c:pt>
                <c:pt idx="402">
                  <c:v>-1.3567692268479092E-3</c:v>
                </c:pt>
                <c:pt idx="403">
                  <c:v>-1.3567692268878773E-3</c:v>
                </c:pt>
                <c:pt idx="404">
                  <c:v>-1.3567692268079412E-3</c:v>
                </c:pt>
                <c:pt idx="405">
                  <c:v>-1.3567590000764795E-3</c:v>
                </c:pt>
                <c:pt idx="406">
                  <c:v>-1.3567692267679732E-3</c:v>
                </c:pt>
                <c:pt idx="407">
                  <c:v>-1.3567692268079412E-3</c:v>
                </c:pt>
                <c:pt idx="408">
                  <c:v>-1.3567692268878773E-3</c:v>
                </c:pt>
                <c:pt idx="409">
                  <c:v>-1.3567641134182296E-3</c:v>
                </c:pt>
                <c:pt idx="410">
                  <c:v>-1.3567692268878773E-3</c:v>
                </c:pt>
                <c:pt idx="411">
                  <c:v>-1.3567692268479092E-3</c:v>
                </c:pt>
                <c:pt idx="412">
                  <c:v>-1.3567692268079412E-3</c:v>
                </c:pt>
                <c:pt idx="413">
                  <c:v>-1.3567692267679732E-3</c:v>
                </c:pt>
                <c:pt idx="414">
                  <c:v>-1.3567615567533498E-3</c:v>
                </c:pt>
                <c:pt idx="415">
                  <c:v>-1.3567692268878773E-3</c:v>
                </c:pt>
                <c:pt idx="416">
                  <c:v>-1.3567692267679732E-3</c:v>
                </c:pt>
                <c:pt idx="417">
                  <c:v>-1.3567692268479092E-3</c:v>
                </c:pt>
                <c:pt idx="418">
                  <c:v>-1.3567641134581976E-3</c:v>
                </c:pt>
                <c:pt idx="419">
                  <c:v>-1.3567692267679732E-3</c:v>
                </c:pt>
                <c:pt idx="420">
                  <c:v>-1.3567692268079412E-3</c:v>
                </c:pt>
                <c:pt idx="421">
                  <c:v>-1.3567692268479092E-3</c:v>
                </c:pt>
                <c:pt idx="422">
                  <c:v>-1.3567692268479092E-3</c:v>
                </c:pt>
                <c:pt idx="423">
                  <c:v>-1.3567641134581976E-3</c:v>
                </c:pt>
                <c:pt idx="424">
                  <c:v>-1.3567692268079412E-3</c:v>
                </c:pt>
                <c:pt idx="425">
                  <c:v>-1.3567692268479092E-3</c:v>
                </c:pt>
                <c:pt idx="426">
                  <c:v>-1.3567692268079412E-3</c:v>
                </c:pt>
                <c:pt idx="427">
                  <c:v>-1.3567692268479092E-3</c:v>
                </c:pt>
                <c:pt idx="428">
                  <c:v>-1.3567641134315522E-3</c:v>
                </c:pt>
                <c:pt idx="429">
                  <c:v>-1.3567692268878773E-3</c:v>
                </c:pt>
                <c:pt idx="430">
                  <c:v>-1.3567692267280052E-3</c:v>
                </c:pt>
                <c:pt idx="431">
                  <c:v>-1.3567692268878773E-3</c:v>
                </c:pt>
                <c:pt idx="432">
                  <c:v>-1.3567692267679732E-3</c:v>
                </c:pt>
                <c:pt idx="433">
                  <c:v>-1.3567641134448749E-3</c:v>
                </c:pt>
                <c:pt idx="434">
                  <c:v>-1.3567692268479092E-3</c:v>
                </c:pt>
                <c:pt idx="435">
                  <c:v>-1.3567692268079412E-3</c:v>
                </c:pt>
                <c:pt idx="436">
                  <c:v>-1.3567692268079412E-3</c:v>
                </c:pt>
                <c:pt idx="437">
                  <c:v>-1.3567692268878773E-3</c:v>
                </c:pt>
                <c:pt idx="438">
                  <c:v>-1.3567641134448749E-3</c:v>
                </c:pt>
                <c:pt idx="439">
                  <c:v>-1.3567692268079412E-3</c:v>
                </c:pt>
                <c:pt idx="440">
                  <c:v>-1.3567692268079412E-3</c:v>
                </c:pt>
                <c:pt idx="441">
                  <c:v>-1.3567692268479092E-3</c:v>
                </c:pt>
                <c:pt idx="442">
                  <c:v>-1.3567692268479092E-3</c:v>
                </c:pt>
                <c:pt idx="443">
                  <c:v>-1.3567641134581976E-3</c:v>
                </c:pt>
                <c:pt idx="444">
                  <c:v>-1.3567692268079412E-3</c:v>
                </c:pt>
                <c:pt idx="445">
                  <c:v>-1.3567692268079412E-3</c:v>
                </c:pt>
                <c:pt idx="446">
                  <c:v>-1.3567692268479092E-3</c:v>
                </c:pt>
                <c:pt idx="447">
                  <c:v>-1.3567692268079412E-3</c:v>
                </c:pt>
                <c:pt idx="448">
                  <c:v>-1.3567641134448749E-3</c:v>
                </c:pt>
                <c:pt idx="449">
                  <c:v>-1.1297376464325382E-3</c:v>
                </c:pt>
                <c:pt idx="450">
                  <c:v>-1.1297376464325382E-3</c:v>
                </c:pt>
                <c:pt idx="451">
                  <c:v>-1.1297376465124742E-3</c:v>
                </c:pt>
                <c:pt idx="452">
                  <c:v>-1.1297376464725062E-3</c:v>
                </c:pt>
                <c:pt idx="453">
                  <c:v>-1.1297341011884399E-3</c:v>
                </c:pt>
                <c:pt idx="454">
                  <c:v>-1.1297376465124742E-3</c:v>
                </c:pt>
                <c:pt idx="455">
                  <c:v>-1.1297376464325382E-3</c:v>
                </c:pt>
                <c:pt idx="456">
                  <c:v>-1.1297376465124742E-3</c:v>
                </c:pt>
                <c:pt idx="457">
                  <c:v>-1.1297376464725062E-3</c:v>
                </c:pt>
                <c:pt idx="458">
                  <c:v>-1.1297341012017625E-3</c:v>
                </c:pt>
                <c:pt idx="459">
                  <c:v>-1.1297376464325382E-3</c:v>
                </c:pt>
                <c:pt idx="460">
                  <c:v>-1.1297376464325382E-3</c:v>
                </c:pt>
                <c:pt idx="461">
                  <c:v>-1.1297376465124742E-3</c:v>
                </c:pt>
                <c:pt idx="462">
                  <c:v>-1.1297376464325382E-3</c:v>
                </c:pt>
                <c:pt idx="463">
                  <c:v>-1.1297341012150852E-3</c:v>
                </c:pt>
                <c:pt idx="464">
                  <c:v>-1.1297376464725062E-3</c:v>
                </c:pt>
                <c:pt idx="465">
                  <c:v>-1.1297376464725062E-3</c:v>
                </c:pt>
                <c:pt idx="466">
                  <c:v>-1.1297376464725062E-3</c:v>
                </c:pt>
                <c:pt idx="467">
                  <c:v>-1.1297376465124742E-3</c:v>
                </c:pt>
                <c:pt idx="468">
                  <c:v>-1.1297341011884399E-3</c:v>
                </c:pt>
                <c:pt idx="469">
                  <c:v>-1.1297376465124742E-3</c:v>
                </c:pt>
                <c:pt idx="470">
                  <c:v>-1.1297376464325382E-3</c:v>
                </c:pt>
                <c:pt idx="471">
                  <c:v>-1.1297376465924103E-3</c:v>
                </c:pt>
                <c:pt idx="472">
                  <c:v>-1.1297376464725062E-3</c:v>
                </c:pt>
                <c:pt idx="473">
                  <c:v>-1.1297341011751172E-3</c:v>
                </c:pt>
                <c:pt idx="474">
                  <c:v>-1.1297376465524422E-3</c:v>
                </c:pt>
                <c:pt idx="475">
                  <c:v>-1.1297376464725062E-3</c:v>
                </c:pt>
                <c:pt idx="476">
                  <c:v>-1.1297376464725062E-3</c:v>
                </c:pt>
                <c:pt idx="477">
                  <c:v>-1.1297376464725062E-3</c:v>
                </c:pt>
                <c:pt idx="478">
                  <c:v>-1.1297341012017625E-3</c:v>
                </c:pt>
                <c:pt idx="479">
                  <c:v>-1.1297376464325382E-3</c:v>
                </c:pt>
                <c:pt idx="480">
                  <c:v>-1.1297376465524422E-3</c:v>
                </c:pt>
                <c:pt idx="481">
                  <c:v>-1.1297376464325382E-3</c:v>
                </c:pt>
                <c:pt idx="482">
                  <c:v>-1.1297376465124742E-3</c:v>
                </c:pt>
                <c:pt idx="483">
                  <c:v>-1.1297341011884399E-3</c:v>
                </c:pt>
                <c:pt idx="484">
                  <c:v>-1.1297376464325382E-3</c:v>
                </c:pt>
                <c:pt idx="485">
                  <c:v>-1.1297376465124742E-3</c:v>
                </c:pt>
                <c:pt idx="486">
                  <c:v>-1.1297376464325382E-3</c:v>
                </c:pt>
                <c:pt idx="487">
                  <c:v>-1.1297376465124742E-3</c:v>
                </c:pt>
                <c:pt idx="488">
                  <c:v>-1.1297341012150852E-3</c:v>
                </c:pt>
                <c:pt idx="489">
                  <c:v>-1.1297376463526021E-3</c:v>
                </c:pt>
                <c:pt idx="490">
                  <c:v>-1.1297376465124742E-3</c:v>
                </c:pt>
                <c:pt idx="491">
                  <c:v>-1.1297376465124742E-3</c:v>
                </c:pt>
                <c:pt idx="492">
                  <c:v>-1.1297376464325382E-3</c:v>
                </c:pt>
                <c:pt idx="493">
                  <c:v>-1.1297341012017625E-3</c:v>
                </c:pt>
                <c:pt idx="494">
                  <c:v>-1.1297376464725062E-3</c:v>
                </c:pt>
                <c:pt idx="495">
                  <c:v>-1.1297376464725062E-3</c:v>
                </c:pt>
                <c:pt idx="496">
                  <c:v>-1.1297376465524422E-3</c:v>
                </c:pt>
                <c:pt idx="497">
                  <c:v>-1.1297376464725062E-3</c:v>
                </c:pt>
                <c:pt idx="498">
                  <c:v>-1.1297341011751172E-3</c:v>
                </c:pt>
                <c:pt idx="499">
                  <c:v>-1.1297376464725062E-3</c:v>
                </c:pt>
                <c:pt idx="500">
                  <c:v>-1.1297376465924103E-3</c:v>
                </c:pt>
                <c:pt idx="501">
                  <c:v>-1.1297376465124742E-3</c:v>
                </c:pt>
                <c:pt idx="502">
                  <c:v>-1.1297376464325382E-3</c:v>
                </c:pt>
                <c:pt idx="503">
                  <c:v>-1.1297341012150852E-3</c:v>
                </c:pt>
                <c:pt idx="504">
                  <c:v>-1.1297376464325382E-3</c:v>
                </c:pt>
                <c:pt idx="505">
                  <c:v>-1.1297376465524422E-3</c:v>
                </c:pt>
                <c:pt idx="506">
                  <c:v>-1.1297376464725062E-3</c:v>
                </c:pt>
                <c:pt idx="507">
                  <c:v>-1.1297376463925701E-3</c:v>
                </c:pt>
                <c:pt idx="508">
                  <c:v>-1.1297341012017625E-3</c:v>
                </c:pt>
                <c:pt idx="509">
                  <c:v>-1.1297376465124742E-3</c:v>
                </c:pt>
                <c:pt idx="510">
                  <c:v>-1.1297376464325382E-3</c:v>
                </c:pt>
                <c:pt idx="511">
                  <c:v>-1.1297376465124742E-3</c:v>
                </c:pt>
                <c:pt idx="512">
                  <c:v>-1.1297376464325382E-3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051136"/>
        <c:axId val="433052672"/>
      </c:lineChart>
      <c:dateAx>
        <c:axId val="433051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3052672"/>
        <c:crosses val="autoZero"/>
        <c:auto val="1"/>
        <c:lblOffset val="100"/>
        <c:baseTimeUnit val="days"/>
      </c:dateAx>
      <c:valAx>
        <c:axId val="4330526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330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17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M6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42261</v>
          </cell>
        </row>
      </sheetData>
      <sheetData sheetId="29">
        <row r="6">
          <cell r="D6">
            <v>42261</v>
          </cell>
        </row>
      </sheetData>
      <sheetData sheetId="30">
        <row r="6">
          <cell r="D6">
            <v>42261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1.7.0 - MS VC++ (version unknown) - Multithreaded Dynamic Runtime library - Release Configuration - Sep 15 2015 09:54:57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42262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42264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42262.466608796298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17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obj_004fe#0000</v>
      </c>
      <c r="E9" s="4"/>
      <c r="G9" s="1"/>
      <c r="H9" s="49" t="s">
        <v>60</v>
      </c>
      <c r="I9" s="29">
        <f>_xll.ohTrigger(Contribution!M1)</f>
        <v>20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obj_0050c#0019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obj_0050d#0019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42264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42264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42996</v>
      </c>
      <c r="D19" s="73">
        <f>_xll.qlYieldTSDiscount(YieldCurve,C19,,Trigger)</f>
        <v>1.0019347675701797</v>
      </c>
      <c r="E19" s="9"/>
      <c r="G19" s="1"/>
      <c r="H19" s="20">
        <f>MAX(_xll.ohPack(Calculation!D27:D151))</f>
        <v>42996</v>
      </c>
      <c r="I19" s="73">
        <f>_xll.qlYieldTSDiscount($I$14,H19,,Trigger)</f>
        <v>1.00301623233588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42264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42305</v>
      </c>
      <c r="B3" s="161" t="s">
        <v>40</v>
      </c>
      <c r="C3" s="161" t="s">
        <v>41</v>
      </c>
      <c r="D3" s="80" t="str">
        <f>_xll.qlECBcode(A3)</f>
        <v>OCT15</v>
      </c>
      <c r="E3" s="81" t="str">
        <f t="shared" si="0"/>
        <v>EURECBOISOCT15_Quote</v>
      </c>
      <c r="F3" s="81" t="str">
        <f>_xll.qlDatedOISRateHelper("W"&amp;Currency&amp;B3&amp;C3&amp;D3,A3,A4,E3,OvernightIndex)</f>
        <v>WEURECBOISOCT15#0000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42305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42347</v>
      </c>
      <c r="B4" s="162" t="s">
        <v>40</v>
      </c>
      <c r="C4" s="162" t="s">
        <v>41</v>
      </c>
      <c r="D4" s="160" t="str">
        <f>_xll.qlECBcode(A4)</f>
        <v>DEC15</v>
      </c>
      <c r="E4" s="85" t="str">
        <f t="shared" si="0"/>
        <v>EURECBOISDEC15_Quote</v>
      </c>
      <c r="F4" s="85" t="str">
        <f>_xll.qlDatedOISRateHelper("W"&amp;Currency&amp;B4&amp;C4&amp;D4,A4,A5,E4,OvernightIndex)</f>
        <v>WEURECBOISDEC15#0000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42347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42395</v>
      </c>
      <c r="B5" s="162" t="s">
        <v>40</v>
      </c>
      <c r="C5" s="162" t="s">
        <v>41</v>
      </c>
      <c r="D5" s="160" t="str">
        <f>_xll.qlECBcode(A5)</f>
        <v>JAN16</v>
      </c>
      <c r="E5" s="85" t="str">
        <f t="shared" si="0"/>
        <v>EURECBOISJAN16_Quote</v>
      </c>
      <c r="F5" s="85" t="str">
        <f>_xll.qlDatedOISRateHelper("W"&amp;Currency&amp;B5&amp;C5&amp;D5,A5,A6,E5,OvernightIndex)</f>
        <v>WEURECBOISJAN16#0000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42395</v>
      </c>
      <c r="K5" s="86" t="e">
        <f ca="1">_xll.qlRateHelperLatestDate($F5)</f>
        <v>#NAME?</v>
      </c>
    </row>
    <row r="6" spans="1:12" x14ac:dyDescent="0.2">
      <c r="A6" s="125">
        <f>_xll.qlECBNextDate(A5)</f>
        <v>42445</v>
      </c>
      <c r="B6" s="162" t="s">
        <v>40</v>
      </c>
      <c r="C6" s="162" t="s">
        <v>41</v>
      </c>
      <c r="D6" s="160" t="str">
        <f>_xll.qlECBcode(A6)</f>
        <v>MAR16</v>
      </c>
      <c r="E6" s="85" t="str">
        <f t="shared" si="0"/>
        <v>EURECBOISMAR16_Quote</v>
      </c>
      <c r="F6" s="85" t="str">
        <f>_xll.qlDatedOISRateHelper("W"&amp;Currency&amp;B6&amp;C6&amp;D6,A6,A7,E6,OvernightIndex)</f>
        <v>WEURECBOISMAR16#0000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42445</v>
      </c>
      <c r="K6" s="86" t="e">
        <f ca="1">_xll.qlRateHelperLatestDate($F6)</f>
        <v>#NAME?</v>
      </c>
    </row>
    <row r="7" spans="1:12" x14ac:dyDescent="0.2">
      <c r="A7" s="125">
        <f>_xll.qlECBNextDate(A6)</f>
        <v>42487</v>
      </c>
      <c r="B7" s="162" t="s">
        <v>40</v>
      </c>
      <c r="C7" s="162" t="s">
        <v>41</v>
      </c>
      <c r="D7" s="160" t="str">
        <f>_xll.qlECBcode(A7)</f>
        <v>APR16</v>
      </c>
      <c r="E7" s="85" t="str">
        <f t="shared" si="0"/>
        <v>EURECBOISAPR16_Quote</v>
      </c>
      <c r="F7" s="85" t="str">
        <f>_xll.qlDatedOISRateHelper("W"&amp;Currency&amp;B7&amp;C7&amp;D7,A7,A8,E7,OvernightIndex)</f>
        <v>WEURECBOISAPR16#0000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42487</v>
      </c>
      <c r="K7" s="86" t="e">
        <f ca="1">_xll.qlRateHelperLatestDate($F7)</f>
        <v>#NAME?</v>
      </c>
    </row>
    <row r="8" spans="1:12" x14ac:dyDescent="0.2">
      <c r="A8" s="125">
        <f>_xll.qlECBNextDate(A7)</f>
        <v>42529</v>
      </c>
      <c r="B8" s="162" t="s">
        <v>40</v>
      </c>
      <c r="C8" s="162" t="s">
        <v>41</v>
      </c>
      <c r="D8" s="160" t="str">
        <f>_xll.qlECBcode(A8)</f>
        <v>JUN16</v>
      </c>
      <c r="E8" s="85" t="str">
        <f t="shared" si="0"/>
        <v>EURECBOISJUN16_Quote</v>
      </c>
      <c r="F8" s="85" t="e">
        <f>_xll.qlDatedOISRateHelper("W"&amp;Currency&amp;B8&amp;C8&amp;D8,A8,A9,E8,OvernightIndex)</f>
        <v>#NUM!</v>
      </c>
      <c r="G8" s="82" t="b">
        <f t="shared" si="1"/>
        <v>0</v>
      </c>
      <c r="H8" s="82">
        <v>70</v>
      </c>
      <c r="I8" s="82">
        <v>5</v>
      </c>
      <c r="J8" s="86" t="e">
        <f>_xll.qlRateHelperEarliestDate($F8)</f>
        <v>#VALUE!</v>
      </c>
      <c r="K8" s="86" t="e">
        <f ca="1">_xll.qlRateHelperLatestDate($F8)</f>
        <v>#NAME?</v>
      </c>
    </row>
    <row r="9" spans="1:12" x14ac:dyDescent="0.2">
      <c r="A9" s="125" t="e">
        <f>_xll.qlECBNextDate(A8)</f>
        <v>#NUM!</v>
      </c>
      <c r="B9" s="162" t="s">
        <v>40</v>
      </c>
      <c r="C9" s="162" t="s">
        <v>41</v>
      </c>
      <c r="D9" s="160" t="e">
        <f>_xll.qlECBcode(A9)</f>
        <v>#NUM!</v>
      </c>
      <c r="E9" s="85" t="e">
        <f t="shared" si="0"/>
        <v>#NUM!</v>
      </c>
      <c r="F9" s="85" t="e">
        <f>_xll.qlDatedOISRateHelper("W"&amp;Currency&amp;B9&amp;C9&amp;D9,A9,A10,E9,OvernightIndex)</f>
        <v>#VALUE!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42264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42264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42264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42264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42264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42264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42264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42264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42264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42264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42264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42264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42264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42264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42264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42264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42264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42264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42264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0.99999854160076052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0.99999111119012274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42247</v>
      </c>
      <c r="M2" s="107">
        <f>_xll.qlCalendarAdvance(Calendar,I2,"1m","mf",TRUE)</f>
        <v>42277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42307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42338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42369</v>
      </c>
      <c r="Z2" s="117" t="s">
        <v>68</v>
      </c>
      <c r="AA2" s="130">
        <f>_xll.qlDayCounterYearFraction(DayCounter,Y2,_xll.qlCalendarAdvance(Calendar,Y2,"1D"))</f>
        <v>1.1111111111111112E-2</v>
      </c>
      <c r="AB2" s="127"/>
      <c r="AC2" s="107">
        <f>_xll.qlCalendarAdvance(Calendar,Y2,"1m","mf",TRUE)</f>
        <v>42398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42429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42460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42489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42521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42551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42580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42613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obj_004ff#0016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obj_00500#0016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obj_00501#0017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obj_00502#0017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obj_00503#0018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obj_00504#0018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obj_00505#0018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obj_00506#0018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obj_00507#0018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obj_00508#0018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obj_00509#0018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obj_0050a#0018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obj_0050b#0018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42264</v>
      </c>
      <c r="F4" s="85"/>
      <c r="G4" s="85"/>
      <c r="I4" s="81" t="b">
        <v>0</v>
      </c>
      <c r="J4" s="110">
        <f t="array" ref="J4:J129">_xll.qlPiecewiseYieldCurveData(YieldCurve,InterestRatesTrigger)</f>
        <v>-1.3300171979319158E-3</v>
      </c>
      <c r="K4" s="111">
        <f>D4</f>
        <v>42264</v>
      </c>
      <c r="L4" s="94"/>
      <c r="M4" s="121" t="b">
        <v>1</v>
      </c>
      <c r="N4" s="119"/>
      <c r="O4" s="120">
        <f>-LN(MAX(O5:O33))/O$2</f>
        <v>5.2502410906190894E-4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7.9999644446690954E-4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-1.33E-3</v>
      </c>
      <c r="C5" s="18">
        <f>_xll.qlRateHelperEarliestDate($A5)</f>
        <v>42264</v>
      </c>
      <c r="D5" s="19">
        <f>_xll.qlRateHelperPillarDate($A5)</f>
        <v>42271</v>
      </c>
      <c r="F5" s="103">
        <f t="shared" ref="F5:F30" si="0">IF(ISERROR(D5),NA(),(D5-D4)/2+D4)</f>
        <v>42267.5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-1.3300171979319158E-3</v>
      </c>
      <c r="K5" s="113">
        <f>D5</f>
        <v>42271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-1.3300171979319158E-3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-1.3300171979319158E-3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-1.3300171979319158E-3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-1.3300171979319158E-3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-1.3300171979319158E-3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-1.3300171979319158E-3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-1.3300171979319158E-3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-1.3300171979319158E-3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-1.3300171979319158E-3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-1.3300171979319158E-3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-1.3300171979319158E-3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-1.3300171979319158E-3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-1.3300171979319158E-3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-1.2999999999999999E-3</v>
      </c>
      <c r="C6" s="18">
        <f>_xll.qlRateHelperEarliestDate($A6)</f>
        <v>42264</v>
      </c>
      <c r="D6" s="19">
        <f>_xll.qlRateHelperPillarDate($A6)</f>
        <v>42278</v>
      </c>
      <c r="F6" s="103">
        <f t="shared" si="0"/>
        <v>42274.5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0</v>
      </c>
      <c r="J6" s="41">
        <v>-1.2700485265059805E-3</v>
      </c>
      <c r="K6" s="113">
        <f t="shared" ref="K6:K69" si="3">D6</f>
        <v>42278</v>
      </c>
      <c r="L6" s="94"/>
      <c r="M6" s="85" t="b">
        <f>IF(AND(NOT(I6),AND(I$4:I5)),TRUE,I6)</f>
        <v>0</v>
      </c>
      <c r="N6" s="38">
        <f>IF(AND(NOT(ISBLANK(Jumpoverwrite1)),AND(NOT(M6),AND(M$4:M5))),($J6*$G6-LN(1+Jumpoverwrite1*O$2))/$G6,_xll.qlInterpolationInterpolate(M$3,$F6,TRUE))</f>
        <v>-1.3450519706593193E-3</v>
      </c>
      <c r="O6" s="38">
        <f>IF(AND(NOT(M6),AND(M$4:M5)),MIN(EXP((N6-$J6)*$G6),1),"")</f>
        <v>0.99999854160076052</v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-1.3450519706593193E-3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-1.3450519706593193E-3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-1.3450519706593193E-3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-1.3450519706593193E-3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-1.3450519706593193E-3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-1.3450519706593193E-3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-1.3450519706593193E-3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-1.3450519706593193E-3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-1.3450519706593193E-3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-1.3450519706593193E-3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-1.3450519706593193E-3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-1.3450519706593193E-3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-1.32E-3</v>
      </c>
      <c r="C7" s="18">
        <f>_xll.qlRateHelperEarliestDate($A7)</f>
        <v>42264</v>
      </c>
      <c r="D7" s="19">
        <f>_xll.qlRateHelperPillarDate($A7)</f>
        <v>42285</v>
      </c>
      <c r="F7" s="103">
        <f t="shared" si="0"/>
        <v>42281.5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-1.3600867433867226E-3</v>
      </c>
      <c r="K7" s="113">
        <f t="shared" si="3"/>
        <v>42285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-1.3600867433867226E-3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-1.3600867433867226E-3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-1.3600867433867226E-3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-1.3600867433867226E-3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-1.3600867433867226E-3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-1.3600867433867226E-3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-1.3600867433867226E-3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-1.3600867433867226E-3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-1.3600867433867226E-3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-1.3600867433867226E-3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-1.3600867433867226E-3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-1.3600867433867226E-3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-1.3600867433867226E-3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-1.33E-3</v>
      </c>
      <c r="C8" s="18">
        <f>_xll.qlRateHelperEarliestDate($A8)</f>
        <v>42264</v>
      </c>
      <c r="D8" s="19">
        <f>_xll.qlRateHelperPillarDate($A8)</f>
        <v>42296</v>
      </c>
      <c r="F8" s="103">
        <f t="shared" si="0"/>
        <v>42290.5</v>
      </c>
      <c r="G8" s="104">
        <f>_xll.qlDayCounterYearFraction(DayCounter,D7,D8)</f>
        <v>3.0555555555555555E-2</v>
      </c>
      <c r="I8" s="112" t="b">
        <f t="shared" si="2"/>
        <v>1</v>
      </c>
      <c r="J8" s="41">
        <v>-1.3492226083998402E-3</v>
      </c>
      <c r="K8" s="113">
        <f t="shared" si="3"/>
        <v>42296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-1.3492226083998402E-3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-1.3492226083998402E-3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-1.3492226083998402E-3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-1.3492226083998402E-3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-1.3492226083998402E-3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-1.3492226083998402E-3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-1.3492226083998402E-3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-1.3492226083998402E-3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-1.3492226083998402E-3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-1.3492226083998402E-3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-1.3492226083998402E-3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-1.3492226083998402E-3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-1.3492226083998402E-3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-1.34E-3</v>
      </c>
      <c r="C9" s="18">
        <f>_xll.qlRateHelperEarliestDate($A9)</f>
        <v>42264</v>
      </c>
      <c r="D9" s="19">
        <f>_xll.qlRateHelperPillarDate($A9)</f>
        <v>42325</v>
      </c>
      <c r="F9" s="103">
        <f t="shared" si="0"/>
        <v>42310.5</v>
      </c>
      <c r="G9" s="104">
        <f>_xll.qlDayCounterYearFraction(DayCounter,D8,D9)</f>
        <v>8.0555555555555561E-2</v>
      </c>
      <c r="I9" s="112" t="b">
        <f t="shared" si="2"/>
        <v>0</v>
      </c>
      <c r="J9" s="41">
        <v>-1.351267765425659E-3</v>
      </c>
      <c r="K9" s="113">
        <f t="shared" si="3"/>
        <v>42325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-1.3991903331453325E-3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-1.351267765425659E-3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-1.351267765425659E-3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-1.351267765425659E-3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-1.351267765425659E-3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-1.351267765425659E-3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-1.351267765425659E-3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-1.351267765425659E-3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-1.351267765425659E-3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-1.351267765425659E-3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-1.351267765425659E-3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-1.351267765425659E-3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-1.351267765425659E-3</v>
      </c>
      <c r="BK9" s="38" t="str">
        <f>IF(AND(NOT(BI9),AND(BI$4:BI8)),MIN(EXP((BJ9-$J9)*$G9),1),"")</f>
        <v/>
      </c>
    </row>
    <row r="10" spans="1:63" x14ac:dyDescent="0.2">
      <c r="A10" s="37" t="str">
        <v>WEURECBOISOCT15</v>
      </c>
      <c r="B10" s="17">
        <f>_xll.qlRateHelperRate($A10,InterestRatesTrigger)</f>
        <v>-1.3799999999999999E-3</v>
      </c>
      <c r="C10" s="18">
        <f>_xll.qlRateHelperEarliestDate($A10)</f>
        <v>42305</v>
      </c>
      <c r="D10" s="19">
        <f>_xll.qlRateHelperPillarDate($A10)</f>
        <v>42347</v>
      </c>
      <c r="F10" s="103">
        <f t="shared" si="0"/>
        <v>42336</v>
      </c>
      <c r="G10" s="104">
        <f>_xll.qlDayCounterYearFraction(DayCounter,D9,D10)</f>
        <v>6.1111111111111109E-2</v>
      </c>
      <c r="I10" s="112" t="b">
        <f t="shared" si="2"/>
        <v>0</v>
      </c>
      <c r="J10" s="41">
        <v>-1.4063323168736312E-3</v>
      </c>
      <c r="K10" s="113">
        <f t="shared" si="3"/>
        <v>42347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-1.462899182195835E-3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-1.462899182195835E-3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-1.4063323168736312E-3</v>
      </c>
      <c r="W10" s="38">
        <f>IF(AND(NOT(U10),AND(U$4:U9)),MIN(EXP((V10-$J10)*$G10),1),"")</f>
        <v>1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-1.4063323168736312E-3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-1.4063323168736312E-3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-1.4063323168736312E-3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-1.4063323168736312E-3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-1.4063323168736312E-3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-1.4063323168736312E-3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-1.4063323168736312E-3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-1.4063323168736312E-3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-1.4063323168736312E-3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-1.4063323168736312E-3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-1.3700000000000001E-3</v>
      </c>
      <c r="C11" s="18">
        <f>_xll.qlRateHelperEarliestDate($A11)</f>
        <v>42264</v>
      </c>
      <c r="D11" s="19">
        <f>_xll.qlRateHelperPillarDate($A11)</f>
        <v>42355</v>
      </c>
      <c r="F11" s="103">
        <f t="shared" si="0"/>
        <v>42351</v>
      </c>
      <c r="G11" s="104">
        <f>_xll.qlDayCounterYearFraction(DayCounter,D10,D11)</f>
        <v>2.2222222222222223E-2</v>
      </c>
      <c r="I11" s="112" t="b">
        <f t="shared" si="2"/>
        <v>1</v>
      </c>
      <c r="J11" s="41">
        <v>-1.5003749757549541E-3</v>
      </c>
      <c r="K11" s="113">
        <f t="shared" si="3"/>
        <v>42355</v>
      </c>
      <c r="L11" s="94"/>
      <c r="M11" s="85" t="b">
        <f>IF(AND(NOT(I11),AND(I$4:I10)),TRUE,I11)</f>
        <v>1</v>
      </c>
      <c r="N11" s="38">
        <f>IF(AND(NOT(ISBLANK(Jumpoverwrite1)),AND(NOT(M11),AND(M$4:M10))),($J11*$G11-LN(1+Jumpoverwrite1*O$2))/$G11,_xll.qlInterpolationInterpolate(M$3,$F11,TRUE))</f>
        <v>-1.5003749757549541E-3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>
        <f>IF(AND(NOT(ISBLANK(Jumpoverwrite2)),AND(NOT(Q11),AND(Q$4:Q10))),($J11*$G11-LN(1+Jumpoverwrite2*S$2))/$G11,_xll.qlInterpolationInterpolate(Q$3,$F11,TRUE))</f>
        <v>-1.5003749757549541E-3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>
        <f>IF(AND(NOT(ISBLANK(Jumpoverwrite3)),AND(NOT(U11),AND(U$4:U10))),($J11*$G11-LN(1+Jumpoverwrite3*W$2))/$G11,_xll.qlInterpolationInterpolate(U$3,$F11,TRUE))</f>
        <v>-1.5003749757549541E-3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-1.5003749757549541E-3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-1.5003749757549541E-3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-1.5003749757549541E-3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-1.5003749757549541E-3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-1.5003749757549541E-3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-1.5003749757549541E-3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-1.5003749757549541E-3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-1.5003749757549541E-3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-1.5003749757549541E-3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-1.5003749757549541E-3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-1.3799999999999999E-3</v>
      </c>
      <c r="C12" s="18">
        <f>_xll.qlRateHelperEarliestDate($A12)</f>
        <v>42264</v>
      </c>
      <c r="D12" s="19">
        <f>_xll.qlRateHelperPillarDate($A12)</f>
        <v>42387</v>
      </c>
      <c r="F12" s="103">
        <f t="shared" si="0"/>
        <v>42371</v>
      </c>
      <c r="G12" s="104">
        <f>_xll.qlDayCounterYearFraction(DayCounter,D11,D12)</f>
        <v>8.8888888888888892E-2</v>
      </c>
      <c r="I12" s="112" t="b">
        <f t="shared" si="2"/>
        <v>0</v>
      </c>
      <c r="J12" s="41">
        <v>-1.4090136513486846E-3</v>
      </c>
      <c r="K12" s="113">
        <f t="shared" si="3"/>
        <v>42387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-1.562399072630095E-3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-1.562399072630095E-3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-1.562399072630095E-3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-1.5090132069075291E-3</v>
      </c>
      <c r="AA12" s="38">
        <f>IF(AND(NOT(Y12),AND(Y$4:Y11)),MIN(EXP((Z12-$J12)*$G12),1),"")</f>
        <v>0.99999111119012274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-1.5090132069075291E-3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-1.5090132069075291E-3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-1.5090132069075291E-3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-1.5090132069075291E-3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-1.5090132069075291E-3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-1.5090132069075291E-3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-1.5090132069075291E-3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-1.5090132069075291E-3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-1.5090132069075291E-3</v>
      </c>
      <c r="BK12" s="38" t="str">
        <f>IF(AND(NOT(BI12),AND(BI$4:BI11)),MIN(EXP((BJ12-$J12)*$G12),1),"")</f>
        <v/>
      </c>
    </row>
    <row r="13" spans="1:63" x14ac:dyDescent="0.2">
      <c r="A13" s="37" t="str">
        <v>WEURECBOISDEC15</v>
      </c>
      <c r="B13" s="17">
        <f>_xll.qlRateHelperRate($A13,InterestRatesTrigger)</f>
        <v>-1.4599999999999999E-3</v>
      </c>
      <c r="C13" s="18">
        <f>_xll.qlRateHelperEarliestDate($A13)</f>
        <v>42347</v>
      </c>
      <c r="D13" s="19">
        <f>_xll.qlRateHelperPillarDate($A13)</f>
        <v>42395</v>
      </c>
      <c r="F13" s="103">
        <f t="shared" si="0"/>
        <v>42391</v>
      </c>
      <c r="G13" s="104">
        <f>_xll.qlDayCounterYearFraction(DayCounter,D12,D13)</f>
        <v>2.2222222222222223E-2</v>
      </c>
      <c r="I13" s="112" t="b">
        <f t="shared" si="2"/>
        <v>1</v>
      </c>
      <c r="J13" s="41">
        <v>-1.6244231695052359E-3</v>
      </c>
      <c r="K13" s="113">
        <f t="shared" si="3"/>
        <v>42395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-1.6244231695052359E-3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-1.6244231695052359E-3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-1.6244231695052359E-3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-1.6244231695052359E-3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-1.6244231695052359E-3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-1.6244231695052359E-3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-1.6244231695052359E-3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-1.6244231695052359E-3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-1.6244231695052359E-3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-1.6244231695052359E-3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-1.6244231695052359E-3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-1.6244231695052359E-3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-1.6244231695052359E-3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-1.4199999999999998E-3</v>
      </c>
      <c r="C14" s="18">
        <f>_xll.qlRateHelperEarliestDate($A14)</f>
        <v>42264</v>
      </c>
      <c r="D14" s="19">
        <f>_xll.qlRateHelperPillarDate($A14)</f>
        <v>42417</v>
      </c>
      <c r="F14" s="103">
        <f t="shared" si="0"/>
        <v>42406</v>
      </c>
      <c r="G14" s="104">
        <f>_xll.qlDayCounterYearFraction(DayCounter,D13,D14)</f>
        <v>6.1111111111111109E-2</v>
      </c>
      <c r="I14" s="112" t="b">
        <f t="shared" si="2"/>
        <v>0</v>
      </c>
      <c r="J14" s="41">
        <v>-1.5704622931898987E-3</v>
      </c>
      <c r="K14" s="113">
        <f t="shared" si="3"/>
        <v>42417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-1.6027996084119903E-3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-1.6027996084119903E-3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-1.6027996084119903E-3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-1.6027996084119903E-3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-1.5704622931898987E-3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-1.5704622931898987E-3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-1.5704622931898987E-3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-1.5704622931898987E-3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-1.5704622931898987E-3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-1.5704622931898987E-3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-1.5704622931898987E-3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-1.5704622931898987E-3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-1.5704622931898987E-3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_xll.qlRateHelperRate($A15,InterestRatesTrigger)</f>
        <v>-1.58E-3</v>
      </c>
      <c r="C15" s="18">
        <f>_xll.qlRateHelperEarliestDate($A15)</f>
        <v>42395</v>
      </c>
      <c r="D15" s="19">
        <f>_xll.qlRateHelperPillarDate($A15)</f>
        <v>42445</v>
      </c>
      <c r="F15" s="103">
        <f t="shared" si="0"/>
        <v>42431</v>
      </c>
      <c r="G15" s="104">
        <f>_xll.qlDayCounterYearFraction(DayCounter,D14,D15)</f>
        <v>7.7777777777777779E-2</v>
      </c>
      <c r="I15" s="112" t="b">
        <f t="shared" si="2"/>
        <v>0</v>
      </c>
      <c r="J15" s="41">
        <v>-1.5878035309100178E-3</v>
      </c>
      <c r="K15" s="113">
        <f t="shared" si="3"/>
        <v>42445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-1.5667603399232477E-3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-1.5667603399232477E-3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-1.5667603399232477E-3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-1.5667603399232477E-3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-1.5667603399232477E-3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-1.5878035309100178E-3</v>
      </c>
      <c r="AI15" s="38">
        <f>IF(AND(NOT(AG15),AND(AG$4:AG14)),MIN(EXP((AH15-$J15)*$G15),1),"")</f>
        <v>1</v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-1.5878035309100178E-3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-1.5878035309100178E-3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-1.5878035309100178E-3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-1.5878035309100178E-3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-1.5878035309100178E-3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-1.5878035309100178E-3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-1.5878035309100178E-3</v>
      </c>
      <c r="BK15" s="38" t="str">
        <f>IF(AND(NOT(BI15),AND(BI$4:BI14)),MIN(EXP((BJ15-$J15)*$G15),1),"")</f>
        <v/>
      </c>
    </row>
    <row r="16" spans="1:63" x14ac:dyDescent="0.2">
      <c r="A16" s="37" t="str">
        <v>WEUREON7M</v>
      </c>
      <c r="B16" s="17">
        <f>_xll.qlRateHelperRate($A16,InterestRatesTrigger)</f>
        <v>-1.47E-3</v>
      </c>
      <c r="C16" s="18">
        <f>_xll.qlRateHelperEarliestDate($A16)</f>
        <v>42264</v>
      </c>
      <c r="D16" s="19">
        <f>_xll.qlRateHelperPillarDate($A16)</f>
        <v>42478</v>
      </c>
      <c r="F16" s="103">
        <f t="shared" si="0"/>
        <v>42461.5</v>
      </c>
      <c r="G16" s="104">
        <f>_xll.qlDayCounterYearFraction(DayCounter,D15,D16)</f>
        <v>9.166666666666666E-2</v>
      </c>
      <c r="I16" s="112" t="b">
        <f t="shared" si="2"/>
        <v>0</v>
      </c>
      <c r="J16" s="41">
        <v>-1.6040436942445491E-3</v>
      </c>
      <c r="K16" s="113">
        <f t="shared" si="3"/>
        <v>42478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-1.5227924323669817E-3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-1.5227924323669817E-3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-1.5227924323669817E-3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-1.5227924323669817E-3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-1.5227924323669817E-3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-1.5139155223060153E-3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-1.6040436942445491E-3</v>
      </c>
      <c r="AM16" s="38">
        <f>IF(AND(NOT(AK16),AND(AK$4:AK15)),MIN(EXP((AL16-$J16)*$G16),1),"")</f>
        <v>1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-1.6040436942445491E-3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-1.6040436942445491E-3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-1.6040436942445491E-3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-1.6040436942445491E-3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-1.6040436942445491E-3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-1.6040436942445491E-3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_xll.qlRateHelperRate($A17,InterestRatesTrigger)</f>
        <v>-1.58E-3</v>
      </c>
      <c r="C17" s="18">
        <f>_xll.qlRateHelperEarliestDate($A17)</f>
        <v>42445</v>
      </c>
      <c r="D17" s="19">
        <f>_xll.qlRateHelperPillarDate($A17)</f>
        <v>42487</v>
      </c>
      <c r="F17" s="103">
        <f t="shared" si="0"/>
        <v>42482.5</v>
      </c>
      <c r="G17" s="104">
        <f>_xll.qlDayCounterYearFraction(DayCounter,D16,D17)</f>
        <v>2.5000000000000001E-2</v>
      </c>
      <c r="I17" s="112" t="b">
        <f t="shared" si="2"/>
        <v>1</v>
      </c>
      <c r="J17" s="41">
        <v>-1.4925194468364377E-3</v>
      </c>
      <c r="K17" s="113">
        <f t="shared" si="3"/>
        <v>42487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-1.4925194468364377E-3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-1.4925194468364377E-3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-1.4925194468364377E-3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-1.4925194468364377E-3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-1.4925194468364377E-3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-1.4925194468364377E-3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-1.4925194468364377E-3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-1.4925194468364377E-3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-1.4925194468364377E-3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-1.4925194468364377E-3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-1.4925194468364377E-3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-1.4925194468364377E-3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-1.4925194468364377E-3</v>
      </c>
      <c r="BK17" s="38" t="str">
        <f>IF(AND(NOT(BI17),AND(BI$4:BI16)),MIN(EXP((BJ17-$J17)*$G17),1),"")</f>
        <v/>
      </c>
    </row>
    <row r="18" spans="1:63" x14ac:dyDescent="0.2">
      <c r="A18" s="37" t="str">
        <v>WEUREON8M</v>
      </c>
      <c r="B18" s="17">
        <f>_xll.qlRateHelperRate($A18,InterestRatesTrigger)</f>
        <v>-1.47E-3</v>
      </c>
      <c r="C18" s="18">
        <f>_xll.qlRateHelperEarliestDate($A18)</f>
        <v>42264</v>
      </c>
      <c r="D18" s="19">
        <f>_xll.qlRateHelperPillarDate($A18)</f>
        <v>42507</v>
      </c>
      <c r="F18" s="103">
        <f t="shared" si="0"/>
        <v>42497</v>
      </c>
      <c r="G18" s="104">
        <f>_xll.qlDayCounterYearFraction(DayCounter,D17,D18)</f>
        <v>5.5555555555555552E-2</v>
      </c>
      <c r="I18" s="112" t="b">
        <f t="shared" si="2"/>
        <v>0</v>
      </c>
      <c r="J18" s="41">
        <v>-1.4618568870948965E-3</v>
      </c>
      <c r="K18" s="113">
        <f t="shared" si="3"/>
        <v>42507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-1.5830487659743771E-3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-1.5830487659743771E-3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-1.5830487659743771E-3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-1.5830487659743771E-3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-1.5830487659743771E-3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-1.5830487659743771E-3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-1.5830487659743771E-3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-1.4618568870948965E-3</v>
      </c>
      <c r="AQ18" s="38">
        <f>IF(AND(NOT(AO18),AND(AO$4:AO17)),MIN(EXP((AP18-$J18)*$G18),1),"")</f>
        <v>1</v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-1.4618568870948965E-3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-1.4618568870948965E-3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-1.4618568870948965E-3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-1.4618568870948965E-3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-1.4618568870948965E-3</v>
      </c>
      <c r="BK18" s="38" t="str">
        <f>IF(AND(NOT(BI18),AND(BI$4:BI17)),MIN(EXP((BJ18-$J18)*$G18),1),"")</f>
        <v/>
      </c>
    </row>
    <row r="19" spans="1:63" x14ac:dyDescent="0.2">
      <c r="A19" s="37" t="str">
        <v>WEURECBOISAPR16</v>
      </c>
      <c r="B19" s="17">
        <f>_xll.qlRateHelperRate($A19,InterestRatesTrigger)</f>
        <v>-1.5899999999999998E-3</v>
      </c>
      <c r="C19" s="18">
        <f>_xll.qlRateHelperEarliestDate($A19)</f>
        <v>42487</v>
      </c>
      <c r="D19" s="19">
        <f>_xll.qlRateHelperPillarDate($A19)</f>
        <v>42529</v>
      </c>
      <c r="F19" s="103">
        <f t="shared" si="0"/>
        <v>42518</v>
      </c>
      <c r="G19" s="104">
        <f>_xll.qlDayCounterYearFraction(DayCounter,D18,D19)</f>
        <v>6.1111111111111109E-2</v>
      </c>
      <c r="I19" s="112" t="b">
        <f t="shared" si="2"/>
        <v>0</v>
      </c>
      <c r="J19" s="41">
        <v>-1.7067753118815718E-3</v>
      </c>
      <c r="K19" s="113">
        <f t="shared" si="3"/>
        <v>42529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-1.7141601936913927E-3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-1.7141601936913927E-3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-1.7141601936913927E-3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-1.7141601936913927E-3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-1.7141601936913927E-3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-1.7141601936913927E-3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-1.7141601936913927E-3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-1.7141601936913927E-3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-1.7067753118815718E-3</v>
      </c>
      <c r="AU19" s="38">
        <f>IF(AND(NOT(AS19),AND(AS$4:AS18)),MIN(EXP((AT19-$J19)*$G19),1),"")</f>
        <v>1</v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-1.7067753118815718E-3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-1.7067753118815718E-3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-1.7067753118815718E-3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-1.7067753118815718E-3</v>
      </c>
      <c r="BK19" s="38" t="str">
        <f>IF(AND(NOT(BI19),AND(BI$4:BI18)),MIN(EXP((BJ19-$J19)*$G19),1),"")</f>
        <v/>
      </c>
    </row>
    <row r="20" spans="1:63" x14ac:dyDescent="0.2">
      <c r="A20" s="37" t="str">
        <v>WEUREON9M</v>
      </c>
      <c r="B20" s="17">
        <f>_xll.qlRateHelperRate($A20,InterestRatesTrigger)</f>
        <v>-1.5E-3</v>
      </c>
      <c r="C20" s="18">
        <f>_xll.qlRateHelperEarliestDate($A20)</f>
        <v>42264</v>
      </c>
      <c r="D20" s="19">
        <f>_xll.qlRateHelperPillarDate($A20)</f>
        <v>42538</v>
      </c>
      <c r="F20" s="103">
        <f t="shared" si="0"/>
        <v>42533.5</v>
      </c>
      <c r="G20" s="104">
        <f>_xll.qlDayCounterYearFraction(DayCounter,D19,D20)</f>
        <v>2.5000000000000001E-2</v>
      </c>
      <c r="I20" s="112" t="b">
        <f t="shared" si="2"/>
        <v>1</v>
      </c>
      <c r="J20" s="41">
        <v>-1.8109329141491901E-3</v>
      </c>
      <c r="K20" s="113">
        <f t="shared" si="3"/>
        <v>42538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-1.8109329141491901E-3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-1.8109329141491901E-3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-1.8109329141491901E-3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-1.8109329141491901E-3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-1.8109329141491901E-3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-1.8109329141491901E-3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-1.8109329141491901E-3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-1.8109329141491901E-3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-1.8109329141491901E-3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-1.8109329141491901E-3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-1.8109329141491901E-3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-1.8109329141491901E-3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-1.8109329141491901E-3</v>
      </c>
      <c r="BK20" s="38" t="str">
        <f>IF(AND(NOT(BI20),AND(BI$4:BI19)),MIN(EXP((BJ20-$J20)*$G20),1),"")</f>
        <v/>
      </c>
    </row>
    <row r="21" spans="1:63" x14ac:dyDescent="0.2">
      <c r="A21" s="37" t="str">
        <v>WEUREON10M</v>
      </c>
      <c r="B21" s="17">
        <f>_xll.qlRateHelperRate($A21,InterestRatesTrigger)</f>
        <v>-1.5100000000000001E-3</v>
      </c>
      <c r="C21" s="18">
        <f>_xll.qlRateHelperEarliestDate($A21)</f>
        <v>42264</v>
      </c>
      <c r="D21" s="19">
        <f>_xll.qlRateHelperPillarDate($A21)</f>
        <v>42569</v>
      </c>
      <c r="F21" s="103">
        <f t="shared" si="0"/>
        <v>42553.5</v>
      </c>
      <c r="G21" s="104">
        <f>_xll.qlDayCounterYearFraction(DayCounter,D20,D21)</f>
        <v>8.611111111111111E-2</v>
      </c>
      <c r="I21" s="112" t="b">
        <f t="shared" si="2"/>
        <v>0</v>
      </c>
      <c r="J21" s="41">
        <v>-1.6003242692724895E-3</v>
      </c>
      <c r="K21" s="113">
        <f t="shared" si="3"/>
        <v>42569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-1.7873644794472936E-3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-1.7873644794472936E-3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-1.7873644794472936E-3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-1.7873644794472936E-3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-1.7873644794472936E-3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-1.7873644794472936E-3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-1.7873644794472936E-3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-1.7873644794472936E-3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-1.7873644794472936E-3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-1.6003242692724895E-3</v>
      </c>
      <c r="AY21" s="38">
        <f>IF(AND(NOT(AW21),AND(AW$4:AW20)),MIN(EXP((AX21-$J21)*$G21),1),"")</f>
        <v>1</v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-1.6003242692724895E-3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-1.6003242692724895E-3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-1.6003242692724895E-3</v>
      </c>
      <c r="BK21" s="38" t="str">
        <f>IF(AND(NOT(BI21),AND(BI$4:BI20)),MIN(EXP((BJ21-$J21)*$G21),1),"")</f>
        <v/>
      </c>
    </row>
    <row r="22" spans="1:63" x14ac:dyDescent="0.2">
      <c r="A22" s="37" t="str">
        <v>WEUREON11M</v>
      </c>
      <c r="B22" s="17">
        <f>_xll.qlRateHelperRate($A22,InterestRatesTrigger)</f>
        <v>-1.5199999999999999E-3</v>
      </c>
      <c r="C22" s="18">
        <f>_xll.qlRateHelperEarliestDate($A22)</f>
        <v>42264</v>
      </c>
      <c r="D22" s="19">
        <f>_xll.qlRateHelperPillarDate($A22)</f>
        <v>42599</v>
      </c>
      <c r="F22" s="103">
        <f t="shared" si="0"/>
        <v>42584</v>
      </c>
      <c r="G22" s="104">
        <f>_xll.qlDayCounterYearFraction(DayCounter,D21,D22)</f>
        <v>8.3333333333333329E-2</v>
      </c>
      <c r="I22" s="112" t="b">
        <f t="shared" si="2"/>
        <v>0</v>
      </c>
      <c r="J22" s="41">
        <v>-1.6238537972040256E-3</v>
      </c>
      <c r="K22" s="113">
        <f t="shared" si="3"/>
        <v>42599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-1.7514226165269012E-3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-1.7514226165269012E-3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-1.7514226165269012E-3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-1.7514226165269012E-3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-1.7514226165269012E-3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-1.7514226165269012E-3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-1.7514226165269012E-3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-1.7514226165269012E-3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-1.7514226165269012E-3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-1.7514226165269012E-3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-1.6238537972040254E-3</v>
      </c>
      <c r="BC22" s="38">
        <f>IF(AND(NOT(BA22),AND(BA$4:BA21)),MIN(EXP((BB22-$J22)*$G22),1),"")</f>
        <v>1</v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-1.6238537972040254E-3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-1.6238537972040254E-3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-1.5399999999999999E-3</v>
      </c>
      <c r="C23" s="18">
        <f>_xll.qlRateHelperEarliestDate($A23)</f>
        <v>42264</v>
      </c>
      <c r="D23" s="19">
        <f>_xll.qlRateHelperPillarDate($A23)</f>
        <v>42632</v>
      </c>
      <c r="F23" s="103">
        <f t="shared" si="0"/>
        <v>42615.5</v>
      </c>
      <c r="G23" s="104">
        <f>_xll.qlDayCounterYearFraction(DayCounter,D22,D23)</f>
        <v>9.166666666666666E-2</v>
      </c>
      <c r="I23" s="112" t="b">
        <f t="shared" si="2"/>
        <v>0</v>
      </c>
      <c r="J23" s="41">
        <v>-1.7456388734576919E-3</v>
      </c>
      <c r="K23" s="113">
        <f t="shared" si="3"/>
        <v>42632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-1.714302331871414E-3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-1.714302331871414E-3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-1.714302331871414E-3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-1.714302331871414E-3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-1.714302331871414E-3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-1.714302331871414E-3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-1.714302331871414E-3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-1.714302331871414E-3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-1.714302331871414E-3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-1.714302331871414E-3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-1.620782226784012E-3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-1.7456388734576921E-3</v>
      </c>
      <c r="BG23" s="38">
        <f>IF(AND(NOT(BE23),AND(BE$4:BE22)),MIN(EXP((BF23-$J23)*$G23),1),"")</f>
        <v>1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-1.7456388734576921E-3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-1.56E-3</v>
      </c>
      <c r="C24" s="18">
        <f>_xll.qlRateHelperEarliestDate($A24)</f>
        <v>42264</v>
      </c>
      <c r="D24" s="19">
        <f>_xll.qlRateHelperPillarDate($A24)</f>
        <v>42723</v>
      </c>
      <c r="F24" s="103">
        <f t="shared" si="0"/>
        <v>42677.5</v>
      </c>
      <c r="G24" s="104">
        <f>_xll.qlDayCounterYearFraction(DayCounter,D23,D24)</f>
        <v>0.25277777777777777</v>
      </c>
      <c r="I24" s="112" t="b">
        <f t="shared" si="2"/>
        <v>1</v>
      </c>
      <c r="J24" s="41">
        <v>-1.6412401842955348E-3</v>
      </c>
      <c r="K24" s="113">
        <f t="shared" si="3"/>
        <v>42723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-1.6412401842955348E-3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-1.6412401842955348E-3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-1.6412401842955348E-3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-1.6412401842955348E-3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-1.6412401842955348E-3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-1.6412401842955348E-3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-1.6412401842955348E-3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-1.6412401842955348E-3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-1.6412401842955348E-3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-1.6412401842955348E-3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-1.6412401842955348E-3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-1.6412401842955348E-3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-1.6412401842955348E-3</v>
      </c>
      <c r="BK24" s="38" t="str">
        <f>IF(AND(NOT(BI24),AND(BI$4:BI23)),MIN(EXP((BJ24-$J24)*$G24),1),"")</f>
        <v/>
      </c>
    </row>
    <row r="25" spans="1:63" x14ac:dyDescent="0.2">
      <c r="A25" s="37" t="str">
        <v>WEUREON18M</v>
      </c>
      <c r="B25" s="17">
        <f>_xll.qlRateHelperRate($A25,InterestRatesTrigger)</f>
        <v>-1.56E-3</v>
      </c>
      <c r="C25" s="18">
        <f>_xll.qlRateHelperEarliestDate($A25)</f>
        <v>42264</v>
      </c>
      <c r="D25" s="19">
        <f>_xll.qlRateHelperPillarDate($A25)</f>
        <v>42811</v>
      </c>
      <c r="F25" s="103">
        <f t="shared" si="0"/>
        <v>42767</v>
      </c>
      <c r="G25" s="104">
        <f>_xll.qlDayCounterYearFraction(DayCounter,D24,D25)</f>
        <v>0.24444444444444444</v>
      </c>
      <c r="I25" s="112" t="b">
        <f t="shared" si="2"/>
        <v>0</v>
      </c>
      <c r="J25" s="41">
        <v>-1.5607626834240437E-3</v>
      </c>
      <c r="K25" s="113">
        <f t="shared" si="3"/>
        <v>42811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-1.5001879855803197E-3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-1.5001879855803197E-3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-1.5001879855803197E-3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-1.5001879855803197E-3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-1.5001879855803197E-3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-1.5001879855803197E-3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-1.5001879855803197E-3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-1.5001879855803197E-3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-1.5001879855803197E-3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-1.5001879855803197E-3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-1.5001879855803197E-3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IF(AND(NOT(ISBLANK(Jumpoverwrite12)),AND(NOT(BE25),AND(BE$4:BE24))),($J25*$G25-LN(1+Jumpoverwrite12*BG$2))/$G25,_xll.qlInterpolationInterpolate(BE$3,$F25,TRUE))</f>
        <v>-1.5001879855803197E-3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-1.5880353197882627E-3</v>
      </c>
      <c r="BK25" s="38">
        <f>IF(AND(NOT(BI25),AND(BI$4:BI24)),MIN(EXP((BJ25-$J25)*$G25),1),"")</f>
        <v>0.9999933333777774</v>
      </c>
    </row>
    <row r="26" spans="1:63" x14ac:dyDescent="0.2">
      <c r="A26" s="37" t="str">
        <v>WEUREON21M</v>
      </c>
      <c r="B26" s="17">
        <f>_xll.qlRateHelperRate($A26,InterestRatesTrigger)</f>
        <v>-1.5299999999999999E-3</v>
      </c>
      <c r="C26" s="18">
        <f>_xll.qlRateHelperEarliestDate($A26)</f>
        <v>42264</v>
      </c>
      <c r="D26" s="19">
        <f>_xll.qlRateHelperPillarDate($A26)</f>
        <v>42905</v>
      </c>
      <c r="F26" s="103">
        <f t="shared" si="0"/>
        <v>42858</v>
      </c>
      <c r="G26" s="104">
        <f>_xll.qlDayCounterYearFraction(DayCounter,D25,D26)</f>
        <v>0.26111111111111113</v>
      </c>
      <c r="I26" s="112" t="b">
        <f t="shared" si="2"/>
        <v>1</v>
      </c>
      <c r="J26" s="41">
        <v>-1.3567717835346819E-3</v>
      </c>
      <c r="K26" s="113">
        <f t="shared" si="3"/>
        <v>42905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-1.3567717835346819E-3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-1.3567717835346819E-3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-1.3567717835346819E-3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-1.3567717835346819E-3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-1.3567717835346819E-3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-1.3567717835346819E-3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-1.3567717835346819E-3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-1.3567717835346819E-3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-1.3567717835346819E-3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-1.3567717835346819E-3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-1.3567717835346819E-3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-1.3567717835346819E-3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-1.3373052908476411E-3</v>
      </c>
      <c r="BK26" s="38" t="str">
        <f>IF(AND(NOT(BI26),AND(BI$4:BI25)),MIN(EXP((BJ26-$J26)*$G26),1),"")</f>
        <v/>
      </c>
    </row>
    <row r="27" spans="1:63" x14ac:dyDescent="0.2">
      <c r="A27" s="37" t="str">
        <v>WEUREON2Y</v>
      </c>
      <c r="B27" s="17">
        <f>_xll.qlRateHelperRate($A27,InterestRatesTrigger)</f>
        <v>-1.48E-3</v>
      </c>
      <c r="C27" s="18">
        <f>_xll.qlRateHelperEarliestDate($A27)</f>
        <v>42264</v>
      </c>
      <c r="D27" s="19">
        <f>_xll.qlRateHelperPillarDate($A27)</f>
        <v>42996</v>
      </c>
      <c r="F27" s="103">
        <f t="shared" si="0"/>
        <v>42950.5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-1.1297394191401061E-3</v>
      </c>
      <c r="K27" s="113">
        <f t="shared" si="3"/>
        <v>42996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-1.1297394191401061E-3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-1.1297394191401061E-3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-1.1297394191401061E-3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-1.1297394191401061E-3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-1.1297394191401061E-3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-1.1297394191401061E-3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-1.1297394191401061E-3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-1.1297394191401061E-3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-1.1297394191401061E-3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-1.1297394191401061E-3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-1.1297394191401061E-3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-1.1297394191401061E-3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-1.1815491820170031E-3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20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42277</v>
      </c>
      <c r="D3" s="158">
        <f>JumpValue1</f>
        <v>0.99999854160076052</v>
      </c>
      <c r="E3" s="155">
        <f>JumpSize1</f>
        <v>5.2502410906190894E-4</v>
      </c>
      <c r="F3" s="136"/>
      <c r="G3" s="143"/>
      <c r="H3" s="153">
        <v>0.999997083356163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0.99999854160076052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42264</v>
      </c>
      <c r="R3" s="168">
        <f>_xll.qlIndexFixing(Index,Q3,,InterestRatesTrigger)</f>
        <v>-1.3300147410610919E-3</v>
      </c>
    </row>
    <row r="4" spans="1:18" ht="11.25" customHeight="1" x14ac:dyDescent="0.25">
      <c r="A4" s="145"/>
      <c r="B4" s="137" t="s">
        <v>71</v>
      </c>
      <c r="C4" s="138">
        <f>JumpDate2</f>
        <v>42307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0.99999591258572118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42265</v>
      </c>
      <c r="R4" s="168">
        <f>_xll.qlIndexFixing(Index,Q4,,InterestRatesTrigger)</f>
        <v>-1.3300098273516525E-3</v>
      </c>
    </row>
    <row r="5" spans="1:18" ht="11.25" customHeight="1" x14ac:dyDescent="0.25">
      <c r="A5" s="145"/>
      <c r="B5" s="137" t="s">
        <v>72</v>
      </c>
      <c r="C5" s="138">
        <f>JumpDate3</f>
        <v>42338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0.99999861111304023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42268</v>
      </c>
      <c r="R5" s="168">
        <f>_xll.qlIndexFixing(Index,Q5,,InterestRatesTrigger)</f>
        <v>-1.3300147411010599E-3</v>
      </c>
    </row>
    <row r="6" spans="1:18" ht="11.25" customHeight="1" x14ac:dyDescent="0.25">
      <c r="A6" s="145"/>
      <c r="B6" s="137" t="s">
        <v>73</v>
      </c>
      <c r="C6" s="138">
        <f>JumpDate4</f>
        <v>42369</v>
      </c>
      <c r="D6" s="153">
        <f>JumpValue4</f>
        <v>0.99999111119012274</v>
      </c>
      <c r="E6" s="156">
        <f>JumpSize4</f>
        <v>7.9999644446690954E-4</v>
      </c>
      <c r="F6" s="139">
        <v>8.0000000000000004E-4</v>
      </c>
      <c r="G6" s="143"/>
      <c r="H6" s="153">
        <v>0.9999963277289885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0.99999111119012274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42269</v>
      </c>
      <c r="R6" s="168">
        <f>_xll.qlIndexFixing(Index,Q6,,InterestRatesTrigger)</f>
        <v>-1.3300147411010599E-3</v>
      </c>
    </row>
    <row r="7" spans="1:18" ht="11.25" customHeight="1" x14ac:dyDescent="0.25">
      <c r="A7" s="145"/>
      <c r="B7" s="137" t="s">
        <v>74</v>
      </c>
      <c r="C7" s="138">
        <f>JumpDate5</f>
        <v>42398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0.99999755765509313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42270</v>
      </c>
      <c r="R7" s="168">
        <f>_xll.qlIndexFixing(Index,Q7,,InterestRatesTrigger)</f>
        <v>-1.3300147410610919E-3</v>
      </c>
    </row>
    <row r="8" spans="1:18" ht="11.25" customHeight="1" x14ac:dyDescent="0.25">
      <c r="A8" s="145"/>
      <c r="B8" s="137" t="s">
        <v>75</v>
      </c>
      <c r="C8" s="138">
        <f>JumpDate6</f>
        <v>42429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0.99999861111304023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42271</v>
      </c>
      <c r="R8" s="168">
        <f>_xll.qlIndexFixing(Index,Q8,,InterestRatesTrigger)</f>
        <v>-1.3450494578925998E-3</v>
      </c>
    </row>
    <row r="9" spans="1:18" ht="11.25" customHeight="1" x14ac:dyDescent="0.25">
      <c r="A9" s="145"/>
      <c r="B9" s="137" t="s">
        <v>76</v>
      </c>
      <c r="C9" s="138">
        <f>JumpDate7</f>
        <v>42460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0.99998843171494356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42272</v>
      </c>
      <c r="R9" s="168">
        <f>_xll.qlIndexFixing(Index,Q9,,InterestRatesTrigger)</f>
        <v>-1.3450444325391331E-3</v>
      </c>
    </row>
    <row r="10" spans="1:18" ht="11.25" customHeight="1" x14ac:dyDescent="0.25">
      <c r="A10" s="145"/>
      <c r="B10" s="137" t="s">
        <v>77</v>
      </c>
      <c r="C10" s="138">
        <f>JumpDate8</f>
        <v>42489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0.99999932824929894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42275</v>
      </c>
      <c r="R10" s="168">
        <f>_xll.qlIndexFixing(Index,Q10,,InterestRatesTrigger)</f>
        <v>-1.3450494578925998E-3</v>
      </c>
    </row>
    <row r="11" spans="1:18" ht="11.25" customHeight="1" x14ac:dyDescent="0.25">
      <c r="A11" s="145"/>
      <c r="B11" s="137" t="s">
        <v>78</v>
      </c>
      <c r="C11" s="138">
        <f>JumpDate9</f>
        <v>42521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0.99999766496162068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42276</v>
      </c>
      <c r="R11" s="168">
        <f>_xll.qlIndexFixing(Index,Q11,,InterestRatesTrigger)</f>
        <v>-1.3450494579725358E-3</v>
      </c>
    </row>
    <row r="12" spans="1:18" ht="11.25" customHeight="1" x14ac:dyDescent="0.25">
      <c r="A12" s="145"/>
      <c r="B12" s="137" t="s">
        <v>79</v>
      </c>
      <c r="C12" s="138">
        <f>JumpDate10</f>
        <v>42551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42277</v>
      </c>
      <c r="R12" s="168">
        <f>_xll.qlIndexFixing(Index,Q12,,InterestRatesTrigger)</f>
        <v>-8.2002692772142893E-4</v>
      </c>
    </row>
    <row r="13" spans="1:18" ht="11.25" customHeight="1" x14ac:dyDescent="0.25">
      <c r="A13" s="145"/>
      <c r="B13" s="137" t="s">
        <v>80</v>
      </c>
      <c r="C13" s="138">
        <f>JumpDate11</f>
        <v>42580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42278</v>
      </c>
      <c r="R13" s="168">
        <f>_xll.qlIndexFixing(Index,Q13,,InterestRatesTrigger)</f>
        <v>-1.3600841742045233E-3</v>
      </c>
    </row>
    <row r="14" spans="1:18" ht="11.25" customHeight="1" x14ac:dyDescent="0.25">
      <c r="A14" s="145"/>
      <c r="B14" s="137" t="s">
        <v>81</v>
      </c>
      <c r="C14" s="138">
        <f>JumpDate12</f>
        <v>42613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42279</v>
      </c>
      <c r="R14" s="168">
        <f>_xll.qlIndexFixing(Index,Q14,,InterestRatesTrigger)</f>
        <v>-1.3600790357415349E-3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0.99999583335069442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42282</v>
      </c>
      <c r="R15" s="168">
        <f>_xll.qlIndexFixing(Index,Q15,,InterestRatesTrigger)</f>
        <v>-1.3600841742045233E-3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42283</v>
      </c>
      <c r="R16" s="168">
        <f>_xll.qlIndexFixing(Index,Q16,,InterestRatesTrigger)</f>
        <v>-1.3600841742045233E-3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42284</v>
      </c>
      <c r="R17" s="168">
        <f>_xll.qlIndexFixing(Index,Q17,,InterestRatesTrigger)</f>
        <v>-1.3600841740846192E-3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42285</v>
      </c>
      <c r="R18" s="168">
        <f>_xll.qlIndexFixing(Index,Q18,,InterestRatesTrigger)</f>
        <v>-1.3492200800602205E-3</v>
      </c>
    </row>
    <row r="19" spans="1:18" x14ac:dyDescent="0.2">
      <c r="P19" s="166" t="s">
        <v>96</v>
      </c>
      <c r="Q19" s="167">
        <f>_xll.qlCalendarAdvance(Calendar,Q18,P19,"f")</f>
        <v>42286</v>
      </c>
      <c r="R19" s="168">
        <f>_xll.qlIndexFixing(Index,Q19,,InterestRatesTrigger)</f>
        <v>-1.3492150234251099E-3</v>
      </c>
    </row>
    <row r="20" spans="1:18" x14ac:dyDescent="0.2">
      <c r="P20" s="166" t="s">
        <v>96</v>
      </c>
      <c r="Q20" s="167">
        <f>_xll.qlCalendarAdvance(Calendar,Q19,P20,"f")</f>
        <v>42289</v>
      </c>
      <c r="R20" s="168">
        <f>_xll.qlIndexFixing(Index,Q20,,InterestRatesTrigger)</f>
        <v>-1.3492200801001886E-3</v>
      </c>
    </row>
    <row r="21" spans="1:18" x14ac:dyDescent="0.2">
      <c r="P21" s="166" t="s">
        <v>96</v>
      </c>
      <c r="Q21" s="167">
        <f>_xll.qlCalendarAdvance(Calendar,Q20,P21,"f")</f>
        <v>42290</v>
      </c>
      <c r="R21" s="168">
        <f>_xll.qlIndexFixing(Index,Q21,,InterestRatesTrigger)</f>
        <v>-1.3492200800202525E-3</v>
      </c>
    </row>
    <row r="22" spans="1:18" x14ac:dyDescent="0.2">
      <c r="P22" s="166" t="s">
        <v>96</v>
      </c>
      <c r="Q22" s="167">
        <f>_xll.qlCalendarAdvance(Calendar,Q21,P22,"f")</f>
        <v>42291</v>
      </c>
      <c r="R22" s="168">
        <f>_xll.qlIndexFixing(Index,Q22,,InterestRatesTrigger)</f>
        <v>-1.3492200800602205E-3</v>
      </c>
    </row>
    <row r="23" spans="1:18" x14ac:dyDescent="0.2">
      <c r="P23" s="166" t="s">
        <v>96</v>
      </c>
      <c r="Q23" s="167">
        <f>_xll.qlCalendarAdvance(Calendar,Q22,P23,"f")</f>
        <v>42292</v>
      </c>
      <c r="R23" s="168">
        <f>_xll.qlIndexFixing(Index,Q23,,InterestRatesTrigger)</f>
        <v>-1.3492200800202525E-3</v>
      </c>
    </row>
    <row r="24" spans="1:18" x14ac:dyDescent="0.2">
      <c r="P24" s="166" t="s">
        <v>96</v>
      </c>
      <c r="Q24" s="167">
        <f>_xll.qlCalendarAdvance(Calendar,Q23,P24,"f")</f>
        <v>42293</v>
      </c>
      <c r="R24" s="168">
        <f>_xll.qlIndexFixing(Index,Q24,,InterestRatesTrigger)</f>
        <v>-1.3492150234251099E-3</v>
      </c>
    </row>
    <row r="25" spans="1:18" x14ac:dyDescent="0.2">
      <c r="P25" s="166" t="s">
        <v>96</v>
      </c>
      <c r="Q25" s="167">
        <f>_xll.qlCalendarAdvance(Calendar,Q24,P25,"f")</f>
        <v>42296</v>
      </c>
      <c r="R25" s="168">
        <f>_xll.qlIndexFixing(Index,Q25,,InterestRatesTrigger)</f>
        <v>-1.3512652294300764E-3</v>
      </c>
    </row>
    <row r="26" spans="1:18" x14ac:dyDescent="0.2">
      <c r="P26" s="166" t="s">
        <v>96</v>
      </c>
      <c r="Q26" s="167">
        <f>_xll.qlCalendarAdvance(Calendar,Q25,P26,"f")</f>
        <v>42297</v>
      </c>
      <c r="R26" s="168">
        <f>_xll.qlIndexFixing(Index,Q26,,InterestRatesTrigger)</f>
        <v>-1.3512652295100125E-3</v>
      </c>
    </row>
    <row r="27" spans="1:18" x14ac:dyDescent="0.2">
      <c r="P27" s="166" t="s">
        <v>96</v>
      </c>
      <c r="Q27" s="167">
        <f>_xll.qlCalendarAdvance(Calendar,Q26,P27,"f")</f>
        <v>42298</v>
      </c>
      <c r="R27" s="168">
        <f>_xll.qlIndexFixing(Index,Q27,,InterestRatesTrigger)</f>
        <v>-1.3512652295499805E-3</v>
      </c>
    </row>
    <row r="28" spans="1:18" x14ac:dyDescent="0.2">
      <c r="P28" s="166" t="s">
        <v>96</v>
      </c>
      <c r="Q28" s="167">
        <f>_xll.qlCalendarAdvance(Calendar,Q27,P28,"f")</f>
        <v>42299</v>
      </c>
      <c r="R28" s="168">
        <f>_xll.qlIndexFixing(Index,Q28,,InterestRatesTrigger)</f>
        <v>-1.3512652293501404E-3</v>
      </c>
    </row>
    <row r="29" spans="1:18" x14ac:dyDescent="0.2">
      <c r="P29" s="166" t="s">
        <v>96</v>
      </c>
      <c r="Q29" s="167">
        <f>_xll.qlCalendarAdvance(Calendar,Q28,P29,"f")</f>
        <v>42300</v>
      </c>
      <c r="R29" s="168">
        <f>_xll.qlIndexFixing(Index,Q29,,InterestRatesTrigger)</f>
        <v>-1.3512601574872107E-3</v>
      </c>
    </row>
    <row r="30" spans="1:18" x14ac:dyDescent="0.2">
      <c r="P30" s="166" t="s">
        <v>96</v>
      </c>
      <c r="Q30" s="167">
        <f>_xll.qlCalendarAdvance(Calendar,Q29,P30,"f")</f>
        <v>42303</v>
      </c>
      <c r="R30" s="168">
        <f>_xll.qlIndexFixing(Index,Q30,,InterestRatesTrigger)</f>
        <v>-1.3512652294700445E-3</v>
      </c>
    </row>
    <row r="31" spans="1:18" x14ac:dyDescent="0.2">
      <c r="P31" s="166" t="s">
        <v>96</v>
      </c>
      <c r="Q31" s="167">
        <f>_xll.qlCalendarAdvance(Calendar,Q30,P31,"f")</f>
        <v>42304</v>
      </c>
      <c r="R31" s="168">
        <f>_xll.qlIndexFixing(Index,Q31,,InterestRatesTrigger)</f>
        <v>-1.3512652294300764E-3</v>
      </c>
    </row>
    <row r="32" spans="1:18" x14ac:dyDescent="0.2">
      <c r="P32" s="166" t="s">
        <v>96</v>
      </c>
      <c r="Q32" s="167">
        <f>_xll.qlCalendarAdvance(Calendar,Q31,P32,"f")</f>
        <v>42305</v>
      </c>
      <c r="R32" s="168">
        <f>_xll.qlIndexFixing(Index,Q32,,InterestRatesTrigger)</f>
        <v>-1.3512652294700445E-3</v>
      </c>
    </row>
    <row r="33" spans="16:18" x14ac:dyDescent="0.2">
      <c r="P33" s="166" t="s">
        <v>96</v>
      </c>
      <c r="Q33" s="167">
        <f>_xll.qlCalendarAdvance(Calendar,Q32,P33,"f")</f>
        <v>42306</v>
      </c>
      <c r="R33" s="168">
        <f>_xll.qlIndexFixing(Index,Q33,,InterestRatesTrigger)</f>
        <v>-1.3512652294300764E-3</v>
      </c>
    </row>
    <row r="34" spans="16:18" x14ac:dyDescent="0.2">
      <c r="P34" s="166" t="s">
        <v>96</v>
      </c>
      <c r="Q34" s="167">
        <f>_xll.qlCalendarAdvance(Calendar,Q33,P34,"f")</f>
        <v>42307</v>
      </c>
      <c r="R34" s="168">
        <f>_xll.qlIndexFixing(Index,Q34,,InterestRatesTrigger)</f>
        <v>-1.3512601574605654E-3</v>
      </c>
    </row>
    <row r="35" spans="16:18" x14ac:dyDescent="0.2">
      <c r="P35" s="166" t="s">
        <v>96</v>
      </c>
      <c r="Q35" s="167">
        <f>_xll.qlCalendarAdvance(Calendar,Q34,P35,"f")</f>
        <v>42310</v>
      </c>
      <c r="R35" s="168">
        <f>_xll.qlIndexFixing(Index,Q35,,InterestRatesTrigger)</f>
        <v>-1.3512652294700445E-3</v>
      </c>
    </row>
    <row r="36" spans="16:18" x14ac:dyDescent="0.2">
      <c r="P36" s="166" t="s">
        <v>96</v>
      </c>
      <c r="Q36" s="167">
        <f>_xll.qlCalendarAdvance(Calendar,Q35,P36,"f")</f>
        <v>42311</v>
      </c>
      <c r="R36" s="168">
        <f>_xll.qlIndexFixing(Index,Q36,,InterestRatesTrigger)</f>
        <v>-1.3512652294700445E-3</v>
      </c>
    </row>
    <row r="37" spans="16:18" x14ac:dyDescent="0.2">
      <c r="P37" s="166" t="s">
        <v>96</v>
      </c>
      <c r="Q37" s="167">
        <f>_xll.qlCalendarAdvance(Calendar,Q36,P37,"f")</f>
        <v>42312</v>
      </c>
      <c r="R37" s="168">
        <f>_xll.qlIndexFixing(Index,Q37,,InterestRatesTrigger)</f>
        <v>-1.3512652294700445E-3</v>
      </c>
    </row>
    <row r="38" spans="16:18" x14ac:dyDescent="0.2">
      <c r="P38" s="166" t="s">
        <v>96</v>
      </c>
      <c r="Q38" s="167">
        <f>_xll.qlCalendarAdvance(Calendar,Q37,P38,"f")</f>
        <v>42313</v>
      </c>
      <c r="R38" s="168">
        <f>_xll.qlIndexFixing(Index,Q38,,InterestRatesTrigger)</f>
        <v>-1.3512652295100125E-3</v>
      </c>
    </row>
    <row r="39" spans="16:18" x14ac:dyDescent="0.2">
      <c r="P39" s="166" t="s">
        <v>96</v>
      </c>
      <c r="Q39" s="167">
        <f>_xll.qlCalendarAdvance(Calendar,Q38,P39,"f")</f>
        <v>42314</v>
      </c>
      <c r="R39" s="168">
        <f>_xll.qlIndexFixing(Index,Q39,,InterestRatesTrigger)</f>
        <v>-1.3512601574605654E-3</v>
      </c>
    </row>
    <row r="40" spans="16:18" x14ac:dyDescent="0.2">
      <c r="P40" s="166" t="s">
        <v>96</v>
      </c>
      <c r="Q40" s="167">
        <f>_xll.qlCalendarAdvance(Calendar,Q39,P40,"f")</f>
        <v>42317</v>
      </c>
      <c r="R40" s="168">
        <f>_xll.qlIndexFixing(Index,Q40,,InterestRatesTrigger)</f>
        <v>-1.3512652295100125E-3</v>
      </c>
    </row>
    <row r="41" spans="16:18" x14ac:dyDescent="0.2">
      <c r="P41" s="166" t="s">
        <v>96</v>
      </c>
      <c r="Q41" s="167">
        <f>_xll.qlCalendarAdvance(Calendar,Q40,P41,"f")</f>
        <v>42318</v>
      </c>
      <c r="R41" s="168">
        <f>_xll.qlIndexFixing(Index,Q41,,InterestRatesTrigger)</f>
        <v>-1.3512652293501404E-3</v>
      </c>
    </row>
    <row r="42" spans="16:18" x14ac:dyDescent="0.2">
      <c r="P42" s="166" t="s">
        <v>96</v>
      </c>
      <c r="Q42" s="167">
        <f>_xll.qlCalendarAdvance(Calendar,Q41,P42,"f")</f>
        <v>42319</v>
      </c>
      <c r="R42" s="168">
        <f>_xll.qlIndexFixing(Index,Q42,,InterestRatesTrigger)</f>
        <v>-1.3512652295499805E-3</v>
      </c>
    </row>
    <row r="43" spans="16:18" x14ac:dyDescent="0.2">
      <c r="P43" s="166" t="s">
        <v>96</v>
      </c>
      <c r="Q43" s="167">
        <f>_xll.qlCalendarAdvance(Calendar,Q42,P43,"f")</f>
        <v>42320</v>
      </c>
      <c r="R43" s="168">
        <f>_xll.qlIndexFixing(Index,Q43,,InterestRatesTrigger)</f>
        <v>-1.3512652294700445E-3</v>
      </c>
    </row>
    <row r="44" spans="16:18" x14ac:dyDescent="0.2">
      <c r="P44" s="166" t="s">
        <v>96</v>
      </c>
      <c r="Q44" s="167">
        <f>_xll.qlCalendarAdvance(Calendar,Q43,P44,"f")</f>
        <v>42321</v>
      </c>
      <c r="R44" s="168">
        <f>_xll.qlIndexFixing(Index,Q44,,InterestRatesTrigger)</f>
        <v>-1.3512601574738881E-3</v>
      </c>
    </row>
    <row r="45" spans="16:18" x14ac:dyDescent="0.2">
      <c r="P45" s="166" t="s">
        <v>96</v>
      </c>
      <c r="Q45" s="167">
        <f>_xll.qlCalendarAdvance(Calendar,Q44,P45,"f")</f>
        <v>42324</v>
      </c>
      <c r="R45" s="168">
        <f>_xll.qlIndexFixing(Index,Q45,,InterestRatesTrigger)</f>
        <v>-1.3512652294700445E-3</v>
      </c>
    </row>
    <row r="46" spans="16:18" x14ac:dyDescent="0.2">
      <c r="P46" s="166" t="s">
        <v>96</v>
      </c>
      <c r="Q46" s="167">
        <f>_xll.qlCalendarAdvance(Calendar,Q45,P46,"f")</f>
        <v>42325</v>
      </c>
      <c r="R46" s="168">
        <f>_xll.qlIndexFixing(Index,Q46,,InterestRatesTrigger)</f>
        <v>-1.4063295699973111E-3</v>
      </c>
    </row>
    <row r="47" spans="16:18" x14ac:dyDescent="0.2">
      <c r="P47" s="166" t="s">
        <v>96</v>
      </c>
      <c r="Q47" s="167">
        <f>_xll.qlCalendarAdvance(Calendar,Q46,P47,"f")</f>
        <v>42326</v>
      </c>
      <c r="R47" s="168">
        <f>_xll.qlIndexFixing(Index,Q47,,InterestRatesTrigger)</f>
        <v>-1.406329569957343E-3</v>
      </c>
    </row>
    <row r="48" spans="16:18" x14ac:dyDescent="0.2">
      <c r="P48" s="166" t="s">
        <v>96</v>
      </c>
      <c r="Q48" s="167">
        <f>_xll.qlCalendarAdvance(Calendar,Q47,P48,"f")</f>
        <v>42327</v>
      </c>
      <c r="R48" s="168">
        <f>_xll.qlIndexFixing(Index,Q48,,InterestRatesTrigger)</f>
        <v>-1.4063295699973111E-3</v>
      </c>
    </row>
    <row r="49" spans="16:18" x14ac:dyDescent="0.2">
      <c r="P49" s="166" t="s">
        <v>96</v>
      </c>
      <c r="Q49" s="167">
        <f>_xll.qlCalendarAdvance(Calendar,Q48,P49,"f")</f>
        <v>42328</v>
      </c>
      <c r="R49" s="168">
        <f>_xll.qlIndexFixing(Index,Q49,,InterestRatesTrigger)</f>
        <v>-1.4063240762318685E-3</v>
      </c>
    </row>
    <row r="50" spans="16:18" x14ac:dyDescent="0.2">
      <c r="P50" s="166" t="s">
        <v>96</v>
      </c>
      <c r="Q50" s="167">
        <f>_xll.qlCalendarAdvance(Calendar,Q49,P50,"f")</f>
        <v>42331</v>
      </c>
      <c r="R50" s="168">
        <f>_xll.qlIndexFixing(Index,Q50,,InterestRatesTrigger)</f>
        <v>-1.406329569877407E-3</v>
      </c>
    </row>
    <row r="51" spans="16:18" x14ac:dyDescent="0.2">
      <c r="P51" s="166" t="s">
        <v>96</v>
      </c>
      <c r="Q51" s="167">
        <f>_xll.qlCalendarAdvance(Calendar,Q50,P51,"f")</f>
        <v>42332</v>
      </c>
      <c r="R51" s="168">
        <f>_xll.qlIndexFixing(Index,Q51,,InterestRatesTrigger)</f>
        <v>-1.4063295700372791E-3</v>
      </c>
    </row>
    <row r="52" spans="16:18" x14ac:dyDescent="0.2">
      <c r="P52" s="166" t="s">
        <v>96</v>
      </c>
      <c r="Q52" s="167">
        <f>_xll.qlCalendarAdvance(Calendar,Q51,P52,"f")</f>
        <v>42333</v>
      </c>
      <c r="R52" s="168">
        <f>_xll.qlIndexFixing(Index,Q52,,InterestRatesTrigger)</f>
        <v>-1.406329569957343E-3</v>
      </c>
    </row>
    <row r="53" spans="16:18" x14ac:dyDescent="0.2">
      <c r="P53" s="166" t="s">
        <v>96</v>
      </c>
      <c r="Q53" s="167">
        <f>_xll.qlCalendarAdvance(Calendar,Q52,P53,"f")</f>
        <v>42334</v>
      </c>
      <c r="R53" s="168">
        <f>_xll.qlIndexFixing(Index,Q53,,InterestRatesTrigger)</f>
        <v>-1.4063295699973111E-3</v>
      </c>
    </row>
    <row r="54" spans="16:18" x14ac:dyDescent="0.2">
      <c r="P54" s="166" t="s">
        <v>96</v>
      </c>
      <c r="Q54" s="167">
        <f>_xll.qlCalendarAdvance(Calendar,Q53,P54,"f")</f>
        <v>42335</v>
      </c>
      <c r="R54" s="168">
        <f>_xll.qlIndexFixing(Index,Q54,,InterestRatesTrigger)</f>
        <v>-1.4063240762318685E-3</v>
      </c>
    </row>
    <row r="55" spans="16:18" x14ac:dyDescent="0.2">
      <c r="P55" s="166" t="s">
        <v>96</v>
      </c>
      <c r="Q55" s="167">
        <f>_xll.qlCalendarAdvance(Calendar,Q54,P55,"f")</f>
        <v>42338</v>
      </c>
      <c r="R55" s="168">
        <f>_xll.qlIndexFixing(Index,Q55,,InterestRatesTrigger)</f>
        <v>-1.406329569917375E-3</v>
      </c>
    </row>
    <row r="56" spans="16:18" x14ac:dyDescent="0.2">
      <c r="P56" s="166" t="s">
        <v>96</v>
      </c>
      <c r="Q56" s="167">
        <f>_xll.qlCalendarAdvance(Calendar,Q55,P56,"f")</f>
        <v>42339</v>
      </c>
      <c r="R56" s="168">
        <f>_xll.qlIndexFixing(Index,Q56,,InterestRatesTrigger)</f>
        <v>-1.4063295699973111E-3</v>
      </c>
    </row>
    <row r="57" spans="16:18" x14ac:dyDescent="0.2">
      <c r="P57" s="166" t="s">
        <v>96</v>
      </c>
      <c r="Q57" s="167">
        <f>_xll.qlCalendarAdvance(Calendar,Q56,P57,"f")</f>
        <v>42340</v>
      </c>
      <c r="R57" s="168">
        <f>_xll.qlIndexFixing(Index,Q57,,InterestRatesTrigger)</f>
        <v>-1.4063295700772471E-3</v>
      </c>
    </row>
    <row r="58" spans="16:18" x14ac:dyDescent="0.2">
      <c r="P58" s="166" t="s">
        <v>96</v>
      </c>
      <c r="Q58" s="167">
        <f>_xll.qlCalendarAdvance(Calendar,Q57,P58,"f")</f>
        <v>42341</v>
      </c>
      <c r="R58" s="168">
        <f>_xll.qlIndexFixing(Index,Q58,,InterestRatesTrigger)</f>
        <v>-1.406329569957343E-3</v>
      </c>
    </row>
    <row r="59" spans="16:18" x14ac:dyDescent="0.2">
      <c r="P59" s="166" t="s">
        <v>96</v>
      </c>
      <c r="Q59" s="167">
        <f>_xll.qlCalendarAdvance(Calendar,Q58,P59,"f")</f>
        <v>42342</v>
      </c>
      <c r="R59" s="168">
        <f>_xll.qlIndexFixing(Index,Q59,,InterestRatesTrigger)</f>
        <v>-1.4063240761919005E-3</v>
      </c>
    </row>
    <row r="60" spans="16:18" x14ac:dyDescent="0.2">
      <c r="P60" s="166" t="s">
        <v>96</v>
      </c>
      <c r="Q60" s="167">
        <f>_xll.qlCalendarAdvance(Calendar,Q59,P60,"f")</f>
        <v>42345</v>
      </c>
      <c r="R60" s="168">
        <f>_xll.qlIndexFixing(Index,Q60,,InterestRatesTrigger)</f>
        <v>-1.4063295700772471E-3</v>
      </c>
    </row>
    <row r="61" spans="16:18" x14ac:dyDescent="0.2">
      <c r="P61" s="166" t="s">
        <v>96</v>
      </c>
      <c r="Q61" s="167">
        <f>_xll.qlCalendarAdvance(Calendar,Q60,P61,"f")</f>
        <v>42346</v>
      </c>
      <c r="R61" s="168">
        <f>_xll.qlIndexFixing(Index,Q61,,InterestRatesTrigger)</f>
        <v>-1.406329569957343E-3</v>
      </c>
    </row>
    <row r="62" spans="16:18" x14ac:dyDescent="0.2">
      <c r="P62" s="166" t="s">
        <v>96</v>
      </c>
      <c r="Q62" s="167">
        <f>_xll.qlCalendarAdvance(Calendar,Q61,P62,"f")</f>
        <v>42347</v>
      </c>
      <c r="R62" s="168">
        <f>_xll.qlIndexFixing(Index,Q62,,InterestRatesTrigger)</f>
        <v>-1.500371848961457E-3</v>
      </c>
    </row>
    <row r="63" spans="16:18" x14ac:dyDescent="0.2">
      <c r="P63" s="166" t="s">
        <v>96</v>
      </c>
      <c r="Q63" s="167">
        <f>_xll.qlCalendarAdvance(Calendar,Q62,P63,"f")</f>
        <v>42348</v>
      </c>
      <c r="R63" s="168">
        <f>_xll.qlIndexFixing(Index,Q63,,InterestRatesTrigger)</f>
        <v>-1.5003718490413931E-3</v>
      </c>
    </row>
    <row r="64" spans="16:18" x14ac:dyDescent="0.2">
      <c r="P64" s="166" t="s">
        <v>96</v>
      </c>
      <c r="Q64" s="167">
        <f>_xll.qlCalendarAdvance(Calendar,Q63,P64,"f")</f>
        <v>42349</v>
      </c>
      <c r="R64" s="168">
        <f>_xll.qlIndexFixing(Index,Q64,,InterestRatesTrigger)</f>
        <v>-1.5003655959500151E-3</v>
      </c>
    </row>
    <row r="65" spans="16:18" x14ac:dyDescent="0.2">
      <c r="P65" s="166" t="s">
        <v>96</v>
      </c>
      <c r="Q65" s="167">
        <f>_xll.qlCalendarAdvance(Calendar,Q64,P65,"f")</f>
        <v>42352</v>
      </c>
      <c r="R65" s="168">
        <f>_xll.qlIndexFixing(Index,Q65,,InterestRatesTrigger)</f>
        <v>-1.5003718490413931E-3</v>
      </c>
    </row>
    <row r="66" spans="16:18" x14ac:dyDescent="0.2">
      <c r="P66" s="166" t="s">
        <v>96</v>
      </c>
      <c r="Q66" s="167">
        <f>_xll.qlCalendarAdvance(Calendar,Q65,P66,"f")</f>
        <v>42353</v>
      </c>
      <c r="R66" s="168">
        <f>_xll.qlIndexFixing(Index,Q66,,InterestRatesTrigger)</f>
        <v>-1.5003718490413931E-3</v>
      </c>
    </row>
    <row r="67" spans="16:18" x14ac:dyDescent="0.2">
      <c r="P67" s="166" t="s">
        <v>96</v>
      </c>
      <c r="Q67" s="167">
        <f>_xll.qlCalendarAdvance(Calendar,Q66,P67,"f")</f>
        <v>42354</v>
      </c>
      <c r="R67" s="168">
        <f>_xll.qlIndexFixing(Index,Q67,,InterestRatesTrigger)</f>
        <v>-1.500371848921489E-3</v>
      </c>
    </row>
    <row r="68" spans="16:18" x14ac:dyDescent="0.2">
      <c r="P68" s="166" t="s">
        <v>96</v>
      </c>
      <c r="Q68" s="167">
        <f>_xll.qlCalendarAdvance(Calendar,Q67,P68,"f")</f>
        <v>42355</v>
      </c>
      <c r="R68" s="168">
        <f>_xll.qlIndexFixing(Index,Q68,,InterestRatesTrigger)</f>
        <v>-1.5090100445602772E-3</v>
      </c>
    </row>
    <row r="69" spans="16:18" x14ac:dyDescent="0.2">
      <c r="P69" s="166" t="s">
        <v>96</v>
      </c>
      <c r="Q69" s="167">
        <f>_xll.qlCalendarAdvance(Calendar,Q68,P69,"f")</f>
        <v>42356</v>
      </c>
      <c r="R69" s="168">
        <f>_xll.qlIndexFixing(Index,Q69,,InterestRatesTrigger)</f>
        <v>-1.5090037191534122E-3</v>
      </c>
    </row>
    <row r="70" spans="16:18" x14ac:dyDescent="0.2">
      <c r="P70" s="166" t="s">
        <v>96</v>
      </c>
      <c r="Q70" s="167">
        <f>_xll.qlCalendarAdvance(Calendar,Q69,P70,"f")</f>
        <v>42359</v>
      </c>
      <c r="R70" s="168">
        <f>_xll.qlIndexFixing(Index,Q70,,InterestRatesTrigger)</f>
        <v>-1.5090100445203092E-3</v>
      </c>
    </row>
    <row r="71" spans="16:18" x14ac:dyDescent="0.2">
      <c r="P71" s="166" t="s">
        <v>96</v>
      </c>
      <c r="Q71" s="167">
        <f>_xll.qlCalendarAdvance(Calendar,Q70,P71,"f")</f>
        <v>42360</v>
      </c>
      <c r="R71" s="168">
        <f>_xll.qlIndexFixing(Index,Q71,,InterestRatesTrigger)</f>
        <v>-1.5090100445203092E-3</v>
      </c>
    </row>
    <row r="72" spans="16:18" x14ac:dyDescent="0.2">
      <c r="P72" s="166" t="s">
        <v>96</v>
      </c>
      <c r="Q72" s="167">
        <f>_xll.qlCalendarAdvance(Calendar,Q71,P72,"f")</f>
        <v>42361</v>
      </c>
      <c r="R72" s="168">
        <f>_xll.qlIndexFixing(Index,Q72,,InterestRatesTrigger)</f>
        <v>-1.5090100444004051E-3</v>
      </c>
    </row>
    <row r="73" spans="16:18" x14ac:dyDescent="0.2">
      <c r="P73" s="166" t="s">
        <v>96</v>
      </c>
      <c r="Q73" s="167">
        <f>_xll.qlCalendarAdvance(Calendar,Q72,P73,"f")</f>
        <v>42362</v>
      </c>
      <c r="R73" s="168">
        <f>_xll.qlIndexFixing(Index,Q73,,InterestRatesTrigger)</f>
        <v>-1.5090005565598918E-3</v>
      </c>
    </row>
    <row r="74" spans="16:18" x14ac:dyDescent="0.2">
      <c r="P74" s="166" t="s">
        <v>96</v>
      </c>
      <c r="Q74" s="167">
        <f>_xll.qlCalendarAdvance(Calendar,Q73,P74,"f")</f>
        <v>42366</v>
      </c>
      <c r="R74" s="168">
        <f>_xll.qlIndexFixing(Index,Q74,,InterestRatesTrigger)</f>
        <v>-1.5090100445203092E-3</v>
      </c>
    </row>
    <row r="75" spans="16:18" x14ac:dyDescent="0.2">
      <c r="P75" s="166" t="s">
        <v>96</v>
      </c>
      <c r="Q75" s="167">
        <f>_xll.qlCalendarAdvance(Calendar,Q74,P75,"f")</f>
        <v>42367</v>
      </c>
      <c r="R75" s="168">
        <f>_xll.qlIndexFixing(Index,Q75,,InterestRatesTrigger)</f>
        <v>-1.5090100444004051E-3</v>
      </c>
    </row>
    <row r="76" spans="16:18" x14ac:dyDescent="0.2">
      <c r="P76" s="166" t="s">
        <v>96</v>
      </c>
      <c r="Q76" s="167">
        <f>_xll.qlCalendarAdvance(Calendar,Q75,P76,"f")</f>
        <v>42368</v>
      </c>
      <c r="R76" s="168">
        <f>_xll.qlIndexFixing(Index,Q76,,InterestRatesTrigger)</f>
        <v>-1.5090100445203092E-3</v>
      </c>
    </row>
    <row r="77" spans="16:18" x14ac:dyDescent="0.2">
      <c r="P77" s="166" t="s">
        <v>96</v>
      </c>
      <c r="Q77" s="167">
        <f>_xll.qlCalendarAdvance(Calendar,Q76,P77,"f")</f>
        <v>42369</v>
      </c>
      <c r="R77" s="168">
        <f>_xll.qlIndexFixing(Index,Q77,,InterestRatesTrigger)</f>
        <v>-7.0901396988509724E-4</v>
      </c>
    </row>
    <row r="78" spans="16:18" x14ac:dyDescent="0.2">
      <c r="P78" s="166" t="s">
        <v>96</v>
      </c>
      <c r="Q78" s="167">
        <f>_xll.qlCalendarAdvance(Calendar,Q77,P78,"f")</f>
        <v>42373</v>
      </c>
      <c r="R78" s="168">
        <f>_xll.qlIndexFixing(Index,Q78,,InterestRatesTrigger)</f>
        <v>-1.5090100445602772E-3</v>
      </c>
    </row>
    <row r="79" spans="16:18" x14ac:dyDescent="0.2">
      <c r="P79" s="166" t="s">
        <v>96</v>
      </c>
      <c r="Q79" s="167">
        <f>_xll.qlCalendarAdvance(Calendar,Q78,P79,"f")</f>
        <v>42374</v>
      </c>
      <c r="R79" s="168">
        <f>_xll.qlIndexFixing(Index,Q79,,InterestRatesTrigger)</f>
        <v>-1.5090100444004051E-3</v>
      </c>
    </row>
    <row r="80" spans="16:18" x14ac:dyDescent="0.2">
      <c r="P80" s="166" t="s">
        <v>96</v>
      </c>
      <c r="Q80" s="167">
        <f>_xll.qlCalendarAdvance(Calendar,Q79,P80,"f")</f>
        <v>42375</v>
      </c>
      <c r="R80" s="168">
        <f>_xll.qlIndexFixing(Index,Q80,,InterestRatesTrigger)</f>
        <v>-1.5090100444403731E-3</v>
      </c>
    </row>
    <row r="81" spans="16:18" x14ac:dyDescent="0.2">
      <c r="P81" s="166" t="s">
        <v>96</v>
      </c>
      <c r="Q81" s="167">
        <f>_xll.qlCalendarAdvance(Calendar,Q80,P81,"f")</f>
        <v>42376</v>
      </c>
      <c r="R81" s="168">
        <f>_xll.qlIndexFixing(Index,Q81,,InterestRatesTrigger)</f>
        <v>-1.5090100445602772E-3</v>
      </c>
    </row>
    <row r="82" spans="16:18" x14ac:dyDescent="0.2">
      <c r="P82" s="166" t="s">
        <v>96</v>
      </c>
      <c r="Q82" s="167">
        <f>_xll.qlCalendarAdvance(Calendar,Q81,P82,"f")</f>
        <v>42377</v>
      </c>
      <c r="R82" s="168">
        <f>_xll.qlIndexFixing(Index,Q82,,InterestRatesTrigger)</f>
        <v>-1.5090037191800576E-3</v>
      </c>
    </row>
    <row r="83" spans="16:18" x14ac:dyDescent="0.2">
      <c r="P83" s="166" t="s">
        <v>96</v>
      </c>
      <c r="Q83" s="167">
        <f>_xll.qlCalendarAdvance(Calendar,Q82,P83,"f")</f>
        <v>42380</v>
      </c>
      <c r="R83" s="168">
        <f>_xll.qlIndexFixing(Index,Q83,,InterestRatesTrigger)</f>
        <v>-1.5090100444004051E-3</v>
      </c>
    </row>
    <row r="84" spans="16:18" x14ac:dyDescent="0.2">
      <c r="P84" s="166" t="s">
        <v>96</v>
      </c>
      <c r="Q84" s="167">
        <f>_xll.qlCalendarAdvance(Calendar,Q83,P84,"f")</f>
        <v>42381</v>
      </c>
      <c r="R84" s="168">
        <f>_xll.qlIndexFixing(Index,Q84,,InterestRatesTrigger)</f>
        <v>-1.5090100445602772E-3</v>
      </c>
    </row>
    <row r="85" spans="16:18" x14ac:dyDescent="0.2">
      <c r="P85" s="166" t="s">
        <v>96</v>
      </c>
      <c r="Q85" s="167">
        <f>_xll.qlCalendarAdvance(Calendar,Q84,P85,"f")</f>
        <v>42382</v>
      </c>
      <c r="R85" s="168">
        <f>_xll.qlIndexFixing(Index,Q85,,InterestRatesTrigger)</f>
        <v>-1.5090100444403731E-3</v>
      </c>
    </row>
    <row r="86" spans="16:18" x14ac:dyDescent="0.2">
      <c r="P86" s="166" t="s">
        <v>96</v>
      </c>
      <c r="Q86" s="167">
        <f>_xll.qlCalendarAdvance(Calendar,Q85,P86,"f")</f>
        <v>42383</v>
      </c>
      <c r="R86" s="168">
        <f>_xll.qlIndexFixing(Index,Q86,,InterestRatesTrigger)</f>
        <v>-1.5090100445203092E-3</v>
      </c>
    </row>
    <row r="87" spans="16:18" x14ac:dyDescent="0.2">
      <c r="P87" s="166" t="s">
        <v>96</v>
      </c>
      <c r="Q87" s="167">
        <f>_xll.qlCalendarAdvance(Calendar,Q86,P87,"f")</f>
        <v>42384</v>
      </c>
      <c r="R87" s="168">
        <f>_xll.qlIndexFixing(Index,Q87,,InterestRatesTrigger)</f>
        <v>-1.5090037191800576E-3</v>
      </c>
    </row>
    <row r="88" spans="16:18" x14ac:dyDescent="0.2">
      <c r="P88" s="166" t="s">
        <v>96</v>
      </c>
      <c r="Q88" s="167">
        <f>_xll.qlCalendarAdvance(Calendar,Q87,P88,"f")</f>
        <v>42387</v>
      </c>
      <c r="R88" s="168">
        <f>_xll.qlIndexFixing(Index,Q88,,InterestRatesTrigger)</f>
        <v>-1.6244195037495857E-3</v>
      </c>
    </row>
    <row r="89" spans="16:18" x14ac:dyDescent="0.2">
      <c r="P89" s="166" t="s">
        <v>96</v>
      </c>
      <c r="Q89" s="167">
        <f>_xll.qlCalendarAdvance(Calendar,Q88,P89,"f")</f>
        <v>42388</v>
      </c>
      <c r="R89" s="168">
        <f>_xll.qlIndexFixing(Index,Q89,,InterestRatesTrigger)</f>
        <v>-1.6244195039094578E-3</v>
      </c>
    </row>
    <row r="90" spans="16:18" x14ac:dyDescent="0.2">
      <c r="P90" s="166" t="s">
        <v>96</v>
      </c>
      <c r="Q90" s="167">
        <f>_xll.qlCalendarAdvance(Calendar,Q89,P90,"f")</f>
        <v>42389</v>
      </c>
      <c r="R90" s="168">
        <f>_xll.qlIndexFixing(Index,Q90,,InterestRatesTrigger)</f>
        <v>-1.6244195037495857E-3</v>
      </c>
    </row>
    <row r="91" spans="16:18" x14ac:dyDescent="0.2">
      <c r="P91" s="166" t="s">
        <v>96</v>
      </c>
      <c r="Q91" s="167">
        <f>_xll.qlCalendarAdvance(Calendar,Q90,P91,"f")</f>
        <v>42390</v>
      </c>
      <c r="R91" s="168">
        <f>_xll.qlIndexFixing(Index,Q91,,InterestRatesTrigger)</f>
        <v>-1.6244195038295217E-3</v>
      </c>
    </row>
    <row r="92" spans="16:18" x14ac:dyDescent="0.2">
      <c r="P92" s="166" t="s">
        <v>96</v>
      </c>
      <c r="Q92" s="167">
        <f>_xll.qlCalendarAdvance(Calendar,Q91,P92,"f")</f>
        <v>42391</v>
      </c>
      <c r="R92" s="168">
        <f>_xll.qlIndexFixing(Index,Q92,,InterestRatesTrigger)</f>
        <v>-1.6244121739994455E-3</v>
      </c>
    </row>
    <row r="93" spans="16:18" x14ac:dyDescent="0.2">
      <c r="P93" s="166" t="s">
        <v>96</v>
      </c>
      <c r="Q93" s="167">
        <f>_xll.qlCalendarAdvance(Calendar,Q92,P93,"f")</f>
        <v>42394</v>
      </c>
      <c r="R93" s="168">
        <f>_xll.qlIndexFixing(Index,Q93,,InterestRatesTrigger)</f>
        <v>-1.6244195038694897E-3</v>
      </c>
    </row>
    <row r="94" spans="16:18" x14ac:dyDescent="0.2">
      <c r="P94" s="166" t="s">
        <v>96</v>
      </c>
      <c r="Q94" s="167">
        <f>_xll.qlCalendarAdvance(Calendar,Q93,P94,"f")</f>
        <v>42395</v>
      </c>
      <c r="R94" s="168">
        <f>_xll.qlIndexFixing(Index,Q94,,InterestRatesTrigger)</f>
        <v>-1.5704588675902187E-3</v>
      </c>
    </row>
    <row r="95" spans="16:18" x14ac:dyDescent="0.2">
      <c r="P95" s="166" t="s">
        <v>96</v>
      </c>
      <c r="Q95" s="167">
        <f>_xll.qlCalendarAdvance(Calendar,Q94,P95,"f")</f>
        <v>42396</v>
      </c>
      <c r="R95" s="168">
        <f>_xll.qlIndexFixing(Index,Q95,,InterestRatesTrigger)</f>
        <v>-1.5704588675502507E-3</v>
      </c>
    </row>
    <row r="96" spans="16:18" x14ac:dyDescent="0.2">
      <c r="P96" s="166" t="s">
        <v>96</v>
      </c>
      <c r="Q96" s="167">
        <f>_xll.qlCalendarAdvance(Calendar,Q95,P96,"f")</f>
        <v>42397</v>
      </c>
      <c r="R96" s="168">
        <f>_xll.qlIndexFixing(Index,Q96,,InterestRatesTrigger)</f>
        <v>-1.5704588677101228E-3</v>
      </c>
    </row>
    <row r="97" spans="16:18" x14ac:dyDescent="0.2">
      <c r="P97" s="166" t="s">
        <v>96</v>
      </c>
      <c r="Q97" s="167">
        <f>_xll.qlCalendarAdvance(Calendar,Q96,P97,"f")</f>
        <v>42398</v>
      </c>
      <c r="R97" s="168">
        <f>_xll.qlIndexFixing(Index,Q97,,InterestRatesTrigger)</f>
        <v>-1.5704520166837099E-3</v>
      </c>
    </row>
    <row r="98" spans="16:18" x14ac:dyDescent="0.2">
      <c r="P98" s="166" t="s">
        <v>96</v>
      </c>
      <c r="Q98" s="167">
        <f>_xll.qlCalendarAdvance(Calendar,Q97,P98,"f")</f>
        <v>42401</v>
      </c>
      <c r="R98" s="168">
        <f>_xll.qlIndexFixing(Index,Q98,,InterestRatesTrigger)</f>
        <v>-1.5704588676301867E-3</v>
      </c>
    </row>
    <row r="99" spans="16:18" x14ac:dyDescent="0.2">
      <c r="P99" s="166" t="s">
        <v>96</v>
      </c>
      <c r="Q99" s="167">
        <f>_xll.qlCalendarAdvance(Calendar,Q98,P99,"f")</f>
        <v>42402</v>
      </c>
      <c r="R99" s="168">
        <f>_xll.qlIndexFixing(Index,Q99,,InterestRatesTrigger)</f>
        <v>-1.5704588675502507E-3</v>
      </c>
    </row>
    <row r="100" spans="16:18" x14ac:dyDescent="0.2">
      <c r="P100" s="166" t="s">
        <v>96</v>
      </c>
      <c r="Q100" s="167">
        <f>_xll.qlCalendarAdvance(Calendar,Q99,P100,"f")</f>
        <v>42403</v>
      </c>
      <c r="R100" s="168">
        <f>_xll.qlIndexFixing(Index,Q100,,InterestRatesTrigger)</f>
        <v>-1.5704588676301867E-3</v>
      </c>
    </row>
    <row r="101" spans="16:18" x14ac:dyDescent="0.2">
      <c r="P101" s="166" t="s">
        <v>96</v>
      </c>
      <c r="Q101" s="167">
        <f>_xll.qlCalendarAdvance(Calendar,Q100,P101,"f")</f>
        <v>42404</v>
      </c>
      <c r="R101" s="168">
        <f>_xll.qlIndexFixing(Index,Q101,,InterestRatesTrigger)</f>
        <v>-1.5704588675902187E-3</v>
      </c>
    </row>
    <row r="102" spans="16:18" x14ac:dyDescent="0.2">
      <c r="P102" s="166" t="s">
        <v>96</v>
      </c>
      <c r="Q102" s="167">
        <f>_xll.qlCalendarAdvance(Calendar,Q101,P102,"f")</f>
        <v>42405</v>
      </c>
      <c r="R102" s="168">
        <f>_xll.qlIndexFixing(Index,Q102,,InterestRatesTrigger)</f>
        <v>-1.5704520166837099E-3</v>
      </c>
    </row>
    <row r="103" spans="16:18" x14ac:dyDescent="0.2">
      <c r="P103" s="166" t="s">
        <v>96</v>
      </c>
      <c r="Q103" s="167">
        <f>_xll.qlCalendarAdvance(Calendar,Q102,P103,"f")</f>
        <v>42408</v>
      </c>
      <c r="R103" s="168">
        <f>_xll.qlIndexFixing(Index,Q103,,InterestRatesTrigger)</f>
        <v>-1.5704588676301867E-3</v>
      </c>
    </row>
    <row r="104" spans="16:18" x14ac:dyDescent="0.2">
      <c r="P104" s="166" t="s">
        <v>96</v>
      </c>
      <c r="Q104" s="167">
        <f>_xll.qlCalendarAdvance(Calendar,Q103,P104,"f")</f>
        <v>42409</v>
      </c>
      <c r="R104" s="168">
        <f>_xll.qlIndexFixing(Index,Q104,,InterestRatesTrigger)</f>
        <v>-1.5704588675902187E-3</v>
      </c>
    </row>
    <row r="105" spans="16:18" x14ac:dyDescent="0.2">
      <c r="P105" s="166" t="s">
        <v>96</v>
      </c>
      <c r="Q105" s="167">
        <f>_xll.qlCalendarAdvance(Calendar,Q104,P105,"f")</f>
        <v>42410</v>
      </c>
      <c r="R105" s="168">
        <f>_xll.qlIndexFixing(Index,Q105,,InterestRatesTrigger)</f>
        <v>-1.5704588676301867E-3</v>
      </c>
    </row>
    <row r="106" spans="16:18" x14ac:dyDescent="0.2">
      <c r="P106" s="166" t="s">
        <v>96</v>
      </c>
      <c r="Q106" s="167">
        <f>_xll.qlCalendarAdvance(Calendar,Q105,P106,"f")</f>
        <v>42411</v>
      </c>
      <c r="R106" s="168">
        <f>_xll.qlIndexFixing(Index,Q106,,InterestRatesTrigger)</f>
        <v>-1.5704588675902187E-3</v>
      </c>
    </row>
    <row r="107" spans="16:18" x14ac:dyDescent="0.2">
      <c r="P107" s="166" t="s">
        <v>96</v>
      </c>
      <c r="Q107" s="167">
        <f>_xll.qlCalendarAdvance(Calendar,Q106,P107,"f")</f>
        <v>42412</v>
      </c>
      <c r="R107" s="168">
        <f>_xll.qlIndexFixing(Index,Q107,,InterestRatesTrigger)</f>
        <v>-1.5704520166570646E-3</v>
      </c>
    </row>
    <row r="108" spans="16:18" x14ac:dyDescent="0.2">
      <c r="P108" s="166" t="s">
        <v>96</v>
      </c>
      <c r="Q108" s="167">
        <f>_xll.qlCalendarAdvance(Calendar,Q107,P108,"f")</f>
        <v>42415</v>
      </c>
      <c r="R108" s="168">
        <f>_xll.qlIndexFixing(Index,Q108,,InterestRatesTrigger)</f>
        <v>-1.5704588676301867E-3</v>
      </c>
    </row>
    <row r="109" spans="16:18" x14ac:dyDescent="0.2">
      <c r="P109" s="166" t="s">
        <v>96</v>
      </c>
      <c r="Q109" s="167">
        <f>_xll.qlCalendarAdvance(Calendar,Q108,P109,"f")</f>
        <v>42416</v>
      </c>
      <c r="R109" s="168">
        <f>_xll.qlIndexFixing(Index,Q109,,InterestRatesTrigger)</f>
        <v>-1.5704588676301867E-3</v>
      </c>
    </row>
    <row r="110" spans="16:18" x14ac:dyDescent="0.2">
      <c r="P110" s="166" t="s">
        <v>96</v>
      </c>
      <c r="Q110" s="167">
        <f>_xll.qlCalendarAdvance(Calendar,Q109,P110,"f")</f>
        <v>42417</v>
      </c>
      <c r="R110" s="168">
        <f>_xll.qlIndexFixing(Index,Q110,,InterestRatesTrigger)</f>
        <v>-1.5878000296565276E-3</v>
      </c>
    </row>
    <row r="111" spans="16:18" x14ac:dyDescent="0.2">
      <c r="P111" s="166" t="s">
        <v>96</v>
      </c>
      <c r="Q111" s="167">
        <f>_xll.qlCalendarAdvance(Calendar,Q110,P111,"f")</f>
        <v>42418</v>
      </c>
      <c r="R111" s="168">
        <f>_xll.qlIndexFixing(Index,Q111,,InterestRatesTrigger)</f>
        <v>-1.5878000297364636E-3</v>
      </c>
    </row>
    <row r="112" spans="16:18" x14ac:dyDescent="0.2">
      <c r="P112" s="166" t="s">
        <v>96</v>
      </c>
      <c r="Q112" s="167">
        <f>_xll.qlCalendarAdvance(Calendar,Q111,P112,"f")</f>
        <v>42419</v>
      </c>
      <c r="R112" s="168">
        <f>_xll.qlIndexFixing(Index,Q112,,InterestRatesTrigger)</f>
        <v>-1.5877930266183782E-3</v>
      </c>
    </row>
    <row r="113" spans="16:18" x14ac:dyDescent="0.2">
      <c r="P113" s="166" t="s">
        <v>96</v>
      </c>
      <c r="Q113" s="167">
        <f>_xll.qlCalendarAdvance(Calendar,Q112,P113,"f")</f>
        <v>42422</v>
      </c>
      <c r="R113" s="168">
        <f>_xll.qlIndexFixing(Index,Q113,,InterestRatesTrigger)</f>
        <v>-1.5878000296565276E-3</v>
      </c>
    </row>
    <row r="114" spans="16:18" x14ac:dyDescent="0.2">
      <c r="P114" s="166" t="s">
        <v>96</v>
      </c>
      <c r="Q114" s="167">
        <f>_xll.qlCalendarAdvance(Calendar,Q113,P114,"f")</f>
        <v>42423</v>
      </c>
      <c r="R114" s="168">
        <f>_xll.qlIndexFixing(Index,Q114,,InterestRatesTrigger)</f>
        <v>-1.5878000297364636E-3</v>
      </c>
    </row>
    <row r="115" spans="16:18" x14ac:dyDescent="0.2">
      <c r="P115" s="166" t="s">
        <v>96</v>
      </c>
      <c r="Q115" s="167">
        <f>_xll.qlCalendarAdvance(Calendar,Q114,P115,"f")</f>
        <v>42424</v>
      </c>
      <c r="R115" s="168">
        <f>_xll.qlIndexFixing(Index,Q115,,InterestRatesTrigger)</f>
        <v>-1.5878000296964956E-3</v>
      </c>
    </row>
    <row r="116" spans="16:18" x14ac:dyDescent="0.2">
      <c r="P116" s="166" t="s">
        <v>96</v>
      </c>
      <c r="Q116" s="167">
        <f>_xll.qlCalendarAdvance(Calendar,Q115,P116,"f")</f>
        <v>42425</v>
      </c>
      <c r="R116" s="168">
        <f>_xll.qlIndexFixing(Index,Q116,,InterestRatesTrigger)</f>
        <v>-1.5878000296165595E-3</v>
      </c>
    </row>
    <row r="117" spans="16:18" x14ac:dyDescent="0.2">
      <c r="P117" s="166" t="s">
        <v>96</v>
      </c>
      <c r="Q117" s="167">
        <f>_xll.qlCalendarAdvance(Calendar,Q116,P117,"f")</f>
        <v>42426</v>
      </c>
      <c r="R117" s="168">
        <f>_xll.qlIndexFixing(Index,Q117,,InterestRatesTrigger)</f>
        <v>-1.5877930266450235E-3</v>
      </c>
    </row>
    <row r="118" spans="16:18" x14ac:dyDescent="0.2">
      <c r="P118" s="166" t="s">
        <v>96</v>
      </c>
      <c r="Q118" s="167">
        <f>_xll.qlCalendarAdvance(Calendar,Q117,P118,"f")</f>
        <v>42429</v>
      </c>
      <c r="R118" s="168">
        <f>_xll.qlIndexFixing(Index,Q118,,InterestRatesTrigger)</f>
        <v>-1.5878000296565276E-3</v>
      </c>
    </row>
    <row r="119" spans="16:18" x14ac:dyDescent="0.2">
      <c r="P119" s="166" t="s">
        <v>96</v>
      </c>
      <c r="Q119" s="167">
        <f>_xll.qlCalendarAdvance(Calendar,Q118,P119,"f")</f>
        <v>42430</v>
      </c>
      <c r="R119" s="168">
        <f>_xll.qlIndexFixing(Index,Q119,,InterestRatesTrigger)</f>
        <v>-1.5878000296565276E-3</v>
      </c>
    </row>
    <row r="120" spans="16:18" x14ac:dyDescent="0.2">
      <c r="P120" s="166" t="s">
        <v>96</v>
      </c>
      <c r="Q120" s="167">
        <f>_xll.qlCalendarAdvance(Calendar,Q119,P120,"f")</f>
        <v>42431</v>
      </c>
      <c r="R120" s="168">
        <f>_xll.qlIndexFixing(Index,Q120,,InterestRatesTrigger)</f>
        <v>-1.5878000296565276E-3</v>
      </c>
    </row>
    <row r="121" spans="16:18" x14ac:dyDescent="0.2">
      <c r="P121" s="166" t="s">
        <v>96</v>
      </c>
      <c r="Q121" s="167">
        <f>_xll.qlCalendarAdvance(Calendar,Q120,P121,"f")</f>
        <v>42432</v>
      </c>
      <c r="R121" s="168">
        <f>_xll.qlIndexFixing(Index,Q121,,InterestRatesTrigger)</f>
        <v>-1.5878000296964956E-3</v>
      </c>
    </row>
    <row r="122" spans="16:18" x14ac:dyDescent="0.2">
      <c r="P122" s="166" t="s">
        <v>96</v>
      </c>
      <c r="Q122" s="167">
        <f>_xll.qlCalendarAdvance(Calendar,Q121,P122,"f")</f>
        <v>42433</v>
      </c>
      <c r="R122" s="168">
        <f>_xll.qlIndexFixing(Index,Q122,,InterestRatesTrigger)</f>
        <v>-1.5877930266450235E-3</v>
      </c>
    </row>
    <row r="123" spans="16:18" x14ac:dyDescent="0.2">
      <c r="P123" s="166" t="s">
        <v>96</v>
      </c>
      <c r="Q123" s="167">
        <f>_xll.qlCalendarAdvance(Calendar,Q122,P123,"f")</f>
        <v>42436</v>
      </c>
      <c r="R123" s="168">
        <f>_xll.qlIndexFixing(Index,Q123,,InterestRatesTrigger)</f>
        <v>-1.5878000296565276E-3</v>
      </c>
    </row>
    <row r="124" spans="16:18" x14ac:dyDescent="0.2">
      <c r="P124" s="166" t="s">
        <v>96</v>
      </c>
      <c r="Q124" s="167">
        <f>_xll.qlCalendarAdvance(Calendar,Q123,P124,"f")</f>
        <v>42437</v>
      </c>
      <c r="R124" s="168">
        <f>_xll.qlIndexFixing(Index,Q124,,InterestRatesTrigger)</f>
        <v>-1.5878000296964956E-3</v>
      </c>
    </row>
    <row r="125" spans="16:18" x14ac:dyDescent="0.2">
      <c r="P125" s="166" t="s">
        <v>96</v>
      </c>
      <c r="Q125" s="167">
        <f>_xll.qlCalendarAdvance(Calendar,Q124,P125,"f")</f>
        <v>42438</v>
      </c>
      <c r="R125" s="168">
        <f>_xll.qlIndexFixing(Index,Q125,,InterestRatesTrigger)</f>
        <v>-1.5878000296165595E-3</v>
      </c>
    </row>
    <row r="126" spans="16:18" x14ac:dyDescent="0.2">
      <c r="P126" s="166" t="s">
        <v>96</v>
      </c>
      <c r="Q126" s="167">
        <f>_xll.qlCalendarAdvance(Calendar,Q125,P126,"f")</f>
        <v>42439</v>
      </c>
      <c r="R126" s="168">
        <f>_xll.qlIndexFixing(Index,Q126,,InterestRatesTrigger)</f>
        <v>-1.5878000297364636E-3</v>
      </c>
    </row>
    <row r="127" spans="16:18" x14ac:dyDescent="0.2">
      <c r="P127" s="166" t="s">
        <v>96</v>
      </c>
      <c r="Q127" s="167">
        <f>_xll.qlCalendarAdvance(Calendar,Q126,P127,"f")</f>
        <v>42440</v>
      </c>
      <c r="R127" s="168">
        <f>_xll.qlIndexFixing(Index,Q127,,InterestRatesTrigger)</f>
        <v>-1.5877930266050555E-3</v>
      </c>
    </row>
    <row r="128" spans="16:18" x14ac:dyDescent="0.2">
      <c r="P128" s="166" t="s">
        <v>96</v>
      </c>
      <c r="Q128" s="167">
        <f>_xll.qlCalendarAdvance(Calendar,Q127,P128,"f")</f>
        <v>42443</v>
      </c>
      <c r="R128" s="168">
        <f>_xll.qlIndexFixing(Index,Q128,,InterestRatesTrigger)</f>
        <v>-1.5878000296565276E-3</v>
      </c>
    </row>
    <row r="129" spans="16:18" x14ac:dyDescent="0.2">
      <c r="P129" s="166" t="s">
        <v>96</v>
      </c>
      <c r="Q129" s="167">
        <f>_xll.qlCalendarAdvance(Calendar,Q128,P129,"f")</f>
        <v>42444</v>
      </c>
      <c r="R129" s="168">
        <f>_xll.qlIndexFixing(Index,Q129,,InterestRatesTrigger)</f>
        <v>-1.5878000296964956E-3</v>
      </c>
    </row>
    <row r="130" spans="16:18" x14ac:dyDescent="0.2">
      <c r="P130" s="166" t="s">
        <v>96</v>
      </c>
      <c r="Q130" s="167">
        <f>_xll.qlCalendarAdvance(Calendar,Q129,P130,"f")</f>
        <v>42445</v>
      </c>
      <c r="R130" s="168">
        <f>_xll.qlIndexFixing(Index,Q130,,InterestRatesTrigger)</f>
        <v>-1.6040401204886479E-3</v>
      </c>
    </row>
    <row r="131" spans="16:18" x14ac:dyDescent="0.2">
      <c r="P131" s="166" t="s">
        <v>96</v>
      </c>
      <c r="Q131" s="167">
        <f>_xll.qlCalendarAdvance(Calendar,Q130,P131,"f")</f>
        <v>42446</v>
      </c>
      <c r="R131" s="168">
        <f>_xll.qlIndexFixing(Index,Q131,,InterestRatesTrigger)</f>
        <v>-1.6040401203687438E-3</v>
      </c>
    </row>
    <row r="132" spans="16:18" x14ac:dyDescent="0.2">
      <c r="P132" s="166" t="s">
        <v>96</v>
      </c>
      <c r="Q132" s="167">
        <f>_xll.qlCalendarAdvance(Calendar,Q131,P132,"f")</f>
        <v>42447</v>
      </c>
      <c r="R132" s="168">
        <f>_xll.qlIndexFixing(Index,Q132,,InterestRatesTrigger)</f>
        <v>-1.6040329733923997E-3</v>
      </c>
    </row>
    <row r="133" spans="16:18" x14ac:dyDescent="0.2">
      <c r="P133" s="166" t="s">
        <v>96</v>
      </c>
      <c r="Q133" s="167">
        <f>_xll.qlCalendarAdvance(Calendar,Q132,P133,"f")</f>
        <v>42450</v>
      </c>
      <c r="R133" s="168">
        <f>_xll.qlIndexFixing(Index,Q133,,InterestRatesTrigger)</f>
        <v>-1.6040401204087118E-3</v>
      </c>
    </row>
    <row r="134" spans="16:18" x14ac:dyDescent="0.2">
      <c r="P134" s="166" t="s">
        <v>96</v>
      </c>
      <c r="Q134" s="167">
        <f>_xll.qlCalendarAdvance(Calendar,Q133,P134,"f")</f>
        <v>42451</v>
      </c>
      <c r="R134" s="168">
        <f>_xll.qlIndexFixing(Index,Q134,,InterestRatesTrigger)</f>
        <v>-1.6040401205286159E-3</v>
      </c>
    </row>
    <row r="135" spans="16:18" x14ac:dyDescent="0.2">
      <c r="P135" s="166" t="s">
        <v>96</v>
      </c>
      <c r="Q135" s="167">
        <f>_xll.qlCalendarAdvance(Calendar,Q134,P135,"f")</f>
        <v>42452</v>
      </c>
      <c r="R135" s="168">
        <f>_xll.qlIndexFixing(Index,Q135,,InterestRatesTrigger)</f>
        <v>-1.6040401204087118E-3</v>
      </c>
    </row>
    <row r="136" spans="16:18" x14ac:dyDescent="0.2">
      <c r="P136" s="166" t="s">
        <v>96</v>
      </c>
      <c r="Q136" s="167">
        <f>_xll.qlCalendarAdvance(Calendar,Q135,P136,"f")</f>
        <v>42453</v>
      </c>
      <c r="R136" s="168">
        <f>_xll.qlIndexFixing(Index,Q136,,InterestRatesTrigger)</f>
        <v>-1.6040258263707585E-3</v>
      </c>
    </row>
    <row r="137" spans="16:18" x14ac:dyDescent="0.2">
      <c r="P137" s="166" t="s">
        <v>96</v>
      </c>
      <c r="Q137" s="167">
        <f>_xll.qlCalendarAdvance(Calendar,Q136,P137,"f")</f>
        <v>42458</v>
      </c>
      <c r="R137" s="168">
        <f>_xll.qlIndexFixing(Index,Q137,,InterestRatesTrigger)</f>
        <v>-1.6040401203687438E-3</v>
      </c>
    </row>
    <row r="138" spans="16:18" x14ac:dyDescent="0.2">
      <c r="P138" s="166" t="s">
        <v>96</v>
      </c>
      <c r="Q138" s="167">
        <f>_xll.qlCalendarAdvance(Calendar,Q137,P138,"f")</f>
        <v>42459</v>
      </c>
      <c r="R138" s="168">
        <f>_xll.qlIndexFixing(Index,Q138,,InterestRatesTrigger)</f>
        <v>-1.6040401204486798E-3</v>
      </c>
    </row>
    <row r="139" spans="16:18" x14ac:dyDescent="0.2">
      <c r="P139" s="166" t="s">
        <v>96</v>
      </c>
      <c r="Q139" s="167">
        <f>_xll.qlCalendarAdvance(Calendar,Q138,P139,"f")</f>
        <v>42460</v>
      </c>
      <c r="R139" s="168">
        <f>_xll.qlIndexFixing(Index,Q139,,InterestRatesTrigger)</f>
        <v>-1.6040401205286159E-3</v>
      </c>
    </row>
    <row r="140" spans="16:18" x14ac:dyDescent="0.2">
      <c r="P140" s="166" t="s">
        <v>96</v>
      </c>
      <c r="Q140" s="167">
        <f>_xll.qlCalendarAdvance(Calendar,Q139,P140,"f")</f>
        <v>42461</v>
      </c>
      <c r="R140" s="168">
        <f>_xll.qlIndexFixing(Index,Q140,,InterestRatesTrigger)</f>
        <v>-1.604032973379077E-3</v>
      </c>
    </row>
    <row r="141" spans="16:18" x14ac:dyDescent="0.2">
      <c r="P141" s="166" t="s">
        <v>96</v>
      </c>
      <c r="Q141" s="167">
        <f>_xll.qlCalendarAdvance(Calendar,Q140,P141,"f")</f>
        <v>42464</v>
      </c>
      <c r="R141" s="168">
        <f>_xll.qlIndexFixing(Index,Q141,,InterestRatesTrigger)</f>
        <v>-1.6040401204486798E-3</v>
      </c>
    </row>
    <row r="142" spans="16:18" x14ac:dyDescent="0.2">
      <c r="P142" s="166" t="s">
        <v>96</v>
      </c>
      <c r="Q142" s="167">
        <f>_xll.qlCalendarAdvance(Calendar,Q141,P142,"f")</f>
        <v>42465</v>
      </c>
      <c r="R142" s="168">
        <f>_xll.qlIndexFixing(Index,Q142,,InterestRatesTrigger)</f>
        <v>-1.6040401203687438E-3</v>
      </c>
    </row>
    <row r="143" spans="16:18" x14ac:dyDescent="0.2">
      <c r="P143" s="166" t="s">
        <v>96</v>
      </c>
      <c r="Q143" s="167">
        <f>_xll.qlCalendarAdvance(Calendar,Q142,P143,"f")</f>
        <v>42466</v>
      </c>
      <c r="R143" s="168">
        <f>_xll.qlIndexFixing(Index,Q143,,InterestRatesTrigger)</f>
        <v>-1.6040401204486798E-3</v>
      </c>
    </row>
    <row r="144" spans="16:18" x14ac:dyDescent="0.2">
      <c r="P144" s="166" t="s">
        <v>96</v>
      </c>
      <c r="Q144" s="167">
        <f>_xll.qlCalendarAdvance(Calendar,Q143,P144,"f")</f>
        <v>42467</v>
      </c>
      <c r="R144" s="168">
        <f>_xll.qlIndexFixing(Index,Q144,,InterestRatesTrigger)</f>
        <v>-1.6040401205286159E-3</v>
      </c>
    </row>
    <row r="145" spans="16:18" x14ac:dyDescent="0.2">
      <c r="P145" s="166" t="s">
        <v>96</v>
      </c>
      <c r="Q145" s="167">
        <f>_xll.qlCalendarAdvance(Calendar,Q144,P145,"f")</f>
        <v>42468</v>
      </c>
      <c r="R145" s="168">
        <f>_xll.qlIndexFixing(Index,Q145,,InterestRatesTrigger)</f>
        <v>-1.6040329733657543E-3</v>
      </c>
    </row>
    <row r="146" spans="16:18" x14ac:dyDescent="0.2">
      <c r="P146" s="166" t="s">
        <v>96</v>
      </c>
      <c r="Q146" s="167">
        <f>_xll.qlCalendarAdvance(Calendar,Q145,P146,"f")</f>
        <v>42471</v>
      </c>
      <c r="R146" s="168">
        <f>_xll.qlIndexFixing(Index,Q146,,InterestRatesTrigger)</f>
        <v>-1.6040401204486798E-3</v>
      </c>
    </row>
    <row r="147" spans="16:18" x14ac:dyDescent="0.2">
      <c r="P147" s="166" t="s">
        <v>96</v>
      </c>
      <c r="Q147" s="167">
        <f>_xll.qlCalendarAdvance(Calendar,Q146,P147,"f")</f>
        <v>42472</v>
      </c>
      <c r="R147" s="168">
        <f>_xll.qlIndexFixing(Index,Q147,,InterestRatesTrigger)</f>
        <v>-1.6040401204486798E-3</v>
      </c>
    </row>
    <row r="148" spans="16:18" x14ac:dyDescent="0.2">
      <c r="P148" s="166" t="s">
        <v>96</v>
      </c>
      <c r="Q148" s="167">
        <f>_xll.qlCalendarAdvance(Calendar,Q147,P148,"f")</f>
        <v>42473</v>
      </c>
      <c r="R148" s="168">
        <f>_xll.qlIndexFixing(Index,Q148,,InterestRatesTrigger)</f>
        <v>-1.6040401204886479E-3</v>
      </c>
    </row>
    <row r="149" spans="16:18" x14ac:dyDescent="0.2">
      <c r="P149" s="166" t="s">
        <v>96</v>
      </c>
      <c r="Q149" s="167">
        <f>_xll.qlCalendarAdvance(Calendar,Q148,P149,"f")</f>
        <v>42474</v>
      </c>
      <c r="R149" s="168">
        <f>_xll.qlIndexFixing(Index,Q149,,InterestRatesTrigger)</f>
        <v>-1.6040401203287757E-3</v>
      </c>
    </row>
    <row r="150" spans="16:18" x14ac:dyDescent="0.2">
      <c r="P150" s="166" t="s">
        <v>96</v>
      </c>
      <c r="Q150" s="167">
        <f>_xll.qlCalendarAdvance(Calendar,Q149,P150,"f")</f>
        <v>42475</v>
      </c>
      <c r="R150" s="168">
        <f>_xll.qlIndexFixing(Index,Q150,,InterestRatesTrigger)</f>
        <v>-1.6040329733923997E-3</v>
      </c>
    </row>
    <row r="151" spans="16:18" x14ac:dyDescent="0.2">
      <c r="P151" s="166" t="s">
        <v>96</v>
      </c>
      <c r="Q151" s="167">
        <f>_xll.qlCalendarAdvance(Calendar,Q150,P151,"f")</f>
        <v>42478</v>
      </c>
      <c r="R151" s="168">
        <f>_xll.qlIndexFixing(Index,Q151,,InterestRatesTrigger)</f>
        <v>-1.492516353827078E-3</v>
      </c>
    </row>
    <row r="152" spans="16:18" x14ac:dyDescent="0.2">
      <c r="P152" s="166" t="s">
        <v>96</v>
      </c>
      <c r="Q152" s="167">
        <f>_xll.qlCalendarAdvance(Calendar,Q151,P152,"f")</f>
        <v>42479</v>
      </c>
      <c r="R152" s="168">
        <f>_xll.qlIndexFixing(Index,Q152,,InterestRatesTrigger)</f>
        <v>-1.4925163538670461E-3</v>
      </c>
    </row>
    <row r="153" spans="16:18" x14ac:dyDescent="0.2">
      <c r="P153" s="166" t="s">
        <v>96</v>
      </c>
      <c r="Q153" s="167">
        <f>_xll.qlCalendarAdvance(Calendar,Q152,P153,"f")</f>
        <v>42480</v>
      </c>
      <c r="R153" s="168">
        <f>_xll.qlIndexFixing(Index,Q153,,InterestRatesTrigger)</f>
        <v>-1.4925163539469821E-3</v>
      </c>
    </row>
    <row r="154" spans="16:18" x14ac:dyDescent="0.2">
      <c r="P154" s="166" t="s">
        <v>96</v>
      </c>
      <c r="Q154" s="167">
        <f>_xll.qlCalendarAdvance(Calendar,Q153,P154,"f")</f>
        <v>42481</v>
      </c>
      <c r="R154" s="168">
        <f>_xll.qlIndexFixing(Index,Q154,,InterestRatesTrigger)</f>
        <v>-1.492516353747142E-3</v>
      </c>
    </row>
    <row r="155" spans="16:18" x14ac:dyDescent="0.2">
      <c r="P155" s="166" t="s">
        <v>96</v>
      </c>
      <c r="Q155" s="167">
        <f>_xll.qlCalendarAdvance(Calendar,Q154,P155,"f")</f>
        <v>42482</v>
      </c>
      <c r="R155" s="168">
        <f>_xll.qlIndexFixing(Index,Q155,,InterestRatesTrigger)</f>
        <v>-1.4925101660701046E-3</v>
      </c>
    </row>
    <row r="156" spans="16:18" x14ac:dyDescent="0.2">
      <c r="P156" s="166" t="s">
        <v>96</v>
      </c>
      <c r="Q156" s="167">
        <f>_xll.qlCalendarAdvance(Calendar,Q155,P156,"f")</f>
        <v>42485</v>
      </c>
      <c r="R156" s="168">
        <f>_xll.qlIndexFixing(Index,Q156,,InterestRatesTrigger)</f>
        <v>-1.4925163539070141E-3</v>
      </c>
    </row>
    <row r="157" spans="16:18" x14ac:dyDescent="0.2">
      <c r="P157" s="166" t="s">
        <v>96</v>
      </c>
      <c r="Q157" s="167">
        <f>_xll.qlCalendarAdvance(Calendar,Q156,P157,"f")</f>
        <v>42486</v>
      </c>
      <c r="R157" s="168">
        <f>_xll.qlIndexFixing(Index,Q157,,InterestRatesTrigger)</f>
        <v>-1.492516353747142E-3</v>
      </c>
    </row>
    <row r="158" spans="16:18" x14ac:dyDescent="0.2">
      <c r="P158" s="166" t="s">
        <v>96</v>
      </c>
      <c r="Q158" s="167">
        <f>_xll.qlCalendarAdvance(Calendar,Q157,P158,"f")</f>
        <v>42487</v>
      </c>
      <c r="R158" s="168">
        <f>_xll.qlIndexFixing(Index,Q158,,InterestRatesTrigger)</f>
        <v>-1.461853918556244E-3</v>
      </c>
    </row>
    <row r="159" spans="16:18" x14ac:dyDescent="0.2">
      <c r="P159" s="166" t="s">
        <v>96</v>
      </c>
      <c r="Q159" s="167">
        <f>_xll.qlCalendarAdvance(Calendar,Q158,P159,"f")</f>
        <v>42488</v>
      </c>
      <c r="R159" s="168">
        <f>_xll.qlIndexFixing(Index,Q159,,InterestRatesTrigger)</f>
        <v>-1.4618539185962121E-3</v>
      </c>
    </row>
    <row r="160" spans="16:18" x14ac:dyDescent="0.2">
      <c r="P160" s="166" t="s">
        <v>96</v>
      </c>
      <c r="Q160" s="167">
        <f>_xll.qlCalendarAdvance(Calendar,Q159,P160,"f")</f>
        <v>42489</v>
      </c>
      <c r="R160" s="168">
        <f>_xll.qlIndexFixing(Index,Q160,,InterestRatesTrigger)</f>
        <v>-1.4618479823980124E-3</v>
      </c>
    </row>
    <row r="161" spans="16:18" x14ac:dyDescent="0.2">
      <c r="P161" s="166" t="s">
        <v>96</v>
      </c>
      <c r="Q161" s="167">
        <f>_xll.qlCalendarAdvance(Calendar,Q160,P161,"f")</f>
        <v>42492</v>
      </c>
      <c r="R161" s="168">
        <f>_xll.qlIndexFixing(Index,Q161,,InterestRatesTrigger)</f>
        <v>-1.461853918556244E-3</v>
      </c>
    </row>
    <row r="162" spans="16:18" x14ac:dyDescent="0.2">
      <c r="P162" s="166" t="s">
        <v>96</v>
      </c>
      <c r="Q162" s="167">
        <f>_xll.qlCalendarAdvance(Calendar,Q161,P162,"f")</f>
        <v>42493</v>
      </c>
      <c r="R162" s="168">
        <f>_xll.qlIndexFixing(Index,Q162,,InterestRatesTrigger)</f>
        <v>-1.461853918516276E-3</v>
      </c>
    </row>
    <row r="163" spans="16:18" x14ac:dyDescent="0.2">
      <c r="P163" s="166" t="s">
        <v>96</v>
      </c>
      <c r="Q163" s="167">
        <f>_xll.qlCalendarAdvance(Calendar,Q162,P163,"f")</f>
        <v>42494</v>
      </c>
      <c r="R163" s="168">
        <f>_xll.qlIndexFixing(Index,Q163,,InterestRatesTrigger)</f>
        <v>-1.461853918556244E-3</v>
      </c>
    </row>
    <row r="164" spans="16:18" x14ac:dyDescent="0.2">
      <c r="P164" s="166" t="s">
        <v>96</v>
      </c>
      <c r="Q164" s="167">
        <f>_xll.qlCalendarAdvance(Calendar,Q163,P164,"f")</f>
        <v>42495</v>
      </c>
      <c r="R164" s="168">
        <f>_xll.qlIndexFixing(Index,Q164,,InterestRatesTrigger)</f>
        <v>-1.461853918516276E-3</v>
      </c>
    </row>
    <row r="165" spans="16:18" x14ac:dyDescent="0.2">
      <c r="P165" s="166" t="s">
        <v>96</v>
      </c>
      <c r="Q165" s="167">
        <f>_xll.qlCalendarAdvance(Calendar,Q164,P165,"f")</f>
        <v>42496</v>
      </c>
      <c r="R165" s="168">
        <f>_xll.qlIndexFixing(Index,Q165,,InterestRatesTrigger)</f>
        <v>-1.4618479823980124E-3</v>
      </c>
    </row>
    <row r="166" spans="16:18" x14ac:dyDescent="0.2">
      <c r="P166" s="166" t="s">
        <v>96</v>
      </c>
      <c r="Q166" s="167">
        <f>_xll.qlCalendarAdvance(Calendar,Q165,P166,"f")</f>
        <v>42499</v>
      </c>
      <c r="R166" s="168">
        <f>_xll.qlIndexFixing(Index,Q166,,InterestRatesTrigger)</f>
        <v>-1.4618539185962121E-3</v>
      </c>
    </row>
    <row r="167" spans="16:18" x14ac:dyDescent="0.2">
      <c r="P167" s="166" t="s">
        <v>96</v>
      </c>
      <c r="Q167" s="167">
        <f>_xll.qlCalendarAdvance(Calendar,Q166,P167,"f")</f>
        <v>42500</v>
      </c>
      <c r="R167" s="168">
        <f>_xll.qlIndexFixing(Index,Q167,,InterestRatesTrigger)</f>
        <v>-1.461853918556244E-3</v>
      </c>
    </row>
    <row r="168" spans="16:18" x14ac:dyDescent="0.2">
      <c r="P168" s="166" t="s">
        <v>96</v>
      </c>
      <c r="Q168" s="167">
        <f>_xll.qlCalendarAdvance(Calendar,Q167,P168,"f")</f>
        <v>42501</v>
      </c>
      <c r="R168" s="168">
        <f>_xll.qlIndexFixing(Index,Q168,,InterestRatesTrigger)</f>
        <v>-1.461853918516276E-3</v>
      </c>
    </row>
    <row r="169" spans="16:18" x14ac:dyDescent="0.2">
      <c r="P169" s="166" t="s">
        <v>96</v>
      </c>
      <c r="Q169" s="167">
        <f>_xll.qlCalendarAdvance(Calendar,Q168,P169,"f")</f>
        <v>42502</v>
      </c>
      <c r="R169" s="168">
        <f>_xll.qlIndexFixing(Index,Q169,,InterestRatesTrigger)</f>
        <v>-1.4618539185962121E-3</v>
      </c>
    </row>
    <row r="170" spans="16:18" x14ac:dyDescent="0.2">
      <c r="P170" s="166" t="s">
        <v>96</v>
      </c>
      <c r="Q170" s="167">
        <f>_xll.qlCalendarAdvance(Calendar,Q169,P170,"f")</f>
        <v>42503</v>
      </c>
      <c r="R170" s="168">
        <f>_xll.qlIndexFixing(Index,Q170,,InterestRatesTrigger)</f>
        <v>-1.4618479823980124E-3</v>
      </c>
    </row>
    <row r="171" spans="16:18" x14ac:dyDescent="0.2">
      <c r="P171" s="166" t="s">
        <v>96</v>
      </c>
      <c r="Q171" s="167">
        <f>_xll.qlCalendarAdvance(Calendar,Q170,P171,"f")</f>
        <v>42506</v>
      </c>
      <c r="R171" s="168">
        <f>_xll.qlIndexFixing(Index,Q171,,InterestRatesTrigger)</f>
        <v>-1.461853918556244E-3</v>
      </c>
    </row>
    <row r="172" spans="16:18" x14ac:dyDescent="0.2">
      <c r="P172" s="166" t="s">
        <v>96</v>
      </c>
      <c r="Q172" s="167">
        <f>_xll.qlCalendarAdvance(Calendar,Q171,P172,"f")</f>
        <v>42507</v>
      </c>
      <c r="R172" s="168">
        <f>_xll.qlIndexFixing(Index,Q172,,InterestRatesTrigger)</f>
        <v>-1.7067712667184765E-3</v>
      </c>
    </row>
    <row r="173" spans="16:18" x14ac:dyDescent="0.2">
      <c r="P173" s="166" t="s">
        <v>96</v>
      </c>
      <c r="Q173" s="167">
        <f>_xll.qlCalendarAdvance(Calendar,Q172,P173,"f")</f>
        <v>42508</v>
      </c>
      <c r="R173" s="168">
        <f>_xll.qlIndexFixing(Index,Q173,,InterestRatesTrigger)</f>
        <v>-1.7067712667584445E-3</v>
      </c>
    </row>
    <row r="174" spans="16:18" x14ac:dyDescent="0.2">
      <c r="P174" s="166" t="s">
        <v>96</v>
      </c>
      <c r="Q174" s="167">
        <f>_xll.qlCalendarAdvance(Calendar,Q173,P174,"f")</f>
        <v>42509</v>
      </c>
      <c r="R174" s="168">
        <f>_xll.qlIndexFixing(Index,Q174,,InterestRatesTrigger)</f>
        <v>-1.7067712666385404E-3</v>
      </c>
    </row>
    <row r="175" spans="16:18" x14ac:dyDescent="0.2">
      <c r="P175" s="166" t="s">
        <v>96</v>
      </c>
      <c r="Q175" s="167">
        <f>_xll.qlCalendarAdvance(Calendar,Q174,P175,"f")</f>
        <v>42510</v>
      </c>
      <c r="R175" s="168">
        <f>_xll.qlIndexFixing(Index,Q175,,InterestRatesTrigger)</f>
        <v>-1.7067631748846068E-3</v>
      </c>
    </row>
    <row r="176" spans="16:18" x14ac:dyDescent="0.2">
      <c r="P176" s="166" t="s">
        <v>96</v>
      </c>
      <c r="Q176" s="167">
        <f>_xll.qlCalendarAdvance(Calendar,Q175,P176,"f")</f>
        <v>42513</v>
      </c>
      <c r="R176" s="168">
        <f>_xll.qlIndexFixing(Index,Q176,,InterestRatesTrigger)</f>
        <v>-1.7067712667184765E-3</v>
      </c>
    </row>
    <row r="177" spans="16:18" x14ac:dyDescent="0.2">
      <c r="P177" s="166" t="s">
        <v>96</v>
      </c>
      <c r="Q177" s="167">
        <f>_xll.qlCalendarAdvance(Calendar,Q176,P177,"f")</f>
        <v>42514</v>
      </c>
      <c r="R177" s="168">
        <f>_xll.qlIndexFixing(Index,Q177,,InterestRatesTrigger)</f>
        <v>-1.7067712666785084E-3</v>
      </c>
    </row>
    <row r="178" spans="16:18" x14ac:dyDescent="0.2">
      <c r="P178" s="166" t="s">
        <v>96</v>
      </c>
      <c r="Q178" s="167">
        <f>_xll.qlCalendarAdvance(Calendar,Q177,P178,"f")</f>
        <v>42515</v>
      </c>
      <c r="R178" s="168">
        <f>_xll.qlIndexFixing(Index,Q178,,InterestRatesTrigger)</f>
        <v>-1.7067712666785084E-3</v>
      </c>
    </row>
    <row r="179" spans="16:18" x14ac:dyDescent="0.2">
      <c r="P179" s="166" t="s">
        <v>96</v>
      </c>
      <c r="Q179" s="167">
        <f>_xll.qlCalendarAdvance(Calendar,Q178,P179,"f")</f>
        <v>42516</v>
      </c>
      <c r="R179" s="168">
        <f>_xll.qlIndexFixing(Index,Q179,,InterestRatesTrigger)</f>
        <v>-1.7067712667984125E-3</v>
      </c>
    </row>
    <row r="180" spans="16:18" x14ac:dyDescent="0.2">
      <c r="P180" s="166" t="s">
        <v>96</v>
      </c>
      <c r="Q180" s="167">
        <f>_xll.qlCalendarAdvance(Calendar,Q179,P180,"f")</f>
        <v>42517</v>
      </c>
      <c r="R180" s="168">
        <f>_xll.qlIndexFixing(Index,Q180,,InterestRatesTrigger)</f>
        <v>-1.7067631748446388E-3</v>
      </c>
    </row>
    <row r="181" spans="16:18" x14ac:dyDescent="0.2">
      <c r="P181" s="166" t="s">
        <v>96</v>
      </c>
      <c r="Q181" s="167">
        <f>_xll.qlCalendarAdvance(Calendar,Q180,P181,"f")</f>
        <v>42520</v>
      </c>
      <c r="R181" s="168">
        <f>_xll.qlIndexFixing(Index,Q181,,InterestRatesTrigger)</f>
        <v>-1.7067712667584445E-3</v>
      </c>
    </row>
    <row r="182" spans="16:18" x14ac:dyDescent="0.2">
      <c r="P182" s="166" t="s">
        <v>96</v>
      </c>
      <c r="Q182" s="167">
        <f>_xll.qlCalendarAdvance(Calendar,Q181,P182,"f")</f>
        <v>42521</v>
      </c>
      <c r="R182" s="168">
        <f>_xll.qlIndexFixing(Index,Q182,,InterestRatesTrigger)</f>
        <v>-1.7067712667584445E-3</v>
      </c>
    </row>
    <row r="183" spans="16:18" x14ac:dyDescent="0.2">
      <c r="P183" s="166" t="s">
        <v>96</v>
      </c>
      <c r="Q183" s="167">
        <f>_xll.qlCalendarAdvance(Calendar,Q182,P183,"f")</f>
        <v>42522</v>
      </c>
      <c r="R183" s="168">
        <f>_xll.qlIndexFixing(Index,Q183,,InterestRatesTrigger)</f>
        <v>-1.7067712666385404E-3</v>
      </c>
    </row>
    <row r="184" spans="16:18" x14ac:dyDescent="0.2">
      <c r="P184" s="166" t="s">
        <v>96</v>
      </c>
      <c r="Q184" s="167">
        <f>_xll.qlCalendarAdvance(Calendar,Q183,P184,"f")</f>
        <v>42523</v>
      </c>
      <c r="R184" s="168">
        <f>_xll.qlIndexFixing(Index,Q184,,InterestRatesTrigger)</f>
        <v>-1.7067712666785084E-3</v>
      </c>
    </row>
    <row r="185" spans="16:18" x14ac:dyDescent="0.2">
      <c r="P185" s="166" t="s">
        <v>96</v>
      </c>
      <c r="Q185" s="167">
        <f>_xll.qlCalendarAdvance(Calendar,Q184,P185,"f")</f>
        <v>42524</v>
      </c>
      <c r="R185" s="168">
        <f>_xll.qlIndexFixing(Index,Q185,,InterestRatesTrigger)</f>
        <v>-1.7067631748846068E-3</v>
      </c>
    </row>
    <row r="186" spans="16:18" x14ac:dyDescent="0.2">
      <c r="P186" s="166" t="s">
        <v>96</v>
      </c>
      <c r="Q186" s="167">
        <f>_xll.qlCalendarAdvance(Calendar,Q185,P186,"f")</f>
        <v>42527</v>
      </c>
      <c r="R186" s="168">
        <f>_xll.qlIndexFixing(Index,Q186,,InterestRatesTrigger)</f>
        <v>-1.7067712666785084E-3</v>
      </c>
    </row>
    <row r="187" spans="16:18" x14ac:dyDescent="0.2">
      <c r="P187" s="166" t="s">
        <v>96</v>
      </c>
      <c r="Q187" s="167">
        <f>_xll.qlCalendarAdvance(Calendar,Q186,P187,"f")</f>
        <v>42528</v>
      </c>
      <c r="R187" s="168">
        <f>_xll.qlIndexFixing(Index,Q187,,InterestRatesTrigger)</f>
        <v>-1.7067712667184765E-3</v>
      </c>
    </row>
    <row r="188" spans="16:18" x14ac:dyDescent="0.2">
      <c r="P188" s="166" t="s">
        <v>96</v>
      </c>
      <c r="Q188" s="167">
        <f>_xll.qlCalendarAdvance(Calendar,Q187,P188,"f")</f>
        <v>42529</v>
      </c>
      <c r="R188" s="168">
        <f>_xll.qlIndexFixing(Index,Q188,,InterestRatesTrigger)</f>
        <v>-1.8109283575107327E-3</v>
      </c>
    </row>
    <row r="189" spans="16:18" x14ac:dyDescent="0.2">
      <c r="P189" s="166" t="s">
        <v>96</v>
      </c>
      <c r="Q189" s="167">
        <f>_xll.qlCalendarAdvance(Calendar,Q188,P189,"f")</f>
        <v>42530</v>
      </c>
      <c r="R189" s="168">
        <f>_xll.qlIndexFixing(Index,Q189,,InterestRatesTrigger)</f>
        <v>-1.8109283576306368E-3</v>
      </c>
    </row>
    <row r="190" spans="16:18" x14ac:dyDescent="0.2">
      <c r="P190" s="166" t="s">
        <v>96</v>
      </c>
      <c r="Q190" s="167">
        <f>_xll.qlCalendarAdvance(Calendar,Q189,P190,"f")</f>
        <v>42531</v>
      </c>
      <c r="R190" s="168">
        <f>_xll.qlIndexFixing(Index,Q190,,InterestRatesTrigger)</f>
        <v>-1.8109192479442981E-3</v>
      </c>
    </row>
    <row r="191" spans="16:18" x14ac:dyDescent="0.2">
      <c r="P191" s="166" t="s">
        <v>96</v>
      </c>
      <c r="Q191" s="167">
        <f>_xll.qlCalendarAdvance(Calendar,Q190,P191,"f")</f>
        <v>42534</v>
      </c>
      <c r="R191" s="168">
        <f>_xll.qlIndexFixing(Index,Q191,,InterestRatesTrigger)</f>
        <v>-1.8109283574707646E-3</v>
      </c>
    </row>
    <row r="192" spans="16:18" x14ac:dyDescent="0.2">
      <c r="P192" s="166" t="s">
        <v>96</v>
      </c>
      <c r="Q192" s="167">
        <f>_xll.qlCalendarAdvance(Calendar,Q191,P192,"f")</f>
        <v>42535</v>
      </c>
      <c r="R192" s="168">
        <f>_xll.qlIndexFixing(Index,Q192,,InterestRatesTrigger)</f>
        <v>-1.8109283575906687E-3</v>
      </c>
    </row>
    <row r="193" spans="16:18" x14ac:dyDescent="0.2">
      <c r="P193" s="166" t="s">
        <v>96</v>
      </c>
      <c r="Q193" s="167">
        <f>_xll.qlCalendarAdvance(Calendar,Q192,P193,"f")</f>
        <v>42536</v>
      </c>
      <c r="R193" s="168">
        <f>_xll.qlIndexFixing(Index,Q193,,InterestRatesTrigger)</f>
        <v>-1.8109283575107327E-3</v>
      </c>
    </row>
    <row r="194" spans="16:18" x14ac:dyDescent="0.2">
      <c r="P194" s="166" t="s">
        <v>96</v>
      </c>
      <c r="Q194" s="167">
        <f>_xll.qlCalendarAdvance(Calendar,Q193,P194,"f")</f>
        <v>42537</v>
      </c>
      <c r="R194" s="168">
        <f>_xll.qlIndexFixing(Index,Q194,,InterestRatesTrigger)</f>
        <v>-1.8109283575507007E-3</v>
      </c>
    </row>
    <row r="195" spans="16:18" x14ac:dyDescent="0.2">
      <c r="P195" s="166" t="s">
        <v>96</v>
      </c>
      <c r="Q195" s="167">
        <f>_xll.qlCalendarAdvance(Calendar,Q194,P195,"f")</f>
        <v>42538</v>
      </c>
      <c r="R195" s="168">
        <f>_xll.qlIndexFixing(Index,Q195,,InterestRatesTrigger)</f>
        <v>-1.6003135986375483E-3</v>
      </c>
    </row>
    <row r="196" spans="16:18" x14ac:dyDescent="0.2">
      <c r="P196" s="166" t="s">
        <v>96</v>
      </c>
      <c r="Q196" s="167">
        <f>_xll.qlCalendarAdvance(Calendar,Q195,P196,"f")</f>
        <v>42541</v>
      </c>
      <c r="R196" s="168">
        <f>_xll.qlIndexFixing(Index,Q196,,InterestRatesTrigger)</f>
        <v>-1.6003207126669139E-3</v>
      </c>
    </row>
    <row r="197" spans="16:18" x14ac:dyDescent="0.2">
      <c r="P197" s="166" t="s">
        <v>96</v>
      </c>
      <c r="Q197" s="167">
        <f>_xll.qlCalendarAdvance(Calendar,Q196,P197,"f")</f>
        <v>42542</v>
      </c>
      <c r="R197" s="168">
        <f>_xll.qlIndexFixing(Index,Q197,,InterestRatesTrigger)</f>
        <v>-1.6003207126269459E-3</v>
      </c>
    </row>
    <row r="198" spans="16:18" x14ac:dyDescent="0.2">
      <c r="P198" s="166" t="s">
        <v>96</v>
      </c>
      <c r="Q198" s="167">
        <f>_xll.qlCalendarAdvance(Calendar,Q197,P198,"f")</f>
        <v>42543</v>
      </c>
      <c r="R198" s="168">
        <f>_xll.qlIndexFixing(Index,Q198,,InterestRatesTrigger)</f>
        <v>-1.6003207126669139E-3</v>
      </c>
    </row>
    <row r="199" spans="16:18" x14ac:dyDescent="0.2">
      <c r="P199" s="166" t="s">
        <v>96</v>
      </c>
      <c r="Q199" s="167">
        <f>_xll.qlCalendarAdvance(Calendar,Q198,P199,"f")</f>
        <v>42544</v>
      </c>
      <c r="R199" s="168">
        <f>_xll.qlIndexFixing(Index,Q199,,InterestRatesTrigger)</f>
        <v>-1.6003207126269459E-3</v>
      </c>
    </row>
    <row r="200" spans="16:18" x14ac:dyDescent="0.2">
      <c r="P200" s="166" t="s">
        <v>96</v>
      </c>
      <c r="Q200" s="167">
        <f>_xll.qlCalendarAdvance(Calendar,Q199,P200,"f")</f>
        <v>42545</v>
      </c>
      <c r="R200" s="168">
        <f>_xll.qlIndexFixing(Index,Q200,,InterestRatesTrigger)</f>
        <v>-1.6003135986375483E-3</v>
      </c>
    </row>
    <row r="201" spans="16:18" x14ac:dyDescent="0.2">
      <c r="P201" s="166" t="s">
        <v>96</v>
      </c>
      <c r="Q201" s="167">
        <f>_xll.qlCalendarAdvance(Calendar,Q200,P201,"f")</f>
        <v>42548</v>
      </c>
      <c r="R201" s="168">
        <f>_xll.qlIndexFixing(Index,Q201,,InterestRatesTrigger)</f>
        <v>-1.6003207125869778E-3</v>
      </c>
    </row>
    <row r="202" spans="16:18" x14ac:dyDescent="0.2">
      <c r="P202" s="166" t="s">
        <v>96</v>
      </c>
      <c r="Q202" s="167">
        <f>_xll.qlCalendarAdvance(Calendar,Q201,P202,"f")</f>
        <v>42549</v>
      </c>
      <c r="R202" s="168">
        <f>_xll.qlIndexFixing(Index,Q202,,InterestRatesTrigger)</f>
        <v>-1.6003207126669139E-3</v>
      </c>
    </row>
    <row r="203" spans="16:18" x14ac:dyDescent="0.2">
      <c r="P203" s="166" t="s">
        <v>96</v>
      </c>
      <c r="Q203" s="167">
        <f>_xll.qlCalendarAdvance(Calendar,Q202,P203,"f")</f>
        <v>42550</v>
      </c>
      <c r="R203" s="168">
        <f>_xll.qlIndexFixing(Index,Q203,,InterestRatesTrigger)</f>
        <v>-1.6003207125470098E-3</v>
      </c>
    </row>
    <row r="204" spans="16:18" x14ac:dyDescent="0.2">
      <c r="P204" s="166" t="s">
        <v>96</v>
      </c>
      <c r="Q204" s="167">
        <f>_xll.qlCalendarAdvance(Calendar,Q203,P204,"f")</f>
        <v>42551</v>
      </c>
      <c r="R204" s="168">
        <f>_xll.qlIndexFixing(Index,Q204,,InterestRatesTrigger)</f>
        <v>-1.6003207126269459E-3</v>
      </c>
    </row>
    <row r="205" spans="16:18" x14ac:dyDescent="0.2">
      <c r="P205" s="166" t="s">
        <v>96</v>
      </c>
      <c r="Q205" s="167">
        <f>_xll.qlCalendarAdvance(Calendar,Q204,P205,"f")</f>
        <v>42552</v>
      </c>
      <c r="R205" s="168">
        <f>_xll.qlIndexFixing(Index,Q205,,InterestRatesTrigger)</f>
        <v>-1.6003135986641936E-3</v>
      </c>
    </row>
    <row r="206" spans="16:18" x14ac:dyDescent="0.2">
      <c r="P206" s="166" t="s">
        <v>96</v>
      </c>
      <c r="Q206" s="167">
        <f>_xll.qlCalendarAdvance(Calendar,Q205,P206,"f")</f>
        <v>42555</v>
      </c>
      <c r="R206" s="168">
        <f>_xll.qlIndexFixing(Index,Q206,,InterestRatesTrigger)</f>
        <v>-1.6003207126669139E-3</v>
      </c>
    </row>
    <row r="207" spans="16:18" x14ac:dyDescent="0.2">
      <c r="P207" s="166" t="s">
        <v>96</v>
      </c>
      <c r="Q207" s="167">
        <f>_xll.qlCalendarAdvance(Calendar,Q206,P207,"f")</f>
        <v>42556</v>
      </c>
      <c r="R207" s="168">
        <f>_xll.qlIndexFixing(Index,Q207,,InterestRatesTrigger)</f>
        <v>-1.6003207126669139E-3</v>
      </c>
    </row>
    <row r="208" spans="16:18" x14ac:dyDescent="0.2">
      <c r="P208" s="166" t="s">
        <v>96</v>
      </c>
      <c r="Q208" s="167">
        <f>_xll.qlCalendarAdvance(Calendar,Q207,P208,"f")</f>
        <v>42557</v>
      </c>
      <c r="R208" s="168">
        <f>_xll.qlIndexFixing(Index,Q208,,InterestRatesTrigger)</f>
        <v>-1.6003207125470098E-3</v>
      </c>
    </row>
    <row r="209" spans="16:18" x14ac:dyDescent="0.2">
      <c r="P209" s="166" t="s">
        <v>96</v>
      </c>
      <c r="Q209" s="167">
        <f>_xll.qlCalendarAdvance(Calendar,Q208,P209,"f")</f>
        <v>42558</v>
      </c>
      <c r="R209" s="168">
        <f>_xll.qlIndexFixing(Index,Q209,,InterestRatesTrigger)</f>
        <v>-1.6003207125869778E-3</v>
      </c>
    </row>
    <row r="210" spans="16:18" x14ac:dyDescent="0.2">
      <c r="P210" s="166" t="s">
        <v>96</v>
      </c>
      <c r="Q210" s="167">
        <f>_xll.qlCalendarAdvance(Calendar,Q209,P210,"f")</f>
        <v>42559</v>
      </c>
      <c r="R210" s="168">
        <f>_xll.qlIndexFixing(Index,Q210,,InterestRatesTrigger)</f>
        <v>-1.6003135986775163E-3</v>
      </c>
    </row>
    <row r="211" spans="16:18" x14ac:dyDescent="0.2">
      <c r="P211" s="166" t="s">
        <v>96</v>
      </c>
      <c r="Q211" s="167">
        <f>_xll.qlCalendarAdvance(Calendar,Q210,P211,"f")</f>
        <v>42562</v>
      </c>
      <c r="R211" s="168">
        <f>_xll.qlIndexFixing(Index,Q211,,InterestRatesTrigger)</f>
        <v>-1.6003207125869778E-3</v>
      </c>
    </row>
    <row r="212" spans="16:18" x14ac:dyDescent="0.2">
      <c r="P212" s="166" t="s">
        <v>96</v>
      </c>
      <c r="Q212" s="167">
        <f>_xll.qlCalendarAdvance(Calendar,Q211,P212,"f")</f>
        <v>42563</v>
      </c>
      <c r="R212" s="168">
        <f>_xll.qlIndexFixing(Index,Q212,,InterestRatesTrigger)</f>
        <v>-1.6003207126269459E-3</v>
      </c>
    </row>
    <row r="213" spans="16:18" x14ac:dyDescent="0.2">
      <c r="P213" s="166" t="s">
        <v>96</v>
      </c>
      <c r="Q213" s="167">
        <f>_xll.qlCalendarAdvance(Calendar,Q212,P213,"f")</f>
        <v>42564</v>
      </c>
      <c r="R213" s="168">
        <f>_xll.qlIndexFixing(Index,Q213,,InterestRatesTrigger)</f>
        <v>-1.6003207125470098E-3</v>
      </c>
    </row>
    <row r="214" spans="16:18" x14ac:dyDescent="0.2">
      <c r="P214" s="166" t="s">
        <v>96</v>
      </c>
      <c r="Q214" s="167">
        <f>_xll.qlCalendarAdvance(Calendar,Q213,P214,"f")</f>
        <v>42565</v>
      </c>
      <c r="R214" s="168">
        <f>_xll.qlIndexFixing(Index,Q214,,InterestRatesTrigger)</f>
        <v>-1.6003207125869778E-3</v>
      </c>
    </row>
    <row r="215" spans="16:18" x14ac:dyDescent="0.2">
      <c r="P215" s="166" t="s">
        <v>96</v>
      </c>
      <c r="Q215" s="167">
        <f>_xll.qlCalendarAdvance(Calendar,Q214,P215,"f")</f>
        <v>42566</v>
      </c>
      <c r="R215" s="168">
        <f>_xll.qlIndexFixing(Index,Q215,,InterestRatesTrigger)</f>
        <v>-1.600313598690839E-3</v>
      </c>
    </row>
    <row r="216" spans="16:18" x14ac:dyDescent="0.2">
      <c r="P216" s="166" t="s">
        <v>96</v>
      </c>
      <c r="Q216" s="167">
        <f>_xll.qlCalendarAdvance(Calendar,Q215,P216,"f")</f>
        <v>42569</v>
      </c>
      <c r="R216" s="168">
        <f>_xll.qlIndexFixing(Index,Q216,,InterestRatesTrigger)</f>
        <v>-1.6238501348775358E-3</v>
      </c>
    </row>
    <row r="217" spans="16:18" x14ac:dyDescent="0.2">
      <c r="P217" s="166" t="s">
        <v>96</v>
      </c>
      <c r="Q217" s="167">
        <f>_xll.qlCalendarAdvance(Calendar,Q216,P217,"f")</f>
        <v>42570</v>
      </c>
      <c r="R217" s="168">
        <f>_xll.qlIndexFixing(Index,Q217,,InterestRatesTrigger)</f>
        <v>-1.6238501347975998E-3</v>
      </c>
    </row>
    <row r="218" spans="16:18" x14ac:dyDescent="0.2">
      <c r="P218" s="166" t="s">
        <v>96</v>
      </c>
      <c r="Q218" s="167">
        <f>_xll.qlCalendarAdvance(Calendar,Q217,P218,"f")</f>
        <v>42571</v>
      </c>
      <c r="R218" s="168">
        <f>_xll.qlIndexFixing(Index,Q218,,InterestRatesTrigger)</f>
        <v>-1.6238501349175039E-3</v>
      </c>
    </row>
    <row r="219" spans="16:18" x14ac:dyDescent="0.2">
      <c r="P219" s="166" t="s">
        <v>96</v>
      </c>
      <c r="Q219" s="167">
        <f>_xll.qlCalendarAdvance(Calendar,Q218,P219,"f")</f>
        <v>42572</v>
      </c>
      <c r="R219" s="168">
        <f>_xll.qlIndexFixing(Index,Q219,,InterestRatesTrigger)</f>
        <v>-1.6238501348375678E-3</v>
      </c>
    </row>
    <row r="220" spans="16:18" x14ac:dyDescent="0.2">
      <c r="P220" s="166" t="s">
        <v>96</v>
      </c>
      <c r="Q220" s="167">
        <f>_xll.qlCalendarAdvance(Calendar,Q219,P220,"f")</f>
        <v>42573</v>
      </c>
      <c r="R220" s="168">
        <f>_xll.qlIndexFixing(Index,Q220,,InterestRatesTrigger)</f>
        <v>-1.62384281017669E-3</v>
      </c>
    </row>
    <row r="221" spans="16:18" x14ac:dyDescent="0.2">
      <c r="P221" s="166" t="s">
        <v>96</v>
      </c>
      <c r="Q221" s="167">
        <f>_xll.qlCalendarAdvance(Calendar,Q220,P221,"f")</f>
        <v>42576</v>
      </c>
      <c r="R221" s="168">
        <f>_xll.qlIndexFixing(Index,Q221,,InterestRatesTrigger)</f>
        <v>-1.6238501347975998E-3</v>
      </c>
    </row>
    <row r="222" spans="16:18" x14ac:dyDescent="0.2">
      <c r="P222" s="166" t="s">
        <v>96</v>
      </c>
      <c r="Q222" s="167">
        <f>_xll.qlCalendarAdvance(Calendar,Q221,P222,"f")</f>
        <v>42577</v>
      </c>
      <c r="R222" s="168">
        <f>_xll.qlIndexFixing(Index,Q222,,InterestRatesTrigger)</f>
        <v>-1.6238501349574719E-3</v>
      </c>
    </row>
    <row r="223" spans="16:18" x14ac:dyDescent="0.2">
      <c r="P223" s="166" t="s">
        <v>96</v>
      </c>
      <c r="Q223" s="167">
        <f>_xll.qlCalendarAdvance(Calendar,Q222,P223,"f")</f>
        <v>42578</v>
      </c>
      <c r="R223" s="168">
        <f>_xll.qlIndexFixing(Index,Q223,,InterestRatesTrigger)</f>
        <v>-1.6238501348375678E-3</v>
      </c>
    </row>
    <row r="224" spans="16:18" x14ac:dyDescent="0.2">
      <c r="P224" s="166" t="s">
        <v>96</v>
      </c>
      <c r="Q224" s="167">
        <f>_xll.qlCalendarAdvance(Calendar,Q223,P224,"f")</f>
        <v>42579</v>
      </c>
      <c r="R224" s="168">
        <f>_xll.qlIndexFixing(Index,Q224,,InterestRatesTrigger)</f>
        <v>-1.6238501349175039E-3</v>
      </c>
    </row>
    <row r="225" spans="16:18" x14ac:dyDescent="0.2">
      <c r="P225" s="166" t="s">
        <v>96</v>
      </c>
      <c r="Q225" s="167">
        <f>_xll.qlCalendarAdvance(Calendar,Q224,P225,"f")</f>
        <v>42580</v>
      </c>
      <c r="R225" s="168">
        <f>_xll.qlIndexFixing(Index,Q225,,InterestRatesTrigger)</f>
        <v>-1.6238428101900126E-3</v>
      </c>
    </row>
    <row r="226" spans="16:18" x14ac:dyDescent="0.2">
      <c r="P226" s="166" t="s">
        <v>96</v>
      </c>
      <c r="Q226" s="167">
        <f>_xll.qlCalendarAdvance(Calendar,Q225,P226,"f")</f>
        <v>42583</v>
      </c>
      <c r="R226" s="168">
        <f>_xll.qlIndexFixing(Index,Q226,,InterestRatesTrigger)</f>
        <v>-1.6238501348775358E-3</v>
      </c>
    </row>
    <row r="227" spans="16:18" x14ac:dyDescent="0.2">
      <c r="P227" s="166" t="s">
        <v>96</v>
      </c>
      <c r="Q227" s="167">
        <f>_xll.qlCalendarAdvance(Calendar,Q226,P227,"f")</f>
        <v>42584</v>
      </c>
      <c r="R227" s="168">
        <f>_xll.qlIndexFixing(Index,Q227,,InterestRatesTrigger)</f>
        <v>-1.6238501349175039E-3</v>
      </c>
    </row>
    <row r="228" spans="16:18" x14ac:dyDescent="0.2">
      <c r="P228" s="166" t="s">
        <v>96</v>
      </c>
      <c r="Q228" s="167">
        <f>_xll.qlCalendarAdvance(Calendar,Q227,P228,"f")</f>
        <v>42585</v>
      </c>
      <c r="R228" s="168">
        <f>_xll.qlIndexFixing(Index,Q228,,InterestRatesTrigger)</f>
        <v>-1.6238501347975998E-3</v>
      </c>
    </row>
    <row r="229" spans="16:18" x14ac:dyDescent="0.2">
      <c r="P229" s="166" t="s">
        <v>96</v>
      </c>
      <c r="Q229" s="167">
        <f>_xll.qlCalendarAdvance(Calendar,Q228,P229,"f")</f>
        <v>42586</v>
      </c>
      <c r="R229" s="168">
        <f>_xll.qlIndexFixing(Index,Q229,,InterestRatesTrigger)</f>
        <v>-1.6238501348775358E-3</v>
      </c>
    </row>
    <row r="230" spans="16:18" x14ac:dyDescent="0.2">
      <c r="P230" s="166" t="s">
        <v>96</v>
      </c>
      <c r="Q230" s="167">
        <f>_xll.qlCalendarAdvance(Calendar,Q229,P230,"f")</f>
        <v>42587</v>
      </c>
      <c r="R230" s="168">
        <f>_xll.qlIndexFixing(Index,Q230,,InterestRatesTrigger)</f>
        <v>-1.62384281017669E-3</v>
      </c>
    </row>
    <row r="231" spans="16:18" x14ac:dyDescent="0.2">
      <c r="P231" s="166" t="s">
        <v>96</v>
      </c>
      <c r="Q231" s="167">
        <f>_xll.qlCalendarAdvance(Calendar,Q230,P231,"f")</f>
        <v>42590</v>
      </c>
      <c r="R231" s="168">
        <f>_xll.qlIndexFixing(Index,Q231,,InterestRatesTrigger)</f>
        <v>-1.6238501348775358E-3</v>
      </c>
    </row>
    <row r="232" spans="16:18" x14ac:dyDescent="0.2">
      <c r="P232" s="166" t="s">
        <v>96</v>
      </c>
      <c r="Q232" s="167">
        <f>_xll.qlCalendarAdvance(Calendar,Q231,P232,"f")</f>
        <v>42591</v>
      </c>
      <c r="R232" s="168">
        <f>_xll.qlIndexFixing(Index,Q232,,InterestRatesTrigger)</f>
        <v>-1.6238501348375678E-3</v>
      </c>
    </row>
    <row r="233" spans="16:18" x14ac:dyDescent="0.2">
      <c r="P233" s="166" t="s">
        <v>96</v>
      </c>
      <c r="Q233" s="167">
        <f>_xll.qlCalendarAdvance(Calendar,Q232,P233,"f")</f>
        <v>42592</v>
      </c>
      <c r="R233" s="168">
        <f>_xll.qlIndexFixing(Index,Q233,,InterestRatesTrigger)</f>
        <v>-1.6238501348775358E-3</v>
      </c>
    </row>
    <row r="234" spans="16:18" x14ac:dyDescent="0.2">
      <c r="P234" s="166" t="s">
        <v>96</v>
      </c>
      <c r="Q234" s="167">
        <f>_xll.qlCalendarAdvance(Calendar,Q233,P234,"f")</f>
        <v>42593</v>
      </c>
      <c r="R234" s="168">
        <f>_xll.qlIndexFixing(Index,Q234,,InterestRatesTrigger)</f>
        <v>-1.6238501348375678E-3</v>
      </c>
    </row>
    <row r="235" spans="16:18" x14ac:dyDescent="0.2">
      <c r="P235" s="166" t="s">
        <v>96</v>
      </c>
      <c r="Q235" s="167">
        <f>_xll.qlCalendarAdvance(Calendar,Q234,P235,"f")</f>
        <v>42594</v>
      </c>
      <c r="R235" s="168">
        <f>_xll.qlIndexFixing(Index,Q235,,InterestRatesTrigger)</f>
        <v>-1.6238428102033353E-3</v>
      </c>
    </row>
    <row r="236" spans="16:18" x14ac:dyDescent="0.2">
      <c r="P236" s="166" t="s">
        <v>96</v>
      </c>
      <c r="Q236" s="167">
        <f>_xll.qlCalendarAdvance(Calendar,Q235,P236,"f")</f>
        <v>42597</v>
      </c>
      <c r="R236" s="168">
        <f>_xll.qlIndexFixing(Index,Q236,,InterestRatesTrigger)</f>
        <v>-1.6238501348775358E-3</v>
      </c>
    </row>
    <row r="237" spans="16:18" x14ac:dyDescent="0.2">
      <c r="P237" s="166" t="s">
        <v>96</v>
      </c>
      <c r="Q237" s="167">
        <f>_xll.qlCalendarAdvance(Calendar,Q236,P237,"f")</f>
        <v>42598</v>
      </c>
      <c r="R237" s="168">
        <f>_xll.qlIndexFixing(Index,Q237,,InterestRatesTrigger)</f>
        <v>-1.6238501348375678E-3</v>
      </c>
    </row>
    <row r="238" spans="16:18" x14ac:dyDescent="0.2">
      <c r="P238" s="166" t="s">
        <v>96</v>
      </c>
      <c r="Q238" s="167">
        <f>_xll.qlCalendarAdvance(Calendar,Q237,P238,"f")</f>
        <v>42599</v>
      </c>
      <c r="R238" s="168">
        <f>_xll.qlIndexFixing(Index,Q238,,InterestRatesTrigger)</f>
        <v>-1.7456346408772916E-3</v>
      </c>
    </row>
    <row r="239" spans="16:18" x14ac:dyDescent="0.2">
      <c r="P239" s="166" t="s">
        <v>96</v>
      </c>
      <c r="Q239" s="167">
        <f>_xll.qlCalendarAdvance(Calendar,Q238,P239,"f")</f>
        <v>42600</v>
      </c>
      <c r="R239" s="168">
        <f>_xll.qlIndexFixing(Index,Q239,,InterestRatesTrigger)</f>
        <v>-1.7456346407174195E-3</v>
      </c>
    </row>
    <row r="240" spans="16:18" x14ac:dyDescent="0.2">
      <c r="P240" s="166" t="s">
        <v>96</v>
      </c>
      <c r="Q240" s="167">
        <f>_xll.qlCalendarAdvance(Calendar,Q239,P240,"f")</f>
        <v>42601</v>
      </c>
      <c r="R240" s="168">
        <f>_xll.qlIndexFixing(Index,Q240,,InterestRatesTrigger)</f>
        <v>-1.7456261762749392E-3</v>
      </c>
    </row>
    <row r="241" spans="16:18" x14ac:dyDescent="0.2">
      <c r="P241" s="166" t="s">
        <v>96</v>
      </c>
      <c r="Q241" s="167">
        <f>_xll.qlCalendarAdvance(Calendar,Q240,P241,"f")</f>
        <v>42604</v>
      </c>
      <c r="R241" s="168">
        <f>_xll.qlIndexFixing(Index,Q241,,InterestRatesTrigger)</f>
        <v>-1.7456346408373236E-3</v>
      </c>
    </row>
    <row r="242" spans="16:18" x14ac:dyDescent="0.2">
      <c r="P242" s="166" t="s">
        <v>96</v>
      </c>
      <c r="Q242" s="167">
        <f>_xll.qlCalendarAdvance(Calendar,Q241,P242,"f")</f>
        <v>42605</v>
      </c>
      <c r="R242" s="168">
        <f>_xll.qlIndexFixing(Index,Q242,,InterestRatesTrigger)</f>
        <v>-1.7456346407573875E-3</v>
      </c>
    </row>
    <row r="243" spans="16:18" x14ac:dyDescent="0.2">
      <c r="P243" s="166" t="s">
        <v>96</v>
      </c>
      <c r="Q243" s="167">
        <f>_xll.qlCalendarAdvance(Calendar,Q242,P243,"f")</f>
        <v>42606</v>
      </c>
      <c r="R243" s="168">
        <f>_xll.qlIndexFixing(Index,Q243,,InterestRatesTrigger)</f>
        <v>-1.7456346408373236E-3</v>
      </c>
    </row>
    <row r="244" spans="16:18" x14ac:dyDescent="0.2">
      <c r="P244" s="166" t="s">
        <v>96</v>
      </c>
      <c r="Q244" s="167">
        <f>_xll.qlCalendarAdvance(Calendar,Q243,P244,"f")</f>
        <v>42607</v>
      </c>
      <c r="R244" s="168">
        <f>_xll.qlIndexFixing(Index,Q244,,InterestRatesTrigger)</f>
        <v>-1.7456346408373236E-3</v>
      </c>
    </row>
    <row r="245" spans="16:18" x14ac:dyDescent="0.2">
      <c r="P245" s="166" t="s">
        <v>96</v>
      </c>
      <c r="Q245" s="167">
        <f>_xll.qlCalendarAdvance(Calendar,Q244,P245,"f")</f>
        <v>42608</v>
      </c>
      <c r="R245" s="168">
        <f>_xll.qlIndexFixing(Index,Q245,,InterestRatesTrigger)</f>
        <v>-1.7456261762616165E-3</v>
      </c>
    </row>
    <row r="246" spans="16:18" x14ac:dyDescent="0.2">
      <c r="P246" s="166" t="s">
        <v>96</v>
      </c>
      <c r="Q246" s="167">
        <f>_xll.qlCalendarAdvance(Calendar,Q245,P246,"f")</f>
        <v>42611</v>
      </c>
      <c r="R246" s="168">
        <f>_xll.qlIndexFixing(Index,Q246,,InterestRatesTrigger)</f>
        <v>-1.7456346408373236E-3</v>
      </c>
    </row>
    <row r="247" spans="16:18" x14ac:dyDescent="0.2">
      <c r="P247" s="166" t="s">
        <v>96</v>
      </c>
      <c r="Q247" s="167">
        <f>_xll.qlCalendarAdvance(Calendar,Q246,P247,"f")</f>
        <v>42612</v>
      </c>
      <c r="R247" s="168">
        <f>_xll.qlIndexFixing(Index,Q247,,InterestRatesTrigger)</f>
        <v>-1.7456346408373236E-3</v>
      </c>
    </row>
    <row r="248" spans="16:18" x14ac:dyDescent="0.2">
      <c r="P248" s="166" t="s">
        <v>96</v>
      </c>
      <c r="Q248" s="167">
        <f>_xll.qlCalendarAdvance(Calendar,Q247,P248,"f")</f>
        <v>42613</v>
      </c>
      <c r="R248" s="168">
        <f>_xll.qlIndexFixing(Index,Q248,,InterestRatesTrigger)</f>
        <v>-1.7456346407573875E-3</v>
      </c>
    </row>
    <row r="249" spans="16:18" x14ac:dyDescent="0.2">
      <c r="P249" s="166" t="s">
        <v>96</v>
      </c>
      <c r="Q249" s="167">
        <f>_xll.qlCalendarAdvance(Calendar,Q248,P249,"f")</f>
        <v>42614</v>
      </c>
      <c r="R249" s="168">
        <f>_xll.qlIndexFixing(Index,Q249,,InterestRatesTrigger)</f>
        <v>-1.7456346408373236E-3</v>
      </c>
    </row>
    <row r="250" spans="16:18" x14ac:dyDescent="0.2">
      <c r="P250" s="166" t="s">
        <v>96</v>
      </c>
      <c r="Q250" s="167">
        <f>_xll.qlCalendarAdvance(Calendar,Q249,P250,"f")</f>
        <v>42615</v>
      </c>
      <c r="R250" s="168">
        <f>_xll.qlIndexFixing(Index,Q250,,InterestRatesTrigger)</f>
        <v>-1.7456261762749392E-3</v>
      </c>
    </row>
    <row r="251" spans="16:18" x14ac:dyDescent="0.2">
      <c r="P251" s="166" t="s">
        <v>96</v>
      </c>
      <c r="Q251" s="167">
        <f>_xll.qlCalendarAdvance(Calendar,Q250,P251,"f")</f>
        <v>42618</v>
      </c>
      <c r="R251" s="168">
        <f>_xll.qlIndexFixing(Index,Q251,,InterestRatesTrigger)</f>
        <v>-1.7456346407973555E-3</v>
      </c>
    </row>
    <row r="252" spans="16:18" x14ac:dyDescent="0.2">
      <c r="P252" s="166" t="s">
        <v>96</v>
      </c>
      <c r="Q252" s="167">
        <f>_xll.qlCalendarAdvance(Calendar,Q251,P252,"f")</f>
        <v>42619</v>
      </c>
      <c r="R252" s="168">
        <f>_xll.qlIndexFixing(Index,Q252,,InterestRatesTrigger)</f>
        <v>-1.7456346407973555E-3</v>
      </c>
    </row>
    <row r="253" spans="16:18" x14ac:dyDescent="0.2">
      <c r="P253" s="166" t="s">
        <v>96</v>
      </c>
      <c r="Q253" s="167">
        <f>_xll.qlCalendarAdvance(Calendar,Q252,P253,"f")</f>
        <v>42620</v>
      </c>
      <c r="R253" s="168">
        <f>_xll.qlIndexFixing(Index,Q253,,InterestRatesTrigger)</f>
        <v>-1.7456346407973555E-3</v>
      </c>
    </row>
    <row r="254" spans="16:18" x14ac:dyDescent="0.2">
      <c r="P254" s="166" t="s">
        <v>96</v>
      </c>
      <c r="Q254" s="167">
        <f>_xll.qlCalendarAdvance(Calendar,Q253,P254,"f")</f>
        <v>42621</v>
      </c>
      <c r="R254" s="168">
        <f>_xll.qlIndexFixing(Index,Q254,,InterestRatesTrigger)</f>
        <v>-1.7456346407573875E-3</v>
      </c>
    </row>
    <row r="255" spans="16:18" x14ac:dyDescent="0.2">
      <c r="P255" s="166" t="s">
        <v>96</v>
      </c>
      <c r="Q255" s="167">
        <f>_xll.qlCalendarAdvance(Calendar,Q254,P255,"f")</f>
        <v>42622</v>
      </c>
      <c r="R255" s="168">
        <f>_xll.qlIndexFixing(Index,Q255,,InterestRatesTrigger)</f>
        <v>-1.7456261762882619E-3</v>
      </c>
    </row>
    <row r="256" spans="16:18" x14ac:dyDescent="0.2">
      <c r="P256" s="166" t="s">
        <v>96</v>
      </c>
      <c r="Q256" s="167">
        <f>_xll.qlCalendarAdvance(Calendar,Q255,P256,"f")</f>
        <v>42625</v>
      </c>
      <c r="R256" s="168">
        <f>_xll.qlIndexFixing(Index,Q256,,InterestRatesTrigger)</f>
        <v>-1.7456346407973555E-3</v>
      </c>
    </row>
    <row r="257" spans="16:18" x14ac:dyDescent="0.2">
      <c r="P257" s="166" t="s">
        <v>96</v>
      </c>
      <c r="Q257" s="167">
        <f>_xll.qlCalendarAdvance(Calendar,Q256,P257,"f")</f>
        <v>42626</v>
      </c>
      <c r="R257" s="168">
        <f>_xll.qlIndexFixing(Index,Q257,,InterestRatesTrigger)</f>
        <v>-1.7456346408772916E-3</v>
      </c>
    </row>
    <row r="258" spans="16:18" x14ac:dyDescent="0.2">
      <c r="P258" s="166" t="s">
        <v>96</v>
      </c>
      <c r="Q258" s="167">
        <f>_xll.qlCalendarAdvance(Calendar,Q257,P258,"f")</f>
        <v>42627</v>
      </c>
      <c r="R258" s="168">
        <f>_xll.qlIndexFixing(Index,Q258,,InterestRatesTrigger)</f>
        <v>-1.7456346408373236E-3</v>
      </c>
    </row>
    <row r="259" spans="16:18" x14ac:dyDescent="0.2">
      <c r="P259" s="166" t="s">
        <v>96</v>
      </c>
      <c r="Q259" s="167">
        <f>_xll.qlCalendarAdvance(Calendar,Q258,P259,"f")</f>
        <v>42628</v>
      </c>
      <c r="R259" s="168">
        <f>_xll.qlIndexFixing(Index,Q259,,InterestRatesTrigger)</f>
        <v>-1.7456346408373236E-3</v>
      </c>
    </row>
    <row r="260" spans="16:18" x14ac:dyDescent="0.2">
      <c r="P260" s="166" t="s">
        <v>96</v>
      </c>
      <c r="Q260" s="167">
        <f>_xll.qlCalendarAdvance(Calendar,Q259,P260,"f")</f>
        <v>42629</v>
      </c>
      <c r="R260" s="168">
        <f>_xll.qlIndexFixing(Index,Q260,,InterestRatesTrigger)</f>
        <v>-1.7456261762749392E-3</v>
      </c>
    </row>
    <row r="261" spans="16:18" x14ac:dyDescent="0.2">
      <c r="P261" s="166" t="s">
        <v>96</v>
      </c>
      <c r="Q261" s="167">
        <f>_xll.qlCalendarAdvance(Calendar,Q260,P261,"f")</f>
        <v>42632</v>
      </c>
      <c r="R261" s="168">
        <f>_xll.qlIndexFixing(Index,Q261,,InterestRatesTrigger)</f>
        <v>-1.6412364431106496E-3</v>
      </c>
    </row>
    <row r="262" spans="16:18" x14ac:dyDescent="0.2">
      <c r="P262" s="166" t="s">
        <v>96</v>
      </c>
      <c r="Q262" s="167">
        <f>_xll.qlCalendarAdvance(Calendar,Q261,P262,"f")</f>
        <v>42633</v>
      </c>
      <c r="R262" s="168">
        <f>_xll.qlIndexFixing(Index,Q262,,InterestRatesTrigger)</f>
        <v>-1.6412364431106496E-3</v>
      </c>
    </row>
    <row r="263" spans="16:18" x14ac:dyDescent="0.2">
      <c r="P263" s="166" t="s">
        <v>96</v>
      </c>
      <c r="Q263" s="167">
        <f>_xll.qlCalendarAdvance(Calendar,Q262,P263,"f")</f>
        <v>42634</v>
      </c>
      <c r="R263" s="168">
        <f>_xll.qlIndexFixing(Index,Q263,,InterestRatesTrigger)</f>
        <v>-1.6412364430706816E-3</v>
      </c>
    </row>
    <row r="264" spans="16:18" x14ac:dyDescent="0.2">
      <c r="P264" s="166" t="s">
        <v>96</v>
      </c>
      <c r="Q264" s="167">
        <f>_xll.qlCalendarAdvance(Calendar,Q263,P264,"f")</f>
        <v>42635</v>
      </c>
      <c r="R264" s="168">
        <f>_xll.qlIndexFixing(Index,Q264,,InterestRatesTrigger)</f>
        <v>-1.6412364430706816E-3</v>
      </c>
    </row>
    <row r="265" spans="16:18" x14ac:dyDescent="0.2">
      <c r="P265" s="166" t="s">
        <v>96</v>
      </c>
      <c r="Q265" s="167">
        <f>_xll.qlCalendarAdvance(Calendar,Q264,P265,"f")</f>
        <v>42636</v>
      </c>
      <c r="R265" s="168">
        <f>_xll.qlIndexFixing(Index,Q265,,InterestRatesTrigger)</f>
        <v>-1.6412289607359298E-3</v>
      </c>
    </row>
    <row r="266" spans="16:18" x14ac:dyDescent="0.2">
      <c r="P266" s="166" t="s">
        <v>96</v>
      </c>
      <c r="Q266" s="167">
        <f>_xll.qlCalendarAdvance(Calendar,Q265,P266,"f")</f>
        <v>42639</v>
      </c>
      <c r="R266" s="168">
        <f>_xll.qlIndexFixing(Index,Q266,,InterestRatesTrigger)</f>
        <v>-1.6412364431905857E-3</v>
      </c>
    </row>
    <row r="267" spans="16:18" x14ac:dyDescent="0.2">
      <c r="P267" s="166" t="s">
        <v>96</v>
      </c>
      <c r="Q267" s="167">
        <f>_xll.qlCalendarAdvance(Calendar,Q266,P267,"f")</f>
        <v>42640</v>
      </c>
      <c r="R267" s="168">
        <f>_xll.qlIndexFixing(Index,Q267,,InterestRatesTrigger)</f>
        <v>-1.6412364431106496E-3</v>
      </c>
    </row>
    <row r="268" spans="16:18" x14ac:dyDescent="0.2">
      <c r="P268" s="166" t="s">
        <v>96</v>
      </c>
      <c r="Q268" s="167">
        <f>_xll.qlCalendarAdvance(Calendar,Q267,P268,"f")</f>
        <v>42641</v>
      </c>
      <c r="R268" s="168">
        <f>_xll.qlIndexFixing(Index,Q268,,InterestRatesTrigger)</f>
        <v>-1.6412364431506177E-3</v>
      </c>
    </row>
    <row r="269" spans="16:18" x14ac:dyDescent="0.2">
      <c r="P269" s="166" t="s">
        <v>96</v>
      </c>
      <c r="Q269" s="167">
        <f>_xll.qlCalendarAdvance(Calendar,Q268,P269,"f")</f>
        <v>42642</v>
      </c>
      <c r="R269" s="168">
        <f>_xll.qlIndexFixing(Index,Q269,,InterestRatesTrigger)</f>
        <v>-1.6412364430706816E-3</v>
      </c>
    </row>
    <row r="270" spans="16:18" x14ac:dyDescent="0.2">
      <c r="P270" s="166" t="s">
        <v>96</v>
      </c>
      <c r="Q270" s="167">
        <f>_xll.qlCalendarAdvance(Calendar,Q269,P270,"f")</f>
        <v>42643</v>
      </c>
      <c r="R270" s="168">
        <f>_xll.qlIndexFixing(Index,Q270,,InterestRatesTrigger)</f>
        <v>-1.6412289607625752E-3</v>
      </c>
    </row>
    <row r="271" spans="16:18" x14ac:dyDescent="0.2">
      <c r="P271" s="166" t="s">
        <v>96</v>
      </c>
      <c r="Q271" s="167">
        <f>_xll.qlCalendarAdvance(Calendar,Q270,P271,"f")</f>
        <v>42646</v>
      </c>
      <c r="R271" s="168">
        <f>_xll.qlIndexFixing(Index,Q271,,InterestRatesTrigger)</f>
        <v>-1.6412364431106496E-3</v>
      </c>
    </row>
    <row r="272" spans="16:18" x14ac:dyDescent="0.2">
      <c r="P272" s="166" t="s">
        <v>96</v>
      </c>
      <c r="Q272" s="167">
        <f>_xll.qlCalendarAdvance(Calendar,Q271,P272,"f")</f>
        <v>42647</v>
      </c>
      <c r="R272" s="168">
        <f>_xll.qlIndexFixing(Index,Q272,,InterestRatesTrigger)</f>
        <v>-1.6412364431106496E-3</v>
      </c>
    </row>
    <row r="273" spans="16:18" x14ac:dyDescent="0.2">
      <c r="P273" s="166" t="s">
        <v>96</v>
      </c>
      <c r="Q273" s="167">
        <f>_xll.qlCalendarAdvance(Calendar,Q272,P273,"f")</f>
        <v>42648</v>
      </c>
      <c r="R273" s="168">
        <f>_xll.qlIndexFixing(Index,Q273,,InterestRatesTrigger)</f>
        <v>-1.6412364430706816E-3</v>
      </c>
    </row>
    <row r="274" spans="16:18" x14ac:dyDescent="0.2">
      <c r="P274" s="166" t="s">
        <v>96</v>
      </c>
      <c r="Q274" s="167">
        <f>_xll.qlCalendarAdvance(Calendar,Q273,P274,"f")</f>
        <v>42649</v>
      </c>
      <c r="R274" s="168">
        <f>_xll.qlIndexFixing(Index,Q274,,InterestRatesTrigger)</f>
        <v>-1.6412364431506177E-3</v>
      </c>
    </row>
    <row r="275" spans="16:18" x14ac:dyDescent="0.2">
      <c r="P275" s="166" t="s">
        <v>96</v>
      </c>
      <c r="Q275" s="167">
        <f>_xll.qlCalendarAdvance(Calendar,Q274,P275,"f")</f>
        <v>42650</v>
      </c>
      <c r="R275" s="168">
        <f>_xll.qlIndexFixing(Index,Q275,,InterestRatesTrigger)</f>
        <v>-1.6412289607625752E-3</v>
      </c>
    </row>
    <row r="276" spans="16:18" x14ac:dyDescent="0.2">
      <c r="P276" s="166" t="s">
        <v>96</v>
      </c>
      <c r="Q276" s="167">
        <f>_xll.qlCalendarAdvance(Calendar,Q275,P276,"f")</f>
        <v>42653</v>
      </c>
      <c r="R276" s="168">
        <f>_xll.qlIndexFixing(Index,Q276,,InterestRatesTrigger)</f>
        <v>-1.6412364430307136E-3</v>
      </c>
    </row>
    <row r="277" spans="16:18" x14ac:dyDescent="0.2">
      <c r="P277" s="166" t="s">
        <v>96</v>
      </c>
      <c r="Q277" s="167">
        <f>_xll.qlCalendarAdvance(Calendar,Q276,P277,"f")</f>
        <v>42654</v>
      </c>
      <c r="R277" s="168">
        <f>_xll.qlIndexFixing(Index,Q277,,InterestRatesTrigger)</f>
        <v>-1.6412364431106496E-3</v>
      </c>
    </row>
    <row r="278" spans="16:18" x14ac:dyDescent="0.2">
      <c r="P278" s="166" t="s">
        <v>96</v>
      </c>
      <c r="Q278" s="167">
        <f>_xll.qlCalendarAdvance(Calendar,Q277,P278,"f")</f>
        <v>42655</v>
      </c>
      <c r="R278" s="168">
        <f>_xll.qlIndexFixing(Index,Q278,,InterestRatesTrigger)</f>
        <v>-1.6412364431506177E-3</v>
      </c>
    </row>
    <row r="279" spans="16:18" x14ac:dyDescent="0.2">
      <c r="P279" s="166" t="s">
        <v>96</v>
      </c>
      <c r="Q279" s="167">
        <f>_xll.qlCalendarAdvance(Calendar,Q278,P279,"f")</f>
        <v>42656</v>
      </c>
      <c r="R279" s="168">
        <f>_xll.qlIndexFixing(Index,Q279,,InterestRatesTrigger)</f>
        <v>-1.6412364431506177E-3</v>
      </c>
    </row>
    <row r="280" spans="16:18" x14ac:dyDescent="0.2">
      <c r="P280" s="166" t="s">
        <v>96</v>
      </c>
      <c r="Q280" s="167">
        <f>_xll.qlCalendarAdvance(Calendar,Q279,P280,"f")</f>
        <v>42657</v>
      </c>
      <c r="R280" s="168">
        <f>_xll.qlIndexFixing(Index,Q280,,InterestRatesTrigger)</f>
        <v>-1.6412289607359298E-3</v>
      </c>
    </row>
    <row r="281" spans="16:18" x14ac:dyDescent="0.2">
      <c r="P281" s="166" t="s">
        <v>96</v>
      </c>
      <c r="Q281" s="167">
        <f>_xll.qlCalendarAdvance(Calendar,Q280,P281,"f")</f>
        <v>42660</v>
      </c>
      <c r="R281" s="168">
        <f>_xll.qlIndexFixing(Index,Q281,,InterestRatesTrigger)</f>
        <v>-1.6412364430307136E-3</v>
      </c>
    </row>
    <row r="282" spans="16:18" x14ac:dyDescent="0.2">
      <c r="P282" s="166" t="s">
        <v>96</v>
      </c>
      <c r="Q282" s="167">
        <f>_xll.qlCalendarAdvance(Calendar,Q281,P282,"f")</f>
        <v>42661</v>
      </c>
      <c r="R282" s="168">
        <f>_xll.qlIndexFixing(Index,Q282,,InterestRatesTrigger)</f>
        <v>-1.6412364431905857E-3</v>
      </c>
    </row>
    <row r="283" spans="16:18" x14ac:dyDescent="0.2">
      <c r="P283" s="166" t="s">
        <v>96</v>
      </c>
      <c r="Q283" s="167">
        <f>_xll.qlCalendarAdvance(Calendar,Q282,P283,"f")</f>
        <v>42662</v>
      </c>
      <c r="R283" s="168">
        <f>_xll.qlIndexFixing(Index,Q283,,InterestRatesTrigger)</f>
        <v>-1.6412364430706816E-3</v>
      </c>
    </row>
    <row r="284" spans="16:18" x14ac:dyDescent="0.2">
      <c r="P284" s="166" t="s">
        <v>96</v>
      </c>
      <c r="Q284" s="167">
        <f>_xll.qlCalendarAdvance(Calendar,Q283,P284,"f")</f>
        <v>42663</v>
      </c>
      <c r="R284" s="168">
        <f>_xll.qlIndexFixing(Index,Q284,,InterestRatesTrigger)</f>
        <v>-1.6412364431905857E-3</v>
      </c>
    </row>
    <row r="285" spans="16:18" x14ac:dyDescent="0.2">
      <c r="P285" s="166" t="s">
        <v>96</v>
      </c>
      <c r="Q285" s="167">
        <f>_xll.qlCalendarAdvance(Calendar,Q284,P285,"f")</f>
        <v>42664</v>
      </c>
      <c r="R285" s="168">
        <f>_xll.qlIndexFixing(Index,Q285,,InterestRatesTrigger)</f>
        <v>-1.6412289607492525E-3</v>
      </c>
    </row>
    <row r="286" spans="16:18" x14ac:dyDescent="0.2">
      <c r="P286" s="166" t="s">
        <v>96</v>
      </c>
      <c r="Q286" s="167">
        <f>_xll.qlCalendarAdvance(Calendar,Q285,P286,"f")</f>
        <v>42667</v>
      </c>
      <c r="R286" s="168">
        <f>_xll.qlIndexFixing(Index,Q286,,InterestRatesTrigger)</f>
        <v>-1.6412364430307136E-3</v>
      </c>
    </row>
    <row r="287" spans="16:18" x14ac:dyDescent="0.2">
      <c r="P287" s="166" t="s">
        <v>96</v>
      </c>
      <c r="Q287" s="167">
        <f>_xll.qlCalendarAdvance(Calendar,Q286,P287,"f")</f>
        <v>42668</v>
      </c>
      <c r="R287" s="168">
        <f>_xll.qlIndexFixing(Index,Q287,,InterestRatesTrigger)</f>
        <v>-1.6412364431106496E-3</v>
      </c>
    </row>
    <row r="288" spans="16:18" x14ac:dyDescent="0.2">
      <c r="P288" s="166" t="s">
        <v>96</v>
      </c>
      <c r="Q288" s="167">
        <f>_xll.qlCalendarAdvance(Calendar,Q287,P288,"f")</f>
        <v>42669</v>
      </c>
      <c r="R288" s="168">
        <f>_xll.qlIndexFixing(Index,Q288,,InterestRatesTrigger)</f>
        <v>-1.6412364431905857E-3</v>
      </c>
    </row>
    <row r="289" spans="16:18" x14ac:dyDescent="0.2">
      <c r="P289" s="166" t="s">
        <v>96</v>
      </c>
      <c r="Q289" s="167">
        <f>_xll.qlCalendarAdvance(Calendar,Q288,P289,"f")</f>
        <v>42670</v>
      </c>
      <c r="R289" s="168">
        <f>_xll.qlIndexFixing(Index,Q289,,InterestRatesTrigger)</f>
        <v>-1.6412364431106496E-3</v>
      </c>
    </row>
    <row r="290" spans="16:18" x14ac:dyDescent="0.2">
      <c r="P290" s="166" t="s">
        <v>96</v>
      </c>
      <c r="Q290" s="167">
        <f>_xll.qlCalendarAdvance(Calendar,Q289,P290,"f")</f>
        <v>42671</v>
      </c>
      <c r="R290" s="168">
        <f>_xll.qlIndexFixing(Index,Q290,,InterestRatesTrigger)</f>
        <v>-1.6412289607359298E-3</v>
      </c>
    </row>
    <row r="291" spans="16:18" x14ac:dyDescent="0.2">
      <c r="P291" s="166" t="s">
        <v>96</v>
      </c>
      <c r="Q291" s="167">
        <f>_xll.qlCalendarAdvance(Calendar,Q290,P291,"f")</f>
        <v>42674</v>
      </c>
      <c r="R291" s="168">
        <f>_xll.qlIndexFixing(Index,Q291,,InterestRatesTrigger)</f>
        <v>-1.6412364431506177E-3</v>
      </c>
    </row>
    <row r="292" spans="16:18" x14ac:dyDescent="0.2">
      <c r="P292" s="166" t="s">
        <v>96</v>
      </c>
      <c r="Q292" s="167">
        <f>_xll.qlCalendarAdvance(Calendar,Q291,P292,"f")</f>
        <v>42675</v>
      </c>
      <c r="R292" s="168">
        <f>_xll.qlIndexFixing(Index,Q292,,InterestRatesTrigger)</f>
        <v>-1.6412364431506177E-3</v>
      </c>
    </row>
    <row r="293" spans="16:18" x14ac:dyDescent="0.2">
      <c r="P293" s="166" t="s">
        <v>96</v>
      </c>
      <c r="Q293" s="167">
        <f>_xll.qlCalendarAdvance(Calendar,Q292,P293,"f")</f>
        <v>42676</v>
      </c>
      <c r="R293" s="168">
        <f>_xll.qlIndexFixing(Index,Q293,,InterestRatesTrigger)</f>
        <v>-1.6412364431106496E-3</v>
      </c>
    </row>
    <row r="294" spans="16:18" x14ac:dyDescent="0.2">
      <c r="P294" s="166" t="s">
        <v>96</v>
      </c>
      <c r="Q294" s="167">
        <f>_xll.qlCalendarAdvance(Calendar,Q293,P294,"f")</f>
        <v>42677</v>
      </c>
      <c r="R294" s="168">
        <f>_xll.qlIndexFixing(Index,Q294,,InterestRatesTrigger)</f>
        <v>-1.6412364431106496E-3</v>
      </c>
    </row>
    <row r="295" spans="16:18" x14ac:dyDescent="0.2">
      <c r="P295" s="166" t="s">
        <v>96</v>
      </c>
      <c r="Q295" s="167">
        <f>_xll.qlCalendarAdvance(Calendar,Q294,P295,"f")</f>
        <v>42678</v>
      </c>
      <c r="R295" s="168">
        <f>_xll.qlIndexFixing(Index,Q295,,InterestRatesTrigger)</f>
        <v>-1.6412289607492525E-3</v>
      </c>
    </row>
    <row r="296" spans="16:18" x14ac:dyDescent="0.2">
      <c r="P296" s="166" t="s">
        <v>96</v>
      </c>
      <c r="Q296" s="167">
        <f>_xll.qlCalendarAdvance(Calendar,Q295,P296,"f")</f>
        <v>42681</v>
      </c>
      <c r="R296" s="168">
        <f>_xll.qlIndexFixing(Index,Q296,,InterestRatesTrigger)</f>
        <v>-1.6412364430706816E-3</v>
      </c>
    </row>
    <row r="297" spans="16:18" x14ac:dyDescent="0.2">
      <c r="P297" s="166" t="s">
        <v>96</v>
      </c>
      <c r="Q297" s="167">
        <f>_xll.qlCalendarAdvance(Calendar,Q296,P297,"f")</f>
        <v>42682</v>
      </c>
      <c r="R297" s="168">
        <f>_xll.qlIndexFixing(Index,Q297,,InterestRatesTrigger)</f>
        <v>-1.6412364431506177E-3</v>
      </c>
    </row>
    <row r="298" spans="16:18" x14ac:dyDescent="0.2">
      <c r="P298" s="166" t="s">
        <v>96</v>
      </c>
      <c r="Q298" s="167">
        <f>_xll.qlCalendarAdvance(Calendar,Q297,P298,"f")</f>
        <v>42683</v>
      </c>
      <c r="R298" s="168">
        <f>_xll.qlIndexFixing(Index,Q298,,InterestRatesTrigger)</f>
        <v>-1.6412364430307136E-3</v>
      </c>
    </row>
    <row r="299" spans="16:18" x14ac:dyDescent="0.2">
      <c r="P299" s="166" t="s">
        <v>96</v>
      </c>
      <c r="Q299" s="167">
        <f>_xll.qlCalendarAdvance(Calendar,Q298,P299,"f")</f>
        <v>42684</v>
      </c>
      <c r="R299" s="168">
        <f>_xll.qlIndexFixing(Index,Q299,,InterestRatesTrigger)</f>
        <v>-1.6412364431506177E-3</v>
      </c>
    </row>
    <row r="300" spans="16:18" x14ac:dyDescent="0.2">
      <c r="P300" s="166" t="s">
        <v>96</v>
      </c>
      <c r="Q300" s="167">
        <f>_xll.qlCalendarAdvance(Calendar,Q299,P300,"f")</f>
        <v>42685</v>
      </c>
      <c r="R300" s="168">
        <f>_xll.qlIndexFixing(Index,Q300,,InterestRatesTrigger)</f>
        <v>-1.6412289607359298E-3</v>
      </c>
    </row>
    <row r="301" spans="16:18" x14ac:dyDescent="0.2">
      <c r="P301" s="166" t="s">
        <v>96</v>
      </c>
      <c r="Q301" s="167">
        <f>_xll.qlCalendarAdvance(Calendar,Q300,P301,"f")</f>
        <v>42688</v>
      </c>
      <c r="R301" s="168">
        <f>_xll.qlIndexFixing(Index,Q301,,InterestRatesTrigger)</f>
        <v>-1.6412364431106496E-3</v>
      </c>
    </row>
    <row r="302" spans="16:18" x14ac:dyDescent="0.2">
      <c r="P302" s="166" t="s">
        <v>96</v>
      </c>
      <c r="Q302" s="167">
        <f>_xll.qlCalendarAdvance(Calendar,Q301,P302,"f")</f>
        <v>42689</v>
      </c>
      <c r="R302" s="168">
        <f>_xll.qlIndexFixing(Index,Q302,,InterestRatesTrigger)</f>
        <v>-1.6412364431106496E-3</v>
      </c>
    </row>
    <row r="303" spans="16:18" x14ac:dyDescent="0.2">
      <c r="P303" s="166" t="s">
        <v>96</v>
      </c>
      <c r="Q303" s="167">
        <f>_xll.qlCalendarAdvance(Calendar,Q302,P303,"f")</f>
        <v>42690</v>
      </c>
      <c r="R303" s="168">
        <f>_xll.qlIndexFixing(Index,Q303,,InterestRatesTrigger)</f>
        <v>-1.6412364431506177E-3</v>
      </c>
    </row>
    <row r="304" spans="16:18" x14ac:dyDescent="0.2">
      <c r="P304" s="166" t="s">
        <v>96</v>
      </c>
      <c r="Q304" s="167">
        <f>_xll.qlCalendarAdvance(Calendar,Q303,P304,"f")</f>
        <v>42691</v>
      </c>
      <c r="R304" s="168">
        <f>_xll.qlIndexFixing(Index,Q304,,InterestRatesTrigger)</f>
        <v>-1.6412364430706816E-3</v>
      </c>
    </row>
    <row r="305" spans="16:18" x14ac:dyDescent="0.2">
      <c r="P305" s="166" t="s">
        <v>96</v>
      </c>
      <c r="Q305" s="167">
        <f>_xll.qlCalendarAdvance(Calendar,Q304,P305,"f")</f>
        <v>42692</v>
      </c>
      <c r="R305" s="168">
        <f>_xll.qlIndexFixing(Index,Q305,,InterestRatesTrigger)</f>
        <v>-1.6412289607359298E-3</v>
      </c>
    </row>
    <row r="306" spans="16:18" x14ac:dyDescent="0.2">
      <c r="P306" s="166" t="s">
        <v>96</v>
      </c>
      <c r="Q306" s="167">
        <f>_xll.qlCalendarAdvance(Calendar,Q305,P306,"f")</f>
        <v>42695</v>
      </c>
      <c r="R306" s="168">
        <f>_xll.qlIndexFixing(Index,Q306,,InterestRatesTrigger)</f>
        <v>-1.6412364431905857E-3</v>
      </c>
    </row>
    <row r="307" spans="16:18" x14ac:dyDescent="0.2">
      <c r="P307" s="166" t="s">
        <v>96</v>
      </c>
      <c r="Q307" s="167">
        <f>_xll.qlCalendarAdvance(Calendar,Q306,P307,"f")</f>
        <v>42696</v>
      </c>
      <c r="R307" s="168">
        <f>_xll.qlIndexFixing(Index,Q307,,InterestRatesTrigger)</f>
        <v>-1.6412364430307136E-3</v>
      </c>
    </row>
    <row r="308" spans="16:18" x14ac:dyDescent="0.2">
      <c r="P308" s="166" t="s">
        <v>96</v>
      </c>
      <c r="Q308" s="167">
        <f>_xll.qlCalendarAdvance(Calendar,Q307,P308,"f")</f>
        <v>42697</v>
      </c>
      <c r="R308" s="168">
        <f>_xll.qlIndexFixing(Index,Q308,,InterestRatesTrigger)</f>
        <v>-1.6412364431905857E-3</v>
      </c>
    </row>
    <row r="309" spans="16:18" x14ac:dyDescent="0.2">
      <c r="P309" s="166" t="s">
        <v>96</v>
      </c>
      <c r="Q309" s="167">
        <f>_xll.qlCalendarAdvance(Calendar,Q308,P309,"f")</f>
        <v>42698</v>
      </c>
      <c r="R309" s="168">
        <f>_xll.qlIndexFixing(Index,Q309,,InterestRatesTrigger)</f>
        <v>-1.6412364431106496E-3</v>
      </c>
    </row>
    <row r="310" spans="16:18" x14ac:dyDescent="0.2">
      <c r="P310" s="166" t="s">
        <v>96</v>
      </c>
      <c r="Q310" s="167">
        <f>_xll.qlCalendarAdvance(Calendar,Q309,P310,"f")</f>
        <v>42699</v>
      </c>
      <c r="R310" s="168">
        <f>_xll.qlIndexFixing(Index,Q310,,InterestRatesTrigger)</f>
        <v>-1.6412289607492525E-3</v>
      </c>
    </row>
    <row r="311" spans="16:18" x14ac:dyDescent="0.2">
      <c r="P311" s="166" t="s">
        <v>96</v>
      </c>
      <c r="Q311" s="167">
        <f>_xll.qlCalendarAdvance(Calendar,Q310,P311,"f")</f>
        <v>42702</v>
      </c>
      <c r="R311" s="168">
        <f>_xll.qlIndexFixing(Index,Q311,,InterestRatesTrigger)</f>
        <v>-1.6412364430706816E-3</v>
      </c>
    </row>
    <row r="312" spans="16:18" x14ac:dyDescent="0.2">
      <c r="P312" s="166" t="s">
        <v>96</v>
      </c>
      <c r="Q312" s="167">
        <f>_xll.qlCalendarAdvance(Calendar,Q311,P312,"f")</f>
        <v>42703</v>
      </c>
      <c r="R312" s="168">
        <f>_xll.qlIndexFixing(Index,Q312,,InterestRatesTrigger)</f>
        <v>-1.6412364431506177E-3</v>
      </c>
    </row>
    <row r="313" spans="16:18" x14ac:dyDescent="0.2">
      <c r="P313" s="166" t="s">
        <v>96</v>
      </c>
      <c r="Q313" s="167">
        <f>_xll.qlCalendarAdvance(Calendar,Q312,P313,"f")</f>
        <v>42704</v>
      </c>
      <c r="R313" s="168">
        <f>_xll.qlIndexFixing(Index,Q313,,InterestRatesTrigger)</f>
        <v>-1.6412364431506177E-3</v>
      </c>
    </row>
    <row r="314" spans="16:18" x14ac:dyDescent="0.2">
      <c r="P314" s="166" t="s">
        <v>96</v>
      </c>
      <c r="Q314" s="167">
        <f>_xll.qlCalendarAdvance(Calendar,Q313,P314,"f")</f>
        <v>42705</v>
      </c>
      <c r="R314" s="168">
        <f>_xll.qlIndexFixing(Index,Q314,,InterestRatesTrigger)</f>
        <v>-1.6412364430706816E-3</v>
      </c>
    </row>
    <row r="315" spans="16:18" x14ac:dyDescent="0.2">
      <c r="P315" s="166" t="s">
        <v>96</v>
      </c>
      <c r="Q315" s="167">
        <f>_xll.qlCalendarAdvance(Calendar,Q314,P315,"f")</f>
        <v>42706</v>
      </c>
      <c r="R315" s="168">
        <f>_xll.qlIndexFixing(Index,Q315,,InterestRatesTrigger)</f>
        <v>-1.6412289607492525E-3</v>
      </c>
    </row>
    <row r="316" spans="16:18" x14ac:dyDescent="0.2">
      <c r="P316" s="166" t="s">
        <v>96</v>
      </c>
      <c r="Q316" s="167">
        <f>_xll.qlCalendarAdvance(Calendar,Q315,P316,"f")</f>
        <v>42709</v>
      </c>
      <c r="R316" s="168">
        <f>_xll.qlIndexFixing(Index,Q316,,InterestRatesTrigger)</f>
        <v>-1.6412364431106496E-3</v>
      </c>
    </row>
    <row r="317" spans="16:18" x14ac:dyDescent="0.2">
      <c r="P317" s="166" t="s">
        <v>96</v>
      </c>
      <c r="Q317" s="167">
        <f>_xll.qlCalendarAdvance(Calendar,Q316,P317,"f")</f>
        <v>42710</v>
      </c>
      <c r="R317" s="168">
        <f>_xll.qlIndexFixing(Index,Q317,,InterestRatesTrigger)</f>
        <v>-1.6412364431106496E-3</v>
      </c>
    </row>
    <row r="318" spans="16:18" x14ac:dyDescent="0.2">
      <c r="P318" s="166" t="s">
        <v>96</v>
      </c>
      <c r="Q318" s="167">
        <f>_xll.qlCalendarAdvance(Calendar,Q317,P318,"f")</f>
        <v>42711</v>
      </c>
      <c r="R318" s="168">
        <f>_xll.qlIndexFixing(Index,Q318,,InterestRatesTrigger)</f>
        <v>-1.6412364430706816E-3</v>
      </c>
    </row>
    <row r="319" spans="16:18" x14ac:dyDescent="0.2">
      <c r="P319" s="166" t="s">
        <v>96</v>
      </c>
      <c r="Q319" s="167">
        <f>_xll.qlCalendarAdvance(Calendar,Q318,P319,"f")</f>
        <v>42712</v>
      </c>
      <c r="R319" s="168">
        <f>_xll.qlIndexFixing(Index,Q319,,InterestRatesTrigger)</f>
        <v>-1.6412364431905857E-3</v>
      </c>
    </row>
    <row r="320" spans="16:18" x14ac:dyDescent="0.2">
      <c r="P320" s="166" t="s">
        <v>96</v>
      </c>
      <c r="Q320" s="167">
        <f>_xll.qlCalendarAdvance(Calendar,Q319,P320,"f")</f>
        <v>42713</v>
      </c>
      <c r="R320" s="168">
        <f>_xll.qlIndexFixing(Index,Q320,,InterestRatesTrigger)</f>
        <v>-1.6412289607359298E-3</v>
      </c>
    </row>
    <row r="321" spans="16:18" x14ac:dyDescent="0.2">
      <c r="P321" s="166" t="s">
        <v>96</v>
      </c>
      <c r="Q321" s="167">
        <f>_xll.qlCalendarAdvance(Calendar,Q320,P321,"f")</f>
        <v>42716</v>
      </c>
      <c r="R321" s="168">
        <f>_xll.qlIndexFixing(Index,Q321,,InterestRatesTrigger)</f>
        <v>-1.6412364430706816E-3</v>
      </c>
    </row>
    <row r="322" spans="16:18" x14ac:dyDescent="0.2">
      <c r="P322" s="166" t="s">
        <v>96</v>
      </c>
      <c r="Q322" s="167">
        <f>_xll.qlCalendarAdvance(Calendar,Q321,P322,"f")</f>
        <v>42717</v>
      </c>
      <c r="R322" s="168">
        <f>_xll.qlIndexFixing(Index,Q322,,InterestRatesTrigger)</f>
        <v>-1.6412364431506177E-3</v>
      </c>
    </row>
    <row r="323" spans="16:18" x14ac:dyDescent="0.2">
      <c r="P323" s="166" t="s">
        <v>96</v>
      </c>
      <c r="Q323" s="167">
        <f>_xll.qlCalendarAdvance(Calendar,Q322,P323,"f")</f>
        <v>42718</v>
      </c>
      <c r="R323" s="168">
        <f>_xll.qlIndexFixing(Index,Q323,,InterestRatesTrigger)</f>
        <v>-1.6412364430307136E-3</v>
      </c>
    </row>
    <row r="324" spans="16:18" x14ac:dyDescent="0.2">
      <c r="P324" s="166" t="s">
        <v>96</v>
      </c>
      <c r="Q324" s="167">
        <f>_xll.qlCalendarAdvance(Calendar,Q323,P324,"f")</f>
        <v>42719</v>
      </c>
      <c r="R324" s="168">
        <f>_xll.qlIndexFixing(Index,Q324,,InterestRatesTrigger)</f>
        <v>-1.6412364432305537E-3</v>
      </c>
    </row>
    <row r="325" spans="16:18" x14ac:dyDescent="0.2">
      <c r="P325" s="166" t="s">
        <v>96</v>
      </c>
      <c r="Q325" s="167">
        <f>_xll.qlCalendarAdvance(Calendar,Q324,P325,"f")</f>
        <v>42720</v>
      </c>
      <c r="R325" s="168">
        <f>_xll.qlIndexFixing(Index,Q325,,InterestRatesTrigger)</f>
        <v>-1.6412289607226072E-3</v>
      </c>
    </row>
    <row r="326" spans="16:18" x14ac:dyDescent="0.2">
      <c r="P326" s="166" t="s">
        <v>96</v>
      </c>
      <c r="Q326" s="167">
        <f>_xll.qlCalendarAdvance(Calendar,Q325,P326,"f")</f>
        <v>42723</v>
      </c>
      <c r="R326" s="168">
        <f>_xll.qlIndexFixing(Index,Q326,,InterestRatesTrigger)</f>
        <v>-1.5880318172056818E-3</v>
      </c>
    </row>
    <row r="327" spans="16:18" x14ac:dyDescent="0.2">
      <c r="P327" s="166" t="s">
        <v>96</v>
      </c>
      <c r="Q327" s="167">
        <f>_xll.qlCalendarAdvance(Calendar,Q326,P327,"f")</f>
        <v>42724</v>
      </c>
      <c r="R327" s="168">
        <f>_xll.qlIndexFixing(Index,Q327,,InterestRatesTrigger)</f>
        <v>-1.5880318171657137E-3</v>
      </c>
    </row>
    <row r="328" spans="16:18" x14ac:dyDescent="0.2">
      <c r="P328" s="166" t="s">
        <v>96</v>
      </c>
      <c r="Q328" s="167">
        <f>_xll.qlCalendarAdvance(Calendar,Q327,P328,"f")</f>
        <v>42725</v>
      </c>
      <c r="R328" s="168">
        <f>_xll.qlIndexFixing(Index,Q328,,InterestRatesTrigger)</f>
        <v>-1.5880318172056818E-3</v>
      </c>
    </row>
    <row r="329" spans="16:18" x14ac:dyDescent="0.2">
      <c r="P329" s="166" t="s">
        <v>96</v>
      </c>
      <c r="Q329" s="167">
        <f>_xll.qlCalendarAdvance(Calendar,Q328,P329,"f")</f>
        <v>42726</v>
      </c>
      <c r="R329" s="168">
        <f>_xll.qlIndexFixing(Index,Q329,,InterestRatesTrigger)</f>
        <v>-1.5880318172456498E-3</v>
      </c>
    </row>
    <row r="330" spans="16:18" x14ac:dyDescent="0.2">
      <c r="P330" s="166" t="s">
        <v>96</v>
      </c>
      <c r="Q330" s="167">
        <f>_xll.qlCalendarAdvance(Calendar,Q329,P330,"f")</f>
        <v>42727</v>
      </c>
      <c r="R330" s="168">
        <f>_xll.qlIndexFixing(Index,Q330,,InterestRatesTrigger)</f>
        <v>-1.5880213095409434E-3</v>
      </c>
    </row>
    <row r="331" spans="16:18" x14ac:dyDescent="0.2">
      <c r="P331" s="166" t="s">
        <v>96</v>
      </c>
      <c r="Q331" s="167">
        <f>_xll.qlCalendarAdvance(Calendar,Q330,P331,"f")</f>
        <v>42731</v>
      </c>
      <c r="R331" s="168">
        <f>_xll.qlIndexFixing(Index,Q331,,InterestRatesTrigger)</f>
        <v>-1.5880318171657137E-3</v>
      </c>
    </row>
    <row r="332" spans="16:18" x14ac:dyDescent="0.2">
      <c r="P332" s="166" t="s">
        <v>96</v>
      </c>
      <c r="Q332" s="167">
        <f>_xll.qlCalendarAdvance(Calendar,Q331,P332,"f")</f>
        <v>42732</v>
      </c>
      <c r="R332" s="168">
        <f>_xll.qlIndexFixing(Index,Q332,,InterestRatesTrigger)</f>
        <v>-1.5880318172056818E-3</v>
      </c>
    </row>
    <row r="333" spans="16:18" x14ac:dyDescent="0.2">
      <c r="P333" s="166" t="s">
        <v>96</v>
      </c>
      <c r="Q333" s="167">
        <f>_xll.qlCalendarAdvance(Calendar,Q332,P333,"f")</f>
        <v>42733</v>
      </c>
      <c r="R333" s="168">
        <f>_xll.qlIndexFixing(Index,Q333,,InterestRatesTrigger)</f>
        <v>-1.5880318172056818E-3</v>
      </c>
    </row>
    <row r="334" spans="16:18" x14ac:dyDescent="0.2">
      <c r="P334" s="166" t="s">
        <v>96</v>
      </c>
      <c r="Q334" s="167">
        <f>_xll.qlCalendarAdvance(Calendar,Q333,P334,"f")</f>
        <v>42734</v>
      </c>
      <c r="R334" s="168">
        <f>_xll.qlIndexFixing(Index,Q334,,InterestRatesTrigger)</f>
        <v>-7.8803539890870411E-4</v>
      </c>
    </row>
    <row r="335" spans="16:18" x14ac:dyDescent="0.2">
      <c r="P335" s="166" t="s">
        <v>96</v>
      </c>
      <c r="Q335" s="167">
        <f>_xll.qlCalendarAdvance(Calendar,Q334,P335,"f")</f>
        <v>42737</v>
      </c>
      <c r="R335" s="168">
        <f>_xll.qlIndexFixing(Index,Q335,,InterestRatesTrigger)</f>
        <v>-1.5880318172056818E-3</v>
      </c>
    </row>
    <row r="336" spans="16:18" x14ac:dyDescent="0.2">
      <c r="P336" s="166" t="s">
        <v>96</v>
      </c>
      <c r="Q336" s="167">
        <f>_xll.qlCalendarAdvance(Calendar,Q335,P336,"f")</f>
        <v>42738</v>
      </c>
      <c r="R336" s="168">
        <f>_xll.qlIndexFixing(Index,Q336,,InterestRatesTrigger)</f>
        <v>-1.5880318172456498E-3</v>
      </c>
    </row>
    <row r="337" spans="16:18" x14ac:dyDescent="0.2">
      <c r="P337" s="166" t="s">
        <v>96</v>
      </c>
      <c r="Q337" s="167">
        <f>_xll.qlCalendarAdvance(Calendar,Q336,P337,"f")</f>
        <v>42739</v>
      </c>
      <c r="R337" s="168">
        <f>_xll.qlIndexFixing(Index,Q337,,InterestRatesTrigger)</f>
        <v>-1.5880318172056818E-3</v>
      </c>
    </row>
    <row r="338" spans="16:18" x14ac:dyDescent="0.2">
      <c r="P338" s="166" t="s">
        <v>96</v>
      </c>
      <c r="Q338" s="167">
        <f>_xll.qlCalendarAdvance(Calendar,Q337,P338,"f")</f>
        <v>42740</v>
      </c>
      <c r="R338" s="168">
        <f>_xll.qlIndexFixing(Index,Q338,,InterestRatesTrigger)</f>
        <v>-1.5880318171657137E-3</v>
      </c>
    </row>
    <row r="339" spans="16:18" x14ac:dyDescent="0.2">
      <c r="P339" s="166" t="s">
        <v>96</v>
      </c>
      <c r="Q339" s="167">
        <f>_xll.qlCalendarAdvance(Calendar,Q338,P339,"f")</f>
        <v>42741</v>
      </c>
      <c r="R339" s="168">
        <f>_xll.qlIndexFixing(Index,Q339,,InterestRatesTrigger)</f>
        <v>-1.5880248121025176E-3</v>
      </c>
    </row>
    <row r="340" spans="16:18" x14ac:dyDescent="0.2">
      <c r="P340" s="166" t="s">
        <v>96</v>
      </c>
      <c r="Q340" s="167">
        <f>_xll.qlCalendarAdvance(Calendar,Q339,P340,"f")</f>
        <v>42744</v>
      </c>
      <c r="R340" s="168">
        <f>_xll.qlIndexFixing(Index,Q340,,InterestRatesTrigger)</f>
        <v>-1.5880318171657137E-3</v>
      </c>
    </row>
    <row r="341" spans="16:18" x14ac:dyDescent="0.2">
      <c r="P341" s="166" t="s">
        <v>96</v>
      </c>
      <c r="Q341" s="167">
        <f>_xll.qlCalendarAdvance(Calendar,Q340,P341,"f")</f>
        <v>42745</v>
      </c>
      <c r="R341" s="168">
        <f>_xll.qlIndexFixing(Index,Q341,,InterestRatesTrigger)</f>
        <v>-1.5880318172456498E-3</v>
      </c>
    </row>
    <row r="342" spans="16:18" x14ac:dyDescent="0.2">
      <c r="P342" s="166" t="s">
        <v>96</v>
      </c>
      <c r="Q342" s="167">
        <f>_xll.qlCalendarAdvance(Calendar,Q341,P342,"f")</f>
        <v>42746</v>
      </c>
      <c r="R342" s="168">
        <f>_xll.qlIndexFixing(Index,Q342,,InterestRatesTrigger)</f>
        <v>-1.5880318171257457E-3</v>
      </c>
    </row>
    <row r="343" spans="16:18" x14ac:dyDescent="0.2">
      <c r="P343" s="166" t="s">
        <v>96</v>
      </c>
      <c r="Q343" s="167">
        <f>_xll.qlCalendarAdvance(Calendar,Q342,P343,"f")</f>
        <v>42747</v>
      </c>
      <c r="R343" s="168">
        <f>_xll.qlIndexFixing(Index,Q343,,InterestRatesTrigger)</f>
        <v>-1.5880318172056818E-3</v>
      </c>
    </row>
    <row r="344" spans="16:18" x14ac:dyDescent="0.2">
      <c r="P344" s="166" t="s">
        <v>96</v>
      </c>
      <c r="Q344" s="167">
        <f>_xll.qlCalendarAdvance(Calendar,Q343,P344,"f")</f>
        <v>42748</v>
      </c>
      <c r="R344" s="168">
        <f>_xll.qlIndexFixing(Index,Q344,,InterestRatesTrigger)</f>
        <v>-1.5880248120891949E-3</v>
      </c>
    </row>
    <row r="345" spans="16:18" x14ac:dyDescent="0.2">
      <c r="P345" s="166" t="s">
        <v>96</v>
      </c>
      <c r="Q345" s="167">
        <f>_xll.qlCalendarAdvance(Calendar,Q344,P345,"f")</f>
        <v>42751</v>
      </c>
      <c r="R345" s="168">
        <f>_xll.qlIndexFixing(Index,Q345,,InterestRatesTrigger)</f>
        <v>-1.5880318172056818E-3</v>
      </c>
    </row>
    <row r="346" spans="16:18" x14ac:dyDescent="0.2">
      <c r="P346" s="166" t="s">
        <v>96</v>
      </c>
      <c r="Q346" s="167">
        <f>_xll.qlCalendarAdvance(Calendar,Q345,P346,"f")</f>
        <v>42752</v>
      </c>
      <c r="R346" s="168">
        <f>_xll.qlIndexFixing(Index,Q346,,InterestRatesTrigger)</f>
        <v>-1.5880318171657137E-3</v>
      </c>
    </row>
    <row r="347" spans="16:18" x14ac:dyDescent="0.2">
      <c r="P347" s="166" t="s">
        <v>96</v>
      </c>
      <c r="Q347" s="167">
        <f>_xll.qlCalendarAdvance(Calendar,Q346,P347,"f")</f>
        <v>42753</v>
      </c>
      <c r="R347" s="168">
        <f>_xll.qlIndexFixing(Index,Q347,,InterestRatesTrigger)</f>
        <v>-1.5880318172456498E-3</v>
      </c>
    </row>
    <row r="348" spans="16:18" x14ac:dyDescent="0.2">
      <c r="P348" s="166" t="s">
        <v>96</v>
      </c>
      <c r="Q348" s="167">
        <f>_xll.qlCalendarAdvance(Calendar,Q347,P348,"f")</f>
        <v>42754</v>
      </c>
      <c r="R348" s="168">
        <f>_xll.qlIndexFixing(Index,Q348,,InterestRatesTrigger)</f>
        <v>-1.5880318171657137E-3</v>
      </c>
    </row>
    <row r="349" spans="16:18" x14ac:dyDescent="0.2">
      <c r="P349" s="166" t="s">
        <v>96</v>
      </c>
      <c r="Q349" s="167">
        <f>_xll.qlCalendarAdvance(Calendar,Q348,P349,"f")</f>
        <v>42755</v>
      </c>
      <c r="R349" s="168">
        <f>_xll.qlIndexFixing(Index,Q349,,InterestRatesTrigger)</f>
        <v>-1.5880248121025176E-3</v>
      </c>
    </row>
    <row r="350" spans="16:18" x14ac:dyDescent="0.2">
      <c r="P350" s="166" t="s">
        <v>96</v>
      </c>
      <c r="Q350" s="167">
        <f>_xll.qlCalendarAdvance(Calendar,Q349,P350,"f")</f>
        <v>42758</v>
      </c>
      <c r="R350" s="168">
        <f>_xll.qlIndexFixing(Index,Q350,,InterestRatesTrigger)</f>
        <v>-1.5880318172056818E-3</v>
      </c>
    </row>
    <row r="351" spans="16:18" x14ac:dyDescent="0.2">
      <c r="P351" s="166" t="s">
        <v>96</v>
      </c>
      <c r="Q351" s="167">
        <f>_xll.qlCalendarAdvance(Calendar,Q350,P351,"f")</f>
        <v>42759</v>
      </c>
      <c r="R351" s="168">
        <f>_xll.qlIndexFixing(Index,Q351,,InterestRatesTrigger)</f>
        <v>-1.5880318171657137E-3</v>
      </c>
    </row>
    <row r="352" spans="16:18" x14ac:dyDescent="0.2">
      <c r="P352" s="166" t="s">
        <v>96</v>
      </c>
      <c r="Q352" s="167">
        <f>_xll.qlCalendarAdvance(Calendar,Q351,P352,"f")</f>
        <v>42760</v>
      </c>
      <c r="R352" s="168">
        <f>_xll.qlIndexFixing(Index,Q352,,InterestRatesTrigger)</f>
        <v>-1.5880318172456498E-3</v>
      </c>
    </row>
    <row r="353" spans="16:18" x14ac:dyDescent="0.2">
      <c r="P353" s="166" t="s">
        <v>96</v>
      </c>
      <c r="Q353" s="167">
        <f>_xll.qlCalendarAdvance(Calendar,Q352,P353,"f")</f>
        <v>42761</v>
      </c>
      <c r="R353" s="168">
        <f>_xll.qlIndexFixing(Index,Q353,,InterestRatesTrigger)</f>
        <v>-1.5880318172456498E-3</v>
      </c>
    </row>
    <row r="354" spans="16:18" x14ac:dyDescent="0.2">
      <c r="P354" s="166" t="s">
        <v>96</v>
      </c>
      <c r="Q354" s="167">
        <f>_xll.qlCalendarAdvance(Calendar,Q353,P354,"f")</f>
        <v>42762</v>
      </c>
      <c r="R354" s="168">
        <f>_xll.qlIndexFixing(Index,Q354,,InterestRatesTrigger)</f>
        <v>-1.5880248120891949E-3</v>
      </c>
    </row>
    <row r="355" spans="16:18" x14ac:dyDescent="0.2">
      <c r="P355" s="166" t="s">
        <v>96</v>
      </c>
      <c r="Q355" s="167">
        <f>_xll.qlCalendarAdvance(Calendar,Q354,P355,"f")</f>
        <v>42765</v>
      </c>
      <c r="R355" s="168">
        <f>_xll.qlIndexFixing(Index,Q355,,InterestRatesTrigger)</f>
        <v>-1.5880318172456498E-3</v>
      </c>
    </row>
    <row r="356" spans="16:18" x14ac:dyDescent="0.2">
      <c r="P356" s="166" t="s">
        <v>96</v>
      </c>
      <c r="Q356" s="167">
        <f>_xll.qlCalendarAdvance(Calendar,Q355,P356,"f")</f>
        <v>42766</v>
      </c>
      <c r="R356" s="168">
        <f>_xll.qlIndexFixing(Index,Q356,,InterestRatesTrigger)</f>
        <v>-1.5880318171657137E-3</v>
      </c>
    </row>
    <row r="357" spans="16:18" x14ac:dyDescent="0.2">
      <c r="P357" s="166" t="s">
        <v>96</v>
      </c>
      <c r="Q357" s="167">
        <f>_xll.qlCalendarAdvance(Calendar,Q356,P357,"f")</f>
        <v>42767</v>
      </c>
      <c r="R357" s="168">
        <f>_xll.qlIndexFixing(Index,Q357,,InterestRatesTrigger)</f>
        <v>-1.5880318172056818E-3</v>
      </c>
    </row>
    <row r="358" spans="16:18" x14ac:dyDescent="0.2">
      <c r="P358" s="166" t="s">
        <v>96</v>
      </c>
      <c r="Q358" s="167">
        <f>_xll.qlCalendarAdvance(Calendar,Q357,P358,"f")</f>
        <v>42768</v>
      </c>
      <c r="R358" s="168">
        <f>_xll.qlIndexFixing(Index,Q358,,InterestRatesTrigger)</f>
        <v>-1.5880318172056818E-3</v>
      </c>
    </row>
    <row r="359" spans="16:18" x14ac:dyDescent="0.2">
      <c r="P359" s="166" t="s">
        <v>96</v>
      </c>
      <c r="Q359" s="167">
        <f>_xll.qlCalendarAdvance(Calendar,Q358,P359,"f")</f>
        <v>42769</v>
      </c>
      <c r="R359" s="168">
        <f>_xll.qlIndexFixing(Index,Q359,,InterestRatesTrigger)</f>
        <v>-1.5880248120625495E-3</v>
      </c>
    </row>
    <row r="360" spans="16:18" x14ac:dyDescent="0.2">
      <c r="P360" s="166" t="s">
        <v>96</v>
      </c>
      <c r="Q360" s="167">
        <f>_xll.qlCalendarAdvance(Calendar,Q359,P360,"f")</f>
        <v>42772</v>
      </c>
      <c r="R360" s="168">
        <f>_xll.qlIndexFixing(Index,Q360,,InterestRatesTrigger)</f>
        <v>-1.5880318172456498E-3</v>
      </c>
    </row>
    <row r="361" spans="16:18" x14ac:dyDescent="0.2">
      <c r="P361" s="166" t="s">
        <v>96</v>
      </c>
      <c r="Q361" s="167">
        <f>_xll.qlCalendarAdvance(Calendar,Q360,P361,"f")</f>
        <v>42773</v>
      </c>
      <c r="R361" s="168">
        <f>_xll.qlIndexFixing(Index,Q361,,InterestRatesTrigger)</f>
        <v>-1.5880318172456498E-3</v>
      </c>
    </row>
    <row r="362" spans="16:18" x14ac:dyDescent="0.2">
      <c r="P362" s="166" t="s">
        <v>96</v>
      </c>
      <c r="Q362" s="167">
        <f>_xll.qlCalendarAdvance(Calendar,Q361,P362,"f")</f>
        <v>42774</v>
      </c>
      <c r="R362" s="168">
        <f>_xll.qlIndexFixing(Index,Q362,,InterestRatesTrigger)</f>
        <v>-1.5880318171257457E-3</v>
      </c>
    </row>
    <row r="363" spans="16:18" x14ac:dyDescent="0.2">
      <c r="P363" s="166" t="s">
        <v>96</v>
      </c>
      <c r="Q363" s="167">
        <f>_xll.qlCalendarAdvance(Calendar,Q362,P363,"f")</f>
        <v>42775</v>
      </c>
      <c r="R363" s="168">
        <f>_xll.qlIndexFixing(Index,Q363,,InterestRatesTrigger)</f>
        <v>-1.5880318172456498E-3</v>
      </c>
    </row>
    <row r="364" spans="16:18" x14ac:dyDescent="0.2">
      <c r="P364" s="166" t="s">
        <v>96</v>
      </c>
      <c r="Q364" s="167">
        <f>_xll.qlCalendarAdvance(Calendar,Q363,P364,"f")</f>
        <v>42776</v>
      </c>
      <c r="R364" s="168">
        <f>_xll.qlIndexFixing(Index,Q364,,InterestRatesTrigger)</f>
        <v>-1.5880248121025176E-3</v>
      </c>
    </row>
    <row r="365" spans="16:18" x14ac:dyDescent="0.2">
      <c r="P365" s="166" t="s">
        <v>96</v>
      </c>
      <c r="Q365" s="167">
        <f>_xll.qlCalendarAdvance(Calendar,Q364,P365,"f")</f>
        <v>42779</v>
      </c>
      <c r="R365" s="168">
        <f>_xll.qlIndexFixing(Index,Q365,,InterestRatesTrigger)</f>
        <v>-1.5880318172056818E-3</v>
      </c>
    </row>
    <row r="366" spans="16:18" x14ac:dyDescent="0.2">
      <c r="P366" s="166" t="s">
        <v>96</v>
      </c>
      <c r="Q366" s="167">
        <f>_xll.qlCalendarAdvance(Calendar,Q365,P366,"f")</f>
        <v>42780</v>
      </c>
      <c r="R366" s="168">
        <f>_xll.qlIndexFixing(Index,Q366,,InterestRatesTrigger)</f>
        <v>-1.5880318170857777E-3</v>
      </c>
    </row>
    <row r="367" spans="16:18" x14ac:dyDescent="0.2">
      <c r="P367" s="166" t="s">
        <v>96</v>
      </c>
      <c r="Q367" s="167">
        <f>_xll.qlCalendarAdvance(Calendar,Q366,P367,"f")</f>
        <v>42781</v>
      </c>
      <c r="R367" s="168">
        <f>_xll.qlIndexFixing(Index,Q367,,InterestRatesTrigger)</f>
        <v>-1.5880318172456498E-3</v>
      </c>
    </row>
    <row r="368" spans="16:18" x14ac:dyDescent="0.2">
      <c r="P368" s="166" t="s">
        <v>96</v>
      </c>
      <c r="Q368" s="167">
        <f>_xll.qlCalendarAdvance(Calendar,Q367,P368,"f")</f>
        <v>42782</v>
      </c>
      <c r="R368" s="168">
        <f>_xll.qlIndexFixing(Index,Q368,,InterestRatesTrigger)</f>
        <v>-1.5880318172056818E-3</v>
      </c>
    </row>
    <row r="369" spans="16:18" x14ac:dyDescent="0.2">
      <c r="P369" s="166" t="s">
        <v>96</v>
      </c>
      <c r="Q369" s="167">
        <f>_xll.qlCalendarAdvance(Calendar,Q368,P369,"f")</f>
        <v>42783</v>
      </c>
      <c r="R369" s="168">
        <f>_xll.qlIndexFixing(Index,Q369,,InterestRatesTrigger)</f>
        <v>-1.5880248121025176E-3</v>
      </c>
    </row>
    <row r="370" spans="16:18" x14ac:dyDescent="0.2">
      <c r="P370" s="166" t="s">
        <v>96</v>
      </c>
      <c r="Q370" s="167">
        <f>_xll.qlCalendarAdvance(Calendar,Q369,P370,"f")</f>
        <v>42786</v>
      </c>
      <c r="R370" s="168">
        <f>_xll.qlIndexFixing(Index,Q370,,InterestRatesTrigger)</f>
        <v>-1.5880318171257457E-3</v>
      </c>
    </row>
    <row r="371" spans="16:18" x14ac:dyDescent="0.2">
      <c r="P371" s="166" t="s">
        <v>96</v>
      </c>
      <c r="Q371" s="167">
        <f>_xll.qlCalendarAdvance(Calendar,Q370,P371,"f")</f>
        <v>42787</v>
      </c>
      <c r="R371" s="168">
        <f>_xll.qlIndexFixing(Index,Q371,,InterestRatesTrigger)</f>
        <v>-1.5880318173255858E-3</v>
      </c>
    </row>
    <row r="372" spans="16:18" x14ac:dyDescent="0.2">
      <c r="P372" s="166" t="s">
        <v>96</v>
      </c>
      <c r="Q372" s="167">
        <f>_xll.qlCalendarAdvance(Calendar,Q371,P372,"f")</f>
        <v>42788</v>
      </c>
      <c r="R372" s="168">
        <f>_xll.qlIndexFixing(Index,Q372,,InterestRatesTrigger)</f>
        <v>-1.5880318171257457E-3</v>
      </c>
    </row>
    <row r="373" spans="16:18" x14ac:dyDescent="0.2">
      <c r="P373" s="166" t="s">
        <v>96</v>
      </c>
      <c r="Q373" s="167">
        <f>_xll.qlCalendarAdvance(Calendar,Q372,P373,"f")</f>
        <v>42789</v>
      </c>
      <c r="R373" s="168">
        <f>_xll.qlIndexFixing(Index,Q373,,InterestRatesTrigger)</f>
        <v>-1.5880318171657137E-3</v>
      </c>
    </row>
    <row r="374" spans="16:18" x14ac:dyDescent="0.2">
      <c r="P374" s="166" t="s">
        <v>96</v>
      </c>
      <c r="Q374" s="167">
        <f>_xll.qlCalendarAdvance(Calendar,Q373,P374,"f")</f>
        <v>42790</v>
      </c>
      <c r="R374" s="168">
        <f>_xll.qlIndexFixing(Index,Q374,,InterestRatesTrigger)</f>
        <v>-1.5880248121158402E-3</v>
      </c>
    </row>
    <row r="375" spans="16:18" x14ac:dyDescent="0.2">
      <c r="P375" s="166" t="s">
        <v>96</v>
      </c>
      <c r="Q375" s="167">
        <f>_xll.qlCalendarAdvance(Calendar,Q374,P375,"f")</f>
        <v>42793</v>
      </c>
      <c r="R375" s="168">
        <f>_xll.qlIndexFixing(Index,Q375,,InterestRatesTrigger)</f>
        <v>-1.5880318171657137E-3</v>
      </c>
    </row>
    <row r="376" spans="16:18" x14ac:dyDescent="0.2">
      <c r="P376" s="166" t="s">
        <v>96</v>
      </c>
      <c r="Q376" s="167">
        <f>_xll.qlCalendarAdvance(Calendar,Q375,P376,"f")</f>
        <v>42794</v>
      </c>
      <c r="R376" s="168">
        <f>_xll.qlIndexFixing(Index,Q376,,InterestRatesTrigger)</f>
        <v>-1.5880318172456498E-3</v>
      </c>
    </row>
    <row r="377" spans="16:18" x14ac:dyDescent="0.2">
      <c r="P377" s="166" t="s">
        <v>96</v>
      </c>
      <c r="Q377" s="167">
        <f>_xll.qlCalendarAdvance(Calendar,Q376,P377,"f")</f>
        <v>42795</v>
      </c>
      <c r="R377" s="168">
        <f>_xll.qlIndexFixing(Index,Q377,,InterestRatesTrigger)</f>
        <v>-1.5880318172056818E-3</v>
      </c>
    </row>
    <row r="378" spans="16:18" x14ac:dyDescent="0.2">
      <c r="P378" s="166" t="s">
        <v>96</v>
      </c>
      <c r="Q378" s="167">
        <f>_xll.qlCalendarAdvance(Calendar,Q377,P378,"f")</f>
        <v>42796</v>
      </c>
      <c r="R378" s="168">
        <f>_xll.qlIndexFixing(Index,Q378,,InterestRatesTrigger)</f>
        <v>-1.5880318171657137E-3</v>
      </c>
    </row>
    <row r="379" spans="16:18" x14ac:dyDescent="0.2">
      <c r="P379" s="166" t="s">
        <v>96</v>
      </c>
      <c r="Q379" s="167">
        <f>_xll.qlCalendarAdvance(Calendar,Q378,P379,"f")</f>
        <v>42797</v>
      </c>
      <c r="R379" s="168">
        <f>_xll.qlIndexFixing(Index,Q379,,InterestRatesTrigger)</f>
        <v>-1.5880248120758722E-3</v>
      </c>
    </row>
    <row r="380" spans="16:18" x14ac:dyDescent="0.2">
      <c r="P380" s="166" t="s">
        <v>96</v>
      </c>
      <c r="Q380" s="167">
        <f>_xll.qlCalendarAdvance(Calendar,Q379,P380,"f")</f>
        <v>42800</v>
      </c>
      <c r="R380" s="168">
        <f>_xll.qlIndexFixing(Index,Q380,,InterestRatesTrigger)</f>
        <v>-1.5880318172456498E-3</v>
      </c>
    </row>
    <row r="381" spans="16:18" x14ac:dyDescent="0.2">
      <c r="P381" s="166" t="s">
        <v>96</v>
      </c>
      <c r="Q381" s="167">
        <f>_xll.qlCalendarAdvance(Calendar,Q380,P381,"f")</f>
        <v>42801</v>
      </c>
      <c r="R381" s="168">
        <f>_xll.qlIndexFixing(Index,Q381,,InterestRatesTrigger)</f>
        <v>-1.5880318171657137E-3</v>
      </c>
    </row>
    <row r="382" spans="16:18" x14ac:dyDescent="0.2">
      <c r="P382" s="166" t="s">
        <v>96</v>
      </c>
      <c r="Q382" s="167">
        <f>_xll.qlCalendarAdvance(Calendar,Q381,P382,"f")</f>
        <v>42802</v>
      </c>
      <c r="R382" s="168">
        <f>_xll.qlIndexFixing(Index,Q382,,InterestRatesTrigger)</f>
        <v>-1.5880318172456498E-3</v>
      </c>
    </row>
    <row r="383" spans="16:18" x14ac:dyDescent="0.2">
      <c r="P383" s="166" t="s">
        <v>96</v>
      </c>
      <c r="Q383" s="167">
        <f>_xll.qlCalendarAdvance(Calendar,Q382,P383,"f")</f>
        <v>42803</v>
      </c>
      <c r="R383" s="168">
        <f>_xll.qlIndexFixing(Index,Q383,,InterestRatesTrigger)</f>
        <v>-1.5880318171257457E-3</v>
      </c>
    </row>
    <row r="384" spans="16:18" x14ac:dyDescent="0.2">
      <c r="P384" s="166" t="s">
        <v>96</v>
      </c>
      <c r="Q384" s="167">
        <f>_xll.qlCalendarAdvance(Calendar,Q383,P384,"f")</f>
        <v>42804</v>
      </c>
      <c r="R384" s="168">
        <f>_xll.qlIndexFixing(Index,Q384,,InterestRatesTrigger)</f>
        <v>-1.5880248120891949E-3</v>
      </c>
    </row>
    <row r="385" spans="16:18" x14ac:dyDescent="0.2">
      <c r="P385" s="166" t="s">
        <v>96</v>
      </c>
      <c r="Q385" s="167">
        <f>_xll.qlCalendarAdvance(Calendar,Q384,P385,"f")</f>
        <v>42807</v>
      </c>
      <c r="R385" s="168">
        <f>_xll.qlIndexFixing(Index,Q385,,InterestRatesTrigger)</f>
        <v>-1.5880318172056818E-3</v>
      </c>
    </row>
    <row r="386" spans="16:18" x14ac:dyDescent="0.2">
      <c r="P386" s="166" t="s">
        <v>96</v>
      </c>
      <c r="Q386" s="167">
        <f>_xll.qlCalendarAdvance(Calendar,Q385,P386,"f")</f>
        <v>42808</v>
      </c>
      <c r="R386" s="168">
        <f>_xll.qlIndexFixing(Index,Q386,,InterestRatesTrigger)</f>
        <v>-1.5880318172456498E-3</v>
      </c>
    </row>
    <row r="387" spans="16:18" x14ac:dyDescent="0.2">
      <c r="P387" s="166" t="s">
        <v>96</v>
      </c>
      <c r="Q387" s="167">
        <f>_xll.qlCalendarAdvance(Calendar,Q386,P387,"f")</f>
        <v>42809</v>
      </c>
      <c r="R387" s="168">
        <f>_xll.qlIndexFixing(Index,Q387,,InterestRatesTrigger)</f>
        <v>-1.5880318171257457E-3</v>
      </c>
    </row>
    <row r="388" spans="16:18" x14ac:dyDescent="0.2">
      <c r="P388" s="166" t="s">
        <v>96</v>
      </c>
      <c r="Q388" s="167">
        <f>_xll.qlCalendarAdvance(Calendar,Q387,P388,"f")</f>
        <v>42810</v>
      </c>
      <c r="R388" s="168">
        <f>_xll.qlIndexFixing(Index,Q388,,InterestRatesTrigger)</f>
        <v>-1.5880318172456498E-3</v>
      </c>
    </row>
    <row r="389" spans="16:18" x14ac:dyDescent="0.2">
      <c r="P389" s="166" t="s">
        <v>96</v>
      </c>
      <c r="Q389" s="167">
        <f>_xll.qlCalendarAdvance(Calendar,Q388,P389,"f")</f>
        <v>42811</v>
      </c>
      <c r="R389" s="168">
        <f>_xll.qlIndexFixing(Index,Q389,,InterestRatesTrigger)</f>
        <v>-1.3567641134315522E-3</v>
      </c>
    </row>
    <row r="390" spans="16:18" x14ac:dyDescent="0.2">
      <c r="P390" s="166" t="s">
        <v>96</v>
      </c>
      <c r="Q390" s="167">
        <f>_xll.qlCalendarAdvance(Calendar,Q389,P390,"f")</f>
        <v>42814</v>
      </c>
      <c r="R390" s="168">
        <f>_xll.qlIndexFixing(Index,Q390,,InterestRatesTrigger)</f>
        <v>-1.3567692268079412E-3</v>
      </c>
    </row>
    <row r="391" spans="16:18" x14ac:dyDescent="0.2">
      <c r="P391" s="166" t="s">
        <v>96</v>
      </c>
      <c r="Q391" s="167">
        <f>_xll.qlCalendarAdvance(Calendar,Q390,P391,"f")</f>
        <v>42815</v>
      </c>
      <c r="R391" s="168">
        <f>_xll.qlIndexFixing(Index,Q391,,InterestRatesTrigger)</f>
        <v>-1.3567692268479092E-3</v>
      </c>
    </row>
    <row r="392" spans="16:18" x14ac:dyDescent="0.2">
      <c r="P392" s="166" t="s">
        <v>96</v>
      </c>
      <c r="Q392" s="167">
        <f>_xll.qlCalendarAdvance(Calendar,Q391,P392,"f")</f>
        <v>42816</v>
      </c>
      <c r="R392" s="168">
        <f>_xll.qlIndexFixing(Index,Q392,,InterestRatesTrigger)</f>
        <v>-1.3567692268479092E-3</v>
      </c>
    </row>
    <row r="393" spans="16:18" x14ac:dyDescent="0.2">
      <c r="P393" s="166" t="s">
        <v>96</v>
      </c>
      <c r="Q393" s="167">
        <f>_xll.qlCalendarAdvance(Calendar,Q392,P393,"f")</f>
        <v>42817</v>
      </c>
      <c r="R393" s="168">
        <f>_xll.qlIndexFixing(Index,Q393,,InterestRatesTrigger)</f>
        <v>-1.3567692268079412E-3</v>
      </c>
    </row>
    <row r="394" spans="16:18" x14ac:dyDescent="0.2">
      <c r="P394" s="166" t="s">
        <v>96</v>
      </c>
      <c r="Q394" s="167">
        <f>_xll.qlCalendarAdvance(Calendar,Q393,P394,"f")</f>
        <v>42818</v>
      </c>
      <c r="R394" s="168">
        <f>_xll.qlIndexFixing(Index,Q394,,InterestRatesTrigger)</f>
        <v>-1.3567641134448749E-3</v>
      </c>
    </row>
    <row r="395" spans="16:18" x14ac:dyDescent="0.2">
      <c r="P395" s="166" t="s">
        <v>96</v>
      </c>
      <c r="Q395" s="167">
        <f>_xll.qlCalendarAdvance(Calendar,Q394,P395,"f")</f>
        <v>42821</v>
      </c>
      <c r="R395" s="168">
        <f>_xll.qlIndexFixing(Index,Q395,,InterestRatesTrigger)</f>
        <v>-1.3567692268079412E-3</v>
      </c>
    </row>
    <row r="396" spans="16:18" x14ac:dyDescent="0.2">
      <c r="P396" s="166" t="s">
        <v>96</v>
      </c>
      <c r="Q396" s="167">
        <f>_xll.qlCalendarAdvance(Calendar,Q395,P396,"f")</f>
        <v>42822</v>
      </c>
      <c r="R396" s="168">
        <f>_xll.qlIndexFixing(Index,Q396,,InterestRatesTrigger)</f>
        <v>-1.3567692267679732E-3</v>
      </c>
    </row>
    <row r="397" spans="16:18" x14ac:dyDescent="0.2">
      <c r="P397" s="166" t="s">
        <v>96</v>
      </c>
      <c r="Q397" s="167">
        <f>_xll.qlCalendarAdvance(Calendar,Q396,P397,"f")</f>
        <v>42823</v>
      </c>
      <c r="R397" s="168">
        <f>_xll.qlIndexFixing(Index,Q397,,InterestRatesTrigger)</f>
        <v>-1.3567692268878773E-3</v>
      </c>
    </row>
    <row r="398" spans="16:18" x14ac:dyDescent="0.2">
      <c r="P398" s="166" t="s">
        <v>96</v>
      </c>
      <c r="Q398" s="167">
        <f>_xll.qlCalendarAdvance(Calendar,Q397,P398,"f")</f>
        <v>42824</v>
      </c>
      <c r="R398" s="168">
        <f>_xll.qlIndexFixing(Index,Q398,,InterestRatesTrigger)</f>
        <v>-1.3567692268079412E-3</v>
      </c>
    </row>
    <row r="399" spans="16:18" x14ac:dyDescent="0.2">
      <c r="P399" s="166" t="s">
        <v>96</v>
      </c>
      <c r="Q399" s="167">
        <f>_xll.qlCalendarAdvance(Calendar,Q398,P399,"f")</f>
        <v>42825</v>
      </c>
      <c r="R399" s="168">
        <f>_xll.qlIndexFixing(Index,Q399,,InterestRatesTrigger)</f>
        <v>-1.3567641134448749E-3</v>
      </c>
    </row>
    <row r="400" spans="16:18" x14ac:dyDescent="0.2">
      <c r="P400" s="166" t="s">
        <v>96</v>
      </c>
      <c r="Q400" s="167">
        <f>_xll.qlCalendarAdvance(Calendar,Q399,P400,"f")</f>
        <v>42828</v>
      </c>
      <c r="R400" s="168">
        <f>_xll.qlIndexFixing(Index,Q400,,InterestRatesTrigger)</f>
        <v>-1.3567692268079412E-3</v>
      </c>
    </row>
    <row r="401" spans="16:18" x14ac:dyDescent="0.2">
      <c r="P401" s="166" t="s">
        <v>96</v>
      </c>
      <c r="Q401" s="167">
        <f>_xll.qlCalendarAdvance(Calendar,Q400,P401,"f")</f>
        <v>42829</v>
      </c>
      <c r="R401" s="168">
        <f>_xll.qlIndexFixing(Index,Q401,,InterestRatesTrigger)</f>
        <v>-1.3567692268079412E-3</v>
      </c>
    </row>
    <row r="402" spans="16:18" x14ac:dyDescent="0.2">
      <c r="P402" s="166" t="s">
        <v>96</v>
      </c>
      <c r="Q402" s="167">
        <f>_xll.qlCalendarAdvance(Calendar,Q401,P402,"f")</f>
        <v>42830</v>
      </c>
      <c r="R402" s="168">
        <f>_xll.qlIndexFixing(Index,Q402,,InterestRatesTrigger)</f>
        <v>-1.3567692268079412E-3</v>
      </c>
    </row>
    <row r="403" spans="16:18" x14ac:dyDescent="0.2">
      <c r="P403" s="166" t="s">
        <v>96</v>
      </c>
      <c r="Q403" s="167">
        <f>_xll.qlCalendarAdvance(Calendar,Q402,P403,"f")</f>
        <v>42831</v>
      </c>
      <c r="R403" s="168">
        <f>_xll.qlIndexFixing(Index,Q403,,InterestRatesTrigger)</f>
        <v>-1.3567692268479092E-3</v>
      </c>
    </row>
    <row r="404" spans="16:18" x14ac:dyDescent="0.2">
      <c r="P404" s="166" t="s">
        <v>96</v>
      </c>
      <c r="Q404" s="167">
        <f>_xll.qlCalendarAdvance(Calendar,Q403,P404,"f")</f>
        <v>42832</v>
      </c>
      <c r="R404" s="168">
        <f>_xll.qlIndexFixing(Index,Q404,,InterestRatesTrigger)</f>
        <v>-1.3567641134448749E-3</v>
      </c>
    </row>
    <row r="405" spans="16:18" x14ac:dyDescent="0.2">
      <c r="P405" s="166" t="s">
        <v>96</v>
      </c>
      <c r="Q405" s="167">
        <f>_xll.qlCalendarAdvance(Calendar,Q404,P405,"f")</f>
        <v>42835</v>
      </c>
      <c r="R405" s="168">
        <f>_xll.qlIndexFixing(Index,Q405,,InterestRatesTrigger)</f>
        <v>-1.3567692268479092E-3</v>
      </c>
    </row>
    <row r="406" spans="16:18" x14ac:dyDescent="0.2">
      <c r="P406" s="166" t="s">
        <v>96</v>
      </c>
      <c r="Q406" s="167">
        <f>_xll.qlCalendarAdvance(Calendar,Q405,P406,"f")</f>
        <v>42836</v>
      </c>
      <c r="R406" s="168">
        <f>_xll.qlIndexFixing(Index,Q406,,InterestRatesTrigger)</f>
        <v>-1.3567692268878773E-3</v>
      </c>
    </row>
    <row r="407" spans="16:18" x14ac:dyDescent="0.2">
      <c r="P407" s="166" t="s">
        <v>96</v>
      </c>
      <c r="Q407" s="167">
        <f>_xll.qlCalendarAdvance(Calendar,Q406,P407,"f")</f>
        <v>42837</v>
      </c>
      <c r="R407" s="168">
        <f>_xll.qlIndexFixing(Index,Q407,,InterestRatesTrigger)</f>
        <v>-1.3567692268079412E-3</v>
      </c>
    </row>
    <row r="408" spans="16:18" x14ac:dyDescent="0.2">
      <c r="P408" s="166" t="s">
        <v>96</v>
      </c>
      <c r="Q408" s="167">
        <f>_xll.qlCalendarAdvance(Calendar,Q407,P408,"f")</f>
        <v>42838</v>
      </c>
      <c r="R408" s="168">
        <f>_xll.qlIndexFixing(Index,Q408,,InterestRatesTrigger)</f>
        <v>-1.3567590000764795E-3</v>
      </c>
    </row>
    <row r="409" spans="16:18" x14ac:dyDescent="0.2">
      <c r="P409" s="166" t="s">
        <v>96</v>
      </c>
      <c r="Q409" s="167">
        <f>_xll.qlCalendarAdvance(Calendar,Q408,P409,"f")</f>
        <v>42843</v>
      </c>
      <c r="R409" s="168">
        <f>_xll.qlIndexFixing(Index,Q409,,InterestRatesTrigger)</f>
        <v>-1.3567692267679732E-3</v>
      </c>
    </row>
    <row r="410" spans="16:18" x14ac:dyDescent="0.2">
      <c r="P410" s="166" t="s">
        <v>96</v>
      </c>
      <c r="Q410" s="167">
        <f>_xll.qlCalendarAdvance(Calendar,Q409,P410,"f")</f>
        <v>42844</v>
      </c>
      <c r="R410" s="168">
        <f>_xll.qlIndexFixing(Index,Q410,,InterestRatesTrigger)</f>
        <v>-1.3567692268079412E-3</v>
      </c>
    </row>
    <row r="411" spans="16:18" x14ac:dyDescent="0.2">
      <c r="P411" s="166" t="s">
        <v>96</v>
      </c>
      <c r="Q411" s="167">
        <f>_xll.qlCalendarAdvance(Calendar,Q410,P411,"f")</f>
        <v>42845</v>
      </c>
      <c r="R411" s="168">
        <f>_xll.qlIndexFixing(Index,Q411,,InterestRatesTrigger)</f>
        <v>-1.3567692268878773E-3</v>
      </c>
    </row>
    <row r="412" spans="16:18" x14ac:dyDescent="0.2">
      <c r="P412" s="166" t="s">
        <v>96</v>
      </c>
      <c r="Q412" s="167">
        <f>_xll.qlCalendarAdvance(Calendar,Q411,P412,"f")</f>
        <v>42846</v>
      </c>
      <c r="R412" s="168">
        <f>_xll.qlIndexFixing(Index,Q412,,InterestRatesTrigger)</f>
        <v>-1.3567641134182296E-3</v>
      </c>
    </row>
    <row r="413" spans="16:18" x14ac:dyDescent="0.2">
      <c r="P413" s="166" t="s">
        <v>96</v>
      </c>
      <c r="Q413" s="167">
        <f>_xll.qlCalendarAdvance(Calendar,Q412,P413,"f")</f>
        <v>42849</v>
      </c>
      <c r="R413" s="168">
        <f>_xll.qlIndexFixing(Index,Q413,,InterestRatesTrigger)</f>
        <v>-1.3567692268878773E-3</v>
      </c>
    </row>
    <row r="414" spans="16:18" x14ac:dyDescent="0.2">
      <c r="P414" s="166" t="s">
        <v>96</v>
      </c>
      <c r="Q414" s="167">
        <f>_xll.qlCalendarAdvance(Calendar,Q413,P414,"f")</f>
        <v>42850</v>
      </c>
      <c r="R414" s="168">
        <f>_xll.qlIndexFixing(Index,Q414,,InterestRatesTrigger)</f>
        <v>-1.3567692268479092E-3</v>
      </c>
    </row>
    <row r="415" spans="16:18" x14ac:dyDescent="0.2">
      <c r="P415" s="166" t="s">
        <v>96</v>
      </c>
      <c r="Q415" s="167">
        <f>_xll.qlCalendarAdvance(Calendar,Q414,P415,"f")</f>
        <v>42851</v>
      </c>
      <c r="R415" s="168">
        <f>_xll.qlIndexFixing(Index,Q415,,InterestRatesTrigger)</f>
        <v>-1.3567692268079412E-3</v>
      </c>
    </row>
    <row r="416" spans="16:18" x14ac:dyDescent="0.2">
      <c r="P416" s="166" t="s">
        <v>96</v>
      </c>
      <c r="Q416" s="167">
        <f>_xll.qlCalendarAdvance(Calendar,Q415,P416,"f")</f>
        <v>42852</v>
      </c>
      <c r="R416" s="168">
        <f>_xll.qlIndexFixing(Index,Q416,,InterestRatesTrigger)</f>
        <v>-1.3567692267679732E-3</v>
      </c>
    </row>
    <row r="417" spans="16:18" x14ac:dyDescent="0.2">
      <c r="P417" s="166" t="s">
        <v>96</v>
      </c>
      <c r="Q417" s="167">
        <f>_xll.qlCalendarAdvance(Calendar,Q416,P417,"f")</f>
        <v>42853</v>
      </c>
      <c r="R417" s="168">
        <f>_xll.qlIndexFixing(Index,Q417,,InterestRatesTrigger)</f>
        <v>-1.3567615567533498E-3</v>
      </c>
    </row>
    <row r="418" spans="16:18" x14ac:dyDescent="0.2">
      <c r="P418" s="166" t="s">
        <v>96</v>
      </c>
      <c r="Q418" s="167">
        <f>_xll.qlCalendarAdvance(Calendar,Q417,P418,"f")</f>
        <v>42857</v>
      </c>
      <c r="R418" s="168">
        <f>_xll.qlIndexFixing(Index,Q418,,InterestRatesTrigger)</f>
        <v>-1.3567692268878773E-3</v>
      </c>
    </row>
    <row r="419" spans="16:18" x14ac:dyDescent="0.2">
      <c r="P419" s="166" t="s">
        <v>96</v>
      </c>
      <c r="Q419" s="167">
        <f>_xll.qlCalendarAdvance(Calendar,Q418,P419,"f")</f>
        <v>42858</v>
      </c>
      <c r="R419" s="168">
        <f>_xll.qlIndexFixing(Index,Q419,,InterestRatesTrigger)</f>
        <v>-1.3567692267679732E-3</v>
      </c>
    </row>
    <row r="420" spans="16:18" x14ac:dyDescent="0.2">
      <c r="P420" s="166" t="s">
        <v>96</v>
      </c>
      <c r="Q420" s="167">
        <f>_xll.qlCalendarAdvance(Calendar,Q419,P420,"f")</f>
        <v>42859</v>
      </c>
      <c r="R420" s="168">
        <f>_xll.qlIndexFixing(Index,Q420,,InterestRatesTrigger)</f>
        <v>-1.3567692268479092E-3</v>
      </c>
    </row>
    <row r="421" spans="16:18" x14ac:dyDescent="0.2">
      <c r="P421" s="166" t="s">
        <v>96</v>
      </c>
      <c r="Q421" s="167">
        <f>_xll.qlCalendarAdvance(Calendar,Q420,P421,"f")</f>
        <v>42860</v>
      </c>
      <c r="R421" s="168">
        <f>_xll.qlIndexFixing(Index,Q421,,InterestRatesTrigger)</f>
        <v>-1.3567641134581976E-3</v>
      </c>
    </row>
    <row r="422" spans="16:18" x14ac:dyDescent="0.2">
      <c r="P422" s="166" t="s">
        <v>96</v>
      </c>
      <c r="Q422" s="167">
        <f>_xll.qlCalendarAdvance(Calendar,Q421,P422,"f")</f>
        <v>42863</v>
      </c>
      <c r="R422" s="168">
        <f>_xll.qlIndexFixing(Index,Q422,,InterestRatesTrigger)</f>
        <v>-1.3567692267679732E-3</v>
      </c>
    </row>
    <row r="423" spans="16:18" x14ac:dyDescent="0.2">
      <c r="P423" s="166" t="s">
        <v>96</v>
      </c>
      <c r="Q423" s="167">
        <f>_xll.qlCalendarAdvance(Calendar,Q422,P423,"f")</f>
        <v>42864</v>
      </c>
      <c r="R423" s="168">
        <f>_xll.qlIndexFixing(Index,Q423,,InterestRatesTrigger)</f>
        <v>-1.3567692268079412E-3</v>
      </c>
    </row>
    <row r="424" spans="16:18" x14ac:dyDescent="0.2">
      <c r="P424" s="166" t="s">
        <v>96</v>
      </c>
      <c r="Q424" s="167">
        <f>_xll.qlCalendarAdvance(Calendar,Q423,P424,"f")</f>
        <v>42865</v>
      </c>
      <c r="R424" s="168">
        <f>_xll.qlIndexFixing(Index,Q424,,InterestRatesTrigger)</f>
        <v>-1.3567692268479092E-3</v>
      </c>
    </row>
    <row r="425" spans="16:18" x14ac:dyDescent="0.2">
      <c r="P425" s="166" t="s">
        <v>96</v>
      </c>
      <c r="Q425" s="167">
        <f>_xll.qlCalendarAdvance(Calendar,Q424,P425,"f")</f>
        <v>42866</v>
      </c>
      <c r="R425" s="168">
        <f>_xll.qlIndexFixing(Index,Q425,,InterestRatesTrigger)</f>
        <v>-1.3567692268479092E-3</v>
      </c>
    </row>
    <row r="426" spans="16:18" x14ac:dyDescent="0.2">
      <c r="P426" s="166" t="s">
        <v>96</v>
      </c>
      <c r="Q426" s="167">
        <f>_xll.qlCalendarAdvance(Calendar,Q425,P426,"f")</f>
        <v>42867</v>
      </c>
      <c r="R426" s="168">
        <f>_xll.qlIndexFixing(Index,Q426,,InterestRatesTrigger)</f>
        <v>-1.3567641134581976E-3</v>
      </c>
    </row>
    <row r="427" spans="16:18" x14ac:dyDescent="0.2">
      <c r="P427" s="166" t="s">
        <v>96</v>
      </c>
      <c r="Q427" s="167">
        <f>_xll.qlCalendarAdvance(Calendar,Q426,P427,"f")</f>
        <v>42870</v>
      </c>
      <c r="R427" s="168">
        <f>_xll.qlIndexFixing(Index,Q427,,InterestRatesTrigger)</f>
        <v>-1.3567692268079412E-3</v>
      </c>
    </row>
    <row r="428" spans="16:18" x14ac:dyDescent="0.2">
      <c r="P428" s="166" t="s">
        <v>96</v>
      </c>
      <c r="Q428" s="167">
        <f>_xll.qlCalendarAdvance(Calendar,Q427,P428,"f")</f>
        <v>42871</v>
      </c>
      <c r="R428" s="168">
        <f>_xll.qlIndexFixing(Index,Q428,,InterestRatesTrigger)</f>
        <v>-1.3567692268479092E-3</v>
      </c>
    </row>
    <row r="429" spans="16:18" x14ac:dyDescent="0.2">
      <c r="P429" s="166" t="s">
        <v>96</v>
      </c>
      <c r="Q429" s="167">
        <f>_xll.qlCalendarAdvance(Calendar,Q428,P429,"f")</f>
        <v>42872</v>
      </c>
      <c r="R429" s="168">
        <f>_xll.qlIndexFixing(Index,Q429,,InterestRatesTrigger)</f>
        <v>-1.3567692268079412E-3</v>
      </c>
    </row>
    <row r="430" spans="16:18" x14ac:dyDescent="0.2">
      <c r="P430" s="166" t="s">
        <v>96</v>
      </c>
      <c r="Q430" s="167">
        <f>_xll.qlCalendarAdvance(Calendar,Q429,P430,"f")</f>
        <v>42873</v>
      </c>
      <c r="R430" s="168">
        <f>_xll.qlIndexFixing(Index,Q430,,InterestRatesTrigger)</f>
        <v>-1.3567692268479092E-3</v>
      </c>
    </row>
    <row r="431" spans="16:18" x14ac:dyDescent="0.2">
      <c r="P431" s="166" t="s">
        <v>96</v>
      </c>
      <c r="Q431" s="167">
        <f>_xll.qlCalendarAdvance(Calendar,Q430,P431,"f")</f>
        <v>42874</v>
      </c>
      <c r="R431" s="168">
        <f>_xll.qlIndexFixing(Index,Q431,,InterestRatesTrigger)</f>
        <v>-1.3567641134315522E-3</v>
      </c>
    </row>
    <row r="432" spans="16:18" x14ac:dyDescent="0.2">
      <c r="P432" s="166" t="s">
        <v>96</v>
      </c>
      <c r="Q432" s="167">
        <f>_xll.qlCalendarAdvance(Calendar,Q431,P432,"f")</f>
        <v>42877</v>
      </c>
      <c r="R432" s="168">
        <f>_xll.qlIndexFixing(Index,Q432,,InterestRatesTrigger)</f>
        <v>-1.3567692268878773E-3</v>
      </c>
    </row>
    <row r="433" spans="16:18" x14ac:dyDescent="0.2">
      <c r="P433" s="166" t="s">
        <v>96</v>
      </c>
      <c r="Q433" s="167">
        <f>_xll.qlCalendarAdvance(Calendar,Q432,P433,"f")</f>
        <v>42878</v>
      </c>
      <c r="R433" s="168">
        <f>_xll.qlIndexFixing(Index,Q433,,InterestRatesTrigger)</f>
        <v>-1.3567692267280052E-3</v>
      </c>
    </row>
    <row r="434" spans="16:18" x14ac:dyDescent="0.2">
      <c r="P434" s="166" t="s">
        <v>96</v>
      </c>
      <c r="Q434" s="167">
        <f>_xll.qlCalendarAdvance(Calendar,Q433,P434,"f")</f>
        <v>42879</v>
      </c>
      <c r="R434" s="168">
        <f>_xll.qlIndexFixing(Index,Q434,,InterestRatesTrigger)</f>
        <v>-1.3567692268878773E-3</v>
      </c>
    </row>
    <row r="435" spans="16:18" x14ac:dyDescent="0.2">
      <c r="P435" s="166" t="s">
        <v>96</v>
      </c>
      <c r="Q435" s="167">
        <f>_xll.qlCalendarAdvance(Calendar,Q434,P435,"f")</f>
        <v>42880</v>
      </c>
      <c r="R435" s="168">
        <f>_xll.qlIndexFixing(Index,Q435,,InterestRatesTrigger)</f>
        <v>-1.3567692267679732E-3</v>
      </c>
    </row>
    <row r="436" spans="16:18" x14ac:dyDescent="0.2">
      <c r="P436" s="166" t="s">
        <v>96</v>
      </c>
      <c r="Q436" s="167">
        <f>_xll.qlCalendarAdvance(Calendar,Q435,P436,"f")</f>
        <v>42881</v>
      </c>
      <c r="R436" s="168">
        <f>_xll.qlIndexFixing(Index,Q436,,InterestRatesTrigger)</f>
        <v>-1.3567641134448749E-3</v>
      </c>
    </row>
    <row r="437" spans="16:18" x14ac:dyDescent="0.2">
      <c r="P437" s="166" t="s">
        <v>96</v>
      </c>
      <c r="Q437" s="167">
        <f>_xll.qlCalendarAdvance(Calendar,Q436,P437,"f")</f>
        <v>42884</v>
      </c>
      <c r="R437" s="168">
        <f>_xll.qlIndexFixing(Index,Q437,,InterestRatesTrigger)</f>
        <v>-1.3567692268479092E-3</v>
      </c>
    </row>
    <row r="438" spans="16:18" x14ac:dyDescent="0.2">
      <c r="P438" s="166" t="s">
        <v>96</v>
      </c>
      <c r="Q438" s="167">
        <f>_xll.qlCalendarAdvance(Calendar,Q437,P438,"f")</f>
        <v>42885</v>
      </c>
      <c r="R438" s="168">
        <f>_xll.qlIndexFixing(Index,Q438,,InterestRatesTrigger)</f>
        <v>-1.3567692268079412E-3</v>
      </c>
    </row>
    <row r="439" spans="16:18" x14ac:dyDescent="0.2">
      <c r="P439" s="166" t="s">
        <v>96</v>
      </c>
      <c r="Q439" s="167">
        <f>_xll.qlCalendarAdvance(Calendar,Q438,P439,"f")</f>
        <v>42886</v>
      </c>
      <c r="R439" s="168">
        <f>_xll.qlIndexFixing(Index,Q439,,InterestRatesTrigger)</f>
        <v>-1.3567692268079412E-3</v>
      </c>
    </row>
    <row r="440" spans="16:18" x14ac:dyDescent="0.2">
      <c r="P440" s="166" t="s">
        <v>96</v>
      </c>
      <c r="Q440" s="167">
        <f>_xll.qlCalendarAdvance(Calendar,Q439,P440,"f")</f>
        <v>42887</v>
      </c>
      <c r="R440" s="168">
        <f>_xll.qlIndexFixing(Index,Q440,,InterestRatesTrigger)</f>
        <v>-1.3567692268878773E-3</v>
      </c>
    </row>
    <row r="441" spans="16:18" x14ac:dyDescent="0.2">
      <c r="P441" s="166" t="s">
        <v>96</v>
      </c>
      <c r="Q441" s="167">
        <f>_xll.qlCalendarAdvance(Calendar,Q440,P441,"f")</f>
        <v>42888</v>
      </c>
      <c r="R441" s="168">
        <f>_xll.qlIndexFixing(Index,Q441,,InterestRatesTrigger)</f>
        <v>-1.3567641134448749E-3</v>
      </c>
    </row>
    <row r="442" spans="16:18" x14ac:dyDescent="0.2">
      <c r="P442" s="166" t="s">
        <v>96</v>
      </c>
      <c r="Q442" s="167">
        <f>_xll.qlCalendarAdvance(Calendar,Q441,P442,"f")</f>
        <v>42891</v>
      </c>
      <c r="R442" s="168">
        <f>_xll.qlIndexFixing(Index,Q442,,InterestRatesTrigger)</f>
        <v>-1.3567692268079412E-3</v>
      </c>
    </row>
    <row r="443" spans="16:18" x14ac:dyDescent="0.2">
      <c r="P443" s="166" t="s">
        <v>96</v>
      </c>
      <c r="Q443" s="167">
        <f>_xll.qlCalendarAdvance(Calendar,Q442,P443,"f")</f>
        <v>42892</v>
      </c>
      <c r="R443" s="168">
        <f>_xll.qlIndexFixing(Index,Q443,,InterestRatesTrigger)</f>
        <v>-1.3567692268079412E-3</v>
      </c>
    </row>
    <row r="444" spans="16:18" x14ac:dyDescent="0.2">
      <c r="P444" s="166" t="s">
        <v>96</v>
      </c>
      <c r="Q444" s="167">
        <f>_xll.qlCalendarAdvance(Calendar,Q443,P444,"f")</f>
        <v>42893</v>
      </c>
      <c r="R444" s="168">
        <f>_xll.qlIndexFixing(Index,Q444,,InterestRatesTrigger)</f>
        <v>-1.3567692268479092E-3</v>
      </c>
    </row>
    <row r="445" spans="16:18" x14ac:dyDescent="0.2">
      <c r="P445" s="166" t="s">
        <v>96</v>
      </c>
      <c r="Q445" s="167">
        <f>_xll.qlCalendarAdvance(Calendar,Q444,P445,"f")</f>
        <v>42894</v>
      </c>
      <c r="R445" s="168">
        <f>_xll.qlIndexFixing(Index,Q445,,InterestRatesTrigger)</f>
        <v>-1.3567692268479092E-3</v>
      </c>
    </row>
    <row r="446" spans="16:18" x14ac:dyDescent="0.2">
      <c r="P446" s="166" t="s">
        <v>96</v>
      </c>
      <c r="Q446" s="167">
        <f>_xll.qlCalendarAdvance(Calendar,Q445,P446,"f")</f>
        <v>42895</v>
      </c>
      <c r="R446" s="168">
        <f>_xll.qlIndexFixing(Index,Q446,,InterestRatesTrigger)</f>
        <v>-1.3567641134581976E-3</v>
      </c>
    </row>
    <row r="447" spans="16:18" x14ac:dyDescent="0.2">
      <c r="P447" s="166" t="s">
        <v>96</v>
      </c>
      <c r="Q447" s="167">
        <f>_xll.qlCalendarAdvance(Calendar,Q446,P447,"f")</f>
        <v>42898</v>
      </c>
      <c r="R447" s="168">
        <f>_xll.qlIndexFixing(Index,Q447,,InterestRatesTrigger)</f>
        <v>-1.3567692268079412E-3</v>
      </c>
    </row>
    <row r="448" spans="16:18" x14ac:dyDescent="0.2">
      <c r="P448" s="166" t="s">
        <v>96</v>
      </c>
      <c r="Q448" s="167">
        <f>_xll.qlCalendarAdvance(Calendar,Q447,P448,"f")</f>
        <v>42899</v>
      </c>
      <c r="R448" s="168">
        <f>_xll.qlIndexFixing(Index,Q448,,InterestRatesTrigger)</f>
        <v>-1.3567692268079412E-3</v>
      </c>
    </row>
    <row r="449" spans="16:18" x14ac:dyDescent="0.2">
      <c r="P449" s="166" t="s">
        <v>96</v>
      </c>
      <c r="Q449" s="167">
        <f>_xll.qlCalendarAdvance(Calendar,Q448,P449,"f")</f>
        <v>42900</v>
      </c>
      <c r="R449" s="168">
        <f>_xll.qlIndexFixing(Index,Q449,,InterestRatesTrigger)</f>
        <v>-1.3567692268479092E-3</v>
      </c>
    </row>
    <row r="450" spans="16:18" x14ac:dyDescent="0.2">
      <c r="P450" s="166" t="s">
        <v>96</v>
      </c>
      <c r="Q450" s="167">
        <f>_xll.qlCalendarAdvance(Calendar,Q449,P450,"f")</f>
        <v>42901</v>
      </c>
      <c r="R450" s="168">
        <f>_xll.qlIndexFixing(Index,Q450,,InterestRatesTrigger)</f>
        <v>-1.3567692268079412E-3</v>
      </c>
    </row>
    <row r="451" spans="16:18" x14ac:dyDescent="0.2">
      <c r="P451" s="166" t="s">
        <v>96</v>
      </c>
      <c r="Q451" s="167">
        <f>_xll.qlCalendarAdvance(Calendar,Q450,P451,"f")</f>
        <v>42902</v>
      </c>
      <c r="R451" s="168">
        <f>_xll.qlIndexFixing(Index,Q451,,InterestRatesTrigger)</f>
        <v>-1.3567641134448749E-3</v>
      </c>
    </row>
    <row r="452" spans="16:18" x14ac:dyDescent="0.2">
      <c r="P452" s="166" t="s">
        <v>96</v>
      </c>
      <c r="Q452" s="167">
        <f>_xll.qlCalendarAdvance(Calendar,Q451,P452,"f")</f>
        <v>42905</v>
      </c>
      <c r="R452" s="168">
        <f>_xll.qlIndexFixing(Index,Q452,,InterestRatesTrigger)</f>
        <v>-1.1297376464325382E-3</v>
      </c>
    </row>
    <row r="453" spans="16:18" x14ac:dyDescent="0.2">
      <c r="P453" s="166" t="s">
        <v>96</v>
      </c>
      <c r="Q453" s="167">
        <f>_xll.qlCalendarAdvance(Calendar,Q452,P453,"f")</f>
        <v>42906</v>
      </c>
      <c r="R453" s="168">
        <f>_xll.qlIndexFixing(Index,Q453,,InterestRatesTrigger)</f>
        <v>-1.1297376464325382E-3</v>
      </c>
    </row>
    <row r="454" spans="16:18" x14ac:dyDescent="0.2">
      <c r="P454" s="166" t="s">
        <v>96</v>
      </c>
      <c r="Q454" s="167">
        <f>_xll.qlCalendarAdvance(Calendar,Q453,P454,"f")</f>
        <v>42907</v>
      </c>
      <c r="R454" s="168">
        <f>_xll.qlIndexFixing(Index,Q454,,InterestRatesTrigger)</f>
        <v>-1.1297376465124742E-3</v>
      </c>
    </row>
    <row r="455" spans="16:18" x14ac:dyDescent="0.2">
      <c r="P455" s="166" t="s">
        <v>96</v>
      </c>
      <c r="Q455" s="167">
        <f>_xll.qlCalendarAdvance(Calendar,Q454,P455,"f")</f>
        <v>42908</v>
      </c>
      <c r="R455" s="168">
        <f>_xll.qlIndexFixing(Index,Q455,,InterestRatesTrigger)</f>
        <v>-1.1297376464725062E-3</v>
      </c>
    </row>
    <row r="456" spans="16:18" x14ac:dyDescent="0.2">
      <c r="P456" s="166" t="s">
        <v>96</v>
      </c>
      <c r="Q456" s="167">
        <f>_xll.qlCalendarAdvance(Calendar,Q455,P456,"f")</f>
        <v>42909</v>
      </c>
      <c r="R456" s="168">
        <f>_xll.qlIndexFixing(Index,Q456,,InterestRatesTrigger)</f>
        <v>-1.1297341011884399E-3</v>
      </c>
    </row>
    <row r="457" spans="16:18" x14ac:dyDescent="0.2">
      <c r="P457" s="166" t="s">
        <v>96</v>
      </c>
      <c r="Q457" s="167">
        <f>_xll.qlCalendarAdvance(Calendar,Q456,P457,"f")</f>
        <v>42912</v>
      </c>
      <c r="R457" s="168">
        <f>_xll.qlIndexFixing(Index,Q457,,InterestRatesTrigger)</f>
        <v>-1.1297376465124742E-3</v>
      </c>
    </row>
    <row r="458" spans="16:18" x14ac:dyDescent="0.2">
      <c r="P458" s="166" t="s">
        <v>96</v>
      </c>
      <c r="Q458" s="167">
        <f>_xll.qlCalendarAdvance(Calendar,Q457,P458,"f")</f>
        <v>42913</v>
      </c>
      <c r="R458" s="168">
        <f>_xll.qlIndexFixing(Index,Q458,,InterestRatesTrigger)</f>
        <v>-1.1297376464325382E-3</v>
      </c>
    </row>
    <row r="459" spans="16:18" x14ac:dyDescent="0.2">
      <c r="P459" s="166" t="s">
        <v>96</v>
      </c>
      <c r="Q459" s="167">
        <f>_xll.qlCalendarAdvance(Calendar,Q458,P459,"f")</f>
        <v>42914</v>
      </c>
      <c r="R459" s="168">
        <f>_xll.qlIndexFixing(Index,Q459,,InterestRatesTrigger)</f>
        <v>-1.1297376465124742E-3</v>
      </c>
    </row>
    <row r="460" spans="16:18" x14ac:dyDescent="0.2">
      <c r="P460" s="166" t="s">
        <v>96</v>
      </c>
      <c r="Q460" s="167">
        <f>_xll.qlCalendarAdvance(Calendar,Q459,P460,"f")</f>
        <v>42915</v>
      </c>
      <c r="R460" s="168">
        <f>_xll.qlIndexFixing(Index,Q460,,InterestRatesTrigger)</f>
        <v>-1.1297376464725062E-3</v>
      </c>
    </row>
    <row r="461" spans="16:18" x14ac:dyDescent="0.2">
      <c r="P461" s="166" t="s">
        <v>96</v>
      </c>
      <c r="Q461" s="167">
        <f>_xll.qlCalendarAdvance(Calendar,Q460,P461,"f")</f>
        <v>42916</v>
      </c>
      <c r="R461" s="168">
        <f>_xll.qlIndexFixing(Index,Q461,,InterestRatesTrigger)</f>
        <v>-1.1297341012017625E-3</v>
      </c>
    </row>
    <row r="462" spans="16:18" x14ac:dyDescent="0.2">
      <c r="P462" s="166" t="s">
        <v>96</v>
      </c>
      <c r="Q462" s="167">
        <f>_xll.qlCalendarAdvance(Calendar,Q461,P462,"f")</f>
        <v>42919</v>
      </c>
      <c r="R462" s="168">
        <f>_xll.qlIndexFixing(Index,Q462,,InterestRatesTrigger)</f>
        <v>-1.1297376464325382E-3</v>
      </c>
    </row>
    <row r="463" spans="16:18" x14ac:dyDescent="0.2">
      <c r="P463" s="166" t="s">
        <v>96</v>
      </c>
      <c r="Q463" s="167">
        <f>_xll.qlCalendarAdvance(Calendar,Q462,P463,"f")</f>
        <v>42920</v>
      </c>
      <c r="R463" s="168">
        <f>_xll.qlIndexFixing(Index,Q463,,InterestRatesTrigger)</f>
        <v>-1.1297376464325382E-3</v>
      </c>
    </row>
    <row r="464" spans="16:18" x14ac:dyDescent="0.2">
      <c r="P464" s="166" t="s">
        <v>96</v>
      </c>
      <c r="Q464" s="167">
        <f>_xll.qlCalendarAdvance(Calendar,Q463,P464,"f")</f>
        <v>42921</v>
      </c>
      <c r="R464" s="168">
        <f>_xll.qlIndexFixing(Index,Q464,,InterestRatesTrigger)</f>
        <v>-1.1297376465124742E-3</v>
      </c>
    </row>
    <row r="465" spans="16:18" x14ac:dyDescent="0.2">
      <c r="P465" s="166" t="s">
        <v>96</v>
      </c>
      <c r="Q465" s="167">
        <f>_xll.qlCalendarAdvance(Calendar,Q464,P465,"f")</f>
        <v>42922</v>
      </c>
      <c r="R465" s="168">
        <f>_xll.qlIndexFixing(Index,Q465,,InterestRatesTrigger)</f>
        <v>-1.1297376464325382E-3</v>
      </c>
    </row>
    <row r="466" spans="16:18" x14ac:dyDescent="0.2">
      <c r="P466" s="166" t="s">
        <v>96</v>
      </c>
      <c r="Q466" s="167">
        <f>_xll.qlCalendarAdvance(Calendar,Q465,P466,"f")</f>
        <v>42923</v>
      </c>
      <c r="R466" s="168">
        <f>_xll.qlIndexFixing(Index,Q466,,InterestRatesTrigger)</f>
        <v>-1.1297341012150852E-3</v>
      </c>
    </row>
    <row r="467" spans="16:18" x14ac:dyDescent="0.2">
      <c r="P467" s="166" t="s">
        <v>96</v>
      </c>
      <c r="Q467" s="167">
        <f>_xll.qlCalendarAdvance(Calendar,Q466,P467,"f")</f>
        <v>42926</v>
      </c>
      <c r="R467" s="168">
        <f>_xll.qlIndexFixing(Index,Q467,,InterestRatesTrigger)</f>
        <v>-1.1297376464725062E-3</v>
      </c>
    </row>
    <row r="468" spans="16:18" x14ac:dyDescent="0.2">
      <c r="P468" s="166" t="s">
        <v>96</v>
      </c>
      <c r="Q468" s="167">
        <f>_xll.qlCalendarAdvance(Calendar,Q467,P468,"f")</f>
        <v>42927</v>
      </c>
      <c r="R468" s="168">
        <f>_xll.qlIndexFixing(Index,Q468,,InterestRatesTrigger)</f>
        <v>-1.1297376464725062E-3</v>
      </c>
    </row>
    <row r="469" spans="16:18" x14ac:dyDescent="0.2">
      <c r="P469" s="166" t="s">
        <v>96</v>
      </c>
      <c r="Q469" s="167">
        <f>_xll.qlCalendarAdvance(Calendar,Q468,P469,"f")</f>
        <v>42928</v>
      </c>
      <c r="R469" s="168">
        <f>_xll.qlIndexFixing(Index,Q469,,InterestRatesTrigger)</f>
        <v>-1.1297376464725062E-3</v>
      </c>
    </row>
    <row r="470" spans="16:18" x14ac:dyDescent="0.2">
      <c r="P470" s="166" t="s">
        <v>96</v>
      </c>
      <c r="Q470" s="167">
        <f>_xll.qlCalendarAdvance(Calendar,Q469,P470,"f")</f>
        <v>42929</v>
      </c>
      <c r="R470" s="168">
        <f>_xll.qlIndexFixing(Index,Q470,,InterestRatesTrigger)</f>
        <v>-1.1297376465124742E-3</v>
      </c>
    </row>
    <row r="471" spans="16:18" x14ac:dyDescent="0.2">
      <c r="P471" s="166" t="s">
        <v>96</v>
      </c>
      <c r="Q471" s="167">
        <f>_xll.qlCalendarAdvance(Calendar,Q470,P471,"f")</f>
        <v>42930</v>
      </c>
      <c r="R471" s="168">
        <f>_xll.qlIndexFixing(Index,Q471,,InterestRatesTrigger)</f>
        <v>-1.1297341011884399E-3</v>
      </c>
    </row>
    <row r="472" spans="16:18" x14ac:dyDescent="0.2">
      <c r="P472" s="166" t="s">
        <v>96</v>
      </c>
      <c r="Q472" s="167">
        <f>_xll.qlCalendarAdvance(Calendar,Q471,P472,"f")</f>
        <v>42933</v>
      </c>
      <c r="R472" s="168">
        <f>_xll.qlIndexFixing(Index,Q472,,InterestRatesTrigger)</f>
        <v>-1.1297376465124742E-3</v>
      </c>
    </row>
    <row r="473" spans="16:18" x14ac:dyDescent="0.2">
      <c r="P473" s="166" t="s">
        <v>96</v>
      </c>
      <c r="Q473" s="167">
        <f>_xll.qlCalendarAdvance(Calendar,Q472,P473,"f")</f>
        <v>42934</v>
      </c>
      <c r="R473" s="168">
        <f>_xll.qlIndexFixing(Index,Q473,,InterestRatesTrigger)</f>
        <v>-1.1297376464325382E-3</v>
      </c>
    </row>
    <row r="474" spans="16:18" x14ac:dyDescent="0.2">
      <c r="P474" s="166" t="s">
        <v>96</v>
      </c>
      <c r="Q474" s="167">
        <f>_xll.qlCalendarAdvance(Calendar,Q473,P474,"f")</f>
        <v>42935</v>
      </c>
      <c r="R474" s="168">
        <f>_xll.qlIndexFixing(Index,Q474,,InterestRatesTrigger)</f>
        <v>-1.1297376465924103E-3</v>
      </c>
    </row>
    <row r="475" spans="16:18" x14ac:dyDescent="0.2">
      <c r="P475" s="166" t="s">
        <v>96</v>
      </c>
      <c r="Q475" s="167">
        <f>_xll.qlCalendarAdvance(Calendar,Q474,P475,"f")</f>
        <v>42936</v>
      </c>
      <c r="R475" s="168">
        <f>_xll.qlIndexFixing(Index,Q475,,InterestRatesTrigger)</f>
        <v>-1.1297376464725062E-3</v>
      </c>
    </row>
    <row r="476" spans="16:18" x14ac:dyDescent="0.2">
      <c r="P476" s="166" t="s">
        <v>96</v>
      </c>
      <c r="Q476" s="167">
        <f>_xll.qlCalendarAdvance(Calendar,Q475,P476,"f")</f>
        <v>42937</v>
      </c>
      <c r="R476" s="168">
        <f>_xll.qlIndexFixing(Index,Q476,,InterestRatesTrigger)</f>
        <v>-1.1297341011751172E-3</v>
      </c>
    </row>
    <row r="477" spans="16:18" x14ac:dyDescent="0.2">
      <c r="P477" s="166" t="s">
        <v>96</v>
      </c>
      <c r="Q477" s="167">
        <f>_xll.qlCalendarAdvance(Calendar,Q476,P477,"f")</f>
        <v>42940</v>
      </c>
      <c r="R477" s="168">
        <f>_xll.qlIndexFixing(Index,Q477,,InterestRatesTrigger)</f>
        <v>-1.1297376465524422E-3</v>
      </c>
    </row>
    <row r="478" spans="16:18" x14ac:dyDescent="0.2">
      <c r="P478" s="166" t="s">
        <v>96</v>
      </c>
      <c r="Q478" s="167">
        <f>_xll.qlCalendarAdvance(Calendar,Q477,P478,"f")</f>
        <v>42941</v>
      </c>
      <c r="R478" s="168">
        <f>_xll.qlIndexFixing(Index,Q478,,InterestRatesTrigger)</f>
        <v>-1.1297376464725062E-3</v>
      </c>
    </row>
    <row r="479" spans="16:18" x14ac:dyDescent="0.2">
      <c r="P479" s="166" t="s">
        <v>96</v>
      </c>
      <c r="Q479" s="167">
        <f>_xll.qlCalendarAdvance(Calendar,Q478,P479,"f")</f>
        <v>42942</v>
      </c>
      <c r="R479" s="168">
        <f>_xll.qlIndexFixing(Index,Q479,,InterestRatesTrigger)</f>
        <v>-1.1297376464725062E-3</v>
      </c>
    </row>
    <row r="480" spans="16:18" x14ac:dyDescent="0.2">
      <c r="P480" s="166" t="s">
        <v>96</v>
      </c>
      <c r="Q480" s="167">
        <f>_xll.qlCalendarAdvance(Calendar,Q479,P480,"f")</f>
        <v>42943</v>
      </c>
      <c r="R480" s="168">
        <f>_xll.qlIndexFixing(Index,Q480,,InterestRatesTrigger)</f>
        <v>-1.1297376464725062E-3</v>
      </c>
    </row>
    <row r="481" spans="16:18" x14ac:dyDescent="0.2">
      <c r="P481" s="166" t="s">
        <v>96</v>
      </c>
      <c r="Q481" s="167">
        <f>_xll.qlCalendarAdvance(Calendar,Q480,P481,"f")</f>
        <v>42944</v>
      </c>
      <c r="R481" s="168">
        <f>_xll.qlIndexFixing(Index,Q481,,InterestRatesTrigger)</f>
        <v>-1.1297341012017625E-3</v>
      </c>
    </row>
    <row r="482" spans="16:18" x14ac:dyDescent="0.2">
      <c r="P482" s="166" t="s">
        <v>96</v>
      </c>
      <c r="Q482" s="167">
        <f>_xll.qlCalendarAdvance(Calendar,Q481,P482,"f")</f>
        <v>42947</v>
      </c>
      <c r="R482" s="168">
        <f>_xll.qlIndexFixing(Index,Q482,,InterestRatesTrigger)</f>
        <v>-1.1297376464325382E-3</v>
      </c>
    </row>
    <row r="483" spans="16:18" x14ac:dyDescent="0.2">
      <c r="P483" s="166" t="s">
        <v>96</v>
      </c>
      <c r="Q483" s="167">
        <f>_xll.qlCalendarAdvance(Calendar,Q482,P483,"f")</f>
        <v>42948</v>
      </c>
      <c r="R483" s="168">
        <f>_xll.qlIndexFixing(Index,Q483,,InterestRatesTrigger)</f>
        <v>-1.1297376465524422E-3</v>
      </c>
    </row>
    <row r="484" spans="16:18" x14ac:dyDescent="0.2">
      <c r="P484" s="166" t="s">
        <v>96</v>
      </c>
      <c r="Q484" s="167">
        <f>_xll.qlCalendarAdvance(Calendar,Q483,P484,"f")</f>
        <v>42949</v>
      </c>
      <c r="R484" s="168">
        <f>_xll.qlIndexFixing(Index,Q484,,InterestRatesTrigger)</f>
        <v>-1.1297376464325382E-3</v>
      </c>
    </row>
    <row r="485" spans="16:18" x14ac:dyDescent="0.2">
      <c r="P485" s="166" t="s">
        <v>96</v>
      </c>
      <c r="Q485" s="167">
        <f>_xll.qlCalendarAdvance(Calendar,Q484,P485,"f")</f>
        <v>42950</v>
      </c>
      <c r="R485" s="168">
        <f>_xll.qlIndexFixing(Index,Q485,,InterestRatesTrigger)</f>
        <v>-1.1297376465124742E-3</v>
      </c>
    </row>
    <row r="486" spans="16:18" x14ac:dyDescent="0.2">
      <c r="P486" s="166" t="s">
        <v>96</v>
      </c>
      <c r="Q486" s="167">
        <f>_xll.qlCalendarAdvance(Calendar,Q485,P486,"f")</f>
        <v>42951</v>
      </c>
      <c r="R486" s="168">
        <f>_xll.qlIndexFixing(Index,Q486,,InterestRatesTrigger)</f>
        <v>-1.1297341011884399E-3</v>
      </c>
    </row>
    <row r="487" spans="16:18" x14ac:dyDescent="0.2">
      <c r="P487" s="166" t="s">
        <v>96</v>
      </c>
      <c r="Q487" s="167">
        <f>_xll.qlCalendarAdvance(Calendar,Q486,P487,"f")</f>
        <v>42954</v>
      </c>
      <c r="R487" s="168">
        <f>_xll.qlIndexFixing(Index,Q487,,InterestRatesTrigger)</f>
        <v>-1.1297376464325382E-3</v>
      </c>
    </row>
    <row r="488" spans="16:18" x14ac:dyDescent="0.2">
      <c r="P488" s="166" t="s">
        <v>96</v>
      </c>
      <c r="Q488" s="167">
        <f>_xll.qlCalendarAdvance(Calendar,Q487,P488,"f")</f>
        <v>42955</v>
      </c>
      <c r="R488" s="168">
        <f>_xll.qlIndexFixing(Index,Q488,,InterestRatesTrigger)</f>
        <v>-1.1297376465124742E-3</v>
      </c>
    </row>
    <row r="489" spans="16:18" x14ac:dyDescent="0.2">
      <c r="P489" s="166" t="s">
        <v>96</v>
      </c>
      <c r="Q489" s="167">
        <f>_xll.qlCalendarAdvance(Calendar,Q488,P489,"f")</f>
        <v>42956</v>
      </c>
      <c r="R489" s="168">
        <f>_xll.qlIndexFixing(Index,Q489,,InterestRatesTrigger)</f>
        <v>-1.1297376464325382E-3</v>
      </c>
    </row>
    <row r="490" spans="16:18" x14ac:dyDescent="0.2">
      <c r="P490" s="166" t="s">
        <v>96</v>
      </c>
      <c r="Q490" s="167">
        <f>_xll.qlCalendarAdvance(Calendar,Q489,P490,"f")</f>
        <v>42957</v>
      </c>
      <c r="R490" s="168">
        <f>_xll.qlIndexFixing(Index,Q490,,InterestRatesTrigger)</f>
        <v>-1.1297376465124742E-3</v>
      </c>
    </row>
    <row r="491" spans="16:18" x14ac:dyDescent="0.2">
      <c r="P491" s="166" t="s">
        <v>96</v>
      </c>
      <c r="Q491" s="167">
        <f>_xll.qlCalendarAdvance(Calendar,Q490,P491,"f")</f>
        <v>42958</v>
      </c>
      <c r="R491" s="168">
        <f>_xll.qlIndexFixing(Index,Q491,,InterestRatesTrigger)</f>
        <v>-1.1297341012150852E-3</v>
      </c>
    </row>
    <row r="492" spans="16:18" x14ac:dyDescent="0.2">
      <c r="P492" s="166" t="s">
        <v>96</v>
      </c>
      <c r="Q492" s="167">
        <f>_xll.qlCalendarAdvance(Calendar,Q491,P492,"f")</f>
        <v>42961</v>
      </c>
      <c r="R492" s="168">
        <f>_xll.qlIndexFixing(Index,Q492,,InterestRatesTrigger)</f>
        <v>-1.1297376463526021E-3</v>
      </c>
    </row>
    <row r="493" spans="16:18" x14ac:dyDescent="0.2">
      <c r="P493" s="166" t="s">
        <v>96</v>
      </c>
      <c r="Q493" s="167">
        <f>_xll.qlCalendarAdvance(Calendar,Q492,P493,"f")</f>
        <v>42962</v>
      </c>
      <c r="R493" s="168">
        <f>_xll.qlIndexFixing(Index,Q493,,InterestRatesTrigger)</f>
        <v>-1.1297376465124742E-3</v>
      </c>
    </row>
    <row r="494" spans="16:18" x14ac:dyDescent="0.2">
      <c r="P494" s="166" t="s">
        <v>96</v>
      </c>
      <c r="Q494" s="167">
        <f>_xll.qlCalendarAdvance(Calendar,Q493,P494,"f")</f>
        <v>42963</v>
      </c>
      <c r="R494" s="168">
        <f>_xll.qlIndexFixing(Index,Q494,,InterestRatesTrigger)</f>
        <v>-1.1297376465124742E-3</v>
      </c>
    </row>
    <row r="495" spans="16:18" x14ac:dyDescent="0.2">
      <c r="P495" s="166" t="s">
        <v>96</v>
      </c>
      <c r="Q495" s="167">
        <f>_xll.qlCalendarAdvance(Calendar,Q494,P495,"f")</f>
        <v>42964</v>
      </c>
      <c r="R495" s="168">
        <f>_xll.qlIndexFixing(Index,Q495,,InterestRatesTrigger)</f>
        <v>-1.1297376464325382E-3</v>
      </c>
    </row>
    <row r="496" spans="16:18" x14ac:dyDescent="0.2">
      <c r="P496" s="166" t="s">
        <v>96</v>
      </c>
      <c r="Q496" s="167">
        <f>_xll.qlCalendarAdvance(Calendar,Q495,P496,"f")</f>
        <v>42965</v>
      </c>
      <c r="R496" s="168">
        <f>_xll.qlIndexFixing(Index,Q496,,InterestRatesTrigger)</f>
        <v>-1.1297341012017625E-3</v>
      </c>
    </row>
    <row r="497" spans="16:18" x14ac:dyDescent="0.2">
      <c r="P497" s="166" t="s">
        <v>96</v>
      </c>
      <c r="Q497" s="167">
        <f>_xll.qlCalendarAdvance(Calendar,Q496,P497,"f")</f>
        <v>42968</v>
      </c>
      <c r="R497" s="168">
        <f>_xll.qlIndexFixing(Index,Q497,,InterestRatesTrigger)</f>
        <v>-1.1297376464725062E-3</v>
      </c>
    </row>
    <row r="498" spans="16:18" x14ac:dyDescent="0.2">
      <c r="P498" s="166" t="s">
        <v>96</v>
      </c>
      <c r="Q498" s="167">
        <f>_xll.qlCalendarAdvance(Calendar,Q497,P498,"f")</f>
        <v>42969</v>
      </c>
      <c r="R498" s="168">
        <f>_xll.qlIndexFixing(Index,Q498,,InterestRatesTrigger)</f>
        <v>-1.1297376464725062E-3</v>
      </c>
    </row>
    <row r="499" spans="16:18" x14ac:dyDescent="0.2">
      <c r="P499" s="166" t="s">
        <v>96</v>
      </c>
      <c r="Q499" s="167">
        <f>_xll.qlCalendarAdvance(Calendar,Q498,P499,"f")</f>
        <v>42970</v>
      </c>
      <c r="R499" s="168">
        <f>_xll.qlIndexFixing(Index,Q499,,InterestRatesTrigger)</f>
        <v>-1.1297376465524422E-3</v>
      </c>
    </row>
    <row r="500" spans="16:18" x14ac:dyDescent="0.2">
      <c r="P500" s="166" t="s">
        <v>96</v>
      </c>
      <c r="Q500" s="167">
        <f>_xll.qlCalendarAdvance(Calendar,Q499,P500,"f")</f>
        <v>42971</v>
      </c>
      <c r="R500" s="168">
        <f>_xll.qlIndexFixing(Index,Q500,,InterestRatesTrigger)</f>
        <v>-1.1297376464725062E-3</v>
      </c>
    </row>
    <row r="501" spans="16:18" x14ac:dyDescent="0.2">
      <c r="P501" s="166" t="s">
        <v>96</v>
      </c>
      <c r="Q501" s="167">
        <f>_xll.qlCalendarAdvance(Calendar,Q500,P501,"f")</f>
        <v>42972</v>
      </c>
      <c r="R501" s="168">
        <f>_xll.qlIndexFixing(Index,Q501,,InterestRatesTrigger)</f>
        <v>-1.1297341011751172E-3</v>
      </c>
    </row>
    <row r="502" spans="16:18" x14ac:dyDescent="0.2">
      <c r="P502" s="166" t="s">
        <v>96</v>
      </c>
      <c r="Q502" s="167">
        <f>_xll.qlCalendarAdvance(Calendar,Q501,P502,"f")</f>
        <v>42975</v>
      </c>
      <c r="R502" s="168">
        <f>_xll.qlIndexFixing(Index,Q502,,InterestRatesTrigger)</f>
        <v>-1.1297376464725062E-3</v>
      </c>
    </row>
    <row r="503" spans="16:18" x14ac:dyDescent="0.2">
      <c r="P503" s="166" t="s">
        <v>96</v>
      </c>
      <c r="Q503" s="167">
        <f>_xll.qlCalendarAdvance(Calendar,Q502,P503,"f")</f>
        <v>42976</v>
      </c>
      <c r="R503" s="168">
        <f>_xll.qlIndexFixing(Index,Q503,,InterestRatesTrigger)</f>
        <v>-1.1297376465924103E-3</v>
      </c>
    </row>
    <row r="504" spans="16:18" x14ac:dyDescent="0.2">
      <c r="P504" s="166" t="s">
        <v>96</v>
      </c>
      <c r="Q504" s="167">
        <f>_xll.qlCalendarAdvance(Calendar,Q503,P504,"f")</f>
        <v>42977</v>
      </c>
      <c r="R504" s="168">
        <f>_xll.qlIndexFixing(Index,Q504,,InterestRatesTrigger)</f>
        <v>-1.1297376465124742E-3</v>
      </c>
    </row>
    <row r="505" spans="16:18" x14ac:dyDescent="0.2">
      <c r="P505" s="166" t="s">
        <v>96</v>
      </c>
      <c r="Q505" s="167">
        <f>_xll.qlCalendarAdvance(Calendar,Q504,P505,"f")</f>
        <v>42978</v>
      </c>
      <c r="R505" s="168">
        <f>_xll.qlIndexFixing(Index,Q505,,InterestRatesTrigger)</f>
        <v>-1.1297376464325382E-3</v>
      </c>
    </row>
    <row r="506" spans="16:18" x14ac:dyDescent="0.2">
      <c r="P506" s="166" t="s">
        <v>96</v>
      </c>
      <c r="Q506" s="167">
        <f>_xll.qlCalendarAdvance(Calendar,Q505,P506,"f")</f>
        <v>42979</v>
      </c>
      <c r="R506" s="168">
        <f>_xll.qlIndexFixing(Index,Q506,,InterestRatesTrigger)</f>
        <v>-1.1297341012150852E-3</v>
      </c>
    </row>
    <row r="507" spans="16:18" x14ac:dyDescent="0.2">
      <c r="P507" s="166" t="s">
        <v>96</v>
      </c>
      <c r="Q507" s="167">
        <f>_xll.qlCalendarAdvance(Calendar,Q506,P507,"f")</f>
        <v>42982</v>
      </c>
      <c r="R507" s="168">
        <f>_xll.qlIndexFixing(Index,Q507,,InterestRatesTrigger)</f>
        <v>-1.1297376464325382E-3</v>
      </c>
    </row>
    <row r="508" spans="16:18" x14ac:dyDescent="0.2">
      <c r="P508" s="166" t="s">
        <v>96</v>
      </c>
      <c r="Q508" s="167">
        <f>_xll.qlCalendarAdvance(Calendar,Q507,P508,"f")</f>
        <v>42983</v>
      </c>
      <c r="R508" s="168">
        <f>_xll.qlIndexFixing(Index,Q508,,InterestRatesTrigger)</f>
        <v>-1.1297376465524422E-3</v>
      </c>
    </row>
    <row r="509" spans="16:18" x14ac:dyDescent="0.2">
      <c r="P509" s="166" t="s">
        <v>96</v>
      </c>
      <c r="Q509" s="167">
        <f>_xll.qlCalendarAdvance(Calendar,Q508,P509,"f")</f>
        <v>42984</v>
      </c>
      <c r="R509" s="168">
        <f>_xll.qlIndexFixing(Index,Q509,,InterestRatesTrigger)</f>
        <v>-1.1297376464725062E-3</v>
      </c>
    </row>
    <row r="510" spans="16:18" x14ac:dyDescent="0.2">
      <c r="P510" s="166" t="s">
        <v>96</v>
      </c>
      <c r="Q510" s="167">
        <f>_xll.qlCalendarAdvance(Calendar,Q509,P510,"f")</f>
        <v>42985</v>
      </c>
      <c r="R510" s="168">
        <f>_xll.qlIndexFixing(Index,Q510,,InterestRatesTrigger)</f>
        <v>-1.1297376463925701E-3</v>
      </c>
    </row>
    <row r="511" spans="16:18" x14ac:dyDescent="0.2">
      <c r="P511" s="166" t="s">
        <v>96</v>
      </c>
      <c r="Q511" s="167">
        <f>_xll.qlCalendarAdvance(Calendar,Q510,P511,"f")</f>
        <v>42986</v>
      </c>
      <c r="R511" s="168">
        <f>_xll.qlIndexFixing(Index,Q511,,InterestRatesTrigger)</f>
        <v>-1.1297341012017625E-3</v>
      </c>
    </row>
    <row r="512" spans="16:18" x14ac:dyDescent="0.2">
      <c r="P512" s="166" t="s">
        <v>96</v>
      </c>
      <c r="Q512" s="167">
        <f>_xll.qlCalendarAdvance(Calendar,Q511,P512,"f")</f>
        <v>42989</v>
      </c>
      <c r="R512" s="168">
        <f>_xll.qlIndexFixing(Index,Q512,,InterestRatesTrigger)</f>
        <v>-1.1297376465124742E-3</v>
      </c>
    </row>
    <row r="513" spans="16:18" x14ac:dyDescent="0.2">
      <c r="P513" s="166" t="s">
        <v>96</v>
      </c>
      <c r="Q513" s="167">
        <f>_xll.qlCalendarAdvance(Calendar,Q512,P513,"f")</f>
        <v>42990</v>
      </c>
      <c r="R513" s="168">
        <f>_xll.qlIndexFixing(Index,Q513,,InterestRatesTrigger)</f>
        <v>-1.1297376464325382E-3</v>
      </c>
    </row>
    <row r="514" spans="16:18" x14ac:dyDescent="0.2">
      <c r="P514" s="166" t="s">
        <v>96</v>
      </c>
      <c r="Q514" s="167">
        <f>_xll.qlCalendarAdvance(Calendar,Q513,P514,"f")</f>
        <v>42991</v>
      </c>
      <c r="R514" s="168">
        <f>_xll.qlIndexFixing(Index,Q514,,InterestRatesTrigger)</f>
        <v>-1.1297376465124742E-3</v>
      </c>
    </row>
    <row r="515" spans="16:18" x14ac:dyDescent="0.2">
      <c r="P515" s="169" t="s">
        <v>96</v>
      </c>
      <c r="Q515" s="170">
        <f>_xll.qlCalendarAdvance(Calendar,Q514,P515,"f")</f>
        <v>42992</v>
      </c>
      <c r="R515" s="171">
        <f>_xll.qlIndexFixing(Index,Q515,,InterestRatesTrigger)</f>
        <v>-1.1297376464325382E-3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2015-09-15T09:13:47Z</dcterms:modified>
</cp:coreProperties>
</file>