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QAQC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<sst xmlns="http://schemas.openxmlformats.org/spreadsheetml/2006/main" count="81" uniqueCount="55">
  <si>
    <t xml:space="preserve">Field Duplicates</t>
  </si>
  <si>
    <t xml:space="preserve">QC Standards</t>
  </si>
  <si>
    <t xml:space="preserve">Measured</t>
  </si>
  <si>
    <t xml:space="preserve">Actual value</t>
  </si>
  <si>
    <t xml:space="preserve">Sample ID</t>
  </si>
  <si>
    <r>
      <rPr>
        <b val="true"/>
        <sz val="10"/>
        <rFont val="Symbol"/>
        <family val="1"/>
        <charset val="2"/>
      </rPr>
      <t xml:space="preserve">d</t>
    </r>
    <r>
      <rPr>
        <b val="true"/>
        <sz val="10"/>
        <rFont val="Calibri"/>
        <family val="2"/>
        <charset val="1"/>
      </rPr>
      <t xml:space="preserve">D (vsmow)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</si>
  <si>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vertAlign val="superscript"/>
        <sz val="10"/>
        <rFont val="Calibri"/>
        <family val="2"/>
        <charset val="1"/>
      </rPr>
      <t xml:space="preserve">18</t>
    </r>
    <r>
      <rPr>
        <b val="true"/>
        <sz val="10"/>
        <rFont val="Calibri"/>
        <family val="2"/>
        <charset val="1"/>
      </rPr>
      <t xml:space="preserve">O (vsmow)</t>
    </r>
  </si>
  <si>
    <t xml:space="preserve">d-excess</t>
  </si>
  <si>
    <t xml:space="preserve">Degrees of freedom</t>
  </si>
  <si>
    <r>
      <rPr>
        <b val="true"/>
        <sz val="10"/>
        <rFont val="Symbol"/>
        <family val="1"/>
        <charset val="2"/>
      </rPr>
      <t xml:space="preserve">d</t>
    </r>
    <r>
      <rPr>
        <b val="true"/>
        <sz val="10"/>
        <rFont val="Arial"/>
        <family val="2"/>
        <charset val="1"/>
      </rPr>
      <t xml:space="preserve">D Variance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</si>
  <si>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vertAlign val="superscript"/>
        <sz val="10"/>
        <rFont val="Arial"/>
        <family val="2"/>
        <charset val="1"/>
      </rPr>
      <t xml:space="preserve">18</t>
    </r>
    <r>
      <rPr>
        <b val="true"/>
        <sz val="10"/>
        <rFont val="Arial"/>
        <family val="2"/>
        <charset val="1"/>
      </rPr>
      <t xml:space="preserve">O Variance</t>
    </r>
  </si>
  <si>
    <t xml:space="preserve">d-excess variance</t>
  </si>
  <si>
    <t xml:space="preserve">QAStandard</t>
  </si>
  <si>
    <r>
      <rPr>
        <b val="true"/>
        <sz val="10"/>
        <rFont val="Symbol"/>
        <family val="1"/>
        <charset val="2"/>
      </rPr>
      <t xml:space="preserve">d</t>
    </r>
    <r>
      <rPr>
        <b val="true"/>
        <sz val="10"/>
        <rFont val="Arial"/>
        <family val="2"/>
        <charset val="1"/>
      </rPr>
      <t xml:space="preserve">D (vsmow)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</si>
  <si>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vertAlign val="superscript"/>
        <sz val="10"/>
        <rFont val="Arial"/>
        <family val="2"/>
        <charset val="1"/>
      </rPr>
      <t xml:space="preserve">18</t>
    </r>
    <r>
      <rPr>
        <b val="true"/>
        <sz val="10"/>
        <rFont val="Arial"/>
        <family val="2"/>
        <charset val="1"/>
      </rPr>
      <t xml:space="preserve">O (vsmow)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</si>
  <si>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sz val="10"/>
        <rFont val="Arial"/>
        <family val="2"/>
        <charset val="1"/>
      </rPr>
      <t xml:space="preserve">D diff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</si>
  <si>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vertAlign val="superscript"/>
        <sz val="10"/>
        <rFont val="Arial"/>
        <family val="2"/>
        <charset val="1"/>
      </rPr>
      <t xml:space="preserve">18</t>
    </r>
    <r>
      <rPr>
        <b val="true"/>
        <sz val="10"/>
        <rFont val="Arial"/>
        <family val="2"/>
        <charset val="1"/>
      </rPr>
      <t xml:space="preserve">O diff</t>
    </r>
  </si>
  <si>
    <t xml:space="preserve">d-excess diff</t>
  </si>
  <si>
    <t xml:space="preserve">d-excess Variance</t>
  </si>
  <si>
    <r>
      <rPr>
        <b val="true"/>
        <sz val="10"/>
        <rFont val="Symbol"/>
        <family val="1"/>
        <charset val="2"/>
      </rPr>
      <t xml:space="preserve">d</t>
    </r>
    <r>
      <rPr>
        <b val="true"/>
        <sz val="10"/>
        <rFont val="Arial"/>
        <family val="2"/>
        <charset val="1"/>
      </rPr>
      <t xml:space="preserve">D Var*df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</si>
  <si>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vertAlign val="superscript"/>
        <sz val="10"/>
        <rFont val="Arial"/>
        <family val="2"/>
        <charset val="1"/>
      </rPr>
      <t xml:space="preserve">18</t>
    </r>
    <r>
      <rPr>
        <b val="true"/>
        <sz val="10"/>
        <rFont val="Arial"/>
        <family val="2"/>
        <charset val="1"/>
      </rPr>
      <t xml:space="preserve">O Var*df</t>
    </r>
  </si>
  <si>
    <t xml:space="preserve">d-excess Var*df</t>
  </si>
  <si>
    <t xml:space="preserve">1310020</t>
  </si>
  <si>
    <t xml:space="preserve">Hilo</t>
  </si>
  <si>
    <t xml:space="preserve">1310020d</t>
  </si>
  <si>
    <t xml:space="preserve">1310040</t>
  </si>
  <si>
    <t xml:space="preserve">1310040d</t>
  </si>
  <si>
    <t xml:space="preserve">1310060</t>
  </si>
  <si>
    <t xml:space="preserve">1310060d</t>
  </si>
  <si>
    <t xml:space="preserve">Corvallis RO</t>
  </si>
  <si>
    <t xml:space="preserve">1310080</t>
  </si>
  <si>
    <t xml:space="preserve">1310080d</t>
  </si>
  <si>
    <t xml:space="preserve">1310100</t>
  </si>
  <si>
    <t xml:space="preserve">1310100d</t>
  </si>
  <si>
    <t xml:space="preserve">1310120</t>
  </si>
  <si>
    <t xml:space="preserve">Bend</t>
  </si>
  <si>
    <t xml:space="preserve">1310120d</t>
  </si>
  <si>
    <t xml:space="preserve">1310140</t>
  </si>
  <si>
    <t xml:space="preserve">1310140d</t>
  </si>
  <si>
    <t xml:space="preserve">1310160</t>
  </si>
  <si>
    <t xml:space="preserve">1310160d</t>
  </si>
  <si>
    <t xml:space="preserve">1310180</t>
  </si>
  <si>
    <r>
      <rPr>
        <b val="true"/>
        <sz val="10"/>
        <rFont val="Symbol"/>
        <family val="1"/>
        <charset val="2"/>
      </rPr>
      <t xml:space="preserve">d</t>
    </r>
    <r>
      <rPr>
        <b val="true"/>
        <sz val="10"/>
        <rFont val="Arial"/>
        <family val="2"/>
        <charset val="1"/>
      </rPr>
      <t xml:space="preserve">D</t>
    </r>
  </si>
  <si>
    <r>
      <rPr>
        <b val="true"/>
        <sz val="10"/>
        <rFont val="Symbol"/>
        <family val="1"/>
        <charset val="2"/>
      </rPr>
      <t xml:space="preserve">d</t>
    </r>
    <r>
      <rPr>
        <b val="true"/>
        <vertAlign val="superscript"/>
        <sz val="10"/>
        <rFont val="Arial"/>
        <family val="2"/>
        <charset val="1"/>
      </rPr>
      <t xml:space="preserve">18</t>
    </r>
    <r>
      <rPr>
        <b val="true"/>
        <sz val="10"/>
        <rFont val="Arial"/>
        <family val="2"/>
        <charset val="1"/>
      </rPr>
      <t xml:space="preserve">O</t>
    </r>
  </si>
  <si>
    <t xml:space="preserve">1310180d</t>
  </si>
  <si>
    <t xml:space="preserve">Accuracy (A)</t>
  </si>
  <si>
    <t xml:space="preserve">Sum</t>
  </si>
  <si>
    <t xml:space="preserve">1310200</t>
  </si>
  <si>
    <t xml:space="preserve">Standard Deviation of accuracy</t>
  </si>
  <si>
    <t xml:space="preserve">1310200d</t>
  </si>
  <si>
    <t xml:space="preserve">Study period precision</t>
  </si>
  <si>
    <t xml:space="preserve">Answers:</t>
  </si>
  <si>
    <t xml:space="preserve">Sum:</t>
  </si>
  <si>
    <t xml:space="preserve">Answers: </t>
  </si>
  <si>
    <t xml:space="preserve">Sample Precision: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</si>
</sst>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.0"/>
    <numFmt numFmtId="168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Symbol"/>
      <family val="1"/>
      <charset val="2"/>
    </font>
    <font>
      <b val="true"/>
      <sz val="10"/>
      <name val="Calibri"/>
      <family val="2"/>
      <charset val="1"/>
    </font>
    <font>
      <b val="true"/>
      <vertAlign val="superscript"/>
      <sz val="10"/>
      <name val="Calibri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2DCDB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1 2" xfId="20" builtinId="53" customBuiltin="true"/>
    <cellStyle name="Normal 11 3" xfId="21" builtinId="53" customBuiltin="true"/>
    <cellStyle name="Normal 11 4" xfId="22" builtinId="53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13" activeCellId="0" sqref="E13"/>
    </sheetView>
  </sheetViews>
  <sheetFormatPr defaultRowHeight="13.8"/>
  <cols>
    <col collapsed="false" hidden="false" max="1" min="1" style="1" width="11.3418367346939"/>
    <col collapsed="false" hidden="false" max="3" min="2" style="2" width="9.04591836734694"/>
    <col collapsed="false" hidden="false" max="4" min="4" style="2" width="8.63775510204082"/>
    <col collapsed="false" hidden="false" max="6" min="5" style="0" width="8.50510204081633"/>
    <col collapsed="false" hidden="false" max="7" min="7" style="0" width="9.58673469387755"/>
    <col collapsed="false" hidden="false" max="8" min="8" style="0" width="9.71938775510204"/>
    <col collapsed="false" hidden="false" max="9" min="9" style="0" width="9.85204081632653"/>
    <col collapsed="false" hidden="false" max="10" min="10" style="0" width="10.8010204081633"/>
    <col collapsed="false" hidden="false" max="11" min="11" style="3" width="12.9591836734694"/>
    <col collapsed="false" hidden="false" max="15" min="12" style="0" width="8.50510204081633"/>
    <col collapsed="false" hidden="false" max="17" min="16" style="0" width="9.04591836734694"/>
    <col collapsed="false" hidden="false" max="18" min="18" style="0" width="9.98979591836735"/>
    <col collapsed="false" hidden="false" max="24" min="19" style="0" width="8.50510204081633"/>
    <col collapsed="false" hidden="false" max="25" min="25" style="0" width="8.36734693877551"/>
    <col collapsed="false" hidden="false" max="1025" min="26" style="0" width="8.50510204081633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K1" s="4" t="s">
        <v>1</v>
      </c>
      <c r="L1" s="5" t="s">
        <v>2</v>
      </c>
      <c r="M1" s="6"/>
      <c r="N1" s="7"/>
      <c r="O1" s="5" t="s">
        <v>3</v>
      </c>
      <c r="R1" s="8"/>
    </row>
    <row r="2" customFormat="false" ht="40.8" hidden="false" customHeight="false" outlineLevel="0" collapsed="false">
      <c r="A2" s="9" t="s">
        <v>4</v>
      </c>
      <c r="B2" s="10" t="s">
        <v>5</v>
      </c>
      <c r="C2" s="11" t="s">
        <v>6</v>
      </c>
      <c r="D2" s="12" t="s">
        <v>7</v>
      </c>
      <c r="E2" s="13" t="s">
        <v>8</v>
      </c>
      <c r="F2" s="10" t="s">
        <v>9</v>
      </c>
      <c r="G2" s="11" t="s">
        <v>10</v>
      </c>
      <c r="H2" s="14" t="s">
        <v>11</v>
      </c>
      <c r="K2" s="15" t="s">
        <v>12</v>
      </c>
      <c r="L2" s="16" t="s">
        <v>13</v>
      </c>
      <c r="M2" s="17" t="s">
        <v>14</v>
      </c>
      <c r="N2" s="18" t="s">
        <v>7</v>
      </c>
      <c r="O2" s="19" t="s">
        <v>13</v>
      </c>
      <c r="P2" s="20" t="s">
        <v>14</v>
      </c>
      <c r="Q2" s="21" t="s">
        <v>7</v>
      </c>
      <c r="R2" s="22" t="s">
        <v>15</v>
      </c>
      <c r="S2" s="20" t="s">
        <v>16</v>
      </c>
      <c r="T2" s="23" t="s">
        <v>17</v>
      </c>
      <c r="U2" s="10" t="s">
        <v>9</v>
      </c>
      <c r="V2" s="11" t="s">
        <v>10</v>
      </c>
      <c r="W2" s="14" t="s">
        <v>18</v>
      </c>
      <c r="X2" s="13" t="s">
        <v>8</v>
      </c>
      <c r="Y2" s="10" t="s">
        <v>19</v>
      </c>
      <c r="Z2" s="11" t="s">
        <v>20</v>
      </c>
      <c r="AA2" s="14" t="s">
        <v>21</v>
      </c>
    </row>
    <row r="3" customFormat="false" ht="12.8" hidden="false" customHeight="false" outlineLevel="0" collapsed="false">
      <c r="A3" s="24" t="s">
        <v>22</v>
      </c>
      <c r="B3" s="25" t="n">
        <v>-19.1157951999635</v>
      </c>
      <c r="C3" s="25" t="n">
        <v>-1.23980338764038</v>
      </c>
      <c r="D3" s="26" t="n">
        <f aca="false">B3-8*C3</f>
        <v>-9.19736809884045</v>
      </c>
      <c r="E3" s="0" t="n">
        <v>1</v>
      </c>
      <c r="F3" s="0" t="n">
        <f aca="false">VAR(B3,B4)</f>
        <v>0.0118894138411572</v>
      </c>
      <c r="G3" s="0" t="n">
        <f aca="false">VAR(C3,C4)</f>
        <v>0.00353907901252074</v>
      </c>
      <c r="H3" s="0" t="n">
        <f aca="false">VAR(D3,D4)</f>
        <v>0.342178038294307</v>
      </c>
      <c r="K3" s="27" t="s">
        <v>23</v>
      </c>
      <c r="L3" s="28" t="n">
        <v>-25.2875498963974</v>
      </c>
      <c r="M3" s="28" t="n">
        <v>-4.953035020091</v>
      </c>
      <c r="N3" s="28" t="n">
        <f aca="false">L3-8*M3</f>
        <v>14.3367302643306</v>
      </c>
      <c r="O3" s="29" t="n">
        <v>-25.35</v>
      </c>
      <c r="P3" s="28" t="n">
        <v>-4.97</v>
      </c>
      <c r="Q3" s="29" t="n">
        <f aca="false">O3-P3*8</f>
        <v>14.41</v>
      </c>
      <c r="R3" s="30" t="n">
        <f aca="false">L3-O3</f>
        <v>0.0624501036025613</v>
      </c>
      <c r="S3" s="30" t="n">
        <f aca="false">M3-P3</f>
        <v>0.0169649799089999</v>
      </c>
      <c r="T3" s="30" t="n">
        <f aca="false">N3-Q3</f>
        <v>-0.0732697356694381</v>
      </c>
      <c r="X3" s="30"/>
    </row>
    <row r="4" customFormat="false" ht="12.8" hidden="false" customHeight="false" outlineLevel="0" collapsed="false">
      <c r="A4" s="24" t="s">
        <v>24</v>
      </c>
      <c r="B4" s="25" t="n">
        <v>-18.9615913489016</v>
      </c>
      <c r="C4" s="25" t="n">
        <v>-1.32393517726262</v>
      </c>
      <c r="D4" s="26" t="n">
        <f aca="false">B4-8*C4</f>
        <v>-8.37010993080062</v>
      </c>
      <c r="K4" s="27" t="s">
        <v>23</v>
      </c>
      <c r="L4" s="28" t="n">
        <v>-25.2376995290878</v>
      </c>
      <c r="M4" s="28" t="n">
        <v>-5.10616686542235</v>
      </c>
      <c r="N4" s="28" t="n">
        <f aca="false">L4-8*M4</f>
        <v>15.611635394291</v>
      </c>
      <c r="O4" s="29" t="n">
        <v>-25.35</v>
      </c>
      <c r="P4" s="28" t="n">
        <v>-4.97</v>
      </c>
      <c r="Q4" s="29" t="n">
        <f aca="false">O4-P4*8</f>
        <v>14.41</v>
      </c>
      <c r="R4" s="30" t="n">
        <f aca="false">L4-O4</f>
        <v>0.112300470912228</v>
      </c>
      <c r="S4" s="30" t="n">
        <f aca="false">M4-P4</f>
        <v>-0.13616686542235</v>
      </c>
      <c r="T4" s="30" t="n">
        <f aca="false">N4-Q4</f>
        <v>1.20163539429103</v>
      </c>
    </row>
    <row r="5" customFormat="false" ht="12.8" hidden="false" customHeight="false" outlineLevel="0" collapsed="false">
      <c r="A5" s="31" t="s">
        <v>25</v>
      </c>
      <c r="B5" s="26" t="n">
        <v>-83.5617549882402</v>
      </c>
      <c r="C5" s="26" t="n">
        <v>-10.8350985474288</v>
      </c>
      <c r="D5" s="26" t="n">
        <f aca="false">B5-8*C5</f>
        <v>3.11903339119033</v>
      </c>
      <c r="E5" s="0" t="n">
        <v>1</v>
      </c>
      <c r="F5" s="0" t="n">
        <f aca="false">VAR(B5,B6)</f>
        <v>0.0578608780320416</v>
      </c>
      <c r="G5" s="0" t="n">
        <f aca="false">VAR(C5,C6)</f>
        <v>0.00041503347186166</v>
      </c>
      <c r="H5" s="0" t="n">
        <f aca="false">VAR(D5,D6)</f>
        <v>0.00601616160123006</v>
      </c>
      <c r="K5" s="27" t="s">
        <v>23</v>
      </c>
      <c r="L5" s="28" t="n">
        <v>-25.5928444823267</v>
      </c>
      <c r="M5" s="28" t="n">
        <v>-5.11960585276335</v>
      </c>
      <c r="N5" s="28" t="n">
        <f aca="false">L5-8*M5</f>
        <v>15.3640023397801</v>
      </c>
      <c r="O5" s="29" t="n">
        <v>-25.35</v>
      </c>
      <c r="P5" s="28" t="n">
        <v>-4.97</v>
      </c>
      <c r="Q5" s="29" t="n">
        <f aca="false">O5-P5*8</f>
        <v>14.41</v>
      </c>
      <c r="R5" s="30" t="n">
        <f aca="false">L5-O5</f>
        <v>-0.242844482326671</v>
      </c>
      <c r="S5" s="30" t="n">
        <f aca="false">M5-P5</f>
        <v>-0.149605852763351</v>
      </c>
      <c r="T5" s="30" t="n">
        <f aca="false">N5-Q5</f>
        <v>0.954002339780136</v>
      </c>
    </row>
    <row r="6" customFormat="false" ht="12.8" hidden="false" customHeight="false" outlineLevel="0" collapsed="false">
      <c r="A6" s="31" t="s">
        <v>26</v>
      </c>
      <c r="B6" s="26" t="n">
        <v>-83.221575982327</v>
      </c>
      <c r="C6" s="26" t="n">
        <v>-10.8062876650452</v>
      </c>
      <c r="D6" s="26" t="n">
        <f aca="false">B6-8*C6</f>
        <v>3.22872533803448</v>
      </c>
      <c r="K6" s="27" t="s">
        <v>23</v>
      </c>
      <c r="L6" s="28" t="n">
        <v>-25.592953365246</v>
      </c>
      <c r="M6" s="28" t="n">
        <v>-4.96062982181581</v>
      </c>
      <c r="N6" s="28" t="n">
        <f aca="false">L6-8*M6</f>
        <v>14.0920852092805</v>
      </c>
      <c r="O6" s="29" t="n">
        <v>-25.35</v>
      </c>
      <c r="P6" s="28" t="n">
        <v>-4.97</v>
      </c>
      <c r="Q6" s="29" t="n">
        <f aca="false">O6-P6*8</f>
        <v>14.41</v>
      </c>
      <c r="R6" s="30" t="n">
        <f aca="false">L6-O6</f>
        <v>-0.242953365245953</v>
      </c>
      <c r="S6" s="30" t="n">
        <f aca="false">M6-P6</f>
        <v>0.00937017818418706</v>
      </c>
      <c r="T6" s="30" t="n">
        <f aca="false">N6-Q6</f>
        <v>-0.317914790719449</v>
      </c>
    </row>
    <row r="7" customFormat="false" ht="12.8" hidden="false" customHeight="false" outlineLevel="0" collapsed="false">
      <c r="A7" s="24" t="s">
        <v>27</v>
      </c>
      <c r="B7" s="25" t="n">
        <v>-29.216231717113</v>
      </c>
      <c r="C7" s="25" t="n">
        <v>-4.57879538707559</v>
      </c>
      <c r="D7" s="26" t="n">
        <f aca="false">B7-8*C7</f>
        <v>7.41413137949176</v>
      </c>
      <c r="E7" s="0" t="n">
        <v>1</v>
      </c>
      <c r="F7" s="0" t="n">
        <f aca="false">VAR(B7,B8)</f>
        <v>0.000669559897562882</v>
      </c>
      <c r="G7" s="0" t="n">
        <f aca="false">VAR(C7,C8)</f>
        <v>0.000743910196638127</v>
      </c>
      <c r="H7" s="0" t="n">
        <f aca="false">VAR(D7,D8)</f>
        <v>0.0369877062406696</v>
      </c>
      <c r="K7" s="27" t="s">
        <v>23</v>
      </c>
      <c r="L7" s="28" t="n">
        <v>-25.202852718286</v>
      </c>
      <c r="M7" s="28" t="n">
        <v>-4.93937336575189</v>
      </c>
      <c r="N7" s="28" t="n">
        <f aca="false">L7-8*M7</f>
        <v>14.3121342077291</v>
      </c>
      <c r="O7" s="29" t="n">
        <v>-25.35</v>
      </c>
      <c r="P7" s="28" t="n">
        <v>-4.97</v>
      </c>
      <c r="Q7" s="29" t="n">
        <f aca="false">O7-P7*8</f>
        <v>14.41</v>
      </c>
      <c r="R7" s="30" t="n">
        <f aca="false">L7-O7</f>
        <v>0.147147281714002</v>
      </c>
      <c r="S7" s="30" t="n">
        <f aca="false">M7-P7</f>
        <v>0.0306266342481143</v>
      </c>
      <c r="T7" s="30" t="n">
        <f aca="false">N7-Q7</f>
        <v>-0.0978657922709125</v>
      </c>
    </row>
    <row r="8" customFormat="false" ht="12.8" hidden="false" customHeight="false" outlineLevel="0" collapsed="false">
      <c r="A8" s="24" t="s">
        <v>28</v>
      </c>
      <c r="B8" s="25" t="n">
        <v>-29.1796377313349</v>
      </c>
      <c r="C8" s="25" t="n">
        <v>-4.54022311214558</v>
      </c>
      <c r="D8" s="26" t="n">
        <f aca="false">B8-8*C8</f>
        <v>7.14214716582976</v>
      </c>
      <c r="K8" s="27" t="s">
        <v>29</v>
      </c>
      <c r="L8" s="28" t="n">
        <v>-71.3721719342311</v>
      </c>
      <c r="M8" s="28" t="n">
        <v>-10.2006927368038</v>
      </c>
      <c r="N8" s="28" t="n">
        <f aca="false">L8-8*M8</f>
        <v>10.2333699601995</v>
      </c>
      <c r="O8" s="29" t="n">
        <v>-71.17</v>
      </c>
      <c r="P8" s="28" t="n">
        <v>-10.22</v>
      </c>
      <c r="Q8" s="29" t="n">
        <f aca="false">O8-P8*8</f>
        <v>10.59</v>
      </c>
      <c r="R8" s="30" t="n">
        <f aca="false">L8-O8</f>
        <v>-0.202171934231117</v>
      </c>
      <c r="S8" s="30" t="n">
        <f aca="false">M8-P8</f>
        <v>0.019307263196179</v>
      </c>
      <c r="T8" s="30" t="n">
        <f aca="false">N8-Q8</f>
        <v>-0.35663003980055</v>
      </c>
      <c r="X8" s="30"/>
    </row>
    <row r="9" customFormat="false" ht="12.8" hidden="false" customHeight="false" outlineLevel="0" collapsed="false">
      <c r="A9" s="31" t="s">
        <v>30</v>
      </c>
      <c r="B9" s="26" t="n">
        <v>-129.229740420039</v>
      </c>
      <c r="C9" s="26" t="n">
        <v>-17.4311530796938</v>
      </c>
      <c r="D9" s="26" t="n">
        <f aca="false">B9-8*C9</f>
        <v>10.2194842175115</v>
      </c>
      <c r="E9" s="0" t="n">
        <v>1</v>
      </c>
      <c r="F9" s="0" t="n">
        <f aca="false">VAR(B9,B10)</f>
        <v>0.00326319890770285</v>
      </c>
      <c r="G9" s="0" t="n">
        <f aca="false">VAR(C9,C10)</f>
        <v>4.83408185187261E-005</v>
      </c>
      <c r="H9" s="0" t="n">
        <f aca="false">VAR(D9,D10)</f>
        <v>0.0127117654804422</v>
      </c>
      <c r="K9" s="27" t="s">
        <v>29</v>
      </c>
      <c r="L9" s="28" t="n">
        <v>-71.2829704128969</v>
      </c>
      <c r="M9" s="28" t="n">
        <v>-10.158938697854</v>
      </c>
      <c r="N9" s="28" t="n">
        <f aca="false">L9-8*M9</f>
        <v>9.98853916993498</v>
      </c>
      <c r="O9" s="29" t="n">
        <v>-71.17</v>
      </c>
      <c r="P9" s="28" t="n">
        <v>-10.22</v>
      </c>
      <c r="Q9" s="29" t="n">
        <f aca="false">O9-P9*8</f>
        <v>10.59</v>
      </c>
      <c r="R9" s="30" t="n">
        <f aca="false">L9-O9</f>
        <v>-0.112970412896857</v>
      </c>
      <c r="S9" s="30" t="n">
        <f aca="false">M9-P9</f>
        <v>0.0610613021460207</v>
      </c>
      <c r="T9" s="30" t="n">
        <f aca="false">N9-Q9</f>
        <v>-0.601460830065022</v>
      </c>
    </row>
    <row r="10" customFormat="false" ht="12.8" hidden="false" customHeight="false" outlineLevel="0" collapsed="false">
      <c r="A10" s="31" t="s">
        <v>31</v>
      </c>
      <c r="B10" s="26" t="n">
        <v>-129.310526543943</v>
      </c>
      <c r="C10" s="26" t="n">
        <v>-17.4213203976061</v>
      </c>
      <c r="D10" s="26" t="n">
        <f aca="false">B10-8*C10</f>
        <v>10.0600366369062</v>
      </c>
      <c r="K10" s="27" t="s">
        <v>29</v>
      </c>
      <c r="L10" s="28" t="n">
        <v>-71.2984570777984</v>
      </c>
      <c r="M10" s="28" t="n">
        <v>-10.2281285202825</v>
      </c>
      <c r="N10" s="28" t="n">
        <f aca="false">L10-8*M10</f>
        <v>10.5265710844619</v>
      </c>
      <c r="O10" s="29" t="n">
        <v>-71.17</v>
      </c>
      <c r="P10" s="28" t="n">
        <v>-10.22</v>
      </c>
      <c r="Q10" s="29" t="n">
        <f aca="false">O10-P10*8</f>
        <v>10.59</v>
      </c>
      <c r="R10" s="30" t="n">
        <f aca="false">L10-O10</f>
        <v>-0.128457077798402</v>
      </c>
      <c r="S10" s="30" t="n">
        <f aca="false">M10-P10</f>
        <v>-0.00812852028254341</v>
      </c>
      <c r="T10" s="30" t="n">
        <f aca="false">N10-Q10</f>
        <v>-0.0634289155380543</v>
      </c>
    </row>
    <row r="11" customFormat="false" ht="12.8" hidden="false" customHeight="false" outlineLevel="0" collapsed="false">
      <c r="A11" s="24" t="s">
        <v>32</v>
      </c>
      <c r="B11" s="25" t="n">
        <v>-59.3666604737071</v>
      </c>
      <c r="C11" s="25" t="n">
        <v>-8.85345703788104</v>
      </c>
      <c r="D11" s="26" t="n">
        <f aca="false">B11-8*C11</f>
        <v>11.4609958293412</v>
      </c>
      <c r="E11" s="0" t="n">
        <v>1</v>
      </c>
      <c r="F11" s="0" t="n">
        <f aca="false">VAR(B11,B12)</f>
        <v>0.00248560590969329</v>
      </c>
      <c r="G11" s="0" t="n">
        <f aca="false">VAR(C11,C12)</f>
        <v>0.00345789964281423</v>
      </c>
      <c r="H11" s="0" t="n">
        <f aca="false">VAR(D11,D12)</f>
        <v>0.176883680435082</v>
      </c>
      <c r="K11" s="27" t="s">
        <v>29</v>
      </c>
      <c r="L11" s="28" t="n">
        <v>-71.0332078543315</v>
      </c>
      <c r="M11" s="28" t="n">
        <v>-10.3797642686246</v>
      </c>
      <c r="N11" s="28" t="n">
        <f aca="false">L11-8*M11</f>
        <v>12.0049062946656</v>
      </c>
      <c r="O11" s="29" t="n">
        <v>-71.17</v>
      </c>
      <c r="P11" s="28" t="n">
        <v>-10.22</v>
      </c>
      <c r="Q11" s="29" t="n">
        <f aca="false">O11-P11*8</f>
        <v>10.59</v>
      </c>
      <c r="R11" s="30" t="n">
        <f aca="false">L11-O11</f>
        <v>0.136792145668508</v>
      </c>
      <c r="S11" s="30" t="n">
        <f aca="false">M11-P11</f>
        <v>-0.159764268624636</v>
      </c>
      <c r="T11" s="30" t="n">
        <f aca="false">N11-Q11</f>
        <v>1.4149062946656</v>
      </c>
    </row>
    <row r="12" customFormat="false" ht="12.8" hidden="false" customHeight="false" outlineLevel="0" collapsed="false">
      <c r="A12" s="24" t="s">
        <v>33</v>
      </c>
      <c r="B12" s="25" t="n">
        <v>-59.296153652623</v>
      </c>
      <c r="C12" s="25" t="n">
        <v>-8.77029575310484</v>
      </c>
      <c r="D12" s="26" t="n">
        <f aca="false">B12-8*C12</f>
        <v>10.8662123722157</v>
      </c>
      <c r="K12" s="27" t="s">
        <v>29</v>
      </c>
      <c r="L12" s="28" t="n">
        <v>-71.3437166184949</v>
      </c>
      <c r="M12" s="28" t="n">
        <v>-10.1780494172069</v>
      </c>
      <c r="N12" s="28" t="n">
        <f aca="false">L12-8*M12</f>
        <v>10.0806787191604</v>
      </c>
      <c r="O12" s="29" t="n">
        <v>-71.17</v>
      </c>
      <c r="P12" s="28" t="n">
        <v>-10.22</v>
      </c>
      <c r="Q12" s="29" t="n">
        <f aca="false">O12-P12*8</f>
        <v>10.59</v>
      </c>
      <c r="R12" s="30" t="n">
        <f aca="false">L12-O12</f>
        <v>-0.173716618494908</v>
      </c>
      <c r="S12" s="30" t="n">
        <f aca="false">M12-P12</f>
        <v>0.0419505827930866</v>
      </c>
      <c r="T12" s="30" t="n">
        <f aca="false">N12-Q12</f>
        <v>-0.5093212808396</v>
      </c>
    </row>
    <row r="13" customFormat="false" ht="12.8" hidden="false" customHeight="false" outlineLevel="0" collapsed="false">
      <c r="A13" s="31" t="s">
        <v>34</v>
      </c>
      <c r="B13" s="26" t="n">
        <v>-69.5039274723131</v>
      </c>
      <c r="C13" s="26" t="n">
        <v>-10.0366625525193</v>
      </c>
      <c r="D13" s="26" t="n">
        <f aca="false">B13-8*C13</f>
        <v>10.7893729478417</v>
      </c>
      <c r="E13" s="0" t="n">
        <v>1</v>
      </c>
      <c r="F13" s="0" t="n">
        <f aca="false">VAR(B13,B14)</f>
        <v>0.0297386758294286</v>
      </c>
      <c r="G13" s="0" t="n">
        <f aca="false">VAR(C13,C14)</f>
        <v>0.000274101806946627</v>
      </c>
      <c r="H13" s="0" t="n">
        <f aca="false">VAR(D13,D14)</f>
        <v>0.0929623116873774</v>
      </c>
      <c r="K13" s="27" t="s">
        <v>35</v>
      </c>
      <c r="L13" s="28" t="n">
        <v>-107.220053679241</v>
      </c>
      <c r="M13" s="28" t="n">
        <v>-14.4145433432667</v>
      </c>
      <c r="N13" s="28" t="n">
        <f aca="false">L13-8*M13</f>
        <v>8.09629306689263</v>
      </c>
      <c r="O13" s="29" t="n">
        <v>-106.97</v>
      </c>
      <c r="P13" s="28" t="n">
        <v>-14.5</v>
      </c>
      <c r="Q13" s="29" t="n">
        <f aca="false">O13-P13*8</f>
        <v>9.03</v>
      </c>
      <c r="R13" s="30" t="n">
        <f aca="false">L13-O13</f>
        <v>-0.250053679240906</v>
      </c>
      <c r="S13" s="30" t="n">
        <f aca="false">M13-P13</f>
        <v>0.0854566567333084</v>
      </c>
      <c r="T13" s="30" t="n">
        <f aca="false">N13-Q13</f>
        <v>-0.933706933107374</v>
      </c>
      <c r="X13" s="30"/>
    </row>
    <row r="14" customFormat="false" ht="12.8" hidden="false" customHeight="false" outlineLevel="0" collapsed="false">
      <c r="A14" s="31" t="s">
        <v>36</v>
      </c>
      <c r="B14" s="26" t="n">
        <v>-69.7478072616742</v>
      </c>
      <c r="C14" s="26" t="n">
        <v>-10.0132488041246</v>
      </c>
      <c r="D14" s="26" t="n">
        <f aca="false">B14-8*C14</f>
        <v>10.3581831713224</v>
      </c>
      <c r="K14" s="27" t="s">
        <v>35</v>
      </c>
      <c r="L14" s="28" t="n">
        <v>-107.072913638371</v>
      </c>
      <c r="M14" s="28" t="n">
        <v>-14.6017702891389</v>
      </c>
      <c r="N14" s="28" t="n">
        <f aca="false">L14-8*M14</f>
        <v>9.74124867474012</v>
      </c>
      <c r="O14" s="29" t="n">
        <v>-106.97</v>
      </c>
      <c r="P14" s="28" t="n">
        <v>-14.5</v>
      </c>
      <c r="Q14" s="29" t="n">
        <f aca="false">O14-P14*8</f>
        <v>9.03</v>
      </c>
      <c r="R14" s="30" t="n">
        <f aca="false">L14-O14</f>
        <v>-0.10291363837112</v>
      </c>
      <c r="S14" s="30" t="n">
        <f aca="false">M14-P14</f>
        <v>-0.101770289138905</v>
      </c>
      <c r="T14" s="30" t="n">
        <f aca="false">N14-Q14</f>
        <v>0.711248674740119</v>
      </c>
    </row>
    <row r="15" customFormat="false" ht="12.8" hidden="false" customHeight="false" outlineLevel="0" collapsed="false">
      <c r="A15" s="24" t="s">
        <v>37</v>
      </c>
      <c r="B15" s="25" t="n">
        <v>-114.137863448548</v>
      </c>
      <c r="C15" s="25" t="n">
        <v>-15.1349318775686</v>
      </c>
      <c r="D15" s="26" t="n">
        <f aca="false">B15-8*C15</f>
        <v>6.94159157200072</v>
      </c>
      <c r="E15" s="0" t="n">
        <v>1</v>
      </c>
      <c r="F15" s="0" t="n">
        <f aca="false">VAR(B15,B16)</f>
        <v>0.000173501804364277</v>
      </c>
      <c r="G15" s="0" t="n">
        <f aca="false">VAR(C15,C16)</f>
        <v>7.79326814446147E-005</v>
      </c>
      <c r="H15" s="0" t="n">
        <f aca="false">VAR(D15,D16)</f>
        <v>0.00702170248089168</v>
      </c>
      <c r="K15" s="27" t="s">
        <v>35</v>
      </c>
      <c r="L15" s="28" t="n">
        <v>-107.030669677793</v>
      </c>
      <c r="M15" s="28" t="n">
        <v>-14.5613461763219</v>
      </c>
      <c r="N15" s="28" t="n">
        <f aca="false">L15-8*M15</f>
        <v>9.46009973278187</v>
      </c>
      <c r="O15" s="29" t="n">
        <v>-106.97</v>
      </c>
      <c r="P15" s="28" t="n">
        <v>-14.5</v>
      </c>
      <c r="Q15" s="29" t="n">
        <f aca="false">O15-P15*8</f>
        <v>9.03</v>
      </c>
      <c r="R15" s="30" t="n">
        <f aca="false">L15-O15</f>
        <v>-0.0606696777931433</v>
      </c>
      <c r="S15" s="30" t="n">
        <f aca="false">M15-P15</f>
        <v>-0.0613461763218766</v>
      </c>
      <c r="T15" s="30" t="n">
        <f aca="false">N15-Q15</f>
        <v>0.430099732781869</v>
      </c>
    </row>
    <row r="16" customFormat="false" ht="12.8" hidden="false" customHeight="false" outlineLevel="0" collapsed="false">
      <c r="A16" s="24" t="s">
        <v>38</v>
      </c>
      <c r="B16" s="25" t="n">
        <v>-114.119235415675</v>
      </c>
      <c r="C16" s="25" t="n">
        <v>-15.147416482604</v>
      </c>
      <c r="D16" s="26" t="n">
        <f aca="false">B16-8*C16</f>
        <v>7.06009644515699</v>
      </c>
      <c r="K16" s="27" t="s">
        <v>35</v>
      </c>
      <c r="L16" s="28" t="n">
        <v>-106.912426000212</v>
      </c>
      <c r="M16" s="28" t="n">
        <v>-14.387358616186</v>
      </c>
      <c r="N16" s="28" t="n">
        <f aca="false">L16-8*M16</f>
        <v>8.18644292927587</v>
      </c>
      <c r="O16" s="29" t="n">
        <v>-106.97</v>
      </c>
      <c r="P16" s="28" t="n">
        <v>-14.5</v>
      </c>
      <c r="Q16" s="29" t="n">
        <f aca="false">O16-P16*8</f>
        <v>9.03</v>
      </c>
      <c r="R16" s="30" t="n">
        <f aca="false">L16-O16</f>
        <v>0.0575739997881897</v>
      </c>
      <c r="S16" s="30" t="n">
        <f aca="false">M16-P16</f>
        <v>0.11264138381404</v>
      </c>
      <c r="T16" s="30" t="n">
        <f aca="false">N16-Q16</f>
        <v>-0.843557070724131</v>
      </c>
    </row>
    <row r="17" customFormat="false" ht="12.8" hidden="false" customHeight="false" outlineLevel="0" collapsed="false">
      <c r="A17" s="31" t="s">
        <v>39</v>
      </c>
      <c r="B17" s="26" t="n">
        <v>-75.639943418793</v>
      </c>
      <c r="C17" s="26" t="n">
        <v>-10.5762239198826</v>
      </c>
      <c r="D17" s="26" t="n">
        <f aca="false">B17-8*C17</f>
        <v>8.96984794026743</v>
      </c>
      <c r="E17" s="0" t="n">
        <v>1</v>
      </c>
      <c r="F17" s="0" t="n">
        <f aca="false">VAR(B17,B18)</f>
        <v>0.020748456128542</v>
      </c>
      <c r="G17" s="0" t="n">
        <f aca="false">VAR(C17,C18)</f>
        <v>0.000316622511608364</v>
      </c>
      <c r="H17" s="0" t="n">
        <f aca="false">VAR(D17,D18)</f>
        <v>2.86329087026445E-006</v>
      </c>
      <c r="K17" s="27" t="s">
        <v>35</v>
      </c>
      <c r="L17" s="28" t="n">
        <v>-107.079239027688</v>
      </c>
      <c r="M17" s="28" t="n">
        <v>-14.6280732691975</v>
      </c>
      <c r="N17" s="28" t="n">
        <f aca="false">L17-8*M17</f>
        <v>9.94534712589199</v>
      </c>
      <c r="O17" s="29" t="n">
        <v>-106.97</v>
      </c>
      <c r="P17" s="28" t="n">
        <v>-14.5</v>
      </c>
      <c r="Q17" s="29" t="n">
        <f aca="false">O17-P17*8</f>
        <v>9.03</v>
      </c>
      <c r="R17" s="30" t="n">
        <f aca="false">L17-O17</f>
        <v>-0.109239027687721</v>
      </c>
      <c r="S17" s="30" t="n">
        <f aca="false">M17-P17</f>
        <v>-0.128073269197463</v>
      </c>
      <c r="T17" s="30" t="n">
        <f aca="false">N17-Q17</f>
        <v>0.915347125891984</v>
      </c>
    </row>
    <row r="18" customFormat="false" ht="12.8" hidden="false" customHeight="false" outlineLevel="0" collapsed="false">
      <c r="A18" s="31" t="s">
        <v>40</v>
      </c>
      <c r="B18" s="26" t="n">
        <v>-75.4362355096263</v>
      </c>
      <c r="C18" s="26" t="n">
        <v>-10.5510595597036</v>
      </c>
      <c r="D18" s="26" t="n">
        <f aca="false">B18-8*C18</f>
        <v>8.97224096800244</v>
      </c>
      <c r="K18" s="27"/>
      <c r="L18" s="28"/>
      <c r="M18" s="28"/>
      <c r="N18" s="28"/>
      <c r="O18" s="28"/>
      <c r="P18" s="28"/>
      <c r="Q18" s="28"/>
      <c r="R18" s="30"/>
      <c r="S18" s="30"/>
      <c r="T18" s="30"/>
      <c r="X18" s="30"/>
    </row>
    <row r="19" customFormat="false" ht="15" hidden="false" customHeight="false" outlineLevel="0" collapsed="false">
      <c r="A19" s="24" t="s">
        <v>41</v>
      </c>
      <c r="B19" s="25" t="n">
        <v>-41.611575739618</v>
      </c>
      <c r="C19" s="25" t="n">
        <v>-6.43804076136267</v>
      </c>
      <c r="D19" s="26" t="n">
        <f aca="false">B19-8*C19</f>
        <v>9.89275035128343</v>
      </c>
      <c r="E19" s="0" t="n">
        <v>1</v>
      </c>
      <c r="F19" s="0" t="n">
        <f aca="false">VAR(B19,B20)</f>
        <v>0.0035090416713698</v>
      </c>
      <c r="G19" s="0" t="n">
        <f aca="false">VAR(C19,C20)</f>
        <v>0.00067828407532594</v>
      </c>
      <c r="H19" s="0" t="n">
        <f aca="false">VAR(D19,D20)</f>
        <v>0.0222349656906087</v>
      </c>
      <c r="M19" s="32"/>
      <c r="N19" s="32"/>
      <c r="R19" s="33" t="s">
        <v>42</v>
      </c>
      <c r="S19" s="34" t="s">
        <v>43</v>
      </c>
      <c r="T19" s="35" t="s">
        <v>7</v>
      </c>
    </row>
    <row r="20" customFormat="false" ht="15" hidden="false" customHeight="false" outlineLevel="0" collapsed="false">
      <c r="A20" s="24" t="s">
        <v>44</v>
      </c>
      <c r="B20" s="25" t="n">
        <v>-41.69534974121</v>
      </c>
      <c r="C20" s="25" t="n">
        <v>-6.47487238026073</v>
      </c>
      <c r="D20" s="26" t="n">
        <f aca="false">B20-8*C20</f>
        <v>10.1036293008759</v>
      </c>
      <c r="M20" s="32"/>
      <c r="N20" s="32"/>
      <c r="P20" s="36" t="s">
        <v>45</v>
      </c>
      <c r="Q20" s="36"/>
      <c r="R20" s="37"/>
      <c r="S20" s="37"/>
      <c r="T20" s="37"/>
      <c r="W20" s="0" t="s">
        <v>46</v>
      </c>
      <c r="X20" s="37"/>
      <c r="Y20" s="37"/>
      <c r="Z20" s="37"/>
      <c r="AA20" s="37"/>
    </row>
    <row r="21" customFormat="false" ht="15" hidden="false" customHeight="false" outlineLevel="0" collapsed="false">
      <c r="A21" s="31" t="s">
        <v>47</v>
      </c>
      <c r="B21" s="26" t="n">
        <v>-126.111960861764</v>
      </c>
      <c r="C21" s="26" t="n">
        <v>-16.8684639108332</v>
      </c>
      <c r="D21" s="26" t="n">
        <f aca="false">B21-8*C21</f>
        <v>8.83575042490141</v>
      </c>
      <c r="E21" s="0" t="n">
        <v>1</v>
      </c>
      <c r="F21" s="0" t="n">
        <f aca="false">VAR(B21,B22)</f>
        <v>0.0200072433776626</v>
      </c>
      <c r="G21" s="0" t="n">
        <f aca="false">VAR(C21,C22)</f>
        <v>0.00275190090986865</v>
      </c>
      <c r="H21" s="0" t="n">
        <f aca="false">VAR(D21,D22)</f>
        <v>0.0774072291089581</v>
      </c>
      <c r="M21" s="32"/>
      <c r="N21" s="32"/>
      <c r="P21" s="36" t="s">
        <v>48</v>
      </c>
      <c r="Q21" s="36"/>
      <c r="R21" s="37"/>
      <c r="S21" s="37"/>
      <c r="T21" s="37"/>
      <c r="Y21" s="33" t="s">
        <v>42</v>
      </c>
      <c r="Z21" s="34" t="s">
        <v>43</v>
      </c>
      <c r="AA21" s="34"/>
    </row>
    <row r="22" customFormat="false" ht="15" hidden="false" customHeight="false" outlineLevel="0" collapsed="false">
      <c r="A22" s="31" t="s">
        <v>49</v>
      </c>
      <c r="B22" s="26" t="n">
        <v>-125.911924648154</v>
      </c>
      <c r="C22" s="26" t="n">
        <v>-16.7942762985267</v>
      </c>
      <c r="D22" s="26" t="n">
        <f aca="false">B22-8*C22</f>
        <v>8.44228574005928</v>
      </c>
      <c r="M22" s="32"/>
      <c r="N22" s="32"/>
      <c r="W22" s="36" t="s">
        <v>50</v>
      </c>
      <c r="X22" s="38"/>
      <c r="Y22" s="37"/>
      <c r="Z22" s="37"/>
      <c r="AA22" s="37"/>
    </row>
    <row r="23" customFormat="false" ht="15.6" hidden="false" customHeight="false" outlineLevel="0" collapsed="false">
      <c r="C23" s="0"/>
      <c r="D23" s="0"/>
      <c r="M23" s="32"/>
      <c r="N23" s="32"/>
      <c r="P23" s="5" t="s">
        <v>51</v>
      </c>
      <c r="Q23" s="5"/>
      <c r="R23" s="39" t="n">
        <v>-0.0739817274934206</v>
      </c>
      <c r="S23" s="39" t="n">
        <v>-0.0244984173818125</v>
      </c>
      <c r="T23" s="39" t="n">
        <v>0.12200561156108</v>
      </c>
    </row>
    <row r="24" customFormat="false" ht="15.6" hidden="false" customHeight="false" outlineLevel="0" collapsed="false">
      <c r="C24" s="40" t="s">
        <v>52</v>
      </c>
      <c r="D24" s="40"/>
      <c r="E24" s="41" t="n">
        <v>10</v>
      </c>
      <c r="F24" s="41" t="n">
        <f aca="false">SUM(F3:F21)</f>
        <v>0.150345575399525</v>
      </c>
      <c r="G24" s="41" t="n">
        <f aca="false">SUM(G3:G21)</f>
        <v>0.0123031051275477</v>
      </c>
      <c r="H24" s="41" t="n">
        <f aca="false">SUM(H3:H21)</f>
        <v>0.774406424310437</v>
      </c>
      <c r="M24" s="32"/>
      <c r="N24" s="32"/>
      <c r="R24" s="39" t="n">
        <v>0.142712862200722</v>
      </c>
      <c r="S24" s="39" t="n">
        <v>0.0907116187335428</v>
      </c>
      <c r="T24" s="39" t="n">
        <v>0.761259897768602</v>
      </c>
      <c r="X24" s="5" t="s">
        <v>53</v>
      </c>
      <c r="Y24" s="39" t="n">
        <v>0.148354474914344</v>
      </c>
      <c r="Z24" s="39" t="n">
        <v>0.0965127695091668</v>
      </c>
      <c r="AA24" s="39" t="n">
        <v>0.80429607386711</v>
      </c>
    </row>
    <row r="25" customFormat="false" ht="16.2" hidden="false" customHeight="false" outlineLevel="0" collapsed="false">
      <c r="C25" s="40"/>
      <c r="D25" s="40"/>
      <c r="F25" s="42" t="s">
        <v>42</v>
      </c>
      <c r="G25" s="43" t="s">
        <v>43</v>
      </c>
      <c r="H25" s="44" t="s">
        <v>7</v>
      </c>
      <c r="R25" s="45"/>
      <c r="S25" s="45"/>
      <c r="T25" s="45"/>
    </row>
    <row r="26" customFormat="false" ht="12.8" hidden="false" customHeight="false" outlineLevel="0" collapsed="false">
      <c r="C26" s="40" t="s">
        <v>54</v>
      </c>
      <c r="D26" s="40"/>
      <c r="E26" s="46"/>
      <c r="F26" s="47" t="n">
        <f aca="false">SQRT(F24/E24)</f>
        <v>0.122615486542086</v>
      </c>
      <c r="G26" s="47" t="n">
        <f aca="false">SQRT(G24/10)</f>
        <v>0.035075782425411</v>
      </c>
      <c r="H26" s="47" t="n">
        <f aca="false">SQRT(H24/10)</f>
        <v>0.278281588379547</v>
      </c>
    </row>
    <row r="28" customFormat="false" ht="13.8" hidden="false" customHeight="false" outlineLevel="0" collapsed="false">
      <c r="E28" s="5" t="s">
        <v>53</v>
      </c>
      <c r="F28" s="48" t="n">
        <v>0.123</v>
      </c>
      <c r="G28" s="48" t="n">
        <v>0.035075782425411</v>
      </c>
      <c r="H28" s="48" t="n">
        <v>0.278281588379547</v>
      </c>
    </row>
    <row r="56" customFormat="false" ht="15.6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2005-02-23T18:10:09Z</dcterms:created>
  <dc:creator>Brooks, J. Renee</dc:creator>
  <dc:description/>
  <dc:language>en-US</dc:language>
  <cp:lastModifiedBy/>
  <cp:lastPrinted>2008-06-09T18:00:06Z</cp:lastPrinted>
  <dcterms:modified xsi:type="dcterms:W3CDTF">2019-06-14T16:08:15Z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