
<file path=[Content_Types].xml><?xml version="1.0" encoding="utf-8"?>
<Types xmlns="http://schemas.openxmlformats.org/package/2006/content-types">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pivotTables/pivotTable1.xml" ContentType="application/vnd.openxmlformats-officedocument.spreadsheetml.pivotTable+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worksheets/sheet4.xml" ContentType="application/vnd.openxmlformats-officedocument.spreadsheetml.worksheet+xml"/>
  <Default Extension="xml" ContentType="application/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calcChain.xml" ContentType="application/vnd.openxmlformats-officedocument.spreadsheetml.calcChain+xml"/>
  <Default Extension="vml" ContentType="application/vnd.openxmlformats-officedocument.vmlDrawing"/>
  <Override PartName="/xl/pivotCache/pivotCacheRecords2.xml" ContentType="application/vnd.openxmlformats-officedocument.spreadsheetml.pivotCacheRecords+xml"/>
  <Override PartName="/xl/worksheets/sheet3.xml" ContentType="application/vnd.openxmlformats-officedocument.spreadsheetml.worksheet+xml"/>
  <Override PartName="/xl/pivotTables/pivotTable2.xml" ContentType="application/vnd.openxmlformats-officedocument.spreadsheetml.pivotTable+xml"/>
  <Override PartName="/xl/pivotCache/pivotCacheDefinition2.xml" ContentType="application/vnd.openxmlformats-officedocument.spreadsheetml.pivotCacheDefinition+xml"/>
  <Override PartName="/xl/worksheets/sheet5.xml" ContentType="application/vnd.openxmlformats-officedocument.spreadsheetml.worksheet+xml"/>
  <Default Extension="rels" ContentType="application/vnd.openxmlformats-package.relationship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hidePivotFieldList="1" autoCompressPictures="0"/>
  <bookViews>
    <workbookView xWindow="0" yWindow="4960" windowWidth="21120" windowHeight="10060" tabRatio="695" firstSheet="1" activeTab="2"/>
  </bookViews>
  <sheets>
    <sheet name="Hoja4" sheetId="11" r:id="rId1"/>
    <sheet name="Instrucciones" sheetId="7" r:id="rId2"/>
    <sheet name="Diversidad de algas" sheetId="12" r:id="rId3"/>
    <sheet name="Validaciones" sheetId="3" r:id="rId4"/>
    <sheet name="Tabla dinamica" sheetId="14" r:id="rId5"/>
  </sheets>
  <externalReferences>
    <externalReference r:id="rId6"/>
  </externalReferences>
  <definedNames>
    <definedName name="_xlnm._FilterDatabase" localSheetId="2" hidden="1">'Diversidad de algas'!$A$1:$AH$74</definedName>
    <definedName name="_xlnm._FilterDatabase" localSheetId="3" hidden="1">Validaciones!$A$1:$L$52</definedName>
    <definedName name="ABUNDANCIA">Validaciones!$K$2:$K$53</definedName>
    <definedName name="año">Validaciones!$B$2:$B$8</definedName>
    <definedName name="buceo">Validaciones!$D$2:$D$4</definedName>
    <definedName name="distancia">Validaciones!$L$2:$L$33</definedName>
    <definedName name="epoca">Validaciones!$C$2:$C$4</definedName>
    <definedName name="especie">Validaciones!$J$2:$J$9</definedName>
    <definedName name="estadio">[1]Validaciones!$M$2:$M$7</definedName>
    <definedName name="fecha">Validaciones!$B$19:$B$29</definedName>
    <definedName name="guias">Validaciones!$K$2:$K$52</definedName>
    <definedName name="observador">Validaciones!$A$2:$A$16</definedName>
    <definedName name="replica">Validaciones!$E$2:$E$36</definedName>
    <definedName name="sexo">[1]Validaciones!$N$2:$N$5</definedName>
    <definedName name="sitio">Validaciones!$G$2:$G$8</definedName>
    <definedName name="sitioextenso">Validaciones!$H$2:$H$6</definedName>
    <definedName name="talla">[1]Validaciones!$L$2:$L$8</definedName>
    <definedName name="tipositio">Validaciones!$I$2:$I$4</definedName>
    <definedName name="transecto">Validaciones!$F$2:$F$36</definedName>
  </definedNames>
  <calcPr calcId="130407" concurrentCalc="0"/>
  <pivotCaches>
    <pivotCache cacheId="10" r:id="rId7"/>
    <pivotCache cacheId="11" r:id="rId8"/>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G65" i="12"/>
  <c r="G53"/>
  <c r="G54"/>
  <c r="G55"/>
  <c r="G56"/>
  <c r="G57"/>
  <c r="G58"/>
  <c r="G59"/>
  <c r="G60"/>
  <c r="G61"/>
  <c r="G62"/>
  <c r="G63"/>
  <c r="G64"/>
  <c r="V55"/>
  <c r="T55"/>
  <c r="Q55"/>
  <c r="O55"/>
  <c r="S55"/>
  <c r="V54"/>
  <c r="T54"/>
  <c r="O54"/>
  <c r="Q54"/>
  <c r="S54"/>
  <c r="U54"/>
  <c r="V61"/>
  <c r="T61"/>
  <c r="Q61"/>
  <c r="O61"/>
  <c r="U61"/>
  <c r="V60"/>
  <c r="T60"/>
  <c r="O60"/>
  <c r="Q60"/>
  <c r="S60"/>
  <c r="U60"/>
  <c r="V53"/>
  <c r="T53"/>
  <c r="O53"/>
  <c r="Q53"/>
  <c r="S53"/>
  <c r="U53"/>
  <c r="V52"/>
  <c r="T52"/>
  <c r="Q52"/>
  <c r="O52"/>
  <c r="S52"/>
  <c r="V59"/>
  <c r="T59"/>
  <c r="O59"/>
  <c r="Q59"/>
  <c r="S59"/>
  <c r="U59"/>
  <c r="V58"/>
  <c r="T58"/>
  <c r="Q58"/>
  <c r="O58"/>
  <c r="S58"/>
  <c r="V57"/>
  <c r="T57"/>
  <c r="Q57"/>
  <c r="O57"/>
  <c r="U57"/>
  <c r="V56"/>
  <c r="T56"/>
  <c r="O56"/>
  <c r="Q56"/>
  <c r="S56"/>
  <c r="U56"/>
  <c r="V51"/>
  <c r="Q51"/>
  <c r="O51"/>
  <c r="S51"/>
  <c r="U51"/>
  <c r="V50"/>
  <c r="T50"/>
  <c r="Q50"/>
  <c r="O50"/>
  <c r="S50"/>
  <c r="V49"/>
  <c r="T49"/>
  <c r="O49"/>
  <c r="Q49"/>
  <c r="S49"/>
  <c r="U49"/>
  <c r="V48"/>
  <c r="T48"/>
  <c r="Q48"/>
  <c r="O48"/>
  <c r="U48"/>
  <c r="V47"/>
  <c r="T47"/>
  <c r="Q47"/>
  <c r="O47"/>
  <c r="S47"/>
  <c r="V46"/>
  <c r="T46"/>
  <c r="Q46"/>
  <c r="O46"/>
  <c r="S46"/>
  <c r="U46"/>
  <c r="V45"/>
  <c r="T45"/>
  <c r="Q45"/>
  <c r="O45"/>
  <c r="S45"/>
  <c r="V44"/>
  <c r="T44"/>
  <c r="Q44"/>
  <c r="O44"/>
  <c r="S44"/>
  <c r="U44"/>
  <c r="V41"/>
  <c r="T41"/>
  <c r="O41"/>
  <c r="Q41"/>
  <c r="S41"/>
  <c r="U41"/>
  <c r="V40"/>
  <c r="O40"/>
  <c r="Q40"/>
  <c r="U40"/>
  <c r="T40"/>
  <c r="S40"/>
  <c r="V39"/>
  <c r="T39"/>
  <c r="O39"/>
  <c r="S39"/>
  <c r="U39"/>
  <c r="V38"/>
  <c r="O38"/>
  <c r="U38"/>
  <c r="T38"/>
  <c r="S38"/>
  <c r="V33"/>
  <c r="T33"/>
  <c r="Q33"/>
  <c r="O33"/>
  <c r="S33"/>
  <c r="V32"/>
  <c r="T32"/>
  <c r="Q32"/>
  <c r="O32"/>
  <c r="S32"/>
  <c r="U32"/>
  <c r="U55"/>
  <c r="S61"/>
  <c r="U52"/>
  <c r="U58"/>
  <c r="S57"/>
  <c r="U50"/>
  <c r="S48"/>
  <c r="U47"/>
  <c r="U45"/>
  <c r="U33"/>
  <c r="V22"/>
  <c r="T22"/>
  <c r="Q22"/>
  <c r="O22"/>
  <c r="S22"/>
  <c r="U22"/>
  <c r="V21"/>
  <c r="T12"/>
  <c r="V11"/>
  <c r="T11"/>
  <c r="Q11"/>
  <c r="O11"/>
  <c r="O12"/>
  <c r="Q12"/>
  <c r="U12"/>
  <c r="V12"/>
  <c r="V10"/>
  <c r="T10"/>
  <c r="Q10"/>
  <c r="O10"/>
  <c r="Y10"/>
  <c r="V13"/>
  <c r="V23"/>
  <c r="V24"/>
  <c r="V25"/>
  <c r="V16"/>
  <c r="V17"/>
  <c r="V14"/>
  <c r="V15"/>
  <c r="V18"/>
  <c r="V19"/>
  <c r="V20"/>
  <c r="V28"/>
  <c r="V29"/>
  <c r="V30"/>
  <c r="V31"/>
  <c r="V34"/>
  <c r="V35"/>
  <c r="V36"/>
  <c r="V37"/>
  <c r="V42"/>
  <c r="V43"/>
  <c r="V3"/>
  <c r="V4"/>
  <c r="V5"/>
  <c r="V6"/>
  <c r="V7"/>
  <c r="V8"/>
  <c r="V9"/>
  <c r="Q13"/>
  <c r="Q23"/>
  <c r="Q24"/>
  <c r="Q25"/>
  <c r="Q16"/>
  <c r="Q17"/>
  <c r="Q14"/>
  <c r="Q15"/>
  <c r="Q18"/>
  <c r="Q19"/>
  <c r="Q20"/>
  <c r="Q21"/>
  <c r="Q28"/>
  <c r="Q29"/>
  <c r="Q30"/>
  <c r="Q31"/>
  <c r="Q34"/>
  <c r="Q35"/>
  <c r="Q36"/>
  <c r="Q37"/>
  <c r="Q42"/>
  <c r="Q43"/>
  <c r="Q3"/>
  <c r="Q4"/>
  <c r="Q5"/>
  <c r="Q6"/>
  <c r="O6"/>
  <c r="U6"/>
  <c r="Q7"/>
  <c r="Q8"/>
  <c r="Q9"/>
  <c r="O23"/>
  <c r="O24"/>
  <c r="O25"/>
  <c r="O16"/>
  <c r="U16"/>
  <c r="O17"/>
  <c r="O14"/>
  <c r="O15"/>
  <c r="O18"/>
  <c r="S18"/>
  <c r="O19"/>
  <c r="O20"/>
  <c r="O21"/>
  <c r="O28"/>
  <c r="O29"/>
  <c r="O30"/>
  <c r="S30"/>
  <c r="O31"/>
  <c r="O34"/>
  <c r="S34"/>
  <c r="O35"/>
  <c r="O36"/>
  <c r="O37"/>
  <c r="O42"/>
  <c r="S42"/>
  <c r="O43"/>
  <c r="O13"/>
  <c r="O3"/>
  <c r="O4"/>
  <c r="S4"/>
  <c r="O5"/>
  <c r="O7"/>
  <c r="O8"/>
  <c r="S8"/>
  <c r="O9"/>
  <c r="T3"/>
  <c r="T4"/>
  <c r="T5"/>
  <c r="T6"/>
  <c r="T7"/>
  <c r="T8"/>
  <c r="T9"/>
  <c r="Y9"/>
  <c r="U9"/>
  <c r="U5"/>
  <c r="U43"/>
  <c r="U35"/>
  <c r="U31"/>
  <c r="U17"/>
  <c r="U23"/>
  <c r="S37"/>
  <c r="S29"/>
  <c r="S25"/>
  <c r="U19"/>
  <c r="U3"/>
  <c r="S43"/>
  <c r="S35"/>
  <c r="S6"/>
  <c r="U13"/>
  <c r="U37"/>
  <c r="U29"/>
  <c r="U21"/>
  <c r="U25"/>
  <c r="S21"/>
  <c r="S23"/>
  <c r="S17"/>
  <c r="U7"/>
  <c r="U36"/>
  <c r="U28"/>
  <c r="U20"/>
  <c r="U14"/>
  <c r="S24"/>
  <c r="U8"/>
  <c r="U4"/>
  <c r="S31"/>
  <c r="S19"/>
  <c r="S13"/>
  <c r="U11"/>
  <c r="S7"/>
  <c r="S3"/>
  <c r="U42"/>
  <c r="U34"/>
  <c r="U30"/>
  <c r="U18"/>
  <c r="U24"/>
  <c r="S11"/>
  <c r="S15"/>
  <c r="S36"/>
  <c r="S28"/>
  <c r="S20"/>
  <c r="S16"/>
  <c r="S9"/>
  <c r="S5"/>
  <c r="U10"/>
  <c r="U15"/>
  <c r="S14"/>
  <c r="S12"/>
  <c r="S10"/>
  <c r="G52"/>
  <c r="G51"/>
  <c r="G50"/>
  <c r="G49"/>
  <c r="G48"/>
  <c r="G47"/>
  <c r="G46"/>
  <c r="G45"/>
  <c r="G44"/>
  <c r="T43"/>
  <c r="G43"/>
  <c r="T42"/>
  <c r="G42"/>
  <c r="G41"/>
  <c r="G40"/>
  <c r="G34"/>
  <c r="G35"/>
  <c r="G36"/>
  <c r="G37"/>
  <c r="G38"/>
  <c r="G39"/>
  <c r="T37"/>
  <c r="T36"/>
  <c r="T35"/>
  <c r="T34"/>
  <c r="G33"/>
  <c r="G32"/>
  <c r="G31"/>
  <c r="G30"/>
  <c r="G29"/>
  <c r="G28"/>
  <c r="G27"/>
  <c r="G26"/>
  <c r="T21"/>
  <c r="G21"/>
  <c r="T20"/>
  <c r="G20"/>
  <c r="G19"/>
  <c r="T19"/>
  <c r="T18"/>
  <c r="G18"/>
  <c r="T15"/>
  <c r="G15"/>
  <c r="T14"/>
  <c r="G14"/>
  <c r="T17"/>
  <c r="G17"/>
  <c r="T16"/>
  <c r="G16"/>
  <c r="G25"/>
  <c r="T25"/>
  <c r="Y25"/>
  <c r="Y24"/>
  <c r="T24"/>
  <c r="G24"/>
  <c r="T23"/>
  <c r="Y23"/>
  <c r="G23"/>
  <c r="G8"/>
  <c r="G9"/>
  <c r="G10"/>
  <c r="G11"/>
  <c r="G12"/>
  <c r="G13"/>
  <c r="G22"/>
  <c r="T13"/>
  <c r="Y13"/>
  <c r="Y12"/>
  <c r="Y11"/>
  <c r="Y8"/>
  <c r="G7"/>
  <c r="Y7"/>
  <c r="Y6"/>
  <c r="G6"/>
  <c r="G5"/>
  <c r="Y5"/>
  <c r="AG5"/>
  <c r="AG3"/>
  <c r="AG4"/>
  <c r="Y4"/>
  <c r="G4"/>
  <c r="Y3"/>
  <c r="G3"/>
  <c r="Y2"/>
  <c r="V2"/>
  <c r="T2"/>
  <c r="Q2"/>
  <c r="O2"/>
  <c r="S2"/>
  <c r="U2"/>
  <c r="AG2"/>
  <c r="G2"/>
</calcChain>
</file>

<file path=xl/comments1.xml><?xml version="1.0" encoding="utf-8"?>
<comments xmlns="http://schemas.openxmlformats.org/spreadsheetml/2006/main">
  <authors>
    <author>Jorge</author>
    <author>User</author>
    <author xml:space="preserve"> paco</author>
  </authors>
  <commentList>
    <comment ref="A1" authorId="0">
      <text>
        <r>
          <rPr>
            <sz val="9"/>
            <color indexed="81"/>
            <rFont val="Arial"/>
            <family val="2"/>
          </rPr>
          <t>Iniciales del lugar de muestreo general, después un guion y la fecha de cuando se realizó el muestreo, después se incluyen las inciales de la persona que hizo el censo, únicamente usar dos letras, y cuando se repitan las iniciales usar numeros: 1) Andrea Saenz AS, 2) Abraham Mendoza AM, 3) Jorge Torre JT, 4) Francisco Fernandez FF y, 5) Buck Horn, finalmente se incluye el número de buceo y el número de replica.  Por ejemplo: IN-150806-AM-1-1-DP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Agregacion:  1
No agregacion: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C1" authorId="0">
      <text>
        <r>
          <rPr>
            <sz val="9"/>
            <color indexed="81"/>
            <rFont val="Arial"/>
            <family val="2"/>
          </rPr>
          <t>Numero total de organismos de todas las especies observadas en el transecto sin importar el tamaño, el genero o la edad.</t>
        </r>
      </text>
    </comment>
    <comment ref="AF1" authorId="2">
      <text>
        <r>
          <rPr>
            <sz val="8"/>
            <color indexed="81"/>
            <rFont val="Tahoma"/>
            <family val="2"/>
          </rPr>
          <t xml:space="preserve">Distancia a la que se encontraron 30 organismos
</t>
        </r>
      </text>
    </comment>
    <comment ref="AH1" authorId="2">
      <text>
        <r>
          <rPr>
            <sz val="8"/>
            <color indexed="81"/>
            <rFont val="Tahoma"/>
            <family val="2"/>
          </rPr>
          <t xml:space="preserve">Especies invasivas o exoticas
</t>
        </r>
      </text>
    </comment>
  </commentList>
</comments>
</file>

<file path=xl/comments2.xml><?xml version="1.0" encoding="utf-8"?>
<comments xmlns="http://schemas.openxmlformats.org/spreadsheetml/2006/main">
  <authors>
    <author>User</author>
    <author>Jorge</author>
  </authors>
  <commentList>
    <comment ref="A1" authorId="0">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Epoca en la se realizo el buceo.                                                                    1: enero-junio                                                                                             2: julio-diciembre</t>
        </r>
      </text>
    </comment>
    <comment ref="D1" authorId="0">
      <text>
        <r>
          <rPr>
            <sz val="9"/>
            <color indexed="81"/>
            <rFont val="Arial"/>
            <family val="2"/>
          </rPr>
          <t>Numero de buceo. Se asignara un numero consecutivo por cada buceo que se realice por dia</t>
        </r>
      </text>
    </comment>
    <comment ref="E1" authorId="0">
      <text>
        <r>
          <rPr>
            <sz val="9"/>
            <color indexed="81"/>
            <rFont val="Arial"/>
            <family val="2"/>
          </rPr>
          <t>Número de replica (Censo). Cada buzo asignara un número consecutivo por dia.</t>
        </r>
      </text>
    </comment>
    <comment ref="F1" authorId="0">
      <text>
        <r>
          <rPr>
            <sz val="9"/>
            <color indexed="81"/>
            <rFont val="Arial"/>
            <family val="2"/>
          </rPr>
          <t>Número de transecto. Se asignara un número consecutivo por dia, de acuerdo a la epoca y sitio del censo.</t>
        </r>
      </text>
    </comment>
    <comment ref="G1" authorId="0">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H1" authorId="0">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I1" authorId="0">
      <text>
        <r>
          <rPr>
            <sz val="9"/>
            <color indexed="81"/>
            <rFont val="Arial"/>
            <family val="2"/>
          </rPr>
          <t xml:space="preserve">Tipo de sitio:
Agregacion:  1
No agregacion:  2
</t>
        </r>
      </text>
    </comment>
    <comment ref="J1" authorId="1">
      <text>
        <r>
          <rPr>
            <sz val="9"/>
            <color indexed="81"/>
            <rFont val="Arial"/>
            <family val="2"/>
          </rPr>
          <t>Numero total de organismos de todas las especies observadas en el transecto sin importar el tamaño, el genero o la edad.</t>
        </r>
      </text>
    </comment>
  </commentList>
</comments>
</file>

<file path=xl/sharedStrings.xml><?xml version="1.0" encoding="utf-8"?>
<sst xmlns="http://schemas.openxmlformats.org/spreadsheetml/2006/main" count="781" uniqueCount="263">
  <si>
    <t>LOCAPR-141114-RR-3-3-DA</t>
  </si>
  <si>
    <t>LOCAPR-141114-RR-4-4-DA</t>
  </si>
  <si>
    <t>LOCAPR-141114-UG-5-5-DP</t>
  </si>
  <si>
    <t>LOCAPR-141114-UG-6-6-DP</t>
  </si>
  <si>
    <t>LOCAPR-151114-LT-7-7-DP</t>
  </si>
  <si>
    <t>LOCAPR-151114-RR-8-8-DP</t>
  </si>
  <si>
    <t>LOCAPR-151114-UG-9-9-DP</t>
  </si>
  <si>
    <t>LOCAPR-151114-NV-10-10-DP</t>
  </si>
  <si>
    <t>LOCAPR-151114-AR-11-11-DP</t>
  </si>
  <si>
    <t>LOCAPR-151114-DV-12-12-DP</t>
  </si>
  <si>
    <t>LOCAPR-151114-CA-13-13-DP</t>
  </si>
  <si>
    <t>Máx. de abundancia</t>
  </si>
  <si>
    <t>PUBLEP-101114-AR-8-8-DA</t>
  </si>
  <si>
    <t>PUBLEP-101114-CA-12-12-DA</t>
  </si>
  <si>
    <t>PUBLEP-101114-NV-1-11-DA</t>
  </si>
  <si>
    <t>PUBLEP-101114-DV-10-10-DA</t>
  </si>
  <si>
    <t>PUBLEP-111114-DV-20-20-DA</t>
  </si>
  <si>
    <t>PUBLEP-111114-AR-17-17-DA</t>
  </si>
  <si>
    <t>PUBLEP-111114-AR-18-18-DA</t>
  </si>
  <si>
    <t>PUBLEP-111114-NV-14-14-DA</t>
  </si>
  <si>
    <t>PUBLEP-111114-CA-16-16-DA</t>
  </si>
  <si>
    <t>Punta Blanca somero, Isla Magdalena, Baja California Sur</t>
  </si>
  <si>
    <t>PUBLPR-121114-RR-7-7-DA</t>
  </si>
  <si>
    <t>PUBLPR-121114-RR-8-8-DA</t>
  </si>
  <si>
    <t>PUBLPR121114-UG-10-10-DA</t>
  </si>
  <si>
    <t>PUBLPR121114-UG-9-9-DA</t>
  </si>
  <si>
    <t>N/D</t>
  </si>
  <si>
    <t>PUBLPR-121114-AR-11-11-DA</t>
  </si>
  <si>
    <t>PUBLPR-121114-AR-12-12-DA</t>
  </si>
  <si>
    <t>PUBLPR-121114-LT-13-13-DA</t>
  </si>
  <si>
    <t>PUBLPR-121114-LT-14-14-DA</t>
  </si>
  <si>
    <t>PUBLPR-121114-NV-15-15-DA</t>
  </si>
  <si>
    <t>PUBLPR-121114-NV-16-16-DA</t>
  </si>
  <si>
    <t>PUBLPR-121114-DV-17-17-DA</t>
  </si>
  <si>
    <t>PUBLPR-121114-DV-18-18-DA</t>
  </si>
  <si>
    <t>PUBLPR-121114-CA-19-19-DA</t>
  </si>
  <si>
    <t>PUBLPR-121114-CA-20-20-DA</t>
  </si>
  <si>
    <t>ELABPR-131114-AR-1-1-DA</t>
  </si>
  <si>
    <t>ELABSO-131114-AR-2-2-DA</t>
  </si>
  <si>
    <t>ELABPR-101114-NV-1-1-DA</t>
  </si>
  <si>
    <t>ELABPR-101114-CA-2-2-DA</t>
  </si>
  <si>
    <t>ELABPR-101114-UG-5-5-DA</t>
  </si>
  <si>
    <t>ELABPR-101114-UG-6-6-DA</t>
  </si>
  <si>
    <t>ELABPR-101114-RR-3-3-DA</t>
  </si>
  <si>
    <t>ELABPR-101114-RR-4-4-DA</t>
  </si>
  <si>
    <t>ELABPR-101114-AR-7-7-DA</t>
  </si>
  <si>
    <t>ELABPR-101114-DV-9-9-DA</t>
  </si>
  <si>
    <t>ELABPR-111114-DV-19-19-DA</t>
  </si>
  <si>
    <t>ELABPR-111114-NV-13-13-DA</t>
  </si>
  <si>
    <t>ELABPR-111114-CA-15-15-DA</t>
  </si>
  <si>
    <t>ELABPR-131114-DV-4-4-DA</t>
  </si>
  <si>
    <t>ELABPR-131114-CA-2-2-DA</t>
  </si>
  <si>
    <t>ELABPR-131114-NV-8-8-DA</t>
  </si>
  <si>
    <t>ELABSO-111114-RR-1-1-DA</t>
  </si>
  <si>
    <t>ELABSO-111114-RR-2-2-DA</t>
  </si>
  <si>
    <t>ELABSO-111114-UG-3-3-DA</t>
  </si>
  <si>
    <t>ELABSO-111114-UG-4-4-DA</t>
  </si>
  <si>
    <t>ELABSO-131114-DV-3-3-DA</t>
  </si>
  <si>
    <t>ELABSO-131114-CA-5-5-DA</t>
  </si>
  <si>
    <t>ELABSO-131114-NV-7-7-DA</t>
  </si>
  <si>
    <t>ELABSO-131114-RR-9-9-DA</t>
  </si>
  <si>
    <t>ELABPR-131114-RR-10-10-DA</t>
  </si>
  <si>
    <t>ELABSO-131114-UG-11-11-DA</t>
  </si>
  <si>
    <t>ELABPR-131114-UG-12-12-DA</t>
  </si>
  <si>
    <t>ELABPSO-141114-AR-13-13-DA</t>
  </si>
  <si>
    <t>ELABPR-141114-AR-14-14-DA</t>
  </si>
  <si>
    <t>ELABSO-141114-CA-15-15-DA</t>
  </si>
  <si>
    <t>ELABPR-141114-CA-16-16-DA</t>
  </si>
  <si>
    <t>ELABSO-131114-DV-17-17-DA</t>
  </si>
  <si>
    <t>ELABPR-131114-DV-18-18-DA</t>
  </si>
  <si>
    <t>ELABSO-141114-NV-19-19-DA</t>
  </si>
  <si>
    <t>ELABPR-141114-NV-20-20-DA</t>
  </si>
  <si>
    <t>ELABSO-131114-LT-21-21-DA</t>
  </si>
  <si>
    <t>ELABPR-131114-LT-22-22-DA</t>
  </si>
  <si>
    <t>LOCAPR-141114-LT-1-1-DA</t>
  </si>
  <si>
    <t>LOCAPR-141114-LT-2-2-DA</t>
  </si>
  <si>
    <t>N/A</t>
  </si>
  <si>
    <t>BAMAG-261110-RR-1-1-DA</t>
  </si>
  <si>
    <t>BAMAG-261110-OR-1-2-DA</t>
  </si>
  <si>
    <t>BAMAG-261110-AH-1-5-DA</t>
  </si>
  <si>
    <t>Extrapolación</t>
  </si>
  <si>
    <t>Total general</t>
  </si>
  <si>
    <t>IMPUTE-271110-CR-1-2-DA</t>
  </si>
  <si>
    <t>IMPUTE-271110-AH-1-3-DA</t>
  </si>
  <si>
    <t>IMELABO-271110-AH-2-3-DA</t>
  </si>
  <si>
    <t>IMPUTE-271110-NV-1-4-DA</t>
  </si>
  <si>
    <t>IMELABO-271110-NV-2-4-DA</t>
  </si>
  <si>
    <t>IMPUTE-271110-ML-1-5-DA</t>
  </si>
  <si>
    <t>IMELABO-271110-ML-2-5-DA</t>
  </si>
  <si>
    <t>IMPUTE-271110-GH-1-6-DA</t>
  </si>
  <si>
    <t>IMELABO-271110-MW-2-6-DA</t>
  </si>
  <si>
    <t>IMLOCA-241110-MW-2-5-DA</t>
  </si>
  <si>
    <t>IMLOCA-241110-RR-1-3-DA</t>
  </si>
  <si>
    <t>IMLOCA-241110-RR-2-4-DA</t>
  </si>
  <si>
    <t>IMELABO-271110-RR-2-1-DA</t>
  </si>
  <si>
    <t>IMELPR-281110-CR-2-7-DA</t>
  </si>
  <si>
    <t>IMELPR-281110-NV-1-4-DA</t>
  </si>
  <si>
    <t>IMELPR-281110-NV-2-10-DA</t>
  </si>
  <si>
    <t>IMELPR-281110-ML-1-5-DA</t>
  </si>
  <si>
    <t>IMELPR-281110-ML-2-11-DA</t>
  </si>
  <si>
    <t>IMELPR-281110-MW-1-6-DA</t>
  </si>
  <si>
    <t>IMELPR-281110-MW-2-12-DA</t>
  </si>
  <si>
    <t>IMELPR-281110-RR-1-2-DA</t>
  </si>
  <si>
    <t>IMELPR-281110-RR-2-8-DA</t>
  </si>
  <si>
    <t>IMELPR-281110-AH-1-3-DA</t>
  </si>
  <si>
    <t>IMELPR-281110-AH-2-9-DA</t>
  </si>
  <si>
    <t>IMLOCA-241110-NV-1-1-DA</t>
  </si>
  <si>
    <t>IMLOCA-241110-CR-1-2-DA</t>
  </si>
  <si>
    <t>IMPUSO-261110-NV-2-1-DA</t>
  </si>
  <si>
    <t>IMPUSO-261110-RR-2-2-DA</t>
  </si>
  <si>
    <t>IMPUSO-261110-AR-2-3-DA</t>
  </si>
  <si>
    <t>IMPUSO-261110-ML-2-4-DA</t>
  </si>
  <si>
    <t>IMPUSO-261110-MW-2-5-DA</t>
  </si>
  <si>
    <t>IMPUSO-261110-AH-2-6-DA</t>
  </si>
  <si>
    <t>IMLOCA-241110-NV-2-6-DA</t>
  </si>
  <si>
    <t>BAMAG-261110-MW-1-3-DA</t>
  </si>
  <si>
    <t>BAMAG-261110-ML-1-4-DA</t>
  </si>
  <si>
    <t>Código</t>
  </si>
  <si>
    <t>Punta Blanca Somero</t>
  </si>
  <si>
    <t>Punta Blanca Somero, Isla Magdalena, Baja California Sur</t>
  </si>
  <si>
    <t>El Progresista, Isla Magdalena, Baja California Sur</t>
  </si>
  <si>
    <t>Leonardo Vazquez</t>
  </si>
  <si>
    <t>direccion</t>
  </si>
  <si>
    <t>Garropas</t>
  </si>
  <si>
    <t>Los Cabitos somero</t>
  </si>
  <si>
    <t>Los Cabitos somero, Isla Magdalena, Baja California Sur</t>
  </si>
  <si>
    <t>Los Cabitos profundo</t>
  </si>
  <si>
    <t>Los Cabitos profundo, Isla Magdalena, Baja California Sur</t>
  </si>
  <si>
    <t>Coliflor</t>
  </si>
  <si>
    <t>Christian Alducin</t>
  </si>
  <si>
    <t>Ulises Gomez</t>
  </si>
  <si>
    <t>Luis de la Toba</t>
  </si>
  <si>
    <t>Daniel Valdez</t>
  </si>
  <si>
    <t>Punta Blanca profundo</t>
  </si>
  <si>
    <t>Punta Blanca profundo, Isla Magdalena, Baja California Sur</t>
  </si>
  <si>
    <t>El Abolladero profundo</t>
  </si>
  <si>
    <t>El Abolladero profundo, Isla Magdalena, Baja California Sur</t>
  </si>
  <si>
    <t>El Abolladero somero</t>
  </si>
  <si>
    <t>El Abolladero somero, Isla Magdalena, Baja California Sur</t>
  </si>
  <si>
    <t>Garropas, Isla Magdalena, Baja California Sur</t>
  </si>
  <si>
    <t>Latitud en grados decimales . Por ejemplo: 27.56789.</t>
  </si>
  <si>
    <t>Longitud en  grados  decimales . Por ejemplo: 115.56778.</t>
  </si>
  <si>
    <t>Datos en las hojas de abundancia de algas</t>
  </si>
  <si>
    <t>coliflor</t>
  </si>
  <si>
    <t>Se escribe la abundancia total observada en el transecto hasta 50 individuos.Cuando no se observaron individuos se coloca cero (0).</t>
  </si>
  <si>
    <t>coliflor distancia</t>
  </si>
  <si>
    <t>Se escribe la distancia recorrida a lo largo del transecto (metros) cuando se han contado 50 organismos de la misma especie. Se escribe 30 cuando se contabilizaron menos de 50 individuos y cero (0) cuando no se contabilizó ningun organismo a lo largo de transecto.</t>
  </si>
  <si>
    <t>sargazo gigante</t>
  </si>
  <si>
    <t>Se escribe la abundancia total observada en el transecto hasta 30 individuos.Cuando no se observaron individuos se coloca cero (0).</t>
  </si>
  <si>
    <t>sargazo gigante distancia</t>
  </si>
  <si>
    <t>Se escribe la distancia recorrida a lo largo del transecto (metros) cuando se han contado 30 organismos de la misma especie. Se escribe 30 cuando se contabilizaron menos de 50 individuos y cero (0) cuando no se contabilizó ningun organismo a lo largo de transecto.</t>
  </si>
  <si>
    <t>Datos en las hoja de guias del sargazo gigante</t>
  </si>
  <si>
    <t xml:space="preserve">Se escribe en cada renglón el número total de guias de cada planta de sargazo gigante observado. Por ejemplo si se observaron 3 individuos con 23, 4 y 10 guias, se debe de incluir tres reglones repitiendo la misma información del trasecto y en la columna (campo) el total de guias de cada planta. </t>
  </si>
  <si>
    <t># guias</t>
  </si>
  <si>
    <t>n/a</t>
  </si>
  <si>
    <t>#guias</t>
  </si>
  <si>
    <t>distancia</t>
  </si>
  <si>
    <t>Los Cabitos</t>
  </si>
  <si>
    <t>El Abolladero</t>
  </si>
  <si>
    <t>Punta Blanca Garropas</t>
  </si>
  <si>
    <t>Sargassum</t>
  </si>
  <si>
    <t>Undaria</t>
  </si>
  <si>
    <t>Base de datos de las reservas marinas completamente protegidas en Isla Magdalena, BCS</t>
  </si>
  <si>
    <t>Punta Blanca somero</t>
  </si>
  <si>
    <t>Alfonso Romero</t>
  </si>
  <si>
    <t>coDAgo</t>
  </si>
  <si>
    <t>Megan Wehrenberg</t>
  </si>
  <si>
    <t>El Progresista</t>
  </si>
  <si>
    <t>Cipriano Romero</t>
  </si>
  <si>
    <t>Roguer Romero</t>
  </si>
  <si>
    <t>Omar Rangel</t>
  </si>
  <si>
    <t>IMELPR-281110-CR-1-1-DA</t>
  </si>
  <si>
    <t>Norberto Velez</t>
  </si>
  <si>
    <t>Raul Romero</t>
  </si>
  <si>
    <t>Punta Blanca Tepetate</t>
  </si>
  <si>
    <t>IMPUTE-271110-RR-1-1-DA</t>
  </si>
  <si>
    <t>IMELABO-271110-CR-2-2-DA</t>
  </si>
  <si>
    <t>Gustavo Hinojosa</t>
  </si>
  <si>
    <t>Este es un código que identifica cada dato obtenido en cada censo. Se construye con las iniciales del lugar de muestreo general. Por ejemplo, Isla Natividad sería IN, después un guión y la fecha de cuándo se realizó el muestreo, por ejemplo: 150806, que es el 15 de agosto del 2007. Después se incluyen las inciales de la persona que hizo el censo, únicamente usar dos letras, y cuando se repitan las iniciales usar números. Las inciales serían: 1)  Abraham Mendoza AM1, 2) Abraham Mayoral AM2 , 3) Alonso Grosso AG, 4) Alonso Ramírez AR, 5) Antonio Espinoza AE y 6) Juan Hernandez JH. Finalmente se incluye el número de buceo y el número de replica. Por ejemplo: IN-150806-AM1-1-1-AM: buceo 1, replica 1 de Abraham Mendoza el 15 de agosto del 2006 en la Isla Natividad, Algas Marinas.</t>
  </si>
  <si>
    <t>Día, mes y año de cuando se realizó el censo, con el siguiente formato, día con número, nombre abreviado del mes con tres letras (ene, feb, mar, abr, may, jun, jul, ago, sep, oct, nov, dic) y el año completo, no abreviado. Por ejemplo: 4/ago/2006.</t>
  </si>
  <si>
    <t>Año en el que se realizo el buceo este se escribe con números y completo (p.e 2006)</t>
  </si>
  <si>
    <t>Epoca en la se realizo el buceo. 1: enero-junio, 2: julio-diciembre</t>
  </si>
  <si>
    <t>Número de buceo. Se estaran realizando en promedio 2 buceos por dia, por lo que habrá un 1 para el primer buceo y un 2 para el segundo buceo.</t>
  </si>
  <si>
    <t>Número de replica (censo). Cada buzo asignara un número consecutivo por dia.</t>
  </si>
  <si>
    <t>Nombre del bloque en donde se realizó el censo de acuerdo a la nomenclatura de la cooperativa, sitios de reservas: La Plana, Las Cuevas y Piedras Negras, y sitios control: Tivo, La Dulce y La Reventadora de Babencho.</t>
  </si>
  <si>
    <t>Nombre extenso del bloque en donde se realizó el censo de acuerdo a la nomenclatura de la cooperativa: El Tivo, La Dulce, La Plana, La Reventadora de Babencho, Las Cuevas, Las Cuevas Reserva bloque III y Punta Prieta.</t>
  </si>
  <si>
    <t>tipo sitio</t>
  </si>
  <si>
    <t>Tipo de zona en donde se realizó el censo: somera es 1 y profunda es 2.</t>
  </si>
  <si>
    <r>
      <t xml:space="preserve">* </t>
    </r>
    <r>
      <rPr>
        <b/>
        <sz val="10"/>
        <rFont val="Arial"/>
        <family val="2"/>
      </rPr>
      <t>Características del transecto</t>
    </r>
    <r>
      <rPr>
        <sz val="11"/>
        <color theme="1"/>
        <rFont val="Calibri"/>
        <family val="2"/>
        <scheme val="minor"/>
      </rPr>
      <t xml:space="preserve">. El transecto de algas es de 30 m de largo por 2 m de ancho. Tiene una duración no mayor a 10 minutos. Se contabilizan únicamente dos especies, la coliflor y el sargazo gigante. </t>
    </r>
    <r>
      <rPr>
        <b/>
        <sz val="10"/>
        <rFont val="Arial"/>
        <family val="2"/>
      </rPr>
      <t xml:space="preserve">Coliflor. </t>
    </r>
    <r>
      <rPr>
        <sz val="11"/>
        <color theme="1"/>
        <rFont val="Calibri"/>
        <family val="2"/>
        <scheme val="minor"/>
      </rPr>
      <t xml:space="preserve"> En el caso de la coliflor,  se cuentan aquellas plantas mayores o igual a 30 cm de alto, y cuando se han contado 50 individuos se deja de contar y se anota la distancia que se ha recorrido en el transecto (en metros). </t>
    </r>
    <r>
      <rPr>
        <b/>
        <sz val="10"/>
        <rFont val="Arial"/>
        <family val="2"/>
      </rPr>
      <t xml:space="preserve">Sargazo gigante. </t>
    </r>
    <r>
      <rPr>
        <sz val="11"/>
        <color theme="1"/>
        <rFont val="Calibri"/>
        <family val="2"/>
        <scheme val="minor"/>
      </rPr>
      <t xml:space="preserve">Para el caso del sargazo gigante, se cuentan aquellas plantas mayores o igual a 1 m y hasta 30 individuos, se anota la distancia recorrida en el transecto (en metros). Además se cuenta el número de guias de cada una de las plantas (indiviudos) del sargazo gigante. No se cuentan los sargazos que estan adheridos a rocas flotantes. </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</si>
  <si>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 cuando no se tiene el nombre del sitio en extenso se escribe NA. Si falta información nunca usar ceros (0).</t>
    </r>
  </si>
  <si>
    <r>
      <t>*</t>
    </r>
    <r>
      <rPr>
        <b/>
        <sz val="10"/>
        <color indexed="10"/>
        <rFont val="Arial"/>
        <family val="2"/>
      </rPr>
      <t xml:space="preserve"> Cuando se guarden cambios en la base de datos siempre escribir en el nombre del archivo la fecha. Por ejemplo: RM natividad algas (14jul06).</t>
    </r>
  </si>
  <si>
    <t>nombre de campo</t>
  </si>
  <si>
    <t>descripción</t>
  </si>
  <si>
    <t>datos en todas las hojas</t>
  </si>
  <si>
    <t>Mary Luna</t>
  </si>
  <si>
    <t>n/d</t>
  </si>
  <si>
    <t>Observaciones</t>
  </si>
  <si>
    <t>Caulerpa</t>
  </si>
  <si>
    <t>Distancia</t>
  </si>
  <si>
    <t>Algas</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</si>
  <si>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</si>
  <si>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</si>
  <si>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El entrenamiento a los buzos comerciales de la cooperativa estuvo a cargo de Reef Check California (Craig Schuman y Mari Luna). Los buzos participantes son: 1) Ismael Estrada "Mike", 2) Juan Carlos Hernandez, 3) Alonso Grosso "Groso", 4) Abraham Mayoral "Sapo", 5) Jesus Alonso Ramirez "Cejas", 6) Roberto Vazquez "Toshy". Además se contó con la participación del técnico de la cooperativa Antonio Espinoza, y de personal de COBI, Luis Bourillón, Andrea Saenz, Abraham Mendoza, Gabriela Garza y Jorge Torre. El entrenamiento se realizó entre el 7 y 11 de agosto del 2006.</t>
  </si>
  <si>
    <t>Este proyecto es una coolaboración entre la SCPP Buzos y Pescadores de la Baja California y Comunidad y Biodiversidad, A.C.</t>
  </si>
  <si>
    <t>Importante</t>
  </si>
  <si>
    <t xml:space="preserve">* Un censo, una replica o un transecto es lo mismo. Son los conteos resultantes a lo largo de un transecto. Por ejemplo, un censo, transecto o replica de algas, el número total individuos de cada una de las especies observadas a lo largo de la cinta de 30 m que se colocó. </t>
  </si>
  <si>
    <t>observador</t>
  </si>
  <si>
    <t>fecha</t>
  </si>
  <si>
    <t>año</t>
  </si>
  <si>
    <t>tiempo inicio</t>
  </si>
  <si>
    <t>tiempo final</t>
  </si>
  <si>
    <t>tiempo total</t>
  </si>
  <si>
    <t>epoca</t>
  </si>
  <si>
    <t>no. buceo</t>
  </si>
  <si>
    <t>no. replica</t>
  </si>
  <si>
    <t>no. transecto</t>
  </si>
  <si>
    <t>sitio</t>
  </si>
  <si>
    <t>sitio en extenso</t>
  </si>
  <si>
    <t>tipo de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</si>
  <si>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</si>
  <si>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</si>
  <si>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</si>
  <si>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</si>
  <si>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</si>
  <si>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</si>
  <si>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</si>
  <si>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</si>
  <si>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</si>
  <si>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</si>
  <si>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</si>
  <si>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</si>
  <si>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</si>
  <si>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</si>
  <si>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abundancia</t>
  </si>
  <si>
    <t>Arturo Hernandez</t>
  </si>
  <si>
    <t>Sargazo gigante</t>
  </si>
  <si>
    <t>Pterygophora</t>
  </si>
  <si>
    <t>Laminaria</t>
  </si>
  <si>
    <t>código</t>
  </si>
  <si>
    <t>Nombre completo del observador con el apellido paterno.</t>
  </si>
  <si>
    <t>Hora de inicio del transecto usando formato de 24 horas, por ejemplo: 12:34.</t>
  </si>
  <si>
    <t>Hora final del transecto usando formato de 24 horas, por ejemplo: 12:54.</t>
  </si>
  <si>
    <t>Diferencia entre la hora de inicio y final del transecto en minutos.</t>
  </si>
  <si>
    <t>Número de transecto. Se asignara un número consecutivo por dia, de acuerdo a la epoca y sitio del censo.</t>
  </si>
  <si>
    <t>Tipo de sitio: reserva es 1 y bloque es 2.</t>
  </si>
  <si>
    <t>zona</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</si>
  <si>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</si>
  <si>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</si>
  <si>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</si>
  <si>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</si>
  <si>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</si>
  <si>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</si>
  <si>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</si>
  <si>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</si>
  <si>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Temperatura del agua durante el censo en grados fahrenheit.</t>
  </si>
  <si>
    <t>Temperatura del agua durante el censo en grados centigrados.</t>
  </si>
  <si>
    <t>Visibilidad durante el censo en metros.</t>
  </si>
  <si>
    <t>abundancia total</t>
  </si>
  <si>
    <t>Número total de organismos de todas las especies observadas en el transecto.</t>
  </si>
  <si>
    <t>especies totales</t>
  </si>
  <si>
    <t>Número total de especies observadas en el transecto.</t>
  </si>
  <si>
    <t>comentarios</t>
  </si>
  <si>
    <t>Comentarios generales, observación de otras especies importantes no incluidas en la lista, por ejemplo: tortugas, mantarayas, tiburones, lenguados, entre otros.</t>
  </si>
</sst>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0"/>
    <numFmt numFmtId="165" formatCode="0.0"/>
    <numFmt numFmtId="166" formatCode="h:mm;@"/>
  </numFmts>
  <fonts count="14">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sz val="10"/>
      <color indexed="10"/>
      <name val="Arial"/>
      <family val="2"/>
    </font>
    <font>
      <b/>
      <sz val="10"/>
      <color indexed="10"/>
      <name val="Arial"/>
      <family val="2"/>
    </font>
    <font>
      <i/>
      <u/>
      <sz val="10"/>
      <name val="Arial"/>
      <family val="2"/>
    </font>
    <font>
      <sz val="10"/>
      <color indexed="8"/>
      <name val="Arial"/>
      <family val="2"/>
    </font>
    <font>
      <b/>
      <sz val="10"/>
      <color indexed="8"/>
      <name val="Arial"/>
      <family val="2"/>
    </font>
    <font>
      <sz val="8"/>
      <name val="Calibri"/>
      <family val="2"/>
    </font>
    <font>
      <sz val="11"/>
      <color indexed="8"/>
      <name val="Calibri"/>
      <family val="2"/>
    </font>
    <font>
      <sz val="11"/>
      <name val="Calibri"/>
      <family val="2"/>
      <scheme val="minor"/>
    </font>
    <font>
      <sz val="8"/>
      <name val="Verdana"/>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13">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bottom style="thin">
        <color indexed="64"/>
      </bottom>
      <diagonal/>
    </border>
  </borders>
  <cellStyleXfs count="2">
    <xf numFmtId="0" fontId="0" fillId="0" borderId="0"/>
    <xf numFmtId="0" fontId="4" fillId="0" borderId="0"/>
  </cellStyleXfs>
  <cellXfs count="98">
    <xf numFmtId="0" fontId="0" fillId="0" borderId="0" xfId="0"/>
    <xf numFmtId="0" fontId="1" fillId="2" borderId="0" xfId="0" applyFont="1" applyFill="1" applyAlignment="1">
      <alignment horizontal="center" vertical="top" wrapText="1"/>
    </xf>
    <xf numFmtId="0" fontId="1" fillId="2" borderId="0" xfId="0" applyNumberFormat="1" applyFont="1" applyFill="1" applyAlignment="1">
      <alignment horizontal="center" vertical="top" wrapText="1"/>
    </xf>
    <xf numFmtId="0" fontId="1" fillId="3" borderId="0" xfId="0" applyFont="1" applyFill="1" applyAlignment="1">
      <alignment horizontal="center" vertical="top" wrapText="1"/>
    </xf>
    <xf numFmtId="0" fontId="4" fillId="0" borderId="0" xfId="1" applyAlignment="1">
      <alignment vertical="top" wrapText="1"/>
    </xf>
    <xf numFmtId="0" fontId="1" fillId="0" borderId="0" xfId="1" applyFont="1" applyFill="1" applyAlignment="1">
      <alignment vertical="top"/>
    </xf>
    <xf numFmtId="0" fontId="0" fillId="0" borderId="0" xfId="0" applyFill="1" applyAlignment="1">
      <alignment horizontal="left"/>
    </xf>
    <xf numFmtId="0" fontId="1" fillId="2" borderId="0" xfId="1" applyFont="1" applyFill="1" applyAlignment="1">
      <alignment horizontal="center" vertical="top"/>
    </xf>
    <xf numFmtId="0" fontId="4" fillId="0" borderId="0" xfId="1"/>
    <xf numFmtId="0" fontId="1" fillId="0" borderId="0" xfId="1" applyFont="1" applyAlignment="1">
      <alignment horizontal="left" vertical="top"/>
    </xf>
    <xf numFmtId="0" fontId="1" fillId="0" borderId="0" xfId="1" applyFont="1" applyAlignment="1">
      <alignment horizontal="center" vertical="top"/>
    </xf>
    <xf numFmtId="0" fontId="4" fillId="0" borderId="0" xfId="1" applyAlignment="1">
      <alignment vertical="top"/>
    </xf>
    <xf numFmtId="0" fontId="7" fillId="0" borderId="0" xfId="1" applyFont="1" applyAlignment="1">
      <alignment vertical="top"/>
    </xf>
    <xf numFmtId="0" fontId="1" fillId="2" borderId="0" xfId="1" applyFont="1" applyFill="1" applyAlignment="1">
      <alignment horizontal="center" vertical="top" wrapText="1"/>
    </xf>
    <xf numFmtId="0" fontId="1" fillId="0" borderId="0" xfId="1" applyFont="1" applyAlignment="1">
      <alignment horizontal="left" vertical="distributed"/>
    </xf>
    <xf numFmtId="0" fontId="4" fillId="0" borderId="0" xfId="1" applyNumberFormat="1" applyAlignment="1">
      <alignment horizontal="left" vertical="distributed" wrapText="1"/>
    </xf>
    <xf numFmtId="0" fontId="4" fillId="0" borderId="0" xfId="1" applyAlignment="1">
      <alignment horizontal="left" vertical="distributed" wrapText="1"/>
    </xf>
    <xf numFmtId="0" fontId="4" fillId="0" borderId="0" xfId="1" applyFont="1" applyAlignment="1">
      <alignment horizontal="left" vertical="distributed"/>
    </xf>
    <xf numFmtId="0" fontId="4" fillId="0" borderId="0" xfId="1" applyFont="1" applyFill="1" applyAlignment="1">
      <alignment vertical="top"/>
    </xf>
    <xf numFmtId="0" fontId="4" fillId="0" borderId="0" xfId="1" applyFill="1" applyAlignment="1"/>
    <xf numFmtId="0" fontId="1" fillId="0" borderId="0" xfId="1" applyFont="1" applyFill="1" applyAlignment="1">
      <alignment horizontal="center" vertical="top"/>
    </xf>
    <xf numFmtId="0" fontId="4" fillId="0" borderId="0" xfId="1" applyFill="1" applyAlignment="1">
      <alignment vertical="top"/>
    </xf>
    <xf numFmtId="0" fontId="0" fillId="0" borderId="0" xfId="0" applyAlignment="1">
      <alignment horizontal="right"/>
    </xf>
    <xf numFmtId="14" fontId="0" fillId="0" borderId="0" xfId="0" applyNumberFormat="1" applyAlignment="1">
      <alignment horizontal="right"/>
    </xf>
    <xf numFmtId="0" fontId="1" fillId="2" borderId="0" xfId="0" applyFont="1" applyFill="1" applyAlignment="1">
      <alignment horizontal="right" vertical="top"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pivotButton="1" applyBorder="1"/>
    <xf numFmtId="14" fontId="0" fillId="0" borderId="1" xfId="0" applyNumberFormat="1" applyBorder="1"/>
    <xf numFmtId="0" fontId="0" fillId="0" borderId="10" xfId="0" applyBorder="1"/>
    <xf numFmtId="0" fontId="0" fillId="0" borderId="11" xfId="0" applyBorder="1"/>
    <xf numFmtId="0" fontId="0" fillId="0" borderId="0" xfId="0" applyFill="1" applyBorder="1" applyAlignment="1">
      <alignment horizontal="center" vertical="center"/>
    </xf>
    <xf numFmtId="14" fontId="0" fillId="0" borderId="0" xfId="0" applyNumberFormat="1" applyFill="1" applyBorder="1" applyAlignment="1">
      <alignment horizontal="center" vertical="center"/>
    </xf>
    <xf numFmtId="0" fontId="0" fillId="0" borderId="0" xfId="0" applyNumberFormat="1" applyFill="1" applyBorder="1" applyAlignment="1">
      <alignment horizontal="center" vertical="center"/>
    </xf>
    <xf numFmtId="0" fontId="4" fillId="0" borderId="0" xfId="0" applyFont="1" applyFill="1" applyBorder="1" applyAlignment="1">
      <alignment horizontal="center" vertical="center" wrapText="1"/>
    </xf>
    <xf numFmtId="164" fontId="8"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1" fontId="0" fillId="0" borderId="0" xfId="0" applyNumberFormat="1" applyFill="1" applyBorder="1" applyAlignment="1">
      <alignment horizontal="center" vertical="center"/>
    </xf>
    <xf numFmtId="1" fontId="4" fillId="0" borderId="0"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14" fontId="0" fillId="0" borderId="0" xfId="0" applyNumberFormat="1" applyFill="1" applyBorder="1" applyAlignment="1">
      <alignment horizontal="center" vertical="center" wrapText="1"/>
    </xf>
    <xf numFmtId="164" fontId="8" fillId="0" borderId="0"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0" fontId="9" fillId="0" borderId="0" xfId="0" applyNumberFormat="1" applyFont="1" applyFill="1" applyBorder="1" applyAlignment="1">
      <alignment horizontal="center" vertical="center" wrapText="1"/>
    </xf>
    <xf numFmtId="2" fontId="0" fillId="0" borderId="0" xfId="0" applyNumberFormat="1" applyFont="1" applyFill="1" applyBorder="1" applyAlignment="1">
      <alignment horizontal="center"/>
    </xf>
    <xf numFmtId="0" fontId="0" fillId="0" borderId="0" xfId="0" applyFont="1" applyFill="1" applyBorder="1" applyAlignment="1">
      <alignment horizontal="center"/>
    </xf>
    <xf numFmtId="0" fontId="11" fillId="0" borderId="0" xfId="0"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applyAlignment="1">
      <alignment horizontal="center" vertical="center"/>
    </xf>
    <xf numFmtId="2" fontId="0" fillId="0" borderId="0" xfId="0" applyNumberFormat="1" applyFill="1" applyBorder="1" applyAlignment="1">
      <alignment horizontal="center"/>
    </xf>
    <xf numFmtId="165" fontId="0" fillId="0" borderId="0" xfId="0" applyNumberFormat="1" applyFill="1" applyBorder="1" applyAlignment="1">
      <alignment horizontal="center"/>
    </xf>
    <xf numFmtId="0"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NumberFormat="1" applyFont="1" applyFill="1" applyBorder="1" applyAlignment="1">
      <alignment horizontal="center"/>
    </xf>
    <xf numFmtId="15" fontId="0" fillId="0" borderId="0" xfId="0" applyNumberFormat="1" applyFont="1" applyFill="1" applyBorder="1" applyAlignment="1" applyProtection="1">
      <alignment horizontal="center"/>
      <protection locked="0"/>
    </xf>
    <xf numFmtId="15" fontId="0" fillId="0" borderId="0" xfId="0" applyNumberFormat="1" applyAlignment="1">
      <alignment horizontal="right"/>
    </xf>
    <xf numFmtId="0" fontId="0" fillId="0" borderId="0" xfId="0" applyNumberFormat="1" applyFill="1" applyBorder="1" applyAlignment="1" applyProtection="1">
      <alignment horizontal="center"/>
    </xf>
    <xf numFmtId="166" fontId="0" fillId="0" borderId="0" xfId="0" applyNumberFormat="1" applyFill="1" applyBorder="1" applyAlignment="1">
      <alignment horizontal="center" vertical="center"/>
    </xf>
    <xf numFmtId="166" fontId="0" fillId="0" borderId="0" xfId="0" applyNumberFormat="1" applyFont="1" applyFill="1" applyBorder="1" applyAlignment="1">
      <alignment horizontal="center"/>
    </xf>
    <xf numFmtId="166" fontId="0" fillId="0" borderId="0" xfId="0" applyNumberFormat="1" applyFill="1" applyBorder="1" applyAlignment="1">
      <alignment horizontal="center" vertical="center" wrapText="1"/>
    </xf>
    <xf numFmtId="164" fontId="11" fillId="0" borderId="0" xfId="0" applyNumberFormat="1" applyFont="1" applyFill="1" applyBorder="1" applyAlignment="1">
      <alignment horizontal="center"/>
    </xf>
    <xf numFmtId="20" fontId="0" fillId="0" borderId="0" xfId="0" applyNumberFormat="1" applyFont="1" applyFill="1" applyBorder="1" applyAlignment="1">
      <alignment horizontal="center"/>
    </xf>
    <xf numFmtId="0" fontId="0" fillId="0" borderId="0" xfId="0" pivotButton="1"/>
    <xf numFmtId="0" fontId="0" fillId="0" borderId="0" xfId="0" applyNumberFormat="1"/>
    <xf numFmtId="2" fontId="12" fillId="0" borderId="0" xfId="0" applyNumberFormat="1" applyFont="1" applyFill="1" applyBorder="1" applyAlignment="1">
      <alignment horizontal="center"/>
    </xf>
    <xf numFmtId="0" fontId="1" fillId="0" borderId="12" xfId="0" applyFont="1" applyFill="1" applyBorder="1" applyAlignment="1">
      <alignment horizontal="center" vertical="center" wrapText="1"/>
    </xf>
    <xf numFmtId="14" fontId="1" fillId="0" borderId="12" xfId="0" applyNumberFormat="1" applyFont="1" applyFill="1" applyBorder="1" applyAlignment="1">
      <alignment horizontal="center" vertical="center" wrapText="1"/>
    </xf>
    <xf numFmtId="0" fontId="1" fillId="0" borderId="12" xfId="0" applyNumberFormat="1" applyFont="1" applyFill="1" applyBorder="1" applyAlignment="1">
      <alignment horizontal="center" vertical="center" wrapText="1"/>
    </xf>
    <xf numFmtId="166" fontId="1" fillId="0" borderId="12" xfId="0" applyNumberFormat="1" applyFont="1" applyFill="1" applyBorder="1" applyAlignment="1">
      <alignment horizontal="center" vertical="center" wrapText="1"/>
    </xf>
    <xf numFmtId="1" fontId="1" fillId="0" borderId="12" xfId="0" applyNumberFormat="1" applyFont="1" applyFill="1" applyBorder="1" applyAlignment="1">
      <alignment horizontal="center" vertical="center" wrapText="1"/>
    </xf>
    <xf numFmtId="2" fontId="1" fillId="0" borderId="12" xfId="0" applyNumberFormat="1" applyFont="1" applyFill="1" applyBorder="1" applyAlignment="1">
      <alignment horizontal="center" vertical="center" wrapText="1"/>
    </xf>
    <xf numFmtId="164" fontId="1" fillId="0" borderId="12" xfId="0" applyNumberFormat="1" applyFont="1" applyFill="1" applyBorder="1" applyAlignment="1">
      <alignment horizontal="center" vertical="center" wrapText="1"/>
    </xf>
    <xf numFmtId="0" fontId="9" fillId="0" borderId="12" xfId="0" applyFont="1" applyFill="1" applyBorder="1" applyAlignment="1">
      <alignment horizontal="center" vertical="center" wrapText="1"/>
    </xf>
    <xf numFmtId="1" fontId="0" fillId="0" borderId="12" xfId="0" applyNumberFormat="1" applyFill="1" applyBorder="1" applyAlignment="1">
      <alignment horizontal="center" vertical="center"/>
    </xf>
    <xf numFmtId="0" fontId="0" fillId="0" borderId="12" xfId="0" applyFill="1" applyBorder="1" applyAlignment="1">
      <alignment horizontal="center" vertical="center"/>
    </xf>
    <xf numFmtId="0" fontId="0" fillId="0" borderId="0" xfId="0" applyFont="1" applyFill="1" applyAlignment="1">
      <alignment horizontal="center"/>
    </xf>
    <xf numFmtId="0" fontId="0" fillId="0" borderId="0" xfId="0" applyFill="1" applyBorder="1" applyAlignment="1">
      <alignment horizontal="center" wrapText="1"/>
    </xf>
    <xf numFmtId="164"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164" fontId="0" fillId="0" borderId="0" xfId="0" applyNumberFormat="1" applyFill="1" applyBorder="1" applyAlignment="1">
      <alignment horizontal="center" vertical="center"/>
    </xf>
    <xf numFmtId="0" fontId="4" fillId="0" borderId="0" xfId="1" applyFont="1" applyAlignment="1">
      <alignment horizontal="left" vertical="distributed" wrapText="1"/>
    </xf>
    <xf numFmtId="0" fontId="4" fillId="0" borderId="0" xfId="1" applyAlignment="1">
      <alignment horizontal="left" vertical="distributed" wrapText="1"/>
    </xf>
    <xf numFmtId="0" fontId="4" fillId="0" borderId="0" xfId="1" applyAlignment="1">
      <alignment vertical="top" wrapText="1"/>
    </xf>
    <xf numFmtId="0" fontId="1" fillId="0" borderId="0" xfId="1" applyFont="1" applyAlignment="1">
      <alignment vertical="top" wrapText="1"/>
    </xf>
    <xf numFmtId="0" fontId="1" fillId="2" borderId="0" xfId="1" applyFont="1" applyFill="1" applyAlignment="1">
      <alignment horizontal="center" vertical="top"/>
    </xf>
    <xf numFmtId="0" fontId="4" fillId="2" borderId="0" xfId="1" applyFill="1" applyAlignment="1">
      <alignment horizontal="center" vertical="top"/>
    </xf>
    <xf numFmtId="0" fontId="1" fillId="2" borderId="0" xfId="1" applyFont="1" applyFill="1" applyAlignment="1">
      <alignment horizontal="left" vertical="distributed"/>
    </xf>
    <xf numFmtId="0" fontId="4" fillId="2" borderId="0" xfId="1" applyFill="1" applyAlignment="1">
      <alignment horizontal="left" vertical="distributed"/>
    </xf>
    <xf numFmtId="0" fontId="4" fillId="0" borderId="0" xfId="1" applyAlignment="1">
      <alignment vertical="top"/>
    </xf>
    <xf numFmtId="0" fontId="4" fillId="0" borderId="0" xfId="1" applyFont="1" applyAlignment="1">
      <alignment vertical="top" wrapText="1"/>
    </xf>
    <xf numFmtId="0" fontId="4" fillId="0" borderId="0" xfId="1" applyFont="1" applyAlignment="1">
      <alignment horizontal="left" vertical="top" wrapText="1"/>
    </xf>
  </cellXfs>
  <cellStyles count="2">
    <cellStyle name="Normal" xfId="0" builtinId="0"/>
    <cellStyle name="Normal 2"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s%20de%20datos%20IM%202014/2014/PECES_IM_1012AV.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Tallas"/>
      <sheetName val="Validaciones"/>
    </sheetNames>
    <sheetDataSet>
      <sheetData sheetId="0" refreshError="1"/>
      <sheetData sheetId="1" refreshError="1"/>
      <sheetData sheetId="2" refreshError="1"/>
      <sheetData sheetId="3">
        <row r="2">
          <cell r="L2" t="str">
            <v>&lt;15 cm</v>
          </cell>
          <cell r="M2" t="str">
            <v>A</v>
          </cell>
          <cell r="N2" t="str">
            <v>Macho</v>
          </cell>
        </row>
        <row r="3">
          <cell r="L3" t="str">
            <v>15-30 cm</v>
          </cell>
          <cell r="M3" t="str">
            <v>J</v>
          </cell>
          <cell r="N3" t="str">
            <v>Hembra</v>
          </cell>
        </row>
        <row r="4">
          <cell r="L4" t="str">
            <v>&gt;30 cm</v>
          </cell>
          <cell r="M4" t="str">
            <v>M</v>
          </cell>
          <cell r="N4" t="str">
            <v>n/a</v>
          </cell>
        </row>
        <row r="5">
          <cell r="L5" t="str">
            <v>&lt;30 cm</v>
          </cell>
          <cell r="M5" t="str">
            <v>H</v>
          </cell>
          <cell r="N5" t="str">
            <v>n/d</v>
          </cell>
        </row>
        <row r="6">
          <cell r="L6" t="str">
            <v>30-50 cm</v>
          </cell>
          <cell r="M6" t="str">
            <v>n/a</v>
          </cell>
        </row>
        <row r="7">
          <cell r="L7" t="str">
            <v>&gt;50 cm</v>
          </cell>
          <cell r="M7" t="str">
            <v>n/d</v>
          </cell>
        </row>
        <row r="8">
          <cell r="L8" t="str">
            <v>n/d</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Bases%20de%20datos%20IM%202014/2014/IM-ALGAS-231114-ST.xls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uE" refreshedDate="40569.055951388887" createdVersion="1" refreshedVersion="2" recordCount="42" upgradeOnRefresh="1">
  <cacheSource type="worksheet">
    <worksheetSource ref="A1:AG1" sheet="div alg" r:id="rId2"/>
  </cacheSource>
  <cacheFields count="33">
    <cacheField name="coDAgo" numFmtId="0">
      <sharedItems count="83">
        <s v="IMPUSO-261110-NV-2-1-DA"/>
        <s v="IMPUSO-261110-RR-2-2-DA"/>
        <s v="IMPUSO-261110-AR-2-3-DA"/>
        <s v="IMPUSO-261110-ML-2-4-DA"/>
        <s v="IMPUSO-261110-MW-2-5-DA"/>
        <s v="IMPUSO-261110-AH-2-6-DA"/>
        <s v="IMELPR-281110-CR-1-1-DA"/>
        <s v="IMELPR-281110-RR-1-2-DA"/>
        <s v="IMELPR-281110-AH-1-3-DA"/>
        <s v="IMELPR-281110-NV-1-4-DA"/>
        <s v="IMELPR-281110-ML-1-5-DA"/>
        <s v="IMELPR-281110-MW-1-6-DA"/>
        <s v="IMELPR-281110-CR-2-7-DA"/>
        <s v="IMELPR-281110-RR-2-8-DA"/>
        <s v="IMELPR-281110-AH-2-9-DA"/>
        <s v="IMELPR-281110-NV-2-10-DA"/>
        <s v="IMELPR-281110-ML-2-11-DA"/>
        <s v="IMELPR-281110-MW-2-12-DA"/>
        <s v="IMPUTE-271110-RR-1-1-DA"/>
        <s v="IMELABO-271110-RR-2-1-DA"/>
        <s v="IMPUTE-271110-CR-1-2-DA"/>
        <s v="IMELABO-271110-CR-2-2-DA"/>
        <s v="IMPUTE-271110-AH-1-3-DA"/>
        <s v="IMELABO-271110-AH-2-3-DA"/>
        <s v="IMPUTE-271110-NV-1-4-DA"/>
        <s v="IMELABO-271110-NV-2-4-DA"/>
        <s v="IMPUTE-271110-ML-1-5-DA"/>
        <s v="IMELABO-271110-ML-2-5-DA"/>
        <s v="IMPUTE-271110-GH-1-6-DA"/>
        <s v="IMELABO-271110-MW-2-6-DA"/>
        <s v="BAMAG-261110-RR-1-1-DA"/>
        <s v="BAMAG-261110-OR-1-2-DA"/>
        <s v="BAMAG-261110-MW-1-3-DA"/>
        <s v="BAMAG-261110-ML-1-4-DA"/>
        <s v="BAMAG-261110-AH-1-5-DA"/>
        <s v="IMLOCA-241110-NV-1-1-DA"/>
        <s v="IMLOCA-241110-CR-1-2-DA"/>
        <s v="IMLOCA-241110-RR-1-3-DA"/>
        <s v="IMLOCA-241110-RR-2-4-DA"/>
        <s v="IMLOCA-241110-MW-2-5-DA"/>
        <s v="IMLOCA-241110-NV-2-6-DA"/>
        <s v="IMELPR-281110-NV-4-4-DA" u="1"/>
        <s v="IMLOCA-241110-RR-4-4-DA" u="1"/>
        <s v="IMPUSO-261110-ML-1-4-DA" u="1"/>
        <s v="IMPUSO-261110-ML-4-4-DA" u="1"/>
        <s v="IMPUTE-271110-NV-4-4-DA" u="1"/>
        <s v="IMELABO-271110-NV-4-4-DA" u="1"/>
        <s v="IMELPR-281110-RR-2-2-DA" u="1"/>
        <s v="IMLOCA-241110-MW-1-2-DA" u="1"/>
        <s v="IMLOCA-241110-MW-2-2-DA" u="1"/>
        <s v="IMPUSO-261110-RR-1-2-DA" u="1"/>
        <s v="IMPUTE-271110-CR-2-2-DA" u="1"/>
        <s v="IMELPR-281110-MW-12-12-DA" u="1"/>
        <s v="IMELPR-281110-AH-9-9-DA" u="1"/>
        <s v="IMELPR-281110-NV-10-10-DA" u="1"/>
        <s v="IMELPR-281110-CR-7-7-DA" u="1"/>
        <s v="IMELPR-281110-ML-5-5-DA" u="1"/>
        <s v="IMLOCA-241110-MW-5-5-DA" u="1"/>
        <s v="IMPUSO-261110-MW-1-5-DA" u="1"/>
        <s v="IMPUSO-261110-MW-5-5-DA" u="1"/>
        <s v="IMPUTE-271110-ML-5-5-DA" u="1"/>
        <s v="IMELABO-271110-ML-5-5-DA" u="1"/>
        <s v="BAMAG-261110-ML-1-4-PCU" u="1"/>
        <s v="BAMAG-261110-MW-1-3-PCU" u="1"/>
        <s v="IMELPR-281110-AH-3-3-DA" u="1"/>
        <s v="IMLOCA-241110-RR-3-3-DA" u="1"/>
        <s v="IMPUSO-261110-AR-1-3-DA" u="1"/>
        <s v="IMPUSO-261110-AR-3-3-DA" u="1"/>
        <s v="IMPUTE-271110-AH-3-3-DA" u="1"/>
        <s v="IMELABO-271110-AH-3-3-DA" u="1"/>
        <s v="IMLOCA-241110-N-1-1-DA" u="1"/>
        <s v="IMPUSO-261110-NV-1-1-DA" u="1"/>
        <s v="IMPUTE-271110-RR-2-1-DA" u="1"/>
        <s v="IMELABO-271110-RR-1-1-DA" u="1"/>
        <s v="IMELPR-281110-ML-11-11-DA" u="1"/>
        <s v="IMELPR-281110-AH-8-8-DA" u="1"/>
        <s v="IMELPR-281110-MW-6-6-DA" u="1"/>
        <s v="IMPUSO-261110-AH-1-6-DA" u="1"/>
        <s v="IMPUSO-261110-AH-6-6-DA" u="1"/>
        <s v="IMPUTE-271110-GH-6-6-DA" u="1"/>
        <s v="IMELABO-271110-MW-6-6-DA" u="1"/>
        <s v="IMLOCA-241110-NV-2-6-DP" u="1"/>
        <s v="IMLOCA-241110-NV-6-6-DP" u="1"/>
      </sharedItems>
    </cacheField>
    <cacheField name="observador" numFmtId="0">
      <sharedItems count="11">
        <s v="Norberto Velez"/>
        <s v="Raul Romero"/>
        <s v="Alfonso Romero"/>
        <s v="Mary Luna"/>
        <s v="Megan Wehrenberg"/>
        <s v="Arturo Hernandez"/>
        <s v="Cipriano Romero"/>
        <s v="Gustavo Hinojosa"/>
        <s v="Roguer Romero"/>
        <s v="Omar Rangel"/>
        <s v="Norberto" u="1"/>
      </sharedItems>
    </cacheField>
    <cacheField name="fecha" numFmtId="0">
      <sharedItems containsSemiMixedTypes="0" containsNonDate="0" containsDate="1" containsString="0" minDate="2010-11-24T00:00:00" maxDate="2010-11-29T00:00:00" count="4">
        <d v="2010-11-26T00:00:00"/>
        <d v="2010-11-28T00:00:00"/>
        <d v="2010-11-27T00:00:00"/>
        <d v="2010-11-24T00:00:00"/>
      </sharedItems>
    </cacheField>
    <cacheField name="año" numFmtId="0">
      <sharedItems containsSemiMixedTypes="0" containsString="0" containsNumber="1" containsInteger="1" minValue="2010" maxValue="2010" count="1">
        <n v="2010"/>
      </sharedItems>
    </cacheField>
    <cacheField name="tiempo inicio" numFmtId="0">
      <sharedItems containsSemiMixedTypes="0" containsNonDate="0" containsDate="1" containsString="0" minDate="1899-12-30T10:14:00" maxDate="1899-12-30T13:37:00"/>
    </cacheField>
    <cacheField name="tiempo final" numFmtId="0">
      <sharedItems containsSemiMixedTypes="0" containsNonDate="0" containsDate="1" containsString="0" minDate="1899-12-30T10:22:00" maxDate="1899-12-30T13:39:00"/>
    </cacheField>
    <cacheField name="tiempo total" numFmtId="0">
      <sharedItems containsSemiMixedTypes="0" containsNonDate="0" containsDate="1" containsString="0" minDate="1899-12-30T00:02:00" maxDate="1899-12-30T00:13:00" count="11">
        <d v="1899-12-30T00:06:00"/>
        <d v="1899-12-30T00:10:00"/>
        <d v="1899-12-30T00:11:00"/>
        <d v="1899-12-30T00:05:00"/>
        <d v="1899-12-30T00:02:00"/>
        <d v="1899-12-30T00:13:00"/>
        <d v="1899-12-30T00:08:00"/>
        <d v="1899-12-30T00:03:00"/>
        <d v="1899-12-30T00:07:00"/>
        <d v="1899-12-30T00:09:00"/>
        <d v="1899-12-30T00:04:00"/>
      </sharedItems>
    </cacheField>
    <cacheField name="epoca" numFmtId="0">
      <sharedItems containsSemiMixedTypes="0" containsString="0" containsNumber="1" containsInteger="1" minValue="2" maxValue="2" count="1">
        <n v="2"/>
      </sharedItems>
    </cacheField>
    <cacheField name="no. buceo" numFmtId="0">
      <sharedItems containsSemiMixedTypes="0" containsString="0" containsNumber="1" containsInteger="1" minValue="1" maxValue="2" count="2">
        <n v="2"/>
        <n v="1"/>
      </sharedItems>
    </cacheField>
    <cacheField name="no. replica" numFmtId="0">
      <sharedItems containsSemiMixedTypes="0" containsString="0" containsNumber="1" containsInteger="1" minValue="1" maxValue="12" count="12">
        <n v="1"/>
        <n v="2"/>
        <n v="3"/>
        <n v="4"/>
        <n v="5"/>
        <n v="6"/>
        <n v="7"/>
        <n v="8"/>
        <n v="9"/>
        <n v="10"/>
        <n v="11"/>
        <n v="12"/>
      </sharedItems>
    </cacheField>
    <cacheField name="no. transecto" numFmtId="0">
      <sharedItems containsSemiMixedTypes="0" containsString="0" containsNumber="1" containsInteger="1" minValue="1" maxValue="12" count="12">
        <n v="1"/>
        <n v="2"/>
        <n v="3"/>
        <n v="4"/>
        <n v="5"/>
        <n v="6"/>
        <n v="7"/>
        <n v="8"/>
        <n v="9"/>
        <n v="10"/>
        <n v="11"/>
        <n v="12"/>
      </sharedItems>
    </cacheField>
    <cacheField name="sitio" numFmtId="0">
      <sharedItems count="6">
        <s v="Punta Blanca somero"/>
        <s v="El Progresista"/>
        <s v="Punta Blanca Tepetate"/>
        <s v="El Abolladero"/>
        <s v="Punta Blanca Garropas"/>
        <s v="Los Cabitos"/>
      </sharedItems>
    </cacheField>
    <cacheField name="sitio en extenso" numFmtId="0">
      <sharedItems count="6">
        <s v="Punta Blanca somero, Isla Magdalena, Baja California Sur"/>
        <s v="El progresista, Isla Magdalena, Baja California Sur"/>
        <s v="Punta Blanca Tepetate, Isla Magdalena, Baja California Sur"/>
        <s v="El Abolladero, Isla Magdalena, Baja California Sur"/>
        <s v="Punta Blanca, Isla Magdalena, Baja California Sur"/>
        <s v="Los Cabitos, Isla Magdalena, Baja California Sur"/>
      </sharedItems>
    </cacheField>
    <cacheField name="tipo de sitio" numFmtId="0">
      <sharedItems containsSemiMixedTypes="0" containsString="0" containsNumber="1" containsInteger="1" minValue="1" maxValue="2" count="2">
        <n v="1"/>
        <n v="2"/>
      </sharedItems>
    </cacheField>
    <cacheField name="prof inicial (ft)" numFmtId="0">
      <sharedItems containsSemiMixedTypes="0" containsString="0" containsNumber="1" minValue="12.209999999999999" maxValue="55.44" count="30">
        <n v="44.879999999999995"/>
        <n v="39.599999999999994"/>
        <n v="36.299999999999997"/>
        <n v="32.01"/>
        <n v="34.32"/>
        <n v="31.349999999999998"/>
        <n v="34.65"/>
        <n v="29.7"/>
        <n v="31.679999999999996"/>
        <n v="24.419999999999998"/>
        <n v="30.69"/>
        <n v="26.07"/>
        <n v="28.049999999999997"/>
        <n v="23.099999999999998"/>
        <n v="30.029999999999998"/>
        <n v="12.87"/>
        <n v="12.209999999999999"/>
        <n v="20.13"/>
        <n v="44.55"/>
        <n v="37.619999999999997"/>
        <n v="43.23"/>
        <n v="39.93"/>
        <n v="42.57"/>
        <n v="41.58"/>
        <n v="40.590000000000003"/>
        <n v="44"/>
        <n v="35"/>
        <n v="45"/>
        <n v="55.44"/>
        <n v="38"/>
      </sharedItems>
    </cacheField>
    <cacheField name="prof inicial (m)" numFmtId="0">
      <sharedItems containsSemiMixedTypes="0" containsString="0" containsNumber="1" minValue="3.7" maxValue="17.399999999999999"/>
    </cacheField>
    <cacheField name="prof final (ft)" numFmtId="0">
      <sharedItems containsSemiMixedTypes="0" containsString="0" containsNumber="1" minValue="14.52" maxValue="58.74" count="29">
        <n v="39.93"/>
        <n v="42.9"/>
        <n v="33"/>
        <n v="37.29"/>
        <n v="27.39"/>
        <n v="38.609999999999992"/>
        <n v="34.32"/>
        <n v="35.97"/>
        <n v="29.37"/>
        <n v="25.41"/>
        <n v="23.099999999999998"/>
        <n v="32.01"/>
        <n v="28.38"/>
        <n v="14.52"/>
        <n v="17.16"/>
        <n v="22.11"/>
        <n v="36.959999999999994"/>
        <n v="41.58"/>
        <n v="45.54"/>
        <n v="36.629999999999995"/>
        <n v="41.25"/>
        <n v="40.92"/>
        <n v="39.599999999999994"/>
        <n v="38.279999999999994"/>
        <n v="43"/>
        <n v="40"/>
        <n v="46"/>
        <n v="58.74"/>
        <n v="35"/>
      </sharedItems>
    </cacheField>
    <cacheField name="prof final (m)" numFmtId="0">
      <sharedItems containsSemiMixedTypes="0" containsString="0" containsNumber="1" minValue="4.4000000000000004" maxValue="17.8"/>
    </cacheField>
    <cacheField name="prof max (ft)" numFmtId="0">
      <sharedItems containsSemiMixedTypes="0" containsString="0" containsNumber="1" minValue="14.52" maxValue="58.74"/>
    </cacheField>
    <cacheField name="prof max (m)" numFmtId="0">
      <sharedItems containsMixedTypes="1" containsNumber="1" minValue="4.4000000000000004" maxValue="17.8"/>
    </cacheField>
    <cacheField name="prof X (ft)" numFmtId="0">
      <sharedItems containsSemiMixedTypes="0" containsString="0" containsNumber="1" minValue="13.695" maxValue="57.09"/>
    </cacheField>
    <cacheField name="prof X (m)" numFmtId="0">
      <sharedItems containsMixedTypes="1" containsNumber="1" minValue="4.1500000000000004" maxValue="17.3"/>
    </cacheField>
    <cacheField name="latitud (N)" numFmtId="0">
      <sharedItems containsSemiMixedTypes="0" containsString="0" containsNumber="1" minValue="24.55612" maxValue="24.661999999999999" count="15">
        <n v="24.651299999999999"/>
        <n v="24.659300000000002"/>
        <n v="24.661639999999998"/>
        <n v="24.66179"/>
        <n v="24.66187"/>
        <n v="24.661809999999999"/>
        <n v="24.65128"/>
        <n v="24.572870000000002"/>
        <n v="24.659109999999998"/>
        <n v="24.574190000000002"/>
        <n v="24.661999999999999"/>
        <n v="24.661519999999999"/>
        <n v="24.55612"/>
        <n v="24.55641"/>
        <n v="24.558319999999998"/>
      </sharedItems>
    </cacheField>
    <cacheField name="longitud (W)" numFmtId="0">
      <sharedItems containsSemiMixedTypes="0" containsString="0" containsNumber="1" minValue="-112.18231" maxValue="112.18231" count="30">
        <n v="-112.17654"/>
        <n v="-112.17776000000001"/>
        <n v="-112.17349"/>
        <n v="-112.17228"/>
        <n v="-112.17224"/>
        <n v="-112.17298"/>
        <n v="-112.18231"/>
        <n v="-112.10508"/>
        <n v="-112.1806"/>
        <n v="-112.10616"/>
        <n v="-112.1802"/>
        <n v="-112.18146"/>
        <n v="-112.10513"/>
        <n v="-112.10266"/>
        <n v="-112.10448"/>
        <n v="112.10266" u="1"/>
        <n v="112.17349" u="1"/>
        <n v="112.10508" u="1"/>
        <n v="112.17298" u="1"/>
        <n v="112.17654" u="1"/>
        <n v="112.17776000000001" u="1"/>
        <n v="112.18146" u="1"/>
        <n v="112.1806" u="1"/>
        <n v="112.10513" u="1"/>
        <n v="112.17224" u="1"/>
        <n v="112.10616" u="1"/>
        <n v="112.10448" u="1"/>
        <n v="112.17228" u="1"/>
        <n v="112.1802" u="1"/>
        <n v="112.18231" u="1"/>
      </sharedItems>
    </cacheField>
    <cacheField name="temperatura (°F)" numFmtId="0">
      <sharedItems containsString="0" containsBlank="1" count="1">
        <m/>
      </sharedItems>
    </cacheField>
    <cacheField name="temperatura (°C)" numFmtId="0">
      <sharedItems containsBlank="1" containsMixedTypes="1" containsNumber="1" containsInteger="1" minValue="16" maxValue="19" count="5">
        <s v="n/d"/>
        <n v="17"/>
        <n v="19"/>
        <n v="16"/>
        <m/>
      </sharedItems>
    </cacheField>
    <cacheField name="visibilidad (m)" numFmtId="0">
      <sharedItems containsBlank="1" containsMixedTypes="1" containsNumber="1" containsInteger="1" minValue="5" maxValue="10" count="8">
        <s v="n/d"/>
        <n v="6"/>
        <n v="5"/>
        <n v="8"/>
        <n v="10"/>
        <n v="9"/>
        <m/>
        <n v="7"/>
      </sharedItems>
    </cacheField>
    <cacheField name="especie" numFmtId="0">
      <sharedItems count="3">
        <s v="Colifor"/>
        <s v="n/d"/>
        <s v="Sargassum"/>
      </sharedItems>
    </cacheField>
    <cacheField name="abundancia" numFmtId="0">
      <sharedItems containsSemiMixedTypes="0" containsString="0" containsNumber="1" containsInteger="1" minValue="0" maxValue="141" count="24">
        <n v="57"/>
        <n v="53"/>
        <n v="2"/>
        <n v="13"/>
        <n v="5"/>
        <n v="22"/>
        <n v="17"/>
        <n v="9"/>
        <n v="18"/>
        <n v="19"/>
        <n v="1"/>
        <n v="0"/>
        <n v="15"/>
        <n v="44"/>
        <n v="11"/>
        <n v="50"/>
        <n v="21"/>
        <n v="43"/>
        <n v="62"/>
        <n v="37"/>
        <n v="23"/>
        <n v="40"/>
        <n v="141"/>
        <n v="61"/>
      </sharedItems>
    </cacheField>
    <cacheField name="# guias" numFmtId="0">
      <sharedItems count="1">
        <s v="n/a"/>
      </sharedItems>
    </cacheField>
    <cacheField name="Distancia" numFmtId="0">
      <sharedItems containsMixedTypes="1" containsNumber="1" containsInteger="1" minValue="7" maxValue="30" count="10">
        <s v="n/a"/>
        <n v="19"/>
        <n v="9"/>
        <n v="12"/>
        <n v="10"/>
        <n v="30"/>
        <n v="29"/>
        <n v="16"/>
        <n v="14"/>
        <n v="7"/>
      </sharedItems>
    </cacheField>
    <cacheField name="Observaciones" numFmtId="0">
      <sharedItems containsBlank="1" count="2">
        <m/>
        <s v="sargassum"/>
      </sharedItems>
    </cacheField>
    <cacheField name="Extrapolación" numFmtId="0">
      <sharedItems containsString="0" containsBlank="1" containsNumber="1" containsInteger="1" minValue="52" maxValue="214" count="9">
        <m/>
        <n v="79"/>
        <n v="167"/>
        <n v="125"/>
        <n v="150"/>
        <n v="52"/>
        <n v="94"/>
        <n v="107"/>
        <n v="21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rturo H" refreshedDate="41968.551845254631" createdVersion="4" refreshedVersion="4" minRefreshableVersion="3" recordCount="112">
  <cacheSource type="worksheet">
    <worksheetSource ref="A1:AH1048576" sheet="Diversidad de algas"/>
  </cacheSource>
  <cacheFields count="34">
    <cacheField name="Código" numFmtId="0">
      <sharedItems containsBlank="1"/>
    </cacheField>
    <cacheField name="observador" numFmtId="0">
      <sharedItems containsBlank="1"/>
    </cacheField>
    <cacheField name="fecha" numFmtId="0">
      <sharedItems containsNonDate="0" containsDate="1" containsString="0" containsBlank="1" minDate="2014-11-10T00:00:00" maxDate="2014-11-16T00:00:00"/>
    </cacheField>
    <cacheField name="año" numFmtId="0">
      <sharedItems containsString="0" containsBlank="1" containsNumber="1" containsInteger="1" minValue="2014" maxValue="2014"/>
    </cacheField>
    <cacheField name="tiempo inicio" numFmtId="0">
      <sharedItems containsNonDate="0" containsDate="1" containsString="0" containsBlank="1" minDate="1899-12-30T01:05:00" maxDate="1899-12-30T14:28:00"/>
    </cacheField>
    <cacheField name="tiempo final" numFmtId="0">
      <sharedItems containsNonDate="0" containsDate="1" containsString="0" containsBlank="1" minDate="1899-12-30T01:08:00" maxDate="1899-12-30T14:30:00"/>
    </cacheField>
    <cacheField name="tiempo total" numFmtId="0">
      <sharedItems containsNonDate="0" containsDate="1" containsString="0" containsBlank="1" minDate="1899-12-30T00:01:00" maxDate="1899-12-30T00:08:00"/>
    </cacheField>
    <cacheField name="epoca" numFmtId="0">
      <sharedItems containsString="0" containsBlank="1" containsNumber="1" containsInteger="1" minValue="2" maxValue="2"/>
    </cacheField>
    <cacheField name="no. buceo" numFmtId="0">
      <sharedItems containsString="0" containsBlank="1" containsNumber="1" containsInteger="1" minValue="1" maxValue="2"/>
    </cacheField>
    <cacheField name="no. replica" numFmtId="0">
      <sharedItems containsString="0" containsBlank="1" containsNumber="1" containsInteger="1" minValue="1" maxValue="22" count="23">
        <n v="1"/>
        <n v="11"/>
        <n v="2"/>
        <n v="12"/>
        <n v="5"/>
        <n v="6"/>
        <n v="3"/>
        <n v="4"/>
        <n v="7"/>
        <n v="8"/>
        <n v="9"/>
        <n v="10"/>
        <n v="19"/>
        <n v="20"/>
        <n v="17"/>
        <n v="18"/>
        <n v="13"/>
        <n v="14"/>
        <n v="15"/>
        <n v="16"/>
        <n v="21"/>
        <n v="22"/>
        <m/>
      </sharedItems>
    </cacheField>
    <cacheField name="no. transecto" numFmtId="0">
      <sharedItems containsString="0" containsBlank="1" containsNumber="1" containsInteger="1" minValue="1" maxValue="22"/>
    </cacheField>
    <cacheField name="sitio" numFmtId="0">
      <sharedItems containsBlank="1" count="8">
        <s v="Garropas"/>
        <s v="El Progresista"/>
        <s v="Punta Blanca Somero"/>
        <s v="Punta Blanca profundo"/>
        <s v="El Abolladero profundo"/>
        <s v="El Abolladero somero"/>
        <s v="Los Cabitos profundo"/>
        <m/>
      </sharedItems>
    </cacheField>
    <cacheField name="sitio en extenso" numFmtId="0">
      <sharedItems containsBlank="1"/>
    </cacheField>
    <cacheField name="tipo de sitio" numFmtId="0">
      <sharedItems containsString="0" containsBlank="1" containsNumber="1" containsInteger="1" minValue="1" maxValue="2" count="3">
        <n v="1"/>
        <n v="2"/>
        <m/>
      </sharedItems>
    </cacheField>
    <cacheField name="prof inicial (ft)" numFmtId="0">
      <sharedItems containsString="0" containsBlank="1" containsNumber="1" minValue="10.23" maxValue="75.899999999999991"/>
    </cacheField>
    <cacheField name="prof inicial (m)" numFmtId="0">
      <sharedItems containsString="0" containsBlank="1" containsNumber="1" minValue="3.1" maxValue="23"/>
    </cacheField>
    <cacheField name="prof final (ft)" numFmtId="0">
      <sharedItems containsString="0" containsBlank="1" containsNumber="1" minValue="13.2" maxValue="75.899999999999991"/>
    </cacheField>
    <cacheField name="prof final (m)" numFmtId="0">
      <sharedItems containsString="0" containsBlank="1" containsNumber="1" minValue="4" maxValue="23"/>
    </cacheField>
    <cacheField name="prof max (ft)" numFmtId="0">
      <sharedItems containsString="0" containsBlank="1" containsNumber="1" minValue="13.2" maxValue="75.899999999999991"/>
    </cacheField>
    <cacheField name="prof max (m)" numFmtId="0">
      <sharedItems containsString="0" containsBlank="1" containsNumber="1" minValue="1.9" maxValue="23"/>
    </cacheField>
    <cacheField name="prof X (ft)" numFmtId="0">
      <sharedItems containsString="0" containsBlank="1" containsNumber="1" minValue="11.715" maxValue="74.25"/>
    </cacheField>
    <cacheField name="prof X (m)" numFmtId="0">
      <sharedItems containsString="0" containsBlank="1" containsNumber="1" minValue="3.55" maxValue="22.5"/>
    </cacheField>
    <cacheField name="latitud (N)" numFmtId="0">
      <sharedItems containsString="0" containsBlank="1" containsNumber="1" minValue="24.162299999999998" maxValue="24.875499999999999"/>
    </cacheField>
    <cacheField name="longitud (W)" numFmtId="0">
      <sharedItems containsString="0" containsBlank="1" containsNumber="1" minValue="-1121810" maxValue="112.10381"/>
    </cacheField>
    <cacheField name="temperatura (°F)" numFmtId="0">
      <sharedItems containsString="0" containsBlank="1" containsNumber="1" containsInteger="1" minValue="77" maxValue="77"/>
    </cacheField>
    <cacheField name="temperatura (°C)" numFmtId="0">
      <sharedItems containsString="0" containsBlank="1" containsNumber="1" containsInteger="1" minValue="25" maxValue="25"/>
    </cacheField>
    <cacheField name="visibilidad (m)" numFmtId="0">
      <sharedItems containsString="0" containsBlank="1" containsNumber="1" containsInteger="1" minValue="3" maxValue="15"/>
    </cacheField>
    <cacheField name="direccion" numFmtId="0">
      <sharedItems containsString="0" containsBlank="1" containsNumber="1" containsInteger="1" minValue="60" maxValue="330"/>
    </cacheField>
    <cacheField name="especie" numFmtId="0">
      <sharedItems containsBlank="1" count="3">
        <s v="Coliflor"/>
        <s v="N/D"/>
        <m/>
      </sharedItems>
    </cacheField>
    <cacheField name="abundancia" numFmtId="0">
      <sharedItems containsBlank="1" containsMixedTypes="1" containsNumber="1" containsInteger="1" minValue="1" maxValue="53"/>
    </cacheField>
    <cacheField name="# guias" numFmtId="0">
      <sharedItems containsBlank="1"/>
    </cacheField>
    <cacheField name="Distancia" numFmtId="0">
      <sharedItems containsBlank="1" containsMixedTypes="1" containsNumber="1" containsInteger="1" minValue="4" maxValue="30"/>
    </cacheField>
    <cacheField name="Extrapolación" numFmtId="0">
      <sharedItems containsBlank="1" containsMixedTypes="1" containsNumber="1" minValue="47" maxValue="300"/>
    </cacheField>
    <cacheField name="Observacion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
  <r>
    <x v="0"/>
    <x v="0"/>
    <x v="0"/>
    <x v="0"/>
    <d v="1899-12-30T12:06:00"/>
    <d v="1899-12-30T12:12:00"/>
    <x v="0"/>
    <x v="0"/>
    <x v="0"/>
    <x v="0"/>
    <x v="0"/>
    <x v="0"/>
    <x v="0"/>
    <x v="0"/>
    <x v="0"/>
    <n v="13.6"/>
    <x v="0"/>
    <n v="12.1"/>
    <n v="44.879999999999995"/>
    <n v="13.6"/>
    <n v="42.405000000000001"/>
    <n v="12.85"/>
    <x v="0"/>
    <x v="0"/>
    <x v="0"/>
    <x v="0"/>
    <x v="0"/>
    <x v="0"/>
    <x v="0"/>
    <x v="0"/>
    <x v="0"/>
    <x v="0"/>
    <x v="0"/>
  </r>
  <r>
    <x v="1"/>
    <x v="1"/>
    <x v="0"/>
    <x v="0"/>
    <d v="1899-12-30T12:00:00"/>
    <d v="1899-12-30T12:10:00"/>
    <x v="1"/>
    <x v="0"/>
    <x v="0"/>
    <x v="1"/>
    <x v="1"/>
    <x v="0"/>
    <x v="0"/>
    <x v="0"/>
    <x v="1"/>
    <n v="12"/>
    <x v="1"/>
    <n v="13"/>
    <n v="42.9"/>
    <n v="13"/>
    <n v="41.25"/>
    <n v="12.5"/>
    <x v="0"/>
    <x v="0"/>
    <x v="0"/>
    <x v="0"/>
    <x v="1"/>
    <x v="0"/>
    <x v="1"/>
    <x v="0"/>
    <x v="0"/>
    <x v="0"/>
    <x v="0"/>
  </r>
  <r>
    <x v="2"/>
    <x v="2"/>
    <x v="0"/>
    <x v="0"/>
    <d v="1899-12-30T11:48:00"/>
    <d v="1899-12-30T11:59:00"/>
    <x v="2"/>
    <x v="0"/>
    <x v="0"/>
    <x v="2"/>
    <x v="2"/>
    <x v="0"/>
    <x v="0"/>
    <x v="0"/>
    <x v="2"/>
    <n v="11"/>
    <x v="2"/>
    <n v="10"/>
    <n v="36.299999999999997"/>
    <n v="11"/>
    <n v="34.65"/>
    <n v="10.5"/>
    <x v="0"/>
    <x v="0"/>
    <x v="0"/>
    <x v="0"/>
    <x v="2"/>
    <x v="0"/>
    <x v="2"/>
    <x v="0"/>
    <x v="0"/>
    <x v="0"/>
    <x v="0"/>
  </r>
  <r>
    <x v="3"/>
    <x v="3"/>
    <x v="0"/>
    <x v="0"/>
    <d v="1899-12-30T12:34:00"/>
    <d v="1899-12-30T12:39:00"/>
    <x v="3"/>
    <x v="0"/>
    <x v="0"/>
    <x v="3"/>
    <x v="3"/>
    <x v="0"/>
    <x v="0"/>
    <x v="0"/>
    <x v="3"/>
    <n v="9.6999999999999993"/>
    <x v="2"/>
    <n v="10"/>
    <n v="33"/>
    <n v="10"/>
    <n v="32.504999999999995"/>
    <n v="9.85"/>
    <x v="1"/>
    <x v="1"/>
    <x v="0"/>
    <x v="0"/>
    <x v="1"/>
    <x v="0"/>
    <x v="3"/>
    <x v="0"/>
    <x v="0"/>
    <x v="0"/>
    <x v="0"/>
  </r>
  <r>
    <x v="4"/>
    <x v="4"/>
    <x v="0"/>
    <x v="0"/>
    <d v="1899-12-30T12:33:00"/>
    <d v="1899-12-30T12:35:00"/>
    <x v="4"/>
    <x v="0"/>
    <x v="0"/>
    <x v="4"/>
    <x v="4"/>
    <x v="0"/>
    <x v="0"/>
    <x v="0"/>
    <x v="4"/>
    <n v="10.4"/>
    <x v="3"/>
    <n v="11.3"/>
    <n v="37.29"/>
    <n v="11.3"/>
    <n v="35.805"/>
    <n v="10.850000000000001"/>
    <x v="1"/>
    <x v="1"/>
    <x v="0"/>
    <x v="0"/>
    <x v="1"/>
    <x v="0"/>
    <x v="4"/>
    <x v="0"/>
    <x v="0"/>
    <x v="0"/>
    <x v="0"/>
  </r>
  <r>
    <x v="5"/>
    <x v="5"/>
    <x v="0"/>
    <x v="0"/>
    <d v="1899-12-30T12:30:00"/>
    <d v="1899-12-30T12:36:00"/>
    <x v="0"/>
    <x v="0"/>
    <x v="0"/>
    <x v="5"/>
    <x v="5"/>
    <x v="0"/>
    <x v="0"/>
    <x v="0"/>
    <x v="5"/>
    <n v="9.5"/>
    <x v="4"/>
    <n v="8.3000000000000007"/>
    <n v="31.349999999999998"/>
    <n v="9.5"/>
    <n v="29.369999999999997"/>
    <n v="8.9"/>
    <x v="1"/>
    <x v="1"/>
    <x v="0"/>
    <x v="0"/>
    <x v="1"/>
    <x v="0"/>
    <x v="5"/>
    <x v="0"/>
    <x v="0"/>
    <x v="0"/>
    <x v="0"/>
  </r>
  <r>
    <x v="6"/>
    <x v="6"/>
    <x v="1"/>
    <x v="0"/>
    <d v="1899-12-30T10:34:00"/>
    <d v="1899-12-30T10:47:00"/>
    <x v="5"/>
    <x v="0"/>
    <x v="1"/>
    <x v="0"/>
    <x v="0"/>
    <x v="1"/>
    <x v="1"/>
    <x v="1"/>
    <x v="6"/>
    <n v="10.5"/>
    <x v="5"/>
    <n v="11.7"/>
    <n v="38.609999999999992"/>
    <n v="11.7"/>
    <n v="36.629999999999995"/>
    <n v="11.1"/>
    <x v="2"/>
    <x v="2"/>
    <x v="0"/>
    <x v="0"/>
    <x v="1"/>
    <x v="0"/>
    <x v="6"/>
    <x v="0"/>
    <x v="0"/>
    <x v="0"/>
    <x v="0"/>
  </r>
  <r>
    <x v="7"/>
    <x v="1"/>
    <x v="1"/>
    <x v="0"/>
    <d v="1899-12-30T10:35:00"/>
    <d v="1899-12-30T10:40:00"/>
    <x v="3"/>
    <x v="0"/>
    <x v="1"/>
    <x v="1"/>
    <x v="1"/>
    <x v="1"/>
    <x v="1"/>
    <x v="1"/>
    <x v="7"/>
    <n v="9"/>
    <x v="6"/>
    <n v="10.4"/>
    <n v="34.32"/>
    <n v="10.4"/>
    <n v="32.01"/>
    <n v="9.6999999999999993"/>
    <x v="2"/>
    <x v="2"/>
    <x v="0"/>
    <x v="1"/>
    <x v="1"/>
    <x v="0"/>
    <x v="7"/>
    <x v="0"/>
    <x v="0"/>
    <x v="0"/>
    <x v="0"/>
  </r>
  <r>
    <x v="8"/>
    <x v="5"/>
    <x v="1"/>
    <x v="0"/>
    <d v="1899-12-30T11:10:00"/>
    <d v="1899-12-30T11:18:00"/>
    <x v="6"/>
    <x v="0"/>
    <x v="1"/>
    <x v="2"/>
    <x v="2"/>
    <x v="1"/>
    <x v="1"/>
    <x v="1"/>
    <x v="8"/>
    <n v="9.6"/>
    <x v="7"/>
    <n v="10.9"/>
    <n v="35.97"/>
    <n v="10.9"/>
    <n v="33.824999999999996"/>
    <n v="10.25"/>
    <x v="3"/>
    <x v="3"/>
    <x v="0"/>
    <x v="0"/>
    <x v="1"/>
    <x v="0"/>
    <x v="8"/>
    <x v="0"/>
    <x v="0"/>
    <x v="0"/>
    <x v="0"/>
  </r>
  <r>
    <x v="9"/>
    <x v="0"/>
    <x v="1"/>
    <x v="0"/>
    <d v="1899-12-30T10:40:00"/>
    <d v="1899-12-30T10:42:00"/>
    <x v="4"/>
    <x v="0"/>
    <x v="1"/>
    <x v="3"/>
    <x v="3"/>
    <x v="1"/>
    <x v="1"/>
    <x v="1"/>
    <x v="9"/>
    <n v="7.4"/>
    <x v="8"/>
    <n v="8.9"/>
    <n v="29.37"/>
    <n v="8.9"/>
    <n v="26.895"/>
    <n v="8.15"/>
    <x v="3"/>
    <x v="3"/>
    <x v="0"/>
    <x v="0"/>
    <x v="1"/>
    <x v="0"/>
    <x v="9"/>
    <x v="0"/>
    <x v="0"/>
    <x v="0"/>
    <x v="0"/>
  </r>
  <r>
    <x v="10"/>
    <x v="3"/>
    <x v="1"/>
    <x v="0"/>
    <d v="1899-12-30T10:27:00"/>
    <d v="1899-12-30T10:30:00"/>
    <x v="7"/>
    <x v="0"/>
    <x v="1"/>
    <x v="4"/>
    <x v="4"/>
    <x v="1"/>
    <x v="1"/>
    <x v="1"/>
    <x v="10"/>
    <n v="9.3000000000000007"/>
    <x v="9"/>
    <n v="7.7"/>
    <n v="30.69"/>
    <n v="9.3000000000000007"/>
    <n v="28.05"/>
    <n v="8.5"/>
    <x v="4"/>
    <x v="4"/>
    <x v="0"/>
    <x v="0"/>
    <x v="3"/>
    <x v="0"/>
    <x v="10"/>
    <x v="0"/>
    <x v="0"/>
    <x v="0"/>
    <x v="0"/>
  </r>
  <r>
    <x v="11"/>
    <x v="4"/>
    <x v="1"/>
    <x v="0"/>
    <d v="1899-12-30T10:32:00"/>
    <d v="1899-12-30T10:37:00"/>
    <x v="3"/>
    <x v="0"/>
    <x v="1"/>
    <x v="5"/>
    <x v="5"/>
    <x v="1"/>
    <x v="1"/>
    <x v="1"/>
    <x v="11"/>
    <n v="7.9"/>
    <x v="10"/>
    <n v="7"/>
    <n v="26.07"/>
    <n v="7.9"/>
    <n v="24.585000000000001"/>
    <n v="7.45"/>
    <x v="4"/>
    <x v="4"/>
    <x v="0"/>
    <x v="0"/>
    <x v="3"/>
    <x v="1"/>
    <x v="11"/>
    <x v="0"/>
    <x v="0"/>
    <x v="0"/>
    <x v="0"/>
  </r>
  <r>
    <x v="12"/>
    <x v="6"/>
    <x v="1"/>
    <x v="0"/>
    <d v="1899-12-30T12:32:00"/>
    <d v="1899-12-30T12:38:00"/>
    <x v="0"/>
    <x v="0"/>
    <x v="0"/>
    <x v="6"/>
    <x v="6"/>
    <x v="1"/>
    <x v="1"/>
    <x v="1"/>
    <x v="12"/>
    <n v="8.5"/>
    <x v="9"/>
    <n v="7.7"/>
    <n v="28.049999999999997"/>
    <n v="8.5"/>
    <n v="26.729999999999997"/>
    <n v="8.1"/>
    <x v="5"/>
    <x v="5"/>
    <x v="0"/>
    <x v="0"/>
    <x v="3"/>
    <x v="0"/>
    <x v="12"/>
    <x v="0"/>
    <x v="0"/>
    <x v="0"/>
    <x v="0"/>
  </r>
  <r>
    <x v="13"/>
    <x v="1"/>
    <x v="1"/>
    <x v="0"/>
    <d v="1899-12-30T12:22:00"/>
    <d v="1899-12-30T12:30:00"/>
    <x v="6"/>
    <x v="0"/>
    <x v="0"/>
    <x v="7"/>
    <x v="7"/>
    <x v="1"/>
    <x v="1"/>
    <x v="1"/>
    <x v="13"/>
    <n v="7"/>
    <x v="11"/>
    <n v="9.6999999999999993"/>
    <n v="32.01"/>
    <n v="9.6999999999999993"/>
    <n v="27.555"/>
    <n v="8.35"/>
    <x v="5"/>
    <x v="5"/>
    <x v="0"/>
    <x v="0"/>
    <x v="4"/>
    <x v="0"/>
    <x v="13"/>
    <x v="0"/>
    <x v="0"/>
    <x v="0"/>
    <x v="0"/>
  </r>
  <r>
    <x v="14"/>
    <x v="5"/>
    <x v="1"/>
    <x v="0"/>
    <d v="1899-12-30T12:59:00"/>
    <d v="1899-12-30T13:04:00"/>
    <x v="3"/>
    <x v="0"/>
    <x v="0"/>
    <x v="8"/>
    <x v="8"/>
    <x v="1"/>
    <x v="1"/>
    <x v="1"/>
    <x v="14"/>
    <n v="9.1"/>
    <x v="12"/>
    <n v="8.6"/>
    <n v="30.029999999999998"/>
    <n v="9.1"/>
    <n v="29.204999999999998"/>
    <n v="8.85"/>
    <x v="5"/>
    <x v="5"/>
    <x v="0"/>
    <x v="0"/>
    <x v="4"/>
    <x v="0"/>
    <x v="9"/>
    <x v="0"/>
    <x v="0"/>
    <x v="0"/>
    <x v="0"/>
  </r>
  <r>
    <x v="15"/>
    <x v="0"/>
    <x v="1"/>
    <x v="0"/>
    <d v="1899-12-30T12:24:00"/>
    <d v="1899-12-30T12:31:00"/>
    <x v="8"/>
    <x v="0"/>
    <x v="0"/>
    <x v="9"/>
    <x v="9"/>
    <x v="1"/>
    <x v="1"/>
    <x v="1"/>
    <x v="15"/>
    <n v="3.9"/>
    <x v="13"/>
    <n v="4.4000000000000004"/>
    <n v="14.52"/>
    <n v="4.4000000000000004"/>
    <n v="13.695"/>
    <n v="4.1500000000000004"/>
    <x v="3"/>
    <x v="3"/>
    <x v="0"/>
    <x v="0"/>
    <x v="2"/>
    <x v="0"/>
    <x v="14"/>
    <x v="0"/>
    <x v="0"/>
    <x v="0"/>
    <x v="0"/>
  </r>
  <r>
    <x v="16"/>
    <x v="3"/>
    <x v="1"/>
    <x v="0"/>
    <d v="1899-12-30T13:37:00"/>
    <d v="1899-12-30T13:39:00"/>
    <x v="4"/>
    <x v="0"/>
    <x v="0"/>
    <x v="10"/>
    <x v="10"/>
    <x v="1"/>
    <x v="1"/>
    <x v="1"/>
    <x v="16"/>
    <n v="3.7"/>
    <x v="14"/>
    <n v="5.2"/>
    <n v="17.16"/>
    <n v="5.2"/>
    <n v="14.684999999999999"/>
    <n v="4.45"/>
    <x v="3"/>
    <x v="3"/>
    <x v="0"/>
    <x v="0"/>
    <x v="3"/>
    <x v="0"/>
    <x v="11"/>
    <x v="0"/>
    <x v="0"/>
    <x v="0"/>
    <x v="0"/>
  </r>
  <r>
    <x v="17"/>
    <x v="4"/>
    <x v="1"/>
    <x v="0"/>
    <d v="1899-12-30T13:27:00"/>
    <d v="1899-12-30T13:30:00"/>
    <x v="7"/>
    <x v="0"/>
    <x v="0"/>
    <x v="11"/>
    <x v="11"/>
    <x v="1"/>
    <x v="1"/>
    <x v="1"/>
    <x v="17"/>
    <n v="6.1"/>
    <x v="15"/>
    <n v="6.7"/>
    <n v="22.11"/>
    <n v="6.7"/>
    <n v="21.119999999999997"/>
    <n v="6.4"/>
    <x v="3"/>
    <x v="3"/>
    <x v="0"/>
    <x v="0"/>
    <x v="5"/>
    <x v="0"/>
    <x v="2"/>
    <x v="0"/>
    <x v="0"/>
    <x v="0"/>
    <x v="0"/>
  </r>
  <r>
    <x v="18"/>
    <x v="1"/>
    <x v="2"/>
    <x v="0"/>
    <d v="1899-12-30T10:35:00"/>
    <d v="1899-12-30T10:45:00"/>
    <x v="1"/>
    <x v="0"/>
    <x v="1"/>
    <x v="0"/>
    <x v="0"/>
    <x v="2"/>
    <x v="2"/>
    <x v="0"/>
    <x v="18"/>
    <n v="13.5"/>
    <x v="1"/>
    <n v="13"/>
    <n v="44.55"/>
    <n v="13.5"/>
    <n v="43.724999999999994"/>
    <n v="13.25"/>
    <x v="6"/>
    <x v="6"/>
    <x v="0"/>
    <x v="0"/>
    <x v="0"/>
    <x v="0"/>
    <x v="15"/>
    <x v="0"/>
    <x v="1"/>
    <x v="0"/>
    <x v="1"/>
  </r>
  <r>
    <x v="19"/>
    <x v="1"/>
    <x v="2"/>
    <x v="0"/>
    <d v="1899-12-30T12:23:00"/>
    <d v="1899-12-30T12:30:00"/>
    <x v="8"/>
    <x v="0"/>
    <x v="0"/>
    <x v="0"/>
    <x v="0"/>
    <x v="3"/>
    <x v="3"/>
    <x v="1"/>
    <x v="19"/>
    <n v="11.4"/>
    <x v="16"/>
    <n v="11.2"/>
    <n v="37.619999999999997"/>
    <n v="11.4"/>
    <n v="37.289999999999992"/>
    <n v="11.3"/>
    <x v="7"/>
    <x v="7"/>
    <x v="0"/>
    <x v="0"/>
    <x v="0"/>
    <x v="0"/>
    <x v="15"/>
    <x v="0"/>
    <x v="2"/>
    <x v="0"/>
    <x v="2"/>
  </r>
  <r>
    <x v="20"/>
    <x v="6"/>
    <x v="2"/>
    <x v="0"/>
    <d v="1899-12-30T10:40:00"/>
    <d v="1899-12-30T10:49:00"/>
    <x v="9"/>
    <x v="0"/>
    <x v="1"/>
    <x v="1"/>
    <x v="1"/>
    <x v="2"/>
    <x v="2"/>
    <x v="0"/>
    <x v="1"/>
    <n v="12"/>
    <x v="17"/>
    <n v="12.6"/>
    <n v="41.58"/>
    <n v="12.6"/>
    <n v="40.589999999999996"/>
    <n v="12.3"/>
    <x v="6"/>
    <x v="6"/>
    <x v="0"/>
    <x v="0"/>
    <x v="1"/>
    <x v="0"/>
    <x v="16"/>
    <x v="0"/>
    <x v="0"/>
    <x v="0"/>
    <x v="0"/>
  </r>
  <r>
    <x v="21"/>
    <x v="6"/>
    <x v="2"/>
    <x v="0"/>
    <d v="1899-12-30T12:33:00"/>
    <d v="1899-12-30T12:37:00"/>
    <x v="10"/>
    <x v="0"/>
    <x v="0"/>
    <x v="1"/>
    <x v="1"/>
    <x v="3"/>
    <x v="3"/>
    <x v="1"/>
    <x v="20"/>
    <n v="13.1"/>
    <x v="18"/>
    <n v="13.8"/>
    <n v="45.54"/>
    <n v="13.8"/>
    <n v="44.384999999999998"/>
    <n v="13.45"/>
    <x v="7"/>
    <x v="7"/>
    <x v="0"/>
    <x v="0"/>
    <x v="0"/>
    <x v="0"/>
    <x v="15"/>
    <x v="0"/>
    <x v="3"/>
    <x v="0"/>
    <x v="3"/>
  </r>
  <r>
    <x v="22"/>
    <x v="5"/>
    <x v="2"/>
    <x v="0"/>
    <d v="1899-12-30T10:50:00"/>
    <d v="1899-12-30T10:56:00"/>
    <x v="0"/>
    <x v="0"/>
    <x v="1"/>
    <x v="2"/>
    <x v="2"/>
    <x v="2"/>
    <x v="2"/>
    <x v="0"/>
    <x v="21"/>
    <n v="12.1"/>
    <x v="19"/>
    <n v="11.1"/>
    <n v="39.93"/>
    <n v="12.1"/>
    <n v="38.28"/>
    <n v="11.6"/>
    <x v="6"/>
    <x v="6"/>
    <x v="0"/>
    <x v="0"/>
    <x v="5"/>
    <x v="0"/>
    <x v="17"/>
    <x v="0"/>
    <x v="0"/>
    <x v="0"/>
    <x v="0"/>
  </r>
  <r>
    <x v="23"/>
    <x v="5"/>
    <x v="2"/>
    <x v="0"/>
    <d v="1899-12-30T12:59:00"/>
    <d v="1899-12-30T13:10:00"/>
    <x v="2"/>
    <x v="0"/>
    <x v="0"/>
    <x v="2"/>
    <x v="2"/>
    <x v="3"/>
    <x v="3"/>
    <x v="1"/>
    <x v="22"/>
    <n v="12.9"/>
    <x v="19"/>
    <n v="11.1"/>
    <n v="42.57"/>
    <n v="12.9"/>
    <n v="39.599999999999994"/>
    <n v="12"/>
    <x v="7"/>
    <x v="7"/>
    <x v="0"/>
    <x v="0"/>
    <x v="0"/>
    <x v="0"/>
    <x v="15"/>
    <x v="0"/>
    <x v="4"/>
    <x v="0"/>
    <x v="4"/>
  </r>
  <r>
    <x v="23"/>
    <x v="5"/>
    <x v="2"/>
    <x v="0"/>
    <d v="1899-12-30T12:59:00"/>
    <d v="1899-12-30T13:10:00"/>
    <x v="2"/>
    <x v="0"/>
    <x v="0"/>
    <x v="2"/>
    <x v="2"/>
    <x v="3"/>
    <x v="3"/>
    <x v="1"/>
    <x v="22"/>
    <n v="12.9"/>
    <x v="19"/>
    <n v="11.1"/>
    <n v="42.57"/>
    <n v="12.9"/>
    <n v="39.599999999999994"/>
    <n v="12"/>
    <x v="7"/>
    <x v="7"/>
    <x v="0"/>
    <x v="0"/>
    <x v="0"/>
    <x v="2"/>
    <x v="10"/>
    <x v="0"/>
    <x v="0"/>
    <x v="0"/>
    <x v="0"/>
  </r>
  <r>
    <x v="24"/>
    <x v="0"/>
    <x v="2"/>
    <x v="0"/>
    <d v="1899-12-30T10:50:00"/>
    <d v="1899-12-30T10:59:00"/>
    <x v="9"/>
    <x v="0"/>
    <x v="1"/>
    <x v="3"/>
    <x v="3"/>
    <x v="2"/>
    <x v="2"/>
    <x v="0"/>
    <x v="1"/>
    <n v="12"/>
    <x v="20"/>
    <n v="12.5"/>
    <n v="41.25"/>
    <n v="12.5"/>
    <n v="40.424999999999997"/>
    <n v="12.25"/>
    <x v="8"/>
    <x v="8"/>
    <x v="0"/>
    <x v="0"/>
    <x v="5"/>
    <x v="0"/>
    <x v="18"/>
    <x v="0"/>
    <x v="5"/>
    <x v="0"/>
    <x v="0"/>
  </r>
  <r>
    <x v="25"/>
    <x v="0"/>
    <x v="2"/>
    <x v="0"/>
    <d v="1899-12-30T12:39:00"/>
    <d v="1899-12-30T12:46:00"/>
    <x v="8"/>
    <x v="0"/>
    <x v="0"/>
    <x v="3"/>
    <x v="3"/>
    <x v="3"/>
    <x v="3"/>
    <x v="1"/>
    <x v="23"/>
    <n v="12.6"/>
    <x v="21"/>
    <n v="12.4"/>
    <n v="41.58"/>
    <n v="12.6"/>
    <n v="41.25"/>
    <n v="12.5"/>
    <x v="9"/>
    <x v="9"/>
    <x v="0"/>
    <x v="0"/>
    <x v="0"/>
    <x v="0"/>
    <x v="15"/>
    <x v="0"/>
    <x v="4"/>
    <x v="0"/>
    <x v="4"/>
  </r>
  <r>
    <x v="26"/>
    <x v="3"/>
    <x v="2"/>
    <x v="0"/>
    <d v="1899-12-30T10:14:00"/>
    <d v="1899-12-30T10:22:00"/>
    <x v="6"/>
    <x v="0"/>
    <x v="1"/>
    <x v="4"/>
    <x v="4"/>
    <x v="2"/>
    <x v="2"/>
    <x v="0"/>
    <x v="24"/>
    <n v="12.3"/>
    <x v="22"/>
    <n v="12"/>
    <n v="40.590000000000003"/>
    <n v="12.3"/>
    <n v="40.094999999999999"/>
    <n v="12.15"/>
    <x v="8"/>
    <x v="8"/>
    <x v="0"/>
    <x v="0"/>
    <x v="5"/>
    <x v="0"/>
    <x v="15"/>
    <x v="0"/>
    <x v="6"/>
    <x v="0"/>
    <x v="5"/>
  </r>
  <r>
    <x v="27"/>
    <x v="3"/>
    <x v="2"/>
    <x v="0"/>
    <d v="1899-12-30T12:10:00"/>
    <d v="1899-12-30T12:16:00"/>
    <x v="0"/>
    <x v="0"/>
    <x v="0"/>
    <x v="4"/>
    <x v="4"/>
    <x v="3"/>
    <x v="3"/>
    <x v="1"/>
    <x v="0"/>
    <n v="13.6"/>
    <x v="23"/>
    <n v="11.6"/>
    <n v="44.879999999999995"/>
    <n v="13.6"/>
    <n v="41.58"/>
    <n v="12.6"/>
    <x v="9"/>
    <x v="9"/>
    <x v="0"/>
    <x v="0"/>
    <x v="0"/>
    <x v="0"/>
    <x v="19"/>
    <x v="0"/>
    <x v="0"/>
    <x v="0"/>
    <x v="0"/>
  </r>
  <r>
    <x v="28"/>
    <x v="7"/>
    <x v="2"/>
    <x v="0"/>
    <d v="1899-12-30T10:38:00"/>
    <d v="1899-12-30T10:42:00"/>
    <x v="10"/>
    <x v="0"/>
    <x v="1"/>
    <x v="5"/>
    <x v="5"/>
    <x v="2"/>
    <x v="2"/>
    <x v="0"/>
    <x v="25"/>
    <n v="13.333333333333334"/>
    <x v="24"/>
    <n v="13.030303030303031"/>
    <n v="44"/>
    <n v="13.333333333333334"/>
    <n v="43.5"/>
    <n v="13.181818181818183"/>
    <x v="10"/>
    <x v="10"/>
    <x v="0"/>
    <x v="0"/>
    <x v="3"/>
    <x v="0"/>
    <x v="17"/>
    <x v="0"/>
    <x v="0"/>
    <x v="0"/>
    <x v="0"/>
  </r>
  <r>
    <x v="29"/>
    <x v="4"/>
    <x v="2"/>
    <x v="0"/>
    <d v="1899-12-30T12:14:00"/>
    <d v="1899-12-30T12:18:00"/>
    <x v="10"/>
    <x v="0"/>
    <x v="0"/>
    <x v="5"/>
    <x v="5"/>
    <x v="3"/>
    <x v="3"/>
    <x v="1"/>
    <x v="26"/>
    <n v="10.606060606060607"/>
    <x v="25"/>
    <n v="12.121212121212121"/>
    <n v="40"/>
    <n v="12.121212121212121"/>
    <n v="37.5"/>
    <n v="11.363636363636363"/>
    <x v="9"/>
    <x v="9"/>
    <x v="0"/>
    <x v="0"/>
    <x v="3"/>
    <x v="0"/>
    <x v="15"/>
    <x v="0"/>
    <x v="7"/>
    <x v="0"/>
    <x v="6"/>
  </r>
  <r>
    <x v="30"/>
    <x v="8"/>
    <x v="0"/>
    <x v="0"/>
    <d v="1899-12-30T10:51:00"/>
    <d v="1899-12-30T10:56:00"/>
    <x v="3"/>
    <x v="0"/>
    <x v="1"/>
    <x v="0"/>
    <x v="0"/>
    <x v="4"/>
    <x v="4"/>
    <x v="0"/>
    <x v="26"/>
    <n v="17.399999999999999"/>
    <x v="25"/>
    <n v="14.3"/>
    <n v="40"/>
    <s v="n/d"/>
    <n v="37.5"/>
    <s v="n/d"/>
    <x v="11"/>
    <x v="11"/>
    <x v="0"/>
    <x v="0"/>
    <x v="6"/>
    <x v="0"/>
    <x v="17"/>
    <x v="0"/>
    <x v="0"/>
    <x v="0"/>
    <x v="0"/>
  </r>
  <r>
    <x v="31"/>
    <x v="9"/>
    <x v="0"/>
    <x v="0"/>
    <d v="1899-12-30T10:31:00"/>
    <d v="1899-12-30T10:40:00"/>
    <x v="9"/>
    <x v="0"/>
    <x v="1"/>
    <x v="1"/>
    <x v="1"/>
    <x v="4"/>
    <x v="4"/>
    <x v="0"/>
    <x v="26"/>
    <n v="15.4"/>
    <x v="25"/>
    <n v="15"/>
    <n v="40"/>
    <s v="n/d"/>
    <n v="37.5"/>
    <s v="n/d"/>
    <x v="11"/>
    <x v="11"/>
    <x v="0"/>
    <x v="0"/>
    <x v="0"/>
    <x v="0"/>
    <x v="20"/>
    <x v="0"/>
    <x v="0"/>
    <x v="0"/>
    <x v="0"/>
  </r>
  <r>
    <x v="32"/>
    <x v="4"/>
    <x v="0"/>
    <x v="0"/>
    <d v="1899-12-30T10:17:00"/>
    <d v="1899-12-30T10:24:00"/>
    <x v="8"/>
    <x v="0"/>
    <x v="1"/>
    <x v="2"/>
    <x v="2"/>
    <x v="4"/>
    <x v="4"/>
    <x v="0"/>
    <x v="26"/>
    <n v="13.4"/>
    <x v="25"/>
    <n v="13.7"/>
    <n v="40"/>
    <s v="n/d"/>
    <n v="37.5"/>
    <s v="n/d"/>
    <x v="11"/>
    <x v="11"/>
    <x v="0"/>
    <x v="0"/>
    <x v="6"/>
    <x v="0"/>
    <x v="21"/>
    <x v="0"/>
    <x v="0"/>
    <x v="0"/>
    <x v="0"/>
  </r>
  <r>
    <x v="33"/>
    <x v="3"/>
    <x v="0"/>
    <x v="0"/>
    <d v="1899-12-30T10:28:00"/>
    <d v="1899-12-30T10:33:00"/>
    <x v="3"/>
    <x v="0"/>
    <x v="1"/>
    <x v="3"/>
    <x v="3"/>
    <x v="4"/>
    <x v="4"/>
    <x v="0"/>
    <x v="26"/>
    <n v="14.8"/>
    <x v="25"/>
    <n v="13.4"/>
    <n v="40"/>
    <s v="n/d"/>
    <n v="37.5"/>
    <s v="n/d"/>
    <x v="11"/>
    <x v="11"/>
    <x v="0"/>
    <x v="0"/>
    <x v="1"/>
    <x v="0"/>
    <x v="14"/>
    <x v="0"/>
    <x v="0"/>
    <x v="0"/>
    <x v="0"/>
  </r>
  <r>
    <x v="34"/>
    <x v="5"/>
    <x v="0"/>
    <x v="0"/>
    <d v="1899-12-30T10:46:00"/>
    <d v="1899-12-30T10:53:00"/>
    <x v="8"/>
    <x v="0"/>
    <x v="1"/>
    <x v="4"/>
    <x v="4"/>
    <x v="4"/>
    <x v="4"/>
    <x v="0"/>
    <x v="26"/>
    <n v="16.5"/>
    <x v="25"/>
    <n v="15.8"/>
    <n v="40"/>
    <n v="16.5"/>
    <n v="37.5"/>
    <n v="16.149999999999999"/>
    <x v="11"/>
    <x v="11"/>
    <x v="0"/>
    <x v="2"/>
    <x v="1"/>
    <x v="0"/>
    <x v="15"/>
    <x v="0"/>
    <x v="8"/>
    <x v="1"/>
    <x v="7"/>
  </r>
  <r>
    <x v="35"/>
    <x v="0"/>
    <x v="3"/>
    <x v="0"/>
    <d v="1899-12-30T11:55:00"/>
    <d v="1899-12-30T12:02:00"/>
    <x v="8"/>
    <x v="0"/>
    <x v="1"/>
    <x v="0"/>
    <x v="0"/>
    <x v="5"/>
    <x v="5"/>
    <x v="1"/>
    <x v="26"/>
    <n v="14.1"/>
    <x v="25"/>
    <n v="13.8"/>
    <n v="40"/>
    <s v="n/d"/>
    <n v="37.5"/>
    <s v="n/d"/>
    <x v="12"/>
    <x v="12"/>
    <x v="0"/>
    <x v="3"/>
    <x v="7"/>
    <x v="0"/>
    <x v="22"/>
    <x v="0"/>
    <x v="0"/>
    <x v="0"/>
    <x v="0"/>
  </r>
  <r>
    <x v="36"/>
    <x v="6"/>
    <x v="3"/>
    <x v="0"/>
    <d v="1899-12-30T11:42:00"/>
    <d v="1899-12-30T11:50:00"/>
    <x v="6"/>
    <x v="0"/>
    <x v="1"/>
    <x v="1"/>
    <x v="1"/>
    <x v="5"/>
    <x v="5"/>
    <x v="1"/>
    <x v="27"/>
    <n v="13.636363636363637"/>
    <x v="26"/>
    <n v="13.939393939393939"/>
    <n v="46"/>
    <n v="13.939393939393939"/>
    <n v="45.5"/>
    <n v="13.787878787878789"/>
    <x v="13"/>
    <x v="13"/>
    <x v="0"/>
    <x v="0"/>
    <x v="1"/>
    <x v="0"/>
    <x v="15"/>
    <x v="0"/>
    <x v="1"/>
    <x v="0"/>
    <x v="1"/>
  </r>
  <r>
    <x v="37"/>
    <x v="8"/>
    <x v="3"/>
    <x v="0"/>
    <d v="1899-12-30T11:33:00"/>
    <d v="1899-12-30T11:38:00"/>
    <x v="3"/>
    <x v="0"/>
    <x v="1"/>
    <x v="2"/>
    <x v="2"/>
    <x v="5"/>
    <x v="5"/>
    <x v="1"/>
    <x v="28"/>
    <n v="16.8"/>
    <x v="27"/>
    <n v="17.8"/>
    <n v="58.74"/>
    <n v="17.8"/>
    <n v="57.09"/>
    <n v="17.3"/>
    <x v="13"/>
    <x v="13"/>
    <x v="0"/>
    <x v="0"/>
    <x v="4"/>
    <x v="0"/>
    <x v="23"/>
    <x v="0"/>
    <x v="0"/>
    <x v="0"/>
    <x v="1"/>
  </r>
  <r>
    <x v="38"/>
    <x v="8"/>
    <x v="3"/>
    <x v="0"/>
    <d v="1899-12-30T13:08:00"/>
    <d v="1899-12-30T13:16:00"/>
    <x v="6"/>
    <x v="0"/>
    <x v="0"/>
    <x v="3"/>
    <x v="3"/>
    <x v="5"/>
    <x v="5"/>
    <x v="1"/>
    <x v="26"/>
    <n v="10.9"/>
    <x v="25"/>
    <n v="12.4"/>
    <n v="40"/>
    <n v="12.4"/>
    <n v="37.5"/>
    <n v="11.65"/>
    <x v="13"/>
    <x v="13"/>
    <x v="0"/>
    <x v="4"/>
    <x v="3"/>
    <x v="0"/>
    <x v="15"/>
    <x v="0"/>
    <x v="9"/>
    <x v="0"/>
    <x v="8"/>
  </r>
  <r>
    <x v="39"/>
    <x v="4"/>
    <x v="3"/>
    <x v="0"/>
    <d v="1899-12-30T13:07:00"/>
    <d v="1899-12-30T13:09:00"/>
    <x v="4"/>
    <x v="0"/>
    <x v="0"/>
    <x v="4"/>
    <x v="4"/>
    <x v="5"/>
    <x v="5"/>
    <x v="1"/>
    <x v="29"/>
    <n v="11.515151515151516"/>
    <x v="28"/>
    <n v="10.606060606060607"/>
    <n v="38"/>
    <n v="11.515151515151516"/>
    <n v="36.5"/>
    <n v="11.060606060606062"/>
    <x v="13"/>
    <x v="13"/>
    <x v="0"/>
    <x v="0"/>
    <x v="3"/>
    <x v="0"/>
    <x v="15"/>
    <x v="0"/>
    <x v="4"/>
    <x v="0"/>
    <x v="4"/>
  </r>
  <r>
    <x v="40"/>
    <x v="0"/>
    <x v="3"/>
    <x v="0"/>
    <d v="1899-12-30T13:28:00"/>
    <d v="1899-12-30T13:38:00"/>
    <x v="1"/>
    <x v="0"/>
    <x v="0"/>
    <x v="5"/>
    <x v="5"/>
    <x v="5"/>
    <x v="5"/>
    <x v="1"/>
    <x v="26"/>
    <n v="14.1"/>
    <x v="25"/>
    <n v="13.8"/>
    <n v="40"/>
    <n v="14.1"/>
    <n v="37.5"/>
    <n v="13.95"/>
    <x v="14"/>
    <x v="14"/>
    <x v="0"/>
    <x v="3"/>
    <x v="7"/>
    <x v="0"/>
    <x v="15"/>
    <x v="0"/>
    <x v="2"/>
    <x v="0"/>
    <x v="2"/>
  </r>
</pivotCacheRecords>
</file>

<file path=xl/pivotCache/pivotCacheRecords2.xml><?xml version="1.0" encoding="utf-8"?>
<pivotCacheRecords xmlns="http://schemas.openxmlformats.org/spreadsheetml/2006/main" xmlns:r="http://schemas.openxmlformats.org/officeDocument/2006/relationships" count="112">
  <r>
    <s v="ELABPR-101114-NV-1-1-DA"/>
    <s v="Norberto Velez"/>
    <d v="2014-11-10T00:00:00"/>
    <n v="2014"/>
    <d v="1899-12-30T03:04:00"/>
    <d v="1899-12-30T03:10:00"/>
    <d v="1899-12-30T00:06:00"/>
    <n v="2"/>
    <n v="1"/>
    <x v="0"/>
    <n v="1"/>
    <x v="0"/>
    <s v="Garropas, Isla Magdalena, Baja California Sur"/>
    <x v="0"/>
    <n v="45.87"/>
    <n v="13.9"/>
    <n v="47.19"/>
    <n v="14.3"/>
    <n v="47.19"/>
    <n v="14.3"/>
    <n v="46.53"/>
    <n v="14.100000000000001"/>
    <n v="24.66169"/>
    <n v="-112.18153"/>
    <n v="77"/>
    <n v="25"/>
    <n v="9"/>
    <n v="310"/>
    <x v="0"/>
    <n v="50"/>
    <s v="n/a"/>
    <n v="16"/>
    <n v="93.75"/>
    <m/>
  </r>
  <r>
    <s v="PUBLEP-101114-NV-1-11-DA"/>
    <s v="Norberto Velez"/>
    <d v="2014-11-10T00:00:00"/>
    <n v="2014"/>
    <d v="1899-12-30T04:32:00"/>
    <d v="1899-12-30T04:38:00"/>
    <d v="1899-12-30T00:06:00"/>
    <n v="2"/>
    <n v="1"/>
    <x v="1"/>
    <n v="11"/>
    <x v="1"/>
    <s v="El Progresista, Isla Magdalena, Baja California Sur"/>
    <x v="0"/>
    <n v="25.74"/>
    <n v="7.8"/>
    <n v="35.64"/>
    <n v="10.8"/>
    <n v="35.64"/>
    <n v="10.8"/>
    <n v="30.689999999999998"/>
    <n v="9.3000000000000007"/>
    <n v="24.65971"/>
    <n v="-112.17742"/>
    <n v="77"/>
    <n v="25"/>
    <n v="9"/>
    <n v="310"/>
    <x v="0"/>
    <n v="47"/>
    <s v="n/a"/>
    <n v="30"/>
    <n v="47"/>
    <m/>
  </r>
  <r>
    <s v="ELABPR-101114-CA-2-2-DA"/>
    <s v="Christian Alducin"/>
    <d v="2014-11-10T00:00:00"/>
    <n v="2014"/>
    <d v="1899-12-30T03:15:00"/>
    <d v="1899-12-30T03:18:00"/>
    <d v="1899-12-30T00:03:00"/>
    <n v="2"/>
    <n v="1"/>
    <x v="2"/>
    <n v="2"/>
    <x v="0"/>
    <s v="Garropas, Isla Magdalena, Baja California Sur"/>
    <x v="0"/>
    <n v="39.599999999999994"/>
    <n v="12"/>
    <n v="35.64"/>
    <n v="10.8"/>
    <n v="39.599999999999994"/>
    <n v="12"/>
    <n v="37.619999999999997"/>
    <n v="11.4"/>
    <n v="24.66169"/>
    <n v="-112.18153"/>
    <n v="77"/>
    <n v="25"/>
    <n v="9"/>
    <n v="130"/>
    <x v="0"/>
    <n v="50"/>
    <s v="n/a"/>
    <n v="5"/>
    <n v="300"/>
    <m/>
  </r>
  <r>
    <s v="PUBLEP-101114-CA-12-12-DA"/>
    <s v="Christian Alducin"/>
    <d v="2014-11-10T00:00:00"/>
    <n v="2014"/>
    <d v="1899-12-30T04:24:00"/>
    <d v="1899-12-30T04:28:00"/>
    <d v="1899-12-30T00:04:00"/>
    <n v="2"/>
    <n v="1"/>
    <x v="3"/>
    <n v="12"/>
    <x v="1"/>
    <s v="El Progresista, Isla Magdalena, Baja California Sur"/>
    <x v="0"/>
    <n v="39.599999999999994"/>
    <n v="12"/>
    <n v="35.64"/>
    <n v="10.8"/>
    <n v="39.599999999999994"/>
    <n v="12"/>
    <n v="37.619999999999997"/>
    <n v="11.4"/>
    <n v="24.65971"/>
    <n v="-112.17742"/>
    <n v="77"/>
    <n v="25"/>
    <n v="9"/>
    <n v="130"/>
    <x v="0"/>
    <n v="53"/>
    <s v="n/a"/>
    <n v="20"/>
    <n v="79.5"/>
    <m/>
  </r>
  <r>
    <s v="ELABPR-101114-UG-5-5-DA"/>
    <s v="Ulises Gomez"/>
    <d v="2014-11-10T00:00:00"/>
    <n v="2014"/>
    <d v="1899-12-30T12:24:00"/>
    <d v="1899-12-30T12:29:00"/>
    <d v="1899-12-30T00:05:00"/>
    <n v="2"/>
    <n v="1"/>
    <x v="4"/>
    <n v="5"/>
    <x v="0"/>
    <s v="Garropas, Isla Magdalena, Baja California Sur"/>
    <x v="0"/>
    <n v="52.8"/>
    <n v="16"/>
    <n v="35.64"/>
    <n v="10.8"/>
    <n v="52.8"/>
    <n v="16"/>
    <n v="44.22"/>
    <n v="13.4"/>
    <n v="24.662569999999999"/>
    <n v="-112.18263"/>
    <n v="77"/>
    <n v="25"/>
    <n v="13"/>
    <n v="240"/>
    <x v="0"/>
    <n v="50"/>
    <s v="n/a"/>
    <n v="18"/>
    <s v="n/a"/>
    <m/>
  </r>
  <r>
    <s v="ELABPR-101114-UG-6-6-DA"/>
    <s v="Ulises Gomez"/>
    <d v="2014-11-10T00:00:00"/>
    <n v="2014"/>
    <d v="1899-12-30T01:41:00"/>
    <d v="1899-12-30T01:47:00"/>
    <d v="1899-12-30T00:06:00"/>
    <n v="2"/>
    <n v="1"/>
    <x v="5"/>
    <n v="6"/>
    <x v="0"/>
    <s v="Garropas, Isla Magdalena, Baja California Sur"/>
    <x v="0"/>
    <n v="52.8"/>
    <n v="16"/>
    <n v="35.64"/>
    <n v="10.8"/>
    <n v="52.8"/>
    <n v="16"/>
    <n v="44.22"/>
    <n v="13.4"/>
    <n v="24.663509999999999"/>
    <n v="-112.1824"/>
    <n v="77"/>
    <n v="25"/>
    <n v="13"/>
    <n v="60"/>
    <x v="0"/>
    <n v="50"/>
    <s v="n/a"/>
    <n v="24"/>
    <s v="n/a"/>
    <m/>
  </r>
  <r>
    <s v="ELABPR-101114-RR-3-3-DA"/>
    <s v="Raul Romero"/>
    <d v="2014-11-10T00:00:00"/>
    <n v="2014"/>
    <d v="1899-12-30T03:23:00"/>
    <d v="1899-12-30T03:29:00"/>
    <d v="1899-12-30T00:06:00"/>
    <n v="2"/>
    <n v="1"/>
    <x v="6"/>
    <n v="3"/>
    <x v="0"/>
    <s v="Garropas, Isla Magdalena, Baja California Sur"/>
    <x v="0"/>
    <n v="48.18"/>
    <n v="14.6"/>
    <n v="48.18"/>
    <n v="14.6"/>
    <n v="48.18"/>
    <n v="14.6"/>
    <n v="48.18"/>
    <n v="14.6"/>
    <n v="24.662569999999999"/>
    <n v="-112.18263"/>
    <n v="77"/>
    <n v="25"/>
    <n v="7"/>
    <n v="60"/>
    <x v="0"/>
    <n v="50"/>
    <s v="n/a"/>
    <n v="8"/>
    <s v="n/a"/>
    <m/>
  </r>
  <r>
    <s v="ELABPR-101114-RR-4-4-DA"/>
    <s v="Raul Romero"/>
    <d v="2014-11-10T00:00:00"/>
    <n v="2014"/>
    <d v="1899-12-30T01:24:00"/>
    <d v="1899-12-30T01:29:00"/>
    <d v="1899-12-30T00:05:00"/>
    <n v="2"/>
    <n v="1"/>
    <x v="7"/>
    <n v="4"/>
    <x v="0"/>
    <s v="Garropas, Isla Magdalena, Baja California Sur"/>
    <x v="0"/>
    <n v="54.11999999999999"/>
    <n v="16.399999999999999"/>
    <n v="54.11999999999999"/>
    <n v="16.399999999999999"/>
    <n v="54.11999999999999"/>
    <n v="16.399999999999999"/>
    <n v="54.11999999999999"/>
    <n v="16.399999999999999"/>
    <n v="24.663650000000001"/>
    <n v="-112.1824"/>
    <n v="77"/>
    <n v="25"/>
    <n v="7"/>
    <n v="240"/>
    <x v="0"/>
    <n v="10"/>
    <s v="n/a"/>
    <n v="10"/>
    <s v="n/a"/>
    <m/>
  </r>
  <r>
    <s v="ELABPR-101114-AR-7-7-DA"/>
    <s v="Alfonso Romero"/>
    <d v="2014-11-10T00:00:00"/>
    <n v="2014"/>
    <d v="1899-12-30T02:58:00"/>
    <d v="1899-12-30T03:03:00"/>
    <d v="1899-12-30T00:05:00"/>
    <n v="2"/>
    <n v="1"/>
    <x v="8"/>
    <n v="7"/>
    <x v="0"/>
    <s v="Garropas, Isla Magdalena, Baja California Sur"/>
    <x v="0"/>
    <n v="46.199999999999996"/>
    <n v="14"/>
    <n v="45.209999999999994"/>
    <n v="13.7"/>
    <n v="46.199999999999996"/>
    <n v="14"/>
    <n v="45.704999999999998"/>
    <n v="13.85"/>
    <n v="24.66169"/>
    <n v="-112.18153"/>
    <n v="77"/>
    <n v="25"/>
    <n v="12"/>
    <n v="130"/>
    <x v="0"/>
    <n v="50"/>
    <s v="n/a"/>
    <n v="20"/>
    <s v="n/a"/>
    <m/>
  </r>
  <r>
    <s v="PUBLEP-101114-AR-8-8-DA"/>
    <s v="Alfonso Romero"/>
    <d v="2014-11-10T00:00:00"/>
    <n v="2014"/>
    <d v="1899-12-30T04:14:00"/>
    <d v="1899-12-30T04:16:00"/>
    <d v="1899-12-30T00:02:00"/>
    <n v="2"/>
    <n v="1"/>
    <x v="9"/>
    <n v="8"/>
    <x v="1"/>
    <s v="El Progresista, Isla Magdalena, Baja California Sur"/>
    <x v="0"/>
    <n v="26.531999999999996"/>
    <n v="8.0399999999999991"/>
    <n v="29.798999999999996"/>
    <n v="9.0299999999999994"/>
    <n v="29.798999999999996"/>
    <n v="9.0299999999999994"/>
    <n v="28.165499999999994"/>
    <n v="8.5350000000000001"/>
    <n v="24.659510000000001"/>
    <n v="-112.17742"/>
    <n v="77"/>
    <n v="25"/>
    <n v="12"/>
    <n v="130"/>
    <x v="0"/>
    <n v="21"/>
    <s v="n/a"/>
    <n v="30"/>
    <s v="n/a"/>
    <m/>
  </r>
  <r>
    <s v="ELABPR-101114-DV-9-9-DA"/>
    <s v="Daniel Valdez"/>
    <d v="2014-11-10T00:00:00"/>
    <n v="2014"/>
    <d v="1899-12-30T02:58:00"/>
    <d v="1899-12-30T03:01:00"/>
    <d v="1899-12-30T00:03:00"/>
    <n v="2"/>
    <n v="1"/>
    <x v="10"/>
    <n v="9"/>
    <x v="0"/>
    <s v="Garropas, Isla Magdalena, Baja California Sur"/>
    <x v="0"/>
    <n v="47.519999999999996"/>
    <n v="14.4"/>
    <n v="41.25"/>
    <n v="12.5"/>
    <n v="47.519999999999996"/>
    <n v="14.4"/>
    <n v="44.384999999999998"/>
    <n v="13.45"/>
    <n v="24.66169"/>
    <n v="-112.18153"/>
    <n v="77"/>
    <n v="25"/>
    <n v="15"/>
    <n v="310"/>
    <x v="0"/>
    <n v="30"/>
    <s v="n/a"/>
    <n v="30"/>
    <s v="n/a"/>
    <m/>
  </r>
  <r>
    <s v="PUBLEP-101114-DV-10-10-DA"/>
    <s v="Daniel Valdez"/>
    <d v="2014-11-10T00:00:00"/>
    <n v="2014"/>
    <d v="1899-12-30T04:14:00"/>
    <d v="1899-12-30T04:17:00"/>
    <d v="1899-12-30T00:03:00"/>
    <n v="2"/>
    <n v="1"/>
    <x v="11"/>
    <n v="10"/>
    <x v="1"/>
    <s v="El Progresista, Isla Magdalena, Baja California Sur"/>
    <x v="0"/>
    <n v="33.659999999999997"/>
    <n v="10.199999999999999"/>
    <n v="36.629999999999995"/>
    <n v="11.1"/>
    <n v="36.629999999999995"/>
    <n v="11.1"/>
    <n v="35.144999999999996"/>
    <n v="10.649999999999999"/>
    <n v="24.654710000000001"/>
    <n v="-112.17742"/>
    <n v="77"/>
    <n v="25"/>
    <n v="15"/>
    <n v="310"/>
    <x v="0"/>
    <n v="50"/>
    <s v="n/a"/>
    <n v="30"/>
    <s v="n/a"/>
    <m/>
  </r>
  <r>
    <s v="ELABPR-111114-DV-19-19-DA"/>
    <s v="Daniel Valdez"/>
    <d v="2014-11-11T00:00:00"/>
    <n v="2014"/>
    <d v="1899-12-30T03:35:00"/>
    <d v="1899-12-30T03:37:00"/>
    <d v="1899-12-30T00:02:00"/>
    <n v="2"/>
    <n v="2"/>
    <x v="12"/>
    <n v="19"/>
    <x v="0"/>
    <s v="Garropas, Isla Magdalena, Baja California Sur"/>
    <x v="0"/>
    <n v="35.309999999999995"/>
    <n v="10.7"/>
    <n v="41.58"/>
    <n v="12.6"/>
    <n v="41.58"/>
    <n v="12.6"/>
    <n v="38.444999999999993"/>
    <n v="11.649999999999999"/>
    <n v="24.663309999999999"/>
    <n v="-112.17283999999999"/>
    <n v="77"/>
    <n v="25"/>
    <n v="8"/>
    <n v="310"/>
    <x v="0"/>
    <n v="44"/>
    <s v="n/a"/>
    <n v="30"/>
    <s v="n/a"/>
    <m/>
  </r>
  <r>
    <s v="PUBLEP-111114-DV-20-20-DA"/>
    <s v="Daniel Valdez"/>
    <d v="2014-11-11T00:00:00"/>
    <n v="2014"/>
    <d v="1899-12-30T04:34:00"/>
    <d v="1899-12-30T04:36:00"/>
    <d v="1899-12-30T00:02:00"/>
    <n v="2"/>
    <n v="2"/>
    <x v="13"/>
    <n v="20"/>
    <x v="1"/>
    <s v="El Progresista, Isla Magdalena, Baja California Sur"/>
    <x v="0"/>
    <n v="19.799999999999997"/>
    <n v="6"/>
    <n v="13.2"/>
    <n v="4"/>
    <n v="19.799999999999997"/>
    <n v="6"/>
    <n v="16.5"/>
    <n v="5"/>
    <n v="24.66208"/>
    <n v="-112.17169"/>
    <n v="77"/>
    <n v="25"/>
    <n v="8"/>
    <n v="310"/>
    <x v="0"/>
    <n v="44"/>
    <s v="n/a"/>
    <n v="30"/>
    <s v="n/a"/>
    <m/>
  </r>
  <r>
    <s v="PUBLEP-111114-AR-17-17-DA"/>
    <s v="Alfonso Romero"/>
    <d v="2014-11-11T00:00:00"/>
    <n v="2014"/>
    <d v="1899-12-30T03:36:00"/>
    <d v="1899-12-30T03:40:00"/>
    <d v="1899-12-30T00:04:00"/>
    <n v="2"/>
    <n v="2"/>
    <x v="14"/>
    <n v="17"/>
    <x v="1"/>
    <s v="El Progresista, Isla Magdalena, Baja California Sur"/>
    <x v="0"/>
    <n v="35.309999999999995"/>
    <n v="10.7"/>
    <n v="30.69"/>
    <n v="9.3000000000000007"/>
    <n v="35.309999999999995"/>
    <n v="10.7"/>
    <n v="33"/>
    <n v="10"/>
    <n v="24.663309999999999"/>
    <n v="-112.17283999999999"/>
    <n v="77"/>
    <n v="25"/>
    <n v="8"/>
    <n v="130"/>
    <x v="0"/>
    <n v="42"/>
    <s v="n/a"/>
    <n v="30"/>
    <s v="n/a"/>
    <m/>
  </r>
  <r>
    <s v="PUBLEP-111114-AR-18-18-DA"/>
    <s v="Alfonso Romero"/>
    <d v="2014-11-11T00:00:00"/>
    <n v="2014"/>
    <d v="1899-12-30T03:31:00"/>
    <d v="1899-12-30T03:36:00"/>
    <d v="1899-12-30T00:05:00"/>
    <n v="2"/>
    <n v="2"/>
    <x v="15"/>
    <n v="18"/>
    <x v="1"/>
    <s v="El Progresista, Isla Magdalena, Baja California Sur"/>
    <x v="0"/>
    <n v="10.23"/>
    <n v="3.1"/>
    <n v="13.2"/>
    <n v="4"/>
    <n v="13.2"/>
    <n v="4"/>
    <n v="11.715"/>
    <n v="3.55"/>
    <n v="24.66208"/>
    <n v="-112.17169"/>
    <n v="77"/>
    <n v="25"/>
    <n v="8"/>
    <n v="130"/>
    <x v="0"/>
    <n v="7"/>
    <s v="n/a"/>
    <n v="30"/>
    <s v="n/a"/>
    <m/>
  </r>
  <r>
    <s v="ELABPR-111114-NV-13-13-DA"/>
    <s v="Norberto Velez"/>
    <d v="2014-11-11T00:00:00"/>
    <n v="2014"/>
    <d v="1899-12-30T03:29:00"/>
    <d v="1899-12-30T03:34:00"/>
    <d v="1899-12-30T00:05:00"/>
    <n v="2"/>
    <n v="2"/>
    <x v="16"/>
    <n v="13"/>
    <x v="0"/>
    <s v="Garropas, Isla Magdalena, Baja California Sur"/>
    <x v="0"/>
    <n v="44.55"/>
    <n v="13.5"/>
    <n v="45.87"/>
    <n v="13.9"/>
    <n v="45.87"/>
    <n v="13.9"/>
    <n v="45.209999999999994"/>
    <n v="13.7"/>
    <n v="24.663309999999999"/>
    <n v="-112.17283999999999"/>
    <n v="77"/>
    <n v="25"/>
    <n v="9"/>
    <n v="310"/>
    <x v="0"/>
    <n v="4"/>
    <s v="n/a"/>
    <n v="30"/>
    <s v="n/a"/>
    <m/>
  </r>
  <r>
    <s v="PUBLEP-111114-NV-14-14-DA"/>
    <s v="Norberto Velez"/>
    <d v="2014-11-11T00:00:00"/>
    <n v="2014"/>
    <d v="1899-12-30T04:46:00"/>
    <d v="1899-12-30T04:54:00"/>
    <d v="1899-12-30T00:08:00"/>
    <n v="2"/>
    <n v="2"/>
    <x v="17"/>
    <n v="14"/>
    <x v="1"/>
    <s v="El Progresista, Isla Magdalena, Baja California Sur"/>
    <x v="0"/>
    <n v="12.87"/>
    <n v="3.9"/>
    <n v="14.19"/>
    <n v="4.3"/>
    <n v="14.19"/>
    <n v="4.3"/>
    <n v="13.53"/>
    <n v="4.0999999999999996"/>
    <n v="24.66208"/>
    <n v="-112.17169"/>
    <n v="77"/>
    <n v="25"/>
    <n v="9"/>
    <n v="310"/>
    <x v="0"/>
    <n v="38"/>
    <s v="n/a"/>
    <n v="30"/>
    <s v="n/a"/>
    <m/>
  </r>
  <r>
    <s v="ELABPR-111114-CA-15-15-DA"/>
    <s v="Christian Alducin"/>
    <d v="2014-11-11T00:00:00"/>
    <n v="2014"/>
    <d v="1899-12-30T03:21:00"/>
    <d v="1899-12-30T03:25:00"/>
    <d v="1899-12-30T00:04:00"/>
    <n v="2"/>
    <n v="2"/>
    <x v="18"/>
    <n v="15"/>
    <x v="0"/>
    <s v="Garropas, Isla Magdalena, Baja California Sur"/>
    <x v="0"/>
    <n v="39.599999999999994"/>
    <n v="12"/>
    <n v="36.299999999999997"/>
    <n v="11"/>
    <n v="39.599999999999994"/>
    <n v="12"/>
    <n v="37.949999999999996"/>
    <n v="11.5"/>
    <n v="24.663309999999999"/>
    <n v="-112.17283999999999"/>
    <n v="77"/>
    <n v="25"/>
    <n v="9"/>
    <n v="130"/>
    <x v="0"/>
    <n v="27"/>
    <s v="n/a"/>
    <n v="30"/>
    <s v="n/a"/>
    <m/>
  </r>
  <r>
    <s v="PUBLEP-111114-CA-16-16-DA"/>
    <s v="Christian Alducin"/>
    <d v="2014-11-11T00:00:00"/>
    <n v="2014"/>
    <d v="1899-12-30T04:31:00"/>
    <d v="1899-12-30T04:36:00"/>
    <d v="1899-12-30T00:05:00"/>
    <n v="2"/>
    <n v="2"/>
    <x v="19"/>
    <n v="16"/>
    <x v="1"/>
    <s v="El Progresista, Isla Magdalena, Baja California Sur"/>
    <x v="0"/>
    <n v="16.5"/>
    <n v="5"/>
    <n v="16.5"/>
    <n v="5"/>
    <n v="16.5"/>
    <n v="5"/>
    <n v="16.5"/>
    <n v="5"/>
    <n v="24.66208"/>
    <n v="-112.17169"/>
    <n v="77"/>
    <n v="25"/>
    <n v="9"/>
    <n v="130"/>
    <x v="0"/>
    <n v="50"/>
    <s v="n/a"/>
    <n v="30"/>
    <s v="n/a"/>
    <m/>
  </r>
  <r>
    <s v="ELABSO-111114-RR-1-1-DA"/>
    <s v="Raul Romero"/>
    <d v="2014-11-11T00:00:00"/>
    <n v="2014"/>
    <d v="1899-12-30T02:27:00"/>
    <d v="1899-12-30T02:32:00"/>
    <d v="1899-12-30T00:05:00"/>
    <n v="2"/>
    <n v="1"/>
    <x v="0"/>
    <n v="1"/>
    <x v="2"/>
    <s v="Punta Blanca Somero, Isla Magdalena, Baja California Sur"/>
    <x v="0"/>
    <n v="23.099999999999998"/>
    <n v="7"/>
    <n v="27.39"/>
    <n v="8.3000000000000007"/>
    <n v="27.39"/>
    <n v="8.3000000000000007"/>
    <n v="25.244999999999997"/>
    <n v="7.65"/>
    <n v="24.6523"/>
    <n v="-112.17632"/>
    <n v="77"/>
    <n v="25"/>
    <n v="8"/>
    <n v="240"/>
    <x v="0"/>
    <n v="27"/>
    <s v="n/a"/>
    <n v="30"/>
    <s v="n/a"/>
    <m/>
  </r>
  <r>
    <s v="ELABSO-111114-RR-2-2-DA"/>
    <s v="Raul Romero"/>
    <d v="2014-11-11T00:00:00"/>
    <n v="2014"/>
    <d v="1899-12-30T02:31:00"/>
    <d v="1899-12-30T02:37:00"/>
    <d v="1899-12-30T00:06:00"/>
    <n v="2"/>
    <n v="1"/>
    <x v="2"/>
    <n v="2"/>
    <x v="2"/>
    <s v="Punta Blanca Somero, Isla Magdalena, Baja California Sur"/>
    <x v="0"/>
    <n v="23.429999999999996"/>
    <n v="7.1"/>
    <n v="24.419999999999998"/>
    <n v="7.4"/>
    <n v="24.419999999999998"/>
    <n v="7.4"/>
    <n v="23.924999999999997"/>
    <n v="7.25"/>
    <n v="24.165512"/>
    <n v="-112.117603"/>
    <n v="77"/>
    <n v="25"/>
    <n v="8"/>
    <n v="240"/>
    <x v="0"/>
    <n v="2"/>
    <s v="n/a"/>
    <n v="30"/>
    <s v="n/a"/>
    <m/>
  </r>
  <r>
    <s v="ELABSO-111114-UG-3-3-DA"/>
    <s v="Ulises Gomez"/>
    <d v="2014-11-11T00:00:00"/>
    <n v="2014"/>
    <d v="1899-12-30T12:52:00"/>
    <d v="1899-12-30T12:55:00"/>
    <d v="1899-12-30T00:03:00"/>
    <n v="2"/>
    <n v="1"/>
    <x v="6"/>
    <n v="3"/>
    <x v="2"/>
    <s v="Punta Blanca Somero, Isla Magdalena, Baja California Sur"/>
    <x v="0"/>
    <n v="23.429999999999996"/>
    <n v="7.1"/>
    <n v="19.965"/>
    <n v="6.05"/>
    <n v="23.429999999999996"/>
    <n v="7.1"/>
    <n v="21.697499999999998"/>
    <n v="6.5749999999999993"/>
    <n v="24.162299999999998"/>
    <n v="-112.117232"/>
    <n v="77"/>
    <n v="25"/>
    <n v="8"/>
    <n v="90"/>
    <x v="0"/>
    <n v="50"/>
    <s v="n/a"/>
    <n v="17"/>
    <s v="n/a"/>
    <m/>
  </r>
  <r>
    <s v="ELABSO-111114-UG-4-4-DA"/>
    <s v="Ulises Gomez"/>
    <d v="2014-11-11T00:00:00"/>
    <n v="2014"/>
    <d v="1899-12-30T02:02:00"/>
    <d v="1899-12-30T02:06:00"/>
    <d v="1899-12-30T00:04:00"/>
    <n v="2"/>
    <n v="1"/>
    <x v="7"/>
    <n v="4"/>
    <x v="2"/>
    <s v="Punta Blanca Somero, Isla Magdalena, Baja California Sur"/>
    <x v="0"/>
    <n v="25.08"/>
    <n v="7.6"/>
    <n v="23.099999999999998"/>
    <n v="7"/>
    <n v="25.08"/>
    <n v="7.6"/>
    <n v="24.089999999999996"/>
    <n v="7.3"/>
    <n v="24.165512"/>
    <n v="-112.117603"/>
    <n v="77"/>
    <n v="25"/>
    <n v="8"/>
    <n v="210"/>
    <x v="0"/>
    <n v="3"/>
    <s v="n/a"/>
    <n v="30"/>
    <s v="n/a"/>
    <m/>
  </r>
  <r>
    <s v="PUBLPR-121114-RR-7-7-DA"/>
    <s v="Raul Romero"/>
    <d v="2014-11-12T00:00:00"/>
    <n v="2014"/>
    <d v="1899-12-30T11:27:00"/>
    <d v="1899-12-30T11:31:00"/>
    <d v="1899-12-30T00:04:00"/>
    <n v="2"/>
    <n v="2"/>
    <x v="8"/>
    <n v="7"/>
    <x v="3"/>
    <s v="Punta Blanca profundo, Isla Magdalena, Baja California Sur"/>
    <x v="0"/>
    <n v="62.699999999999996"/>
    <n v="19"/>
    <n v="64.680000000000007"/>
    <n v="19.600000000000001"/>
    <n v="64.680000000000007"/>
    <n v="19.600000000000001"/>
    <n v="63.69"/>
    <n v="19.3"/>
    <n v="24.652059999999999"/>
    <n v="-112.18228999999999"/>
    <n v="77"/>
    <n v="25"/>
    <n v="7"/>
    <n v="120"/>
    <x v="0"/>
    <n v="8"/>
    <s v="n/a"/>
    <n v="30"/>
    <s v="n/a"/>
    <m/>
  </r>
  <r>
    <s v="PUBLPR-121114-RR-8-8-DA"/>
    <s v="Raul Romero"/>
    <d v="2014-11-12T00:00:00"/>
    <n v="2014"/>
    <d v="1899-12-30T11:22:00"/>
    <d v="1899-12-30T11:26:00"/>
    <d v="1899-12-30T00:04:00"/>
    <n v="2"/>
    <n v="2"/>
    <x v="9"/>
    <n v="8"/>
    <x v="3"/>
    <s v="Punta Blanca profundo, Isla Magdalena, Baja California Sur"/>
    <x v="0"/>
    <n v="28.049999999999997"/>
    <n v="8.5"/>
    <n v="31.349999999999998"/>
    <n v="9.5"/>
    <n v="31.349999999999998"/>
    <n v="9.5"/>
    <n v="29.699999999999996"/>
    <n v="9"/>
    <n v="24.65615"/>
    <n v="-112.1765"/>
    <n v="77"/>
    <n v="25"/>
    <n v="7"/>
    <n v="120"/>
    <x v="0"/>
    <n v="1"/>
    <s v="n/a"/>
    <n v="30"/>
    <s v="n/a"/>
    <m/>
  </r>
  <r>
    <s v="PUBLPR121114-UG-9-9-DA"/>
    <s v="Ulises Gomez"/>
    <d v="2014-11-12T00:00:00"/>
    <n v="2014"/>
    <d v="1899-12-30T11:07:00"/>
    <d v="1899-12-30T11:14:00"/>
    <d v="1899-12-30T00:07:00"/>
    <n v="2"/>
    <n v="2"/>
    <x v="10"/>
    <n v="9"/>
    <x v="3"/>
    <s v="Punta Blanca profundo, Isla Magdalena, Baja California Sur"/>
    <x v="0"/>
    <n v="64.680000000000007"/>
    <n v="19.600000000000001"/>
    <n v="62.699999999999996"/>
    <n v="19"/>
    <n v="64.680000000000007"/>
    <n v="5"/>
    <n v="63.69"/>
    <n v="19.3"/>
    <n v="24.652059999999999"/>
    <n v="-112.18228999999999"/>
    <n v="77"/>
    <n v="25"/>
    <n v="7"/>
    <n v="120"/>
    <x v="0"/>
    <n v="50"/>
    <s v="n/a"/>
    <n v="22"/>
    <s v="n/a"/>
    <m/>
  </r>
  <r>
    <s v="PUBLPR121114-UG-10-10-DA"/>
    <s v="Ulises Gomez"/>
    <d v="2014-11-12T00:00:00"/>
    <n v="2014"/>
    <d v="1899-12-30T12:23:00"/>
    <d v="1899-12-30T12:28:00"/>
    <d v="1899-12-30T00:05:00"/>
    <n v="2"/>
    <n v="2"/>
    <x v="11"/>
    <n v="10"/>
    <x v="2"/>
    <s v="Punta Blanca Somero, Isla Magdalena, Baja California Sur"/>
    <x v="0"/>
    <n v="26.4"/>
    <n v="8"/>
    <n v="26.4"/>
    <n v="8"/>
    <n v="26.4"/>
    <n v="5"/>
    <n v="26.4"/>
    <n v="8"/>
    <n v="24.65615"/>
    <n v="-112.1765"/>
    <n v="77"/>
    <n v="25"/>
    <n v="7"/>
    <n v="120"/>
    <x v="1"/>
    <s v="N/D"/>
    <s v="N/D"/>
    <s v="N/D"/>
    <s v="N/D"/>
    <m/>
  </r>
  <r>
    <s v="PUBLPR-121114-AR-11-11-DA"/>
    <s v="Alfonso Romero"/>
    <d v="2014-11-12T00:00:00"/>
    <n v="2014"/>
    <d v="1899-12-30T01:32:00"/>
    <d v="1899-12-30T01:35:00"/>
    <d v="1899-12-30T00:03:00"/>
    <n v="2"/>
    <n v="2"/>
    <x v="1"/>
    <n v="11"/>
    <x v="3"/>
    <s v="Punta Blanca profundo, Isla Magdalena, Baja California Sur"/>
    <x v="0"/>
    <n v="64.02"/>
    <n v="19.399999999999999"/>
    <n v="63.69"/>
    <n v="19.3"/>
    <n v="64.02"/>
    <n v="5"/>
    <n v="63.854999999999997"/>
    <n v="19.350000000000001"/>
    <n v="24.652059999999999"/>
    <n v="-112.18228999999999"/>
    <n v="77"/>
    <n v="25"/>
    <n v="13"/>
    <n v="120"/>
    <x v="0"/>
    <n v="4"/>
    <s v="n/a"/>
    <n v="30"/>
    <s v="n/a"/>
    <m/>
  </r>
  <r>
    <s v="PUBLPR-121114-AR-12-12-DA"/>
    <s v="Alfonso Romero"/>
    <d v="2014-11-12T00:00:00"/>
    <n v="2014"/>
    <d v="1899-12-30T02:46:00"/>
    <d v="1899-12-30T02:47:00"/>
    <d v="1899-12-30T00:01:00"/>
    <n v="2"/>
    <n v="2"/>
    <x v="3"/>
    <n v="12"/>
    <x v="2"/>
    <s v="Punta Blanca Somero, Isla Magdalena, Baja California Sur"/>
    <x v="0"/>
    <n v="27.72"/>
    <n v="8.4"/>
    <n v="24.09"/>
    <n v="7.3"/>
    <n v="27.72"/>
    <n v="5"/>
    <n v="25.905000000000001"/>
    <n v="7.85"/>
    <n v="24.65615"/>
    <n v="-112.1765"/>
    <n v="77"/>
    <n v="25"/>
    <n v="13"/>
    <n v="120"/>
    <x v="1"/>
    <s v="N/D"/>
    <s v="N/D"/>
    <s v="N/D"/>
    <s v="N/D"/>
    <m/>
  </r>
  <r>
    <s v="PUBLPR-121114-LT-13-13-DA"/>
    <s v="Luis de la Toba"/>
    <d v="2014-11-12T00:00:00"/>
    <n v="2014"/>
    <d v="1899-12-30T02:20:00"/>
    <d v="1899-12-30T02:27:00"/>
    <d v="1899-12-30T00:07:00"/>
    <n v="2"/>
    <n v="2"/>
    <x v="16"/>
    <n v="13"/>
    <x v="3"/>
    <s v="Punta Blanca profundo, Isla Magdalena, Baja California Sur"/>
    <x v="0"/>
    <n v="62.699999999999996"/>
    <n v="19"/>
    <n v="62.699999999999996"/>
    <n v="19"/>
    <n v="62.699999999999996"/>
    <n v="19"/>
    <n v="62.699999999999996"/>
    <n v="19"/>
    <n v="24.652059999999999"/>
    <n v="-112.18228999999999"/>
    <n v="77"/>
    <n v="25"/>
    <n v="9"/>
    <n v="190"/>
    <x v="0"/>
    <n v="7"/>
    <s v="n/a"/>
    <n v="30"/>
    <s v="n/a"/>
    <m/>
  </r>
  <r>
    <s v="PUBLPR-121114-LT-14-14-DA"/>
    <s v="Luis de la Toba"/>
    <d v="2014-11-12T00:00:00"/>
    <n v="2014"/>
    <d v="1899-12-30T02:39:00"/>
    <d v="1899-12-30T02:47:00"/>
    <d v="1899-12-30T00:08:00"/>
    <n v="2"/>
    <n v="2"/>
    <x v="17"/>
    <n v="14"/>
    <x v="2"/>
    <s v="Punta Blanca Somero, Isla Magdalena, Baja California Sur"/>
    <x v="0"/>
    <n v="23.099999999999998"/>
    <n v="7"/>
    <n v="26.4"/>
    <n v="8"/>
    <n v="26.4"/>
    <n v="8"/>
    <n v="24.75"/>
    <n v="7.5"/>
    <n v="24.65615"/>
    <n v="-112.1765"/>
    <n v="77"/>
    <n v="25"/>
    <n v="9"/>
    <n v="330"/>
    <x v="0"/>
    <n v="5"/>
    <s v="n/a"/>
    <n v="30"/>
    <s v="n/a"/>
    <m/>
  </r>
  <r>
    <s v="PUBLPR-121114-NV-15-15-DA"/>
    <s v="Norberto Velez"/>
    <d v="2014-11-12T00:00:00"/>
    <n v="2014"/>
    <d v="1899-12-30T01:27:00"/>
    <d v="1899-12-30T01:32:00"/>
    <d v="1899-12-30T00:05:00"/>
    <n v="2"/>
    <n v="2"/>
    <x v="18"/>
    <n v="15"/>
    <x v="3"/>
    <s v="Punta Blanca profundo, Isla Magdalena, Baja California Sur"/>
    <x v="0"/>
    <n v="60.719999999999992"/>
    <n v="18.399999999999999"/>
    <n v="62.36999999999999"/>
    <n v="18.899999999999999"/>
    <n v="62.36999999999999"/>
    <n v="18.899999999999999"/>
    <n v="61.544999999999987"/>
    <n v="18.649999999999999"/>
    <n v="24.652090000000001"/>
    <n v="-112.18101"/>
    <n v="77"/>
    <n v="25"/>
    <n v="9"/>
    <n v="310"/>
    <x v="0"/>
    <n v="28"/>
    <s v="n/a"/>
    <n v="30"/>
    <s v="n/a"/>
    <m/>
  </r>
  <r>
    <s v="PUBLPR-121114-NV-16-16-DA"/>
    <s v="Norberto Velez"/>
    <d v="2014-11-12T00:00:00"/>
    <n v="2014"/>
    <d v="1899-12-30T02:40:00"/>
    <d v="1899-12-30T02:45:00"/>
    <d v="1899-12-30T00:05:00"/>
    <n v="2"/>
    <n v="2"/>
    <x v="19"/>
    <n v="16"/>
    <x v="3"/>
    <s v="Punta Blanca profundo, Isla Magdalena, Baja California Sur"/>
    <x v="0"/>
    <n v="55.769999999999989"/>
    <n v="16.899999999999999"/>
    <n v="56.43"/>
    <n v="17.100000000000001"/>
    <n v="56.43"/>
    <n v="17.100000000000001"/>
    <n v="56.099999999999994"/>
    <n v="17"/>
    <n v="24.653120000000001"/>
    <n v="-112.18056"/>
    <n v="77"/>
    <n v="25"/>
    <n v="9"/>
    <n v="330"/>
    <x v="0"/>
    <n v="50"/>
    <s v="n/a"/>
    <n v="20"/>
    <s v="n/a"/>
    <m/>
  </r>
  <r>
    <s v="PUBLPR-121114-DV-17-17-DA"/>
    <s v="Daniel Valdez"/>
    <d v="2014-11-12T00:00:00"/>
    <n v="2014"/>
    <d v="1899-12-30T01:13:00"/>
    <d v="1899-12-30T01:14:00"/>
    <d v="1899-12-30T00:01:00"/>
    <n v="2"/>
    <n v="2"/>
    <x v="14"/>
    <n v="17"/>
    <x v="3"/>
    <s v="Punta Blanca profundo, Isla Magdalena, Baja California Sur"/>
    <x v="0"/>
    <n v="60.39"/>
    <n v="18.3"/>
    <n v="56.099999999999994"/>
    <n v="17"/>
    <n v="60.39"/>
    <n v="18.3"/>
    <n v="58.244999999999997"/>
    <n v="17.649999999999999"/>
    <n v="24.652090000000001"/>
    <n v="-1121810"/>
    <n v="77"/>
    <n v="25"/>
    <n v="8"/>
    <n v="60"/>
    <x v="0"/>
    <n v="4"/>
    <s v="n/a"/>
    <n v="30"/>
    <s v="n/a"/>
    <m/>
  </r>
  <r>
    <s v="PUBLPR-121114-DV-18-18-DA"/>
    <s v="Daniel Valdez"/>
    <d v="2014-11-12T00:00:00"/>
    <n v="2014"/>
    <d v="1899-12-30T02:31:00"/>
    <d v="1899-12-30T02:32:00"/>
    <d v="1899-12-30T00:01:00"/>
    <n v="2"/>
    <n v="2"/>
    <x v="15"/>
    <n v="18"/>
    <x v="3"/>
    <s v="Punta Blanca profundo, Isla Magdalena, Baja California Sur"/>
    <x v="0"/>
    <n v="57.75"/>
    <n v="17.5"/>
    <n v="57.419999999999995"/>
    <n v="17.399999999999999"/>
    <n v="57.75"/>
    <n v="17.5"/>
    <n v="57.584999999999994"/>
    <n v="17.45"/>
    <n v="24.653120000000001"/>
    <n v="-112.18056"/>
    <n v="77"/>
    <n v="25"/>
    <n v="8"/>
    <n v="240"/>
    <x v="0"/>
    <n v="7"/>
    <s v="n/a"/>
    <n v="30"/>
    <s v="n/a"/>
    <m/>
  </r>
  <r>
    <s v="PUBLPR-121114-CA-19-19-DA"/>
    <s v="Christian Alducin"/>
    <d v="2014-11-12T00:00:00"/>
    <n v="2014"/>
    <d v="1899-12-30T01:16:00"/>
    <d v="1899-12-30T01:18:00"/>
    <d v="1899-12-30T00:02:00"/>
    <n v="2"/>
    <n v="2"/>
    <x v="12"/>
    <n v="19"/>
    <x v="3"/>
    <s v="Punta Blanca profundo, Isla Magdalena, Baja California Sur"/>
    <x v="0"/>
    <n v="59.4"/>
    <n v="18"/>
    <n v="13.9"/>
    <n v="17"/>
    <n v="59.4"/>
    <n v="18"/>
    <n v="36.65"/>
    <n v="17.5"/>
    <n v="24.652090000000001"/>
    <n v="-112.18101"/>
    <n v="77"/>
    <n v="25"/>
    <n v="9"/>
    <n v="130"/>
    <x v="0"/>
    <n v="16"/>
    <s v="n/a"/>
    <n v="30"/>
    <s v="n/a"/>
    <m/>
  </r>
  <r>
    <s v="PUBLPR-121114-CA-20-20-DA"/>
    <s v="Christian Alducin"/>
    <d v="2014-11-12T00:00:00"/>
    <n v="2014"/>
    <d v="1899-12-30T02:30:00"/>
    <d v="1899-12-30T02:33:00"/>
    <d v="1899-12-30T00:03:00"/>
    <n v="2"/>
    <n v="2"/>
    <x v="13"/>
    <n v="20"/>
    <x v="3"/>
    <s v="Punta Blanca profundo, Isla Magdalena, Baja California Sur"/>
    <x v="0"/>
    <n v="56.099999999999994"/>
    <n v="17"/>
    <n v="13.9"/>
    <n v="17"/>
    <n v="56.099999999999994"/>
    <n v="17"/>
    <n v="35"/>
    <n v="17"/>
    <n v="24.662040000000001"/>
    <n v="-112.18056"/>
    <n v="77"/>
    <n v="25"/>
    <n v="9"/>
    <n v="130"/>
    <x v="0"/>
    <n v="50"/>
    <s v="n/a"/>
    <n v="13"/>
    <s v="n/a"/>
    <m/>
  </r>
  <r>
    <s v="ELABPR-131114-AR-1-1-DA"/>
    <s v="Alfonso Romero"/>
    <d v="2014-11-13T00:00:00"/>
    <n v="2014"/>
    <d v="1899-12-30T01:14:00"/>
    <d v="1899-12-30T01:16:00"/>
    <d v="1899-12-30T00:02:00"/>
    <n v="2"/>
    <n v="1"/>
    <x v="0"/>
    <n v="1"/>
    <x v="4"/>
    <s v="El Abolladero profundo, Isla Magdalena, Baja California Sur"/>
    <x v="1"/>
    <n v="73.259999999999991"/>
    <n v="22.2"/>
    <n v="70.289999999999992"/>
    <n v="21.3"/>
    <n v="73.259999999999991"/>
    <n v="22.2"/>
    <n v="71.774999999999991"/>
    <n v="21.75"/>
    <n v="24.544370000000001"/>
    <n v="-112.10996"/>
    <n v="77"/>
    <n v="25"/>
    <n v="8"/>
    <n v="120"/>
    <x v="0"/>
    <n v="50"/>
    <s v="n/a"/>
    <n v="9"/>
    <s v="n/a"/>
    <m/>
  </r>
  <r>
    <s v="ELABSO-131114-AR-2-2-DA"/>
    <s v="Alfonso Romero"/>
    <d v="2014-11-13T00:00:00"/>
    <n v="2014"/>
    <d v="1899-12-30T02:17:00"/>
    <d v="1899-12-30T02:20:00"/>
    <d v="1899-12-30T00:03:00"/>
    <n v="2"/>
    <n v="1"/>
    <x v="2"/>
    <n v="2"/>
    <x v="5"/>
    <s v="El Abolladero somero, Isla Magdalena, Baja California Sur"/>
    <x v="1"/>
    <n v="35.64"/>
    <n v="10.8"/>
    <n v="32.340000000000003"/>
    <n v="9.8000000000000007"/>
    <n v="35.64"/>
    <n v="10.8"/>
    <n v="33.99"/>
    <n v="10.3"/>
    <n v="24.57743"/>
    <n v="-112.10665"/>
    <n v="77"/>
    <n v="25"/>
    <n v="8"/>
    <n v="120"/>
    <x v="0"/>
    <n v="50"/>
    <s v="n/a"/>
    <n v="5"/>
    <s v="n/a"/>
    <m/>
  </r>
  <r>
    <s v="ELABSO-131114-DV-3-3-DA"/>
    <s v="Daniel Valdez"/>
    <d v="2014-11-13T00:00:00"/>
    <n v="2014"/>
    <d v="1899-12-30T01:18:00"/>
    <d v="1899-12-30T01:20:00"/>
    <d v="1899-12-30T00:02:00"/>
    <n v="2"/>
    <n v="1"/>
    <x v="6"/>
    <n v="3"/>
    <x v="5"/>
    <s v="El Abolladero somero, Isla Magdalena, Baja California Sur"/>
    <x v="1"/>
    <n v="33.99"/>
    <n v="10.3"/>
    <n v="37.619999999999997"/>
    <n v="11.4"/>
    <n v="37.619999999999997"/>
    <n v="11.4"/>
    <n v="35.805"/>
    <n v="10.850000000000001"/>
    <n v="24.57743"/>
    <n v="-112.10665"/>
    <n v="77"/>
    <n v="25"/>
    <n v="5"/>
    <n v="300"/>
    <x v="0"/>
    <n v="50"/>
    <s v="n/a"/>
    <n v="12"/>
    <s v="n/a"/>
    <m/>
  </r>
  <r>
    <s v="ELABPR-131114-DV-4-4-DA"/>
    <s v="Daniel Valdez"/>
    <d v="2014-11-13T00:00:00"/>
    <n v="2014"/>
    <d v="1899-12-30T14:28:00"/>
    <d v="1899-12-30T14:30:00"/>
    <d v="1899-12-30T00:02:00"/>
    <n v="2"/>
    <n v="1"/>
    <x v="7"/>
    <n v="4"/>
    <x v="4"/>
    <s v="El Abolladero profundo, Isla Magdalena, Baja California Sur"/>
    <x v="1"/>
    <n v="72.599999999999994"/>
    <n v="22"/>
    <n v="75.899999999999991"/>
    <n v="23"/>
    <n v="75.899999999999991"/>
    <n v="23"/>
    <n v="74.25"/>
    <n v="22.5"/>
    <n v="24.544370000000001"/>
    <n v="-112.10996"/>
    <n v="77"/>
    <n v="25"/>
    <n v="5"/>
    <n v="300"/>
    <x v="0"/>
    <n v="36"/>
    <s v="n/a"/>
    <n v="30"/>
    <s v="n/a"/>
    <m/>
  </r>
  <r>
    <s v="ELABSO-131114-CA-5-5-DA"/>
    <s v="Christian Alducin"/>
    <d v="2014-11-13T00:00:00"/>
    <n v="2014"/>
    <d v="1899-12-30T02:25:00"/>
    <d v="1899-12-30T02:26:00"/>
    <d v="1899-12-30T00:01:00"/>
    <n v="2"/>
    <n v="1"/>
    <x v="4"/>
    <n v="5"/>
    <x v="5"/>
    <s v="El Abolladero somero, Isla Magdalena, Baja California Sur"/>
    <x v="1"/>
    <n v="33"/>
    <n v="10"/>
    <n v="33"/>
    <n v="10"/>
    <n v="33"/>
    <n v="10"/>
    <n v="33"/>
    <n v="10"/>
    <n v="24.57743"/>
    <n v="-112.10665"/>
    <n v="77"/>
    <n v="25"/>
    <n v="7"/>
    <n v="120"/>
    <x v="0"/>
    <n v="50"/>
    <s v="n/a"/>
    <n v="6"/>
    <s v="n/a"/>
    <m/>
  </r>
  <r>
    <s v="ELABPR-131114-CA-2-2-DA"/>
    <s v="Christian Alducin"/>
    <d v="2014-11-13T00:00:00"/>
    <n v="2014"/>
    <d v="1899-12-30T01:07:00"/>
    <d v="1899-12-30T01:08:00"/>
    <d v="1899-12-30T00:01:00"/>
    <n v="2"/>
    <n v="2"/>
    <x v="5"/>
    <n v="6"/>
    <x v="4"/>
    <s v="El Abolladero profundo, Isla Magdalena, Baja California Sur"/>
    <x v="1"/>
    <n v="75.899999999999991"/>
    <n v="23"/>
    <n v="69.3"/>
    <n v="21"/>
    <n v="75.899999999999991"/>
    <n v="23"/>
    <n v="72.599999999999994"/>
    <n v="22"/>
    <n v="24.544370000000001"/>
    <n v="-112.10996"/>
    <n v="77"/>
    <n v="25"/>
    <n v="7"/>
    <n v="120"/>
    <x v="0"/>
    <n v="50"/>
    <s v="n/a"/>
    <n v="4"/>
    <s v="n/a"/>
    <m/>
  </r>
  <r>
    <s v="ELABSO-131114-NV-7-7-DA"/>
    <s v="Norberto Velez"/>
    <d v="2014-11-13T00:00:00"/>
    <n v="2014"/>
    <d v="1899-12-30T02:32:00"/>
    <d v="1899-12-30T02:38:00"/>
    <d v="1899-12-30T00:06:00"/>
    <n v="2"/>
    <n v="1"/>
    <x v="8"/>
    <n v="7"/>
    <x v="5"/>
    <s v="El Abolladero somero, Isla Magdalena, Baja California Sur"/>
    <x v="1"/>
    <n v="33.99"/>
    <n v="10.3"/>
    <n v="34.32"/>
    <n v="10.4"/>
    <n v="34.32"/>
    <n v="10.4"/>
    <n v="34.155000000000001"/>
    <n v="10.350000000000001"/>
    <n v="24.557742999999999"/>
    <n v="-112.10665"/>
    <n v="77"/>
    <n v="25"/>
    <n v="6"/>
    <n v="300"/>
    <x v="0"/>
    <n v="50"/>
    <s v="n/a"/>
    <n v="6"/>
    <s v="n/a"/>
    <m/>
  </r>
  <r>
    <s v="ELABPR-131114-NV-8-8-DA"/>
    <s v="Norberto Velez"/>
    <d v="2014-11-13T00:00:00"/>
    <n v="2014"/>
    <d v="1899-12-30T13:09:00"/>
    <d v="1899-12-30T13:15:00"/>
    <d v="1899-12-30T00:06:00"/>
    <n v="2"/>
    <n v="1"/>
    <x v="9"/>
    <n v="8"/>
    <x v="4"/>
    <s v="El Abolladero profundo, Isla Magdalena, Baja California Sur"/>
    <x v="1"/>
    <n v="71.61"/>
    <n v="21.7"/>
    <n v="75.569999999999993"/>
    <n v="22.9"/>
    <n v="75.569999999999993"/>
    <n v="22.9"/>
    <n v="73.59"/>
    <n v="22.299999999999997"/>
    <n v="24.544370000000001"/>
    <n v="-112.10996"/>
    <n v="77"/>
    <n v="25"/>
    <n v="6"/>
    <n v="300"/>
    <x v="0"/>
    <n v="50"/>
    <s v="n/a"/>
    <n v="10"/>
    <s v="n/a"/>
    <m/>
  </r>
  <r>
    <s v="ELABSO-131114-RR-9-9-DA"/>
    <s v="Raul Romero"/>
    <d v="2014-11-13T00:00:00"/>
    <n v="2014"/>
    <d v="1899-12-30T11:22:00"/>
    <d v="1899-12-30T11:29:00"/>
    <d v="1899-12-30T00:07:00"/>
    <n v="2"/>
    <n v="1"/>
    <x v="10"/>
    <n v="9"/>
    <x v="5"/>
    <s v="El Abolladero somero, Isla Magdalena, Baja California Sur"/>
    <x v="1"/>
    <n v="33"/>
    <n v="10"/>
    <n v="33.33"/>
    <n v="10.1"/>
    <n v="33.33"/>
    <n v="10.1"/>
    <n v="33.164999999999999"/>
    <n v="10.050000000000001"/>
    <n v="24.575500000000002"/>
    <n v="-112.10599999999999"/>
    <n v="77"/>
    <n v="25"/>
    <n v="7"/>
    <n v="330"/>
    <x v="0"/>
    <n v="50"/>
    <s v="n/a"/>
    <n v="11"/>
    <s v="n/a"/>
    <m/>
  </r>
  <r>
    <s v="ELABPR-131114-RR-10-10-DA"/>
    <s v="Raul Romero"/>
    <d v="2014-11-13T00:00:00"/>
    <n v="2014"/>
    <d v="1899-12-30T11:22:00"/>
    <d v="1899-12-30T11:26:00"/>
    <d v="1899-12-30T00:04:00"/>
    <n v="2"/>
    <n v="1"/>
    <x v="11"/>
    <n v="10"/>
    <x v="4"/>
    <s v="El Abolladero profundo, Isla Magdalena, Baja California Sur"/>
    <x v="1"/>
    <n v="56.76"/>
    <n v="17.2"/>
    <n v="57.089999999999996"/>
    <n v="17.3"/>
    <n v="57.089999999999996"/>
    <n v="17.3"/>
    <n v="56.924999999999997"/>
    <n v="17.25"/>
    <n v="24.573799999999999"/>
    <n v="-112.1088"/>
    <n v="77"/>
    <n v="25"/>
    <n v="7"/>
    <n v="330"/>
    <x v="0"/>
    <n v="50"/>
    <s v="n/a"/>
    <n v="20"/>
    <s v="n/a"/>
    <m/>
  </r>
  <r>
    <s v="ELABSO-131114-UG-11-11-DA"/>
    <s v="Ulises Gomez"/>
    <d v="2014-11-13T00:00:00"/>
    <n v="2014"/>
    <d v="1899-12-30T11:59:00"/>
    <d v="1899-12-30T12:03:00"/>
    <d v="1899-12-30T00:04:00"/>
    <n v="2"/>
    <n v="1"/>
    <x v="1"/>
    <n v="11"/>
    <x v="5"/>
    <s v="El Abolladero somero, Isla Magdalena, Baja California Sur"/>
    <x v="1"/>
    <n v="34.32"/>
    <n v="10.4"/>
    <n v="34.65"/>
    <n v="10.5"/>
    <n v="34.65"/>
    <n v="10.5"/>
    <n v="34.484999999999999"/>
    <n v="10.45"/>
    <n v="24.575500000000002"/>
    <n v="-112.10599999999999"/>
    <n v="77"/>
    <n v="25"/>
    <n v="7"/>
    <n v="150"/>
    <x v="0"/>
    <n v="50"/>
    <s v="n/a"/>
    <n v="12"/>
    <s v="n/a"/>
    <m/>
  </r>
  <r>
    <s v="ELABPR-131114-UG-12-12-DA"/>
    <s v="Ulises Gomez"/>
    <d v="2014-11-13T00:00:00"/>
    <n v="2014"/>
    <d v="1899-12-30T10:44:00"/>
    <d v="1899-12-30T10:47:00"/>
    <d v="1899-12-30T00:03:00"/>
    <n v="2"/>
    <n v="1"/>
    <x v="3"/>
    <n v="12"/>
    <x v="4"/>
    <s v="El Abolladero profundo, Isla Magdalena, Baja California Sur"/>
    <x v="1"/>
    <n v="54.78"/>
    <n v="16.600000000000001"/>
    <n v="34.65"/>
    <n v="10.5"/>
    <n v="54.78"/>
    <n v="1.9"/>
    <n v="44.715000000000003"/>
    <n v="13.55"/>
    <n v="24.573799999999999"/>
    <n v="-112.10889"/>
    <n v="77"/>
    <n v="25"/>
    <n v="7"/>
    <n v="150"/>
    <x v="0"/>
    <n v="50"/>
    <s v="n/a"/>
    <n v="14"/>
    <s v="n/a"/>
    <m/>
  </r>
  <r>
    <s v="ELABSO-131114-DV-17-17-DA"/>
    <s v="Daniel Valdez"/>
    <d v="2014-11-13T00:00:00"/>
    <n v="2014"/>
    <d v="1899-12-30T02:54:00"/>
    <d v="1899-12-30T02:58:00"/>
    <d v="1899-12-30T00:04:00"/>
    <n v="2"/>
    <n v="2"/>
    <x v="14"/>
    <n v="17"/>
    <x v="5"/>
    <s v="El Abolladero somero, Isla Magdalena, Baja California Sur"/>
    <x v="1"/>
    <n v="36.299999999999997"/>
    <n v="11"/>
    <n v="33.659999999999997"/>
    <n v="10.199999999999999"/>
    <n v="36.299999999999997"/>
    <n v="11"/>
    <n v="34.979999999999997"/>
    <n v="10.6"/>
    <n v="24.567540000000001"/>
    <n v="-112.10532000000001"/>
    <n v="77"/>
    <n v="25"/>
    <n v="5"/>
    <n v="120"/>
    <x v="0"/>
    <n v="50"/>
    <s v="n/a"/>
    <n v="4"/>
    <s v="n/a"/>
    <m/>
  </r>
  <r>
    <s v="ELABPR-131114-DV-18-18-DA"/>
    <s v="Daniel Valdez"/>
    <d v="2014-11-13T00:00:00"/>
    <n v="2014"/>
    <d v="1899-12-30T01:30:00"/>
    <d v="1899-12-30T01:31:00"/>
    <d v="1899-12-30T00:01:00"/>
    <n v="2"/>
    <n v="2"/>
    <x v="15"/>
    <n v="18"/>
    <x v="4"/>
    <s v="El Abolladero profundo, Isla Magdalena, Baja California Sur"/>
    <x v="1"/>
    <n v="49.5"/>
    <n v="15"/>
    <n v="55.109999999999992"/>
    <n v="16.7"/>
    <n v="55.109999999999992"/>
    <n v="16.7"/>
    <n v="52.304999999999993"/>
    <n v="15.85"/>
    <n v="24.56728"/>
    <n v="-112.10695"/>
    <n v="77"/>
    <n v="25"/>
    <n v="5"/>
    <n v="120"/>
    <x v="0"/>
    <n v="50"/>
    <s v="n/a"/>
    <n v="6"/>
    <s v="n/a"/>
    <m/>
  </r>
  <r>
    <s v="ELABSO-131114-LT-21-21-DA"/>
    <s v="Luis de la Toba"/>
    <d v="2014-11-13T00:00:00"/>
    <n v="2014"/>
    <d v="1899-12-30T01:15:00"/>
    <d v="1899-12-30T01:20:00"/>
    <d v="1899-12-30T00:05:00"/>
    <n v="2"/>
    <n v="1"/>
    <x v="20"/>
    <n v="21"/>
    <x v="5"/>
    <s v="El Abolladero somero, Isla Magdalena, Baja California Sur"/>
    <x v="1"/>
    <n v="23.099999999999998"/>
    <n v="7"/>
    <n v="23.099999999999998"/>
    <n v="7"/>
    <n v="23.099999999999998"/>
    <n v="7"/>
    <n v="23.099999999999998"/>
    <n v="7"/>
    <n v="24.875499999999999"/>
    <n v="-112.1066"/>
    <n v="77"/>
    <n v="25"/>
    <n v="7"/>
    <n v="90"/>
    <x v="0"/>
    <n v="42"/>
    <s v="n/a"/>
    <n v="30"/>
    <s v="n/a"/>
    <m/>
  </r>
  <r>
    <s v="ELABPR-131114-LT-22-22-DA"/>
    <s v="Luis de la Toba"/>
    <d v="2014-11-13T00:00:00"/>
    <n v="2014"/>
    <d v="1899-12-30T01:05:00"/>
    <d v="1899-12-30T01:11:00"/>
    <d v="1899-12-30T00:06:00"/>
    <n v="2"/>
    <n v="1"/>
    <x v="21"/>
    <n v="22"/>
    <x v="4"/>
    <s v="El Abolladero profundo, Isla Magdalena, Baja California Sur"/>
    <x v="1"/>
    <n v="62.699999999999996"/>
    <n v="19"/>
    <n v="56.099999999999994"/>
    <n v="17"/>
    <n v="62.699999999999996"/>
    <n v="19"/>
    <n v="59.399999999999991"/>
    <n v="18"/>
    <n v="24.573799999999999"/>
    <n v="-112.10889"/>
    <n v="77"/>
    <n v="25"/>
    <n v="7"/>
    <n v="120"/>
    <x v="0"/>
    <n v="21"/>
    <s v="n/a"/>
    <n v="30"/>
    <s v="n/a"/>
    <m/>
  </r>
  <r>
    <s v="ELABPSO-141114-AR-13-13-DA"/>
    <s v="Alfonso Romero"/>
    <d v="2014-11-13T00:00:00"/>
    <n v="2014"/>
    <d v="1899-12-30T02:50:00"/>
    <d v="1899-12-30T02:53:00"/>
    <d v="1899-12-30T00:03:00"/>
    <n v="2"/>
    <n v="2"/>
    <x v="16"/>
    <n v="13"/>
    <x v="5"/>
    <s v="El Abolladero somero, Isla Magdalena, Baja California Sur"/>
    <x v="1"/>
    <n v="34.979999999999997"/>
    <n v="10.6"/>
    <n v="35.64"/>
    <n v="10.8"/>
    <n v="35.64"/>
    <n v="10.8"/>
    <n v="35.31"/>
    <n v="10.7"/>
    <n v="24.567540000000001"/>
    <n v="-112.10532000000001"/>
    <n v="77"/>
    <n v="25"/>
    <n v="5"/>
    <n v="300"/>
    <x v="0"/>
    <n v="50"/>
    <s v="n/a"/>
    <n v="5"/>
    <s v="n/a"/>
    <m/>
  </r>
  <r>
    <s v="ELABPR-141114-AR-14-14-DA"/>
    <s v="Alfonso Romero"/>
    <d v="2014-11-13T00:00:00"/>
    <n v="2014"/>
    <d v="1899-12-30T01:31:00"/>
    <d v="1899-12-30T01:35:00"/>
    <d v="1899-12-30T00:04:00"/>
    <n v="2"/>
    <n v="2"/>
    <x v="17"/>
    <n v="14"/>
    <x v="4"/>
    <s v="El Abolladero profundo, Isla Magdalena, Baja California Sur"/>
    <x v="1"/>
    <n v="55.109999999999992"/>
    <n v="16.7"/>
    <n v="58.41"/>
    <n v="17.7"/>
    <n v="58.41"/>
    <n v="17.7"/>
    <n v="56.759999999999991"/>
    <n v="17.2"/>
    <n v="24.56728"/>
    <n v="-112.10695"/>
    <n v="77"/>
    <n v="25"/>
    <n v="5"/>
    <n v="300"/>
    <x v="0"/>
    <s v="N/D"/>
    <s v="n/a"/>
    <n v="30"/>
    <s v="n/a"/>
    <m/>
  </r>
  <r>
    <s v="ELABSO-141114-CA-15-15-DA"/>
    <s v="Christian Alducin"/>
    <d v="2014-11-13T00:00:00"/>
    <n v="2014"/>
    <d v="1899-12-30T02:51:00"/>
    <d v="1899-12-30T02:53:00"/>
    <d v="1899-12-30T00:02:00"/>
    <n v="2"/>
    <n v="2"/>
    <x v="18"/>
    <n v="15"/>
    <x v="5"/>
    <s v="El Abolladero somero, Isla Magdalena, Baja California Sur"/>
    <x v="1"/>
    <n v="33"/>
    <n v="10"/>
    <n v="29.7"/>
    <n v="9"/>
    <n v="33"/>
    <n v="10"/>
    <n v="31.35"/>
    <n v="9.5"/>
    <n v="24.567540000000001"/>
    <n v="-112.10532000000001"/>
    <n v="77"/>
    <n v="25"/>
    <n v="5"/>
    <n v="120"/>
    <x v="0"/>
    <n v="50"/>
    <s v="n/a"/>
    <n v="5"/>
    <s v="n/a"/>
    <m/>
  </r>
  <r>
    <s v="ELABPR-141114-CA-16-16-DA"/>
    <s v="Christian Alducin"/>
    <d v="2014-11-13T00:00:00"/>
    <n v="2014"/>
    <d v="1899-12-30T01:30:00"/>
    <d v="1899-12-30T01:31:00"/>
    <d v="1899-12-30T00:01:00"/>
    <n v="2"/>
    <n v="2"/>
    <x v="19"/>
    <n v="16"/>
    <x v="4"/>
    <s v="El Abolladero profundo, Isla Magdalena, Baja California Sur"/>
    <x v="1"/>
    <n v="56.099999999999994"/>
    <n v="17"/>
    <n v="52.8"/>
    <n v="16"/>
    <n v="56.099999999999994"/>
    <n v="17"/>
    <n v="54.449999999999996"/>
    <n v="16.5"/>
    <n v="24.56728"/>
    <n v="-112.10695"/>
    <n v="77"/>
    <n v="25"/>
    <n v="5"/>
    <n v="120"/>
    <x v="0"/>
    <n v="50"/>
    <s v="n/a"/>
    <n v="6"/>
    <s v="n/a"/>
    <m/>
  </r>
  <r>
    <s v="ELABSO-141114-NV-19-19-DA"/>
    <s v="Norberto Velez"/>
    <d v="2014-11-13T00:00:00"/>
    <n v="2014"/>
    <d v="1899-12-30T03:00:00"/>
    <d v="1899-12-30T03:07:00"/>
    <d v="1899-12-30T00:07:00"/>
    <n v="2"/>
    <n v="2"/>
    <x v="12"/>
    <n v="19"/>
    <x v="4"/>
    <s v="El Abolladero profundo, Isla Magdalena, Baja California Sur"/>
    <x v="1"/>
    <n v="39.93"/>
    <n v="12.1"/>
    <n v="41.25"/>
    <n v="12.5"/>
    <n v="41.25"/>
    <n v="12.5"/>
    <n v="40.590000000000003"/>
    <n v="12.3"/>
    <n v="24.562539999999998"/>
    <n v="-112.10532000000001"/>
    <n v="77"/>
    <n v="25"/>
    <n v="6"/>
    <n v="300"/>
    <x v="0"/>
    <n v="50"/>
    <s v="n/a"/>
    <n v="10"/>
    <m/>
    <m/>
  </r>
  <r>
    <s v="ELABPR-141114-NV-20-20-DA"/>
    <s v="Norberto Velez"/>
    <d v="2014-11-13T00:00:00"/>
    <n v="2014"/>
    <d v="1899-12-30T01:31:00"/>
    <d v="1899-12-30T01:37:00"/>
    <d v="1899-12-30T00:06:00"/>
    <n v="2"/>
    <n v="2"/>
    <x v="13"/>
    <n v="20"/>
    <x v="5"/>
    <s v="El Abolladero somero, Isla Magdalena, Baja California Sur"/>
    <x v="1"/>
    <n v="57.419999999999995"/>
    <n v="17.399999999999999"/>
    <n v="56.43"/>
    <n v="17.100000000000001"/>
    <n v="57.419999999999995"/>
    <n v="17.399999999999999"/>
    <n v="56.924999999999997"/>
    <n v="17.25"/>
    <n v="24.562280000000001"/>
    <n v="-112.10894999999999"/>
    <n v="77"/>
    <n v="25"/>
    <n v="6"/>
    <n v="300"/>
    <x v="0"/>
    <n v="50"/>
    <s v="n/a"/>
    <n v="15"/>
    <m/>
    <m/>
  </r>
  <r>
    <s v="LOCAPR-141114-LT-1-1-DA"/>
    <s v="Luis de la Toba"/>
    <d v="2014-11-14T00:00:00"/>
    <n v="2014"/>
    <d v="1899-12-30T01:47:00"/>
    <d v="1899-12-30T01:54:00"/>
    <d v="1899-12-30T00:07:00"/>
    <n v="2"/>
    <n v="1"/>
    <x v="0"/>
    <n v="1"/>
    <x v="6"/>
    <s v="Los Cabitos profundo, Isla Magdalena, Baja California Sur"/>
    <x v="1"/>
    <n v="55.44"/>
    <n v="16.8"/>
    <n v="52.8"/>
    <n v="16"/>
    <n v="55.44"/>
    <n v="16.8"/>
    <n v="54.12"/>
    <n v="16.399999999999999"/>
    <n v="24.557770000000001"/>
    <n v="-112.10414"/>
    <n v="77"/>
    <n v="25"/>
    <n v="12"/>
    <n v="150"/>
    <x v="0"/>
    <n v="28"/>
    <s v="n/a"/>
    <n v="30"/>
    <m/>
    <m/>
  </r>
  <r>
    <s v="LOCAPR-141114-LT-2-2-DA"/>
    <s v="Luis de la Toba"/>
    <d v="2014-11-14T00:00:00"/>
    <n v="2014"/>
    <d v="1899-12-30T02:42:00"/>
    <d v="1899-12-30T02:50:00"/>
    <d v="1899-12-30T00:08:00"/>
    <n v="2"/>
    <n v="1"/>
    <x v="2"/>
    <n v="2"/>
    <x v="6"/>
    <s v="Los Cabitos profundo, Isla Magdalena, Baja California Sur"/>
    <x v="1"/>
    <n v="33"/>
    <n v="10"/>
    <n v="35.97"/>
    <n v="10.9"/>
    <n v="35.97"/>
    <n v="10.9"/>
    <n v="34.484999999999999"/>
    <n v="10.45"/>
    <n v="24.558800000000002"/>
    <n v="-112.11354"/>
    <n v="77"/>
    <n v="25"/>
    <n v="12"/>
    <n v="150"/>
    <x v="0"/>
    <n v="31"/>
    <s v="n/a"/>
    <n v="30"/>
    <m/>
    <m/>
  </r>
  <r>
    <s v="LOCAPR-141114-RR-3-3-DA"/>
    <s v="Raul Romero"/>
    <d v="2014-11-14T00:00:00"/>
    <n v="2014"/>
    <d v="1899-12-30T02:24:00"/>
    <d v="1899-12-30T02:29:00"/>
    <d v="1899-12-30T00:05:00"/>
    <n v="2"/>
    <n v="1"/>
    <x v="6"/>
    <n v="3"/>
    <x v="6"/>
    <s v="Los Cabitos profundo, Isla Magdalena, Baja California Sur"/>
    <x v="1"/>
    <n v="50.49"/>
    <n v="15.3"/>
    <n v="55.109999999999992"/>
    <n v="16.7"/>
    <n v="55.109999999999992"/>
    <n v="16.7"/>
    <n v="52.8"/>
    <n v="16"/>
    <n v="24.557770000000001"/>
    <n v="-112.10414"/>
    <n v="77"/>
    <n v="25"/>
    <n v="9"/>
    <n v="300"/>
    <x v="0"/>
    <n v="29"/>
    <m/>
    <n v="30"/>
    <m/>
    <m/>
  </r>
  <r>
    <s v="LOCAPR-141114-RR-4-4-DA"/>
    <s v="Raul Romero"/>
    <d v="2014-11-14T00:00:00"/>
    <n v="2014"/>
    <d v="1899-12-30T02:25:00"/>
    <d v="1899-12-30T02:30:00"/>
    <d v="1899-12-30T00:05:00"/>
    <n v="2"/>
    <n v="1"/>
    <x v="7"/>
    <n v="4"/>
    <x v="6"/>
    <s v="Los Cabitos profundo, Isla Magdalena, Baja California Sur"/>
    <x v="1"/>
    <n v="36.629999999999995"/>
    <n v="11.1"/>
    <n v="36.299999999999997"/>
    <n v="11"/>
    <n v="36.629999999999995"/>
    <n v="11.1"/>
    <n v="36.464999999999996"/>
    <n v="11.05"/>
    <n v="24.558199999999999"/>
    <n v="-112.10354"/>
    <n v="77"/>
    <n v="25"/>
    <n v="9"/>
    <n v="300"/>
    <x v="0"/>
    <n v="18"/>
    <m/>
    <n v="30"/>
    <m/>
    <m/>
  </r>
  <r>
    <s v="LOCAPR-141114-UG-5-5-DP"/>
    <s v="Ulises Gomez"/>
    <d v="2014-11-14T00:00:00"/>
    <n v="2014"/>
    <d v="1899-12-30T01:24:00"/>
    <d v="1899-12-30T01:29:00"/>
    <d v="1899-12-30T00:06:00"/>
    <n v="2"/>
    <n v="1"/>
    <x v="4"/>
    <n v="5"/>
    <x v="6"/>
    <s v="Los Cabitos profundo, Isla Magdalena, Baja California Sur"/>
    <x v="1"/>
    <n v="49.5"/>
    <n v="15"/>
    <n v="51.15"/>
    <n v="15.5"/>
    <n v="51.15"/>
    <n v="15.5"/>
    <n v="50.325000000000003"/>
    <n v="15.25"/>
    <n v="24.557770000000001"/>
    <n v="-112.10414"/>
    <n v="77"/>
    <n v="25"/>
    <n v="8"/>
    <n v="120"/>
    <x v="0"/>
    <n v="50"/>
    <m/>
    <n v="22"/>
    <m/>
    <m/>
  </r>
  <r>
    <s v="LOCAPR-141114-UG-6-6-DP"/>
    <s v="Ulises Gomez"/>
    <d v="2014-11-14T00:00:00"/>
    <n v="2014"/>
    <d v="1899-12-30T12:20:00"/>
    <d v="1899-12-30T12:26:00"/>
    <d v="1899-12-30T00:06:00"/>
    <n v="2"/>
    <n v="1"/>
    <x v="5"/>
    <n v="6"/>
    <x v="6"/>
    <s v="Los Cabitos profundo, Isla Magdalena, Baja California Sur"/>
    <x v="1"/>
    <n v="38.609999999999992"/>
    <n v="11.7"/>
    <n v="44.879999999999995"/>
    <n v="13.6"/>
    <n v="44.879999999999995"/>
    <n v="13.6"/>
    <n v="41.74499999999999"/>
    <n v="12.649999999999999"/>
    <n v="24.558199999999999"/>
    <n v="-112.10354"/>
    <n v="77"/>
    <n v="25"/>
    <n v="8"/>
    <n v="210"/>
    <x v="0"/>
    <n v="50"/>
    <m/>
    <n v="16"/>
    <m/>
    <m/>
  </r>
  <r>
    <s v="LOCAPR-151114-LT-7-7-DP"/>
    <s v="Luis de la Toba"/>
    <d v="2014-11-15T00:00:00"/>
    <n v="2014"/>
    <d v="1899-12-30T08:14:00"/>
    <d v="1899-12-30T08:26:00"/>
    <d v="1899-12-30T00:05:00"/>
    <n v="2"/>
    <n v="2"/>
    <x v="8"/>
    <n v="7"/>
    <x v="6"/>
    <s v="Los Cabitos profundo, Isla Magdalena, Baja California Sur"/>
    <x v="1"/>
    <n v="51.48"/>
    <n v="15.6"/>
    <n v="49.17"/>
    <n v="14.9"/>
    <n v="51.48"/>
    <n v="15.6"/>
    <n v="50.325000000000003"/>
    <n v="15.25"/>
    <n v="24.555810000000001"/>
    <n v="-112.10306"/>
    <n v="77"/>
    <n v="25"/>
    <n v="3"/>
    <n v="300"/>
    <x v="0"/>
    <n v="27"/>
    <m/>
    <n v="30"/>
    <m/>
    <m/>
  </r>
  <r>
    <s v="LOCAPR-151114-RR-8-8-DP"/>
    <s v="Raul Romero"/>
    <d v="2014-11-15T00:00:00"/>
    <n v="2014"/>
    <d v="1899-12-30T08:23:00"/>
    <d v="1899-12-30T08:29:00"/>
    <d v="1899-12-30T00:07:00"/>
    <n v="2"/>
    <n v="2"/>
    <x v="9"/>
    <n v="8"/>
    <x v="6"/>
    <s v="Los Cabitos profundo, Isla Magdalena, Baja California Sur"/>
    <x v="1"/>
    <n v="51.15"/>
    <n v="15.5"/>
    <n v="50.82"/>
    <n v="15.4"/>
    <n v="51.15"/>
    <n v="15.5"/>
    <n v="50.984999999999999"/>
    <n v="15.45"/>
    <n v="24.555810000000001"/>
    <n v="-112.10306"/>
    <n v="77"/>
    <n v="25"/>
    <n v="4"/>
    <n v="300"/>
    <x v="0"/>
    <n v="22"/>
    <m/>
    <n v="30"/>
    <m/>
    <m/>
  </r>
  <r>
    <s v="LOCAPR-151114-UG-9-9-DP"/>
    <s v="Ulises Gomez"/>
    <d v="2014-11-15T00:00:00"/>
    <n v="2014"/>
    <d v="1899-12-30T09:03:00"/>
    <d v="1899-12-30T06:06:00"/>
    <d v="1899-12-30T00:07:00"/>
    <n v="2"/>
    <n v="2"/>
    <x v="10"/>
    <n v="9"/>
    <x v="6"/>
    <s v="Los Cabitos profundo, Isla Magdalena, Baja California Sur"/>
    <x v="1"/>
    <n v="55.769999999999989"/>
    <n v="16.899999999999999"/>
    <n v="58.41"/>
    <n v="17.7"/>
    <n v="58.41"/>
    <n v="17.7"/>
    <n v="57.089999999999989"/>
    <n v="17.299999999999997"/>
    <n v="24.555810000000001"/>
    <n v="-112.10306"/>
    <n v="77"/>
    <n v="25"/>
    <n v="3"/>
    <n v="210"/>
    <x v="0"/>
    <n v="50"/>
    <m/>
    <n v="18"/>
    <m/>
    <m/>
  </r>
  <r>
    <s v="LOCAPR-151114-NV-10-10-DP"/>
    <s v="Norberto Velez"/>
    <d v="2014-11-15T00:00:00"/>
    <n v="2014"/>
    <d v="1899-12-30T08:35:00"/>
    <d v="1899-12-30T08:41:00"/>
    <d v="1899-12-30T00:07:00"/>
    <n v="2"/>
    <n v="2"/>
    <x v="11"/>
    <n v="10"/>
    <x v="6"/>
    <s v="Los Cabitos profundo, Isla Magdalena, Baja California Sur"/>
    <x v="1"/>
    <n v="62.36999999999999"/>
    <n v="18.899999999999999"/>
    <n v="56.76"/>
    <n v="17.2"/>
    <n v="62.36999999999999"/>
    <n v="18.899999999999999"/>
    <n v="59.564999999999998"/>
    <n v="18.049999999999997"/>
    <n v="24.556450000000002"/>
    <n v="-112.10381"/>
    <n v="77"/>
    <n v="25"/>
    <n v="3"/>
    <n v="300"/>
    <x v="0"/>
    <n v="50"/>
    <m/>
    <n v="21"/>
    <m/>
    <m/>
  </r>
  <r>
    <s v="LOCAPR-151114-AR-11-11-DP"/>
    <s v="Alfonso Romero"/>
    <d v="2014-11-15T00:00:00"/>
    <n v="2014"/>
    <d v="1899-12-30T08:30:00"/>
    <d v="1899-12-30T08:33:00"/>
    <d v="1899-12-30T00:04:00"/>
    <n v="2"/>
    <n v="2"/>
    <x v="1"/>
    <n v="11"/>
    <x v="6"/>
    <s v="Los Cabitos profundo, Isla Magdalena, Baja California Sur"/>
    <x v="1"/>
    <n v="55.109999999999992"/>
    <n v="16.7"/>
    <n v="60.059999999999995"/>
    <n v="18.2"/>
    <n v="60.059999999999995"/>
    <n v="18.2"/>
    <n v="57.584999999999994"/>
    <n v="17.45"/>
    <n v="24.556450000000002"/>
    <n v="-112.10381"/>
    <n v="77"/>
    <n v="25"/>
    <n v="5"/>
    <n v="300"/>
    <x v="0"/>
    <n v="50"/>
    <m/>
    <n v="10"/>
    <m/>
    <m/>
  </r>
  <r>
    <s v="LOCAPR-151114-DV-12-12-DP"/>
    <s v="Daniel Valdez"/>
    <d v="2014-11-15T00:00:00"/>
    <n v="2014"/>
    <d v="1899-12-30T08:30:00"/>
    <d v="1899-12-30T08:40:00"/>
    <d v="1899-12-30T00:02:00"/>
    <n v="2"/>
    <n v="2"/>
    <x v="3"/>
    <n v="12"/>
    <x v="6"/>
    <s v="Los Cabitos profundo, Isla Magdalena, Baja California Sur"/>
    <x v="1"/>
    <n v="55.109999999999992"/>
    <n v="16.7"/>
    <n v="57.089999999999996"/>
    <n v="17.3"/>
    <n v="57.089999999999996"/>
    <n v="17.3"/>
    <n v="56.099999999999994"/>
    <n v="17"/>
    <n v="24.556450000000002"/>
    <n v="-112.10381"/>
    <n v="77"/>
    <n v="25"/>
    <n v="5"/>
    <n v="120"/>
    <x v="0"/>
    <n v="43"/>
    <m/>
    <n v="30"/>
    <m/>
    <m/>
  </r>
  <r>
    <s v="LOCAPR-151114-CA-13-13-DP"/>
    <s v="Christian Alducin"/>
    <d v="2014-11-15T00:00:00"/>
    <n v="2014"/>
    <d v="1899-12-30T08:24:00"/>
    <d v="1899-12-30T08:26:00"/>
    <d v="1899-12-30T00:04:00"/>
    <n v="2"/>
    <n v="2"/>
    <x v="16"/>
    <n v="13"/>
    <x v="6"/>
    <s v="Los Cabitos profundo, Isla Magdalena, Baja California Sur"/>
    <x v="1"/>
    <n v="49.5"/>
    <n v="15"/>
    <n v="48.839999999999996"/>
    <n v="14.8"/>
    <n v="49.5"/>
    <n v="15"/>
    <n v="49.17"/>
    <n v="14.9"/>
    <n v="24.556450000000002"/>
    <n v="112.10381"/>
    <n v="77"/>
    <n v="25"/>
    <n v="3"/>
    <n v="120"/>
    <x v="0"/>
    <n v="50"/>
    <m/>
    <n v="27"/>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r>
    <m/>
    <m/>
    <m/>
    <m/>
    <m/>
    <m/>
    <m/>
    <m/>
    <m/>
    <x v="22"/>
    <m/>
    <x v="7"/>
    <m/>
    <x v="2"/>
    <m/>
    <m/>
    <m/>
    <m/>
    <m/>
    <m/>
    <m/>
    <m/>
    <m/>
    <m/>
    <m/>
    <m/>
    <m/>
    <m/>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7" cacheId="10" dataOnRows="1" applyNumberFormats="0" applyBorderFormats="0" applyFontFormats="0" applyPatternFormats="0" applyAlignmentFormats="0" applyWidthHeightFormats="1" dataCaption="Datos" updatedVersion="2" showMemberPropertyTips="0" useAutoFormatting="1" itemPrintTitles="1" createdVersion="1" indent="0" compact="0" compactData="0" gridDropZones="1">
  <location ref="A3:P46" firstHeaderRow="2" firstDataRow="2" firstDataCol="10"/>
  <pivotFields count="33">
    <pivotField axis="axisRow" compact="0" outline="0" subtotalTop="0" showAll="0" includeNewItemsInFilter="1" defaultSubtotal="0">
      <items count="83">
        <item x="34"/>
        <item m="1" x="62"/>
        <item m="1" x="63"/>
        <item x="31"/>
        <item x="30"/>
        <item m="1" x="69"/>
        <item x="21"/>
        <item m="1" x="61"/>
        <item m="1" x="80"/>
        <item m="1" x="46"/>
        <item m="1" x="73"/>
        <item m="1" x="64"/>
        <item m="1" x="75"/>
        <item m="1" x="53"/>
        <item x="6"/>
        <item m="1" x="55"/>
        <item m="1" x="74"/>
        <item m="1" x="56"/>
        <item m="1" x="52"/>
        <item m="1" x="76"/>
        <item m="1" x="54"/>
        <item m="1" x="41"/>
        <item m="1" x="47"/>
        <item m="1" x="49"/>
        <item m="1" x="57"/>
        <item m="1" x="70"/>
        <item m="1" x="82"/>
        <item m="1" x="65"/>
        <item m="1" x="42"/>
        <item m="1" x="78"/>
        <item m="1" x="67"/>
        <item m="1" x="44"/>
        <item m="1" x="59"/>
        <item m="1" x="71"/>
        <item x="1"/>
        <item m="1" x="68"/>
        <item m="1" x="51"/>
        <item m="1" x="79"/>
        <item m="1" x="60"/>
        <item m="1" x="45"/>
        <item x="18"/>
        <item m="1" x="72"/>
        <item x="20"/>
        <item x="22"/>
        <item x="23"/>
        <item x="24"/>
        <item x="25"/>
        <item x="26"/>
        <item x="27"/>
        <item x="28"/>
        <item x="29"/>
        <item m="1" x="50"/>
        <item m="1" x="66"/>
        <item m="1" x="43"/>
        <item m="1" x="58"/>
        <item m="1" x="77"/>
        <item m="1" x="48"/>
        <item x="37"/>
        <item x="38"/>
        <item x="39"/>
        <item m="1" x="81"/>
        <item x="19"/>
        <item x="7"/>
        <item x="8"/>
        <item x="9"/>
        <item x="10"/>
        <item x="11"/>
        <item x="12"/>
        <item x="13"/>
        <item x="14"/>
        <item x="15"/>
        <item x="16"/>
        <item x="17"/>
        <item x="35"/>
        <item x="36"/>
        <item x="0"/>
        <item x="2"/>
        <item x="3"/>
        <item x="4"/>
        <item x="5"/>
        <item x="32"/>
        <item x="33"/>
        <item x="40"/>
      </items>
    </pivotField>
    <pivotField axis="axisRow" compact="0" outline="0" subtotalTop="0" showAll="0" includeNewItemsInFilter="1" defaultSubtotal="0">
      <items count="11">
        <item x="2"/>
        <item x="5"/>
        <item x="6"/>
        <item x="7"/>
        <item x="3"/>
        <item x="4"/>
        <item m="1" x="10"/>
        <item x="0"/>
        <item x="9"/>
        <item x="1"/>
        <item x="8"/>
      </items>
    </pivotField>
    <pivotField axis="axisRow" compact="0" outline="0" subtotalTop="0" showAll="0" includeNewItemsInFilter="1" defaultSubtotal="0">
      <items count="4">
        <item x="3"/>
        <item x="0"/>
        <item x="2"/>
        <item x="1"/>
      </items>
    </pivotField>
    <pivotField compact="0" outline="0" subtotalTop="0" showAll="0" includeNewItemsInFilter="1"/>
    <pivotField compact="0" numFmtId="20" outline="0" subtotalTop="0" showAll="0" includeNewItemsInFilter="1"/>
    <pivotField compact="0" numFmtId="20" outline="0" subtotalTop="0" showAll="0" includeNewItemsInFilter="1"/>
    <pivotField compact="0" numFmtId="20" outline="0" subtotalTop="0" showAll="0" includeNewItemsInFilter="1"/>
    <pivotField compact="0" outline="0" subtotalTop="0" showAll="0" includeNewItemsInFilter="1"/>
    <pivotField axis="axisRow" compact="0" outline="0" subtotalTop="0" showAll="0" includeNewItemsInFilter="1" defaultSubtotal="0">
      <items count="2">
        <item x="1"/>
        <item x="0"/>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6">
        <item x="3"/>
        <item x="1"/>
        <item x="5"/>
        <item x="4"/>
        <item x="0"/>
        <item x="2"/>
      </items>
    </pivotField>
    <pivotField compact="0" outline="0" subtotalTop="0" showAll="0" includeNewItemsInFilter="1"/>
    <pivotField axis="axisRow" compact="0" outline="0" subtotalTop="0" showAll="0" includeNewItemsInFilter="1" defaultSubtotal="0">
      <items count="2">
        <item x="0"/>
        <item x="1"/>
      </items>
    </pivotField>
    <pivotField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outline="0" subtotalTop="0" showAll="0" includeNewItemsInFilter="1"/>
    <pivotField compact="0" numFmtId="2" outline="0" subtotalTop="0" showAll="0" includeNewItemsInFilter="1"/>
    <pivotField compact="0" outline="0" subtotalTop="0" showAll="0" includeNewItemsInFilter="1"/>
    <pivotField axis="axisRow" compact="0" outline="0" subtotalTop="0" showAll="0" includeNewItemsInFilter="1" defaultSubtotal="0">
      <items count="15">
        <item x="12"/>
        <item x="13"/>
        <item x="14"/>
        <item x="7"/>
        <item x="9"/>
        <item x="6"/>
        <item x="0"/>
        <item x="8"/>
        <item x="1"/>
        <item x="11"/>
        <item x="2"/>
        <item x="3"/>
        <item x="5"/>
        <item x="4"/>
        <item x="10"/>
      </items>
    </pivotField>
    <pivotField axis="axisRow" compact="0" outline="0" subtotalTop="0" showAll="0" includeNewItemsInFilter="1">
      <items count="31">
        <item x="6"/>
        <item m="1" x="15"/>
        <item m="1" x="26"/>
        <item m="1" x="17"/>
        <item m="1" x="23"/>
        <item m="1" x="25"/>
        <item m="1" x="24"/>
        <item m="1" x="27"/>
        <item m="1" x="18"/>
        <item m="1" x="16"/>
        <item m="1" x="19"/>
        <item m="1" x="20"/>
        <item m="1" x="28"/>
        <item m="1" x="22"/>
        <item m="1" x="21"/>
        <item m="1" x="29"/>
        <item x="7"/>
        <item x="8"/>
        <item x="9"/>
        <item x="10"/>
        <item x="0"/>
        <item x="11"/>
        <item x="1"/>
        <item x="12"/>
        <item x="13"/>
        <item x="14"/>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1"/>
    <field x="13"/>
    <field x="2"/>
    <field x="8"/>
    <field x="9"/>
    <field x="10"/>
    <field x="0"/>
    <field x="1"/>
    <field x="22"/>
    <field x="23"/>
  </rowFields>
  <rowItems count="42">
    <i>
      <x/>
      <x v="1"/>
      <x v="2"/>
      <x v="1"/>
      <x/>
      <x/>
      <x v="61"/>
      <x v="9"/>
      <x v="3"/>
      <x v="16"/>
    </i>
    <i r="4">
      <x v="1"/>
      <x v="1"/>
      <x v="6"/>
      <x v="2"/>
      <x v="3"/>
      <x v="16"/>
    </i>
    <i r="4">
      <x v="2"/>
      <x v="2"/>
      <x v="44"/>
      <x v="1"/>
      <x v="3"/>
      <x v="16"/>
    </i>
    <i r="4">
      <x v="3"/>
      <x v="3"/>
      <x v="46"/>
      <x v="7"/>
      <x v="4"/>
      <x v="18"/>
    </i>
    <i r="4">
      <x v="4"/>
      <x v="4"/>
      <x v="48"/>
      <x v="4"/>
      <x v="4"/>
      <x v="18"/>
    </i>
    <i r="4">
      <x v="5"/>
      <x v="5"/>
      <x v="50"/>
      <x v="5"/>
      <x v="4"/>
      <x v="18"/>
    </i>
    <i>
      <x v="1"/>
      <x v="1"/>
      <x v="3"/>
      <x/>
      <x/>
      <x/>
      <x v="14"/>
      <x v="2"/>
      <x v="10"/>
      <x v="26"/>
    </i>
    <i r="4">
      <x v="1"/>
      <x v="1"/>
      <x v="62"/>
      <x v="9"/>
      <x v="10"/>
      <x v="26"/>
    </i>
    <i r="4">
      <x v="2"/>
      <x v="2"/>
      <x v="63"/>
      <x v="1"/>
      <x v="11"/>
      <x v="27"/>
    </i>
    <i r="4">
      <x v="3"/>
      <x v="3"/>
      <x v="64"/>
      <x v="7"/>
      <x v="11"/>
      <x v="27"/>
    </i>
    <i r="4">
      <x v="4"/>
      <x v="4"/>
      <x v="65"/>
      <x v="4"/>
      <x v="13"/>
      <x v="28"/>
    </i>
    <i r="4">
      <x v="5"/>
      <x v="5"/>
      <x v="66"/>
      <x v="5"/>
      <x v="13"/>
      <x v="28"/>
    </i>
    <i r="3">
      <x v="1"/>
      <x v="6"/>
      <x v="6"/>
      <x v="67"/>
      <x v="2"/>
      <x v="12"/>
      <x v="29"/>
    </i>
    <i r="4">
      <x v="7"/>
      <x v="7"/>
      <x v="68"/>
      <x v="9"/>
      <x v="12"/>
      <x v="29"/>
    </i>
    <i r="4">
      <x v="8"/>
      <x v="8"/>
      <x v="69"/>
      <x v="1"/>
      <x v="12"/>
      <x v="29"/>
    </i>
    <i r="4">
      <x v="9"/>
      <x v="9"/>
      <x v="70"/>
      <x v="7"/>
      <x v="11"/>
      <x v="27"/>
    </i>
    <i r="4">
      <x v="10"/>
      <x v="10"/>
      <x v="71"/>
      <x v="4"/>
      <x v="11"/>
      <x v="27"/>
    </i>
    <i r="4">
      <x v="11"/>
      <x v="11"/>
      <x v="72"/>
      <x v="5"/>
      <x v="11"/>
      <x v="27"/>
    </i>
    <i>
      <x v="2"/>
      <x v="1"/>
      <x/>
      <x/>
      <x/>
      <x/>
      <x v="73"/>
      <x v="7"/>
      <x/>
      <x v="23"/>
    </i>
    <i r="4">
      <x v="1"/>
      <x v="1"/>
      <x v="74"/>
      <x v="2"/>
      <x v="1"/>
      <x v="24"/>
    </i>
    <i r="4">
      <x v="2"/>
      <x v="2"/>
      <x v="57"/>
      <x v="10"/>
      <x v="1"/>
      <x v="24"/>
    </i>
    <i r="3">
      <x v="1"/>
      <x v="3"/>
      <x v="3"/>
      <x v="58"/>
      <x v="10"/>
      <x v="1"/>
      <x v="24"/>
    </i>
    <i r="4">
      <x v="4"/>
      <x v="4"/>
      <x v="59"/>
      <x v="5"/>
      <x v="1"/>
      <x v="24"/>
    </i>
    <i r="4">
      <x v="5"/>
      <x v="5"/>
      <x v="82"/>
      <x v="7"/>
      <x v="2"/>
      <x v="25"/>
    </i>
    <i>
      <x v="3"/>
      <x/>
      <x v="1"/>
      <x/>
      <x/>
      <x/>
      <x v="4"/>
      <x v="10"/>
      <x v="9"/>
      <x v="21"/>
    </i>
    <i r="4">
      <x v="1"/>
      <x v="1"/>
      <x v="3"/>
      <x v="8"/>
      <x v="9"/>
      <x v="21"/>
    </i>
    <i r="4">
      <x v="2"/>
      <x v="2"/>
      <x v="80"/>
      <x v="5"/>
      <x v="9"/>
      <x v="21"/>
    </i>
    <i r="4">
      <x v="3"/>
      <x v="3"/>
      <x v="81"/>
      <x v="4"/>
      <x v="9"/>
      <x v="21"/>
    </i>
    <i r="4">
      <x v="4"/>
      <x v="4"/>
      <x/>
      <x v="1"/>
      <x v="9"/>
      <x v="21"/>
    </i>
    <i>
      <x v="4"/>
      <x/>
      <x v="1"/>
      <x v="1"/>
      <x/>
      <x/>
      <x v="75"/>
      <x v="7"/>
      <x v="6"/>
      <x v="20"/>
    </i>
    <i r="4">
      <x v="1"/>
      <x v="1"/>
      <x v="34"/>
      <x v="9"/>
      <x v="6"/>
      <x v="20"/>
    </i>
    <i r="4">
      <x v="2"/>
      <x v="2"/>
      <x v="76"/>
      <x/>
      <x v="6"/>
      <x v="20"/>
    </i>
    <i r="4">
      <x v="3"/>
      <x v="3"/>
      <x v="77"/>
      <x v="4"/>
      <x v="8"/>
      <x v="22"/>
    </i>
    <i r="4">
      <x v="4"/>
      <x v="4"/>
      <x v="78"/>
      <x v="5"/>
      <x v="8"/>
      <x v="22"/>
    </i>
    <i r="4">
      <x v="5"/>
      <x v="5"/>
      <x v="79"/>
      <x v="1"/>
      <x v="8"/>
      <x v="22"/>
    </i>
    <i>
      <x v="5"/>
      <x/>
      <x v="2"/>
      <x/>
      <x/>
      <x/>
      <x v="40"/>
      <x v="9"/>
      <x v="5"/>
      <x/>
    </i>
    <i r="4">
      <x v="1"/>
      <x v="1"/>
      <x v="42"/>
      <x v="2"/>
      <x v="5"/>
      <x/>
    </i>
    <i r="4">
      <x v="2"/>
      <x v="2"/>
      <x v="43"/>
      <x v="1"/>
      <x v="5"/>
      <x/>
    </i>
    <i r="4">
      <x v="3"/>
      <x v="3"/>
      <x v="45"/>
      <x v="7"/>
      <x v="7"/>
      <x v="17"/>
    </i>
    <i r="4">
      <x v="4"/>
      <x v="4"/>
      <x v="47"/>
      <x v="4"/>
      <x v="7"/>
      <x v="17"/>
    </i>
    <i r="4">
      <x v="5"/>
      <x v="5"/>
      <x v="49"/>
      <x v="3"/>
      <x v="14"/>
      <x v="19"/>
    </i>
    <i t="grand">
      <x/>
    </i>
  </rowItems>
  <colItems count="1">
    <i/>
  </colItems>
</pivotTableDefinition>
</file>

<file path=xl/pivotTables/pivotTable2.xml><?xml version="1.0" encoding="utf-8"?>
<pivotTableDefinition xmlns="http://schemas.openxmlformats.org/spreadsheetml/2006/main" name="Tabla dinámica3" cacheId="11" applyNumberFormats="0" applyBorderFormats="0" applyFontFormats="0" applyPatternFormats="0" applyAlignmentFormats="0" applyWidthHeightFormats="1" dataCaption="Valores" updatedVersion="4" minRefreshableVersion="3" useAutoFormatting="1" itemPrintTitles="1" createdVersion="4" indent="0" compact="0" compactData="0" gridDropZones="1" multipleFieldFilters="0">
  <location ref="A3:E76" firstHeaderRow="1" firstDataRow="2" firstDataCol="3"/>
  <pivotFields count="3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4">
        <item x="0"/>
        <item x="2"/>
        <item x="6"/>
        <item x="7"/>
        <item x="4"/>
        <item x="5"/>
        <item x="8"/>
        <item x="9"/>
        <item x="10"/>
        <item x="11"/>
        <item x="1"/>
        <item x="3"/>
        <item x="16"/>
        <item x="17"/>
        <item x="18"/>
        <item x="19"/>
        <item x="14"/>
        <item x="15"/>
        <item x="12"/>
        <item x="13"/>
        <item x="20"/>
        <item x="21"/>
        <item x="22"/>
        <item t="default"/>
      </items>
    </pivotField>
    <pivotField compact="0" outline="0" showAll="0"/>
    <pivotField axis="axisRow" compact="0" outline="0" showAll="0" defaultSubtotal="0">
      <items count="8">
        <item x="4"/>
        <item x="5"/>
        <item x="1"/>
        <item x="0"/>
        <item x="6"/>
        <item x="3"/>
        <item x="2"/>
        <item x="7"/>
      </items>
    </pivotField>
    <pivotField compact="0" outline="0" showAl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x="0"/>
        <item h="1" x="1"/>
        <item h="1" x="2"/>
        <item t="default"/>
      </items>
    </pivotField>
    <pivotField dataField="1" compact="0" outline="0" showAll="0"/>
    <pivotField compact="0" outline="0" showAll="0"/>
    <pivotField compact="0" outline="0" showAll="0"/>
    <pivotField compact="0" outline="0" showAll="0"/>
    <pivotField compact="0" outline="0" showAll="0"/>
  </pivotFields>
  <rowFields count="3">
    <field x="13"/>
    <field x="11"/>
    <field x="9"/>
  </rowFields>
  <rowItems count="72">
    <i>
      <x/>
      <x v="2"/>
      <x v="7"/>
    </i>
    <i r="2">
      <x v="9"/>
    </i>
    <i r="2">
      <x v="10"/>
    </i>
    <i r="2">
      <x v="11"/>
    </i>
    <i r="2">
      <x v="13"/>
    </i>
    <i r="2">
      <x v="15"/>
    </i>
    <i r="2">
      <x v="16"/>
    </i>
    <i r="2">
      <x v="17"/>
    </i>
    <i r="2">
      <x v="19"/>
    </i>
    <i r="1">
      <x v="3"/>
      <x/>
    </i>
    <i r="2">
      <x v="1"/>
    </i>
    <i r="2">
      <x v="2"/>
    </i>
    <i r="2">
      <x v="3"/>
    </i>
    <i r="2">
      <x v="4"/>
    </i>
    <i r="2">
      <x v="5"/>
    </i>
    <i r="2">
      <x v="6"/>
    </i>
    <i r="2">
      <x v="8"/>
    </i>
    <i r="2">
      <x v="12"/>
    </i>
    <i r="2">
      <x v="14"/>
    </i>
    <i r="2">
      <x v="18"/>
    </i>
    <i r="1">
      <x v="5"/>
      <x v="6"/>
    </i>
    <i r="2">
      <x v="7"/>
    </i>
    <i r="2">
      <x v="8"/>
    </i>
    <i r="2">
      <x v="10"/>
    </i>
    <i r="2">
      <x v="12"/>
    </i>
    <i r="2">
      <x v="14"/>
    </i>
    <i r="2">
      <x v="15"/>
    </i>
    <i r="2">
      <x v="16"/>
    </i>
    <i r="2">
      <x v="17"/>
    </i>
    <i r="2">
      <x v="18"/>
    </i>
    <i r="2">
      <x v="19"/>
    </i>
    <i r="1">
      <x v="6"/>
      <x/>
    </i>
    <i r="2">
      <x v="1"/>
    </i>
    <i r="2">
      <x v="2"/>
    </i>
    <i r="2">
      <x v="3"/>
    </i>
    <i r="2">
      <x v="13"/>
    </i>
    <i>
      <x v="1"/>
      <x/>
      <x/>
    </i>
    <i r="2">
      <x v="3"/>
    </i>
    <i r="2">
      <x v="5"/>
    </i>
    <i r="2">
      <x v="7"/>
    </i>
    <i r="2">
      <x v="9"/>
    </i>
    <i r="2">
      <x v="11"/>
    </i>
    <i r="2">
      <x v="13"/>
    </i>
    <i r="2">
      <x v="15"/>
    </i>
    <i r="2">
      <x v="17"/>
    </i>
    <i r="2">
      <x v="18"/>
    </i>
    <i r="2">
      <x v="21"/>
    </i>
    <i r="1">
      <x v="1"/>
      <x v="1"/>
    </i>
    <i r="2">
      <x v="2"/>
    </i>
    <i r="2">
      <x v="4"/>
    </i>
    <i r="2">
      <x v="6"/>
    </i>
    <i r="2">
      <x v="8"/>
    </i>
    <i r="2">
      <x v="10"/>
    </i>
    <i r="2">
      <x v="12"/>
    </i>
    <i r="2">
      <x v="14"/>
    </i>
    <i r="2">
      <x v="16"/>
    </i>
    <i r="2">
      <x v="19"/>
    </i>
    <i r="2">
      <x v="20"/>
    </i>
    <i r="1">
      <x v="4"/>
      <x/>
    </i>
    <i r="2">
      <x v="1"/>
    </i>
    <i r="2">
      <x v="2"/>
    </i>
    <i r="2">
      <x v="3"/>
    </i>
    <i r="2">
      <x v="4"/>
    </i>
    <i r="2">
      <x v="5"/>
    </i>
    <i r="2">
      <x v="6"/>
    </i>
    <i r="2">
      <x v="7"/>
    </i>
    <i r="2">
      <x v="8"/>
    </i>
    <i r="2">
      <x v="9"/>
    </i>
    <i r="2">
      <x v="10"/>
    </i>
    <i r="2">
      <x v="11"/>
    </i>
    <i r="2">
      <x v="12"/>
    </i>
    <i t="grand">
      <x/>
    </i>
  </rowItems>
  <colFields count="1">
    <field x="28"/>
  </colFields>
  <colItems count="2">
    <i>
      <x/>
    </i>
    <i t="grand">
      <x/>
    </i>
  </colItems>
  <dataFields count="1">
    <dataField name="Máx. de abundancia" fld="29" subtotal="max" baseField="9" baseItem="9"/>
  </dataField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P46"/>
  <sheetViews>
    <sheetView workbookViewId="0">
      <selection activeCell="A9" sqref="A9"/>
    </sheetView>
  </sheetViews>
  <sheetFormatPr baseColWidth="10" defaultRowHeight="14"/>
  <cols>
    <col min="1" max="1" width="12.5" bestFit="1" customWidth="1"/>
    <col min="2" max="5" width="18.6640625" bestFit="1" customWidth="1"/>
    <col min="6" max="6" width="29.1640625" customWidth="1"/>
    <col min="7" max="7" width="12.33203125" bestFit="1" customWidth="1"/>
    <col min="8" max="10" width="14.33203125" bestFit="1" customWidth="1"/>
  </cols>
  <sheetData>
    <row r="3" spans="1:16">
      <c r="A3" s="25"/>
      <c r="B3" s="26"/>
      <c r="C3" s="26"/>
      <c r="D3" s="26"/>
      <c r="E3" s="26"/>
      <c r="F3" s="26"/>
      <c r="G3" s="26"/>
      <c r="H3" s="26"/>
      <c r="I3" s="26"/>
      <c r="J3" s="26"/>
      <c r="K3" s="25"/>
      <c r="L3" s="26"/>
      <c r="M3" s="26"/>
      <c r="N3" s="26"/>
      <c r="O3" s="26"/>
      <c r="P3" s="27"/>
    </row>
    <row r="4" spans="1:16">
      <c r="A4" s="34" t="s">
        <v>216</v>
      </c>
      <c r="B4" s="34" t="s">
        <v>218</v>
      </c>
      <c r="C4" s="34" t="s">
        <v>207</v>
      </c>
      <c r="D4" s="34" t="s">
        <v>213</v>
      </c>
      <c r="E4" s="34" t="s">
        <v>214</v>
      </c>
      <c r="F4" s="34" t="s">
        <v>215</v>
      </c>
      <c r="G4" s="34" t="s">
        <v>165</v>
      </c>
      <c r="H4" s="34" t="s">
        <v>206</v>
      </c>
      <c r="I4" s="34" t="s">
        <v>227</v>
      </c>
      <c r="J4" s="34" t="s">
        <v>228</v>
      </c>
      <c r="K4" s="28"/>
      <c r="L4" s="29"/>
      <c r="M4" s="29"/>
      <c r="N4" s="29"/>
      <c r="O4" s="29"/>
      <c r="P4" s="30"/>
    </row>
    <row r="5" spans="1:16">
      <c r="A5" s="25" t="s">
        <v>158</v>
      </c>
      <c r="B5" s="25">
        <v>2</v>
      </c>
      <c r="C5" s="35">
        <v>40509</v>
      </c>
      <c r="D5" s="25">
        <v>2</v>
      </c>
      <c r="E5" s="25">
        <v>1</v>
      </c>
      <c r="F5" s="25">
        <v>1</v>
      </c>
      <c r="G5" s="25" t="s">
        <v>94</v>
      </c>
      <c r="H5" s="25" t="s">
        <v>173</v>
      </c>
      <c r="I5" s="25">
        <v>24.572870000000002</v>
      </c>
      <c r="J5" s="25">
        <v>-112.10508</v>
      </c>
      <c r="K5" s="25"/>
      <c r="L5" s="26"/>
      <c r="M5" s="26"/>
      <c r="N5" s="26"/>
      <c r="O5" s="26"/>
      <c r="P5" s="27"/>
    </row>
    <row r="6" spans="1:16">
      <c r="A6" s="28"/>
      <c r="B6" s="28"/>
      <c r="C6" s="28"/>
      <c r="D6" s="28"/>
      <c r="E6" s="25">
        <v>2</v>
      </c>
      <c r="F6" s="25">
        <v>2</v>
      </c>
      <c r="G6" s="25" t="s">
        <v>176</v>
      </c>
      <c r="H6" s="25" t="s">
        <v>168</v>
      </c>
      <c r="I6" s="25">
        <v>24.572870000000002</v>
      </c>
      <c r="J6" s="25">
        <v>-112.10508</v>
      </c>
      <c r="K6" s="28"/>
      <c r="L6" s="29"/>
      <c r="M6" s="29"/>
      <c r="N6" s="29"/>
      <c r="O6" s="29"/>
      <c r="P6" s="30"/>
    </row>
    <row r="7" spans="1:16">
      <c r="A7" s="28"/>
      <c r="B7" s="28"/>
      <c r="C7" s="28"/>
      <c r="D7" s="28"/>
      <c r="E7" s="25">
        <v>3</v>
      </c>
      <c r="F7" s="25">
        <v>3</v>
      </c>
      <c r="G7" s="25" t="s">
        <v>84</v>
      </c>
      <c r="H7" s="25" t="s">
        <v>234</v>
      </c>
      <c r="I7" s="25">
        <v>24.572870000000002</v>
      </c>
      <c r="J7" s="25">
        <v>-112.10508</v>
      </c>
      <c r="K7" s="28"/>
      <c r="L7" s="29"/>
      <c r="M7" s="29"/>
      <c r="N7" s="29"/>
      <c r="O7" s="29"/>
      <c r="P7" s="30"/>
    </row>
    <row r="8" spans="1:16">
      <c r="A8" s="28"/>
      <c r="B8" s="28"/>
      <c r="C8" s="28"/>
      <c r="D8" s="28"/>
      <c r="E8" s="25">
        <v>4</v>
      </c>
      <c r="F8" s="25">
        <v>4</v>
      </c>
      <c r="G8" s="25" t="s">
        <v>86</v>
      </c>
      <c r="H8" s="25" t="s">
        <v>172</v>
      </c>
      <c r="I8" s="25">
        <v>24.574190000000002</v>
      </c>
      <c r="J8" s="25">
        <v>-112.10616</v>
      </c>
      <c r="K8" s="28"/>
      <c r="L8" s="29"/>
      <c r="M8" s="29"/>
      <c r="N8" s="29"/>
      <c r="O8" s="29"/>
      <c r="P8" s="30"/>
    </row>
    <row r="9" spans="1:16">
      <c r="A9" s="28"/>
      <c r="B9" s="28"/>
      <c r="C9" s="28"/>
      <c r="D9" s="28"/>
      <c r="E9" s="25">
        <v>5</v>
      </c>
      <c r="F9" s="25">
        <v>5</v>
      </c>
      <c r="G9" s="25" t="s">
        <v>88</v>
      </c>
      <c r="H9" s="25" t="s">
        <v>194</v>
      </c>
      <c r="I9" s="25">
        <v>24.574190000000002</v>
      </c>
      <c r="J9" s="25">
        <v>-112.10616</v>
      </c>
      <c r="K9" s="28"/>
      <c r="L9" s="29"/>
      <c r="M9" s="29"/>
      <c r="N9" s="29"/>
      <c r="O9" s="29"/>
      <c r="P9" s="30"/>
    </row>
    <row r="10" spans="1:16">
      <c r="A10" s="28"/>
      <c r="B10" s="28"/>
      <c r="C10" s="28"/>
      <c r="D10" s="28"/>
      <c r="E10" s="25">
        <v>6</v>
      </c>
      <c r="F10" s="25">
        <v>6</v>
      </c>
      <c r="G10" s="25" t="s">
        <v>90</v>
      </c>
      <c r="H10" s="25" t="s">
        <v>166</v>
      </c>
      <c r="I10" s="25">
        <v>24.574190000000002</v>
      </c>
      <c r="J10" s="25">
        <v>-112.10616</v>
      </c>
      <c r="K10" s="28"/>
      <c r="L10" s="29"/>
      <c r="M10" s="29"/>
      <c r="N10" s="29"/>
      <c r="O10" s="29"/>
      <c r="P10" s="30"/>
    </row>
    <row r="11" spans="1:16">
      <c r="A11" s="25" t="s">
        <v>167</v>
      </c>
      <c r="B11" s="25">
        <v>2</v>
      </c>
      <c r="C11" s="35">
        <v>40510</v>
      </c>
      <c r="D11" s="25">
        <v>1</v>
      </c>
      <c r="E11" s="25">
        <v>1</v>
      </c>
      <c r="F11" s="25">
        <v>1</v>
      </c>
      <c r="G11" s="25" t="s">
        <v>171</v>
      </c>
      <c r="H11" s="25" t="s">
        <v>168</v>
      </c>
      <c r="I11" s="25">
        <v>24.661639999999998</v>
      </c>
      <c r="J11" s="25">
        <v>-112.17349</v>
      </c>
      <c r="K11" s="28"/>
      <c r="L11" s="29"/>
      <c r="M11" s="29"/>
      <c r="N11" s="29"/>
      <c r="O11" s="29"/>
      <c r="P11" s="30"/>
    </row>
    <row r="12" spans="1:16">
      <c r="A12" s="28"/>
      <c r="B12" s="28"/>
      <c r="C12" s="28"/>
      <c r="D12" s="28"/>
      <c r="E12" s="25">
        <v>2</v>
      </c>
      <c r="F12" s="25">
        <v>2</v>
      </c>
      <c r="G12" s="25" t="s">
        <v>102</v>
      </c>
      <c r="H12" s="25" t="s">
        <v>173</v>
      </c>
      <c r="I12" s="25">
        <v>24.661639999999998</v>
      </c>
      <c r="J12" s="25">
        <v>-112.17349</v>
      </c>
      <c r="K12" s="28"/>
      <c r="L12" s="29"/>
      <c r="M12" s="29"/>
      <c r="N12" s="29"/>
      <c r="O12" s="29"/>
      <c r="P12" s="30"/>
    </row>
    <row r="13" spans="1:16">
      <c r="A13" s="28"/>
      <c r="B13" s="28"/>
      <c r="C13" s="28"/>
      <c r="D13" s="28"/>
      <c r="E13" s="25">
        <v>3</v>
      </c>
      <c r="F13" s="25">
        <v>3</v>
      </c>
      <c r="G13" s="25" t="s">
        <v>104</v>
      </c>
      <c r="H13" s="25" t="s">
        <v>234</v>
      </c>
      <c r="I13" s="25">
        <v>24.66179</v>
      </c>
      <c r="J13" s="25">
        <v>-112.17228</v>
      </c>
      <c r="K13" s="28"/>
      <c r="L13" s="29"/>
      <c r="M13" s="29"/>
      <c r="N13" s="29"/>
      <c r="O13" s="29"/>
      <c r="P13" s="30"/>
    </row>
    <row r="14" spans="1:16">
      <c r="A14" s="28"/>
      <c r="B14" s="28"/>
      <c r="C14" s="28"/>
      <c r="D14" s="28"/>
      <c r="E14" s="25">
        <v>4</v>
      </c>
      <c r="F14" s="25">
        <v>4</v>
      </c>
      <c r="G14" s="25" t="s">
        <v>96</v>
      </c>
      <c r="H14" s="25" t="s">
        <v>172</v>
      </c>
      <c r="I14" s="25">
        <v>24.66179</v>
      </c>
      <c r="J14" s="25">
        <v>-112.17228</v>
      </c>
      <c r="K14" s="28"/>
      <c r="L14" s="29"/>
      <c r="M14" s="29"/>
      <c r="N14" s="29"/>
      <c r="O14" s="29"/>
      <c r="P14" s="30"/>
    </row>
    <row r="15" spans="1:16">
      <c r="A15" s="28"/>
      <c r="B15" s="28"/>
      <c r="C15" s="28"/>
      <c r="D15" s="28"/>
      <c r="E15" s="25">
        <v>5</v>
      </c>
      <c r="F15" s="25">
        <v>5</v>
      </c>
      <c r="G15" s="25" t="s">
        <v>98</v>
      </c>
      <c r="H15" s="25" t="s">
        <v>194</v>
      </c>
      <c r="I15" s="25">
        <v>24.66187</v>
      </c>
      <c r="J15" s="25">
        <v>-112.17224</v>
      </c>
      <c r="K15" s="28"/>
      <c r="L15" s="29"/>
      <c r="M15" s="29"/>
      <c r="N15" s="29"/>
      <c r="O15" s="29"/>
      <c r="P15" s="30"/>
    </row>
    <row r="16" spans="1:16">
      <c r="A16" s="28"/>
      <c r="B16" s="28"/>
      <c r="C16" s="28"/>
      <c r="D16" s="28"/>
      <c r="E16" s="25">
        <v>6</v>
      </c>
      <c r="F16" s="25">
        <v>6</v>
      </c>
      <c r="G16" s="25" t="s">
        <v>100</v>
      </c>
      <c r="H16" s="25" t="s">
        <v>166</v>
      </c>
      <c r="I16" s="25">
        <v>24.66187</v>
      </c>
      <c r="J16" s="25">
        <v>-112.17224</v>
      </c>
      <c r="K16" s="28"/>
      <c r="L16" s="29"/>
      <c r="M16" s="29"/>
      <c r="N16" s="29"/>
      <c r="O16" s="29"/>
      <c r="P16" s="30"/>
    </row>
    <row r="17" spans="1:16">
      <c r="A17" s="28"/>
      <c r="B17" s="28"/>
      <c r="C17" s="28"/>
      <c r="D17" s="25">
        <v>2</v>
      </c>
      <c r="E17" s="25">
        <v>7</v>
      </c>
      <c r="F17" s="25">
        <v>7</v>
      </c>
      <c r="G17" s="25" t="s">
        <v>95</v>
      </c>
      <c r="H17" s="25" t="s">
        <v>168</v>
      </c>
      <c r="I17" s="25">
        <v>24.661809999999999</v>
      </c>
      <c r="J17" s="25">
        <v>-112.17298</v>
      </c>
      <c r="K17" s="28"/>
      <c r="L17" s="29"/>
      <c r="M17" s="29"/>
      <c r="N17" s="29"/>
      <c r="O17" s="29"/>
      <c r="P17" s="30"/>
    </row>
    <row r="18" spans="1:16">
      <c r="A18" s="28"/>
      <c r="B18" s="28"/>
      <c r="C18" s="28"/>
      <c r="D18" s="28"/>
      <c r="E18" s="25">
        <v>8</v>
      </c>
      <c r="F18" s="25">
        <v>8</v>
      </c>
      <c r="G18" s="25" t="s">
        <v>103</v>
      </c>
      <c r="H18" s="25" t="s">
        <v>173</v>
      </c>
      <c r="I18" s="25">
        <v>24.661809999999999</v>
      </c>
      <c r="J18" s="25">
        <v>-112.17298</v>
      </c>
      <c r="K18" s="28"/>
      <c r="L18" s="29"/>
      <c r="M18" s="29"/>
      <c r="N18" s="29"/>
      <c r="O18" s="29"/>
      <c r="P18" s="30"/>
    </row>
    <row r="19" spans="1:16">
      <c r="A19" s="28"/>
      <c r="B19" s="28"/>
      <c r="C19" s="28"/>
      <c r="D19" s="28"/>
      <c r="E19" s="25">
        <v>9</v>
      </c>
      <c r="F19" s="25">
        <v>9</v>
      </c>
      <c r="G19" s="25" t="s">
        <v>105</v>
      </c>
      <c r="H19" s="25" t="s">
        <v>234</v>
      </c>
      <c r="I19" s="25">
        <v>24.661809999999999</v>
      </c>
      <c r="J19" s="25">
        <v>-112.17298</v>
      </c>
      <c r="K19" s="28"/>
      <c r="L19" s="29"/>
      <c r="M19" s="29"/>
      <c r="N19" s="29"/>
      <c r="O19" s="29"/>
      <c r="P19" s="30"/>
    </row>
    <row r="20" spans="1:16">
      <c r="A20" s="28"/>
      <c r="B20" s="28"/>
      <c r="C20" s="28"/>
      <c r="D20" s="28"/>
      <c r="E20" s="25">
        <v>10</v>
      </c>
      <c r="F20" s="25">
        <v>10</v>
      </c>
      <c r="G20" s="25" t="s">
        <v>97</v>
      </c>
      <c r="H20" s="25" t="s">
        <v>172</v>
      </c>
      <c r="I20" s="25">
        <v>24.66179</v>
      </c>
      <c r="J20" s="25">
        <v>-112.17228</v>
      </c>
      <c r="K20" s="28"/>
      <c r="L20" s="29"/>
      <c r="M20" s="29"/>
      <c r="N20" s="29"/>
      <c r="O20" s="29"/>
      <c r="P20" s="30"/>
    </row>
    <row r="21" spans="1:16">
      <c r="A21" s="28"/>
      <c r="B21" s="28"/>
      <c r="C21" s="28"/>
      <c r="D21" s="28"/>
      <c r="E21" s="25">
        <v>11</v>
      </c>
      <c r="F21" s="25">
        <v>11</v>
      </c>
      <c r="G21" s="25" t="s">
        <v>99</v>
      </c>
      <c r="H21" s="25" t="s">
        <v>194</v>
      </c>
      <c r="I21" s="25">
        <v>24.66179</v>
      </c>
      <c r="J21" s="25">
        <v>-112.17228</v>
      </c>
      <c r="K21" s="28"/>
      <c r="L21" s="29"/>
      <c r="M21" s="29"/>
      <c r="N21" s="29"/>
      <c r="O21" s="29"/>
      <c r="P21" s="30"/>
    </row>
    <row r="22" spans="1:16">
      <c r="A22" s="28"/>
      <c r="B22" s="28"/>
      <c r="C22" s="28"/>
      <c r="D22" s="28"/>
      <c r="E22" s="25">
        <v>12</v>
      </c>
      <c r="F22" s="25">
        <v>12</v>
      </c>
      <c r="G22" s="25" t="s">
        <v>101</v>
      </c>
      <c r="H22" s="25" t="s">
        <v>166</v>
      </c>
      <c r="I22" s="25">
        <v>24.66179</v>
      </c>
      <c r="J22" s="25">
        <v>-112.17228</v>
      </c>
      <c r="K22" s="28"/>
      <c r="L22" s="29"/>
      <c r="M22" s="29"/>
      <c r="N22" s="29"/>
      <c r="O22" s="29"/>
      <c r="P22" s="30"/>
    </row>
    <row r="23" spans="1:16">
      <c r="A23" s="25" t="s">
        <v>157</v>
      </c>
      <c r="B23" s="25">
        <v>2</v>
      </c>
      <c r="C23" s="35">
        <v>40506</v>
      </c>
      <c r="D23" s="25">
        <v>1</v>
      </c>
      <c r="E23" s="25">
        <v>1</v>
      </c>
      <c r="F23" s="25">
        <v>1</v>
      </c>
      <c r="G23" s="25" t="s">
        <v>106</v>
      </c>
      <c r="H23" s="25" t="s">
        <v>172</v>
      </c>
      <c r="I23" s="25">
        <v>24.55612</v>
      </c>
      <c r="J23" s="25">
        <v>-112.10513</v>
      </c>
      <c r="K23" s="28"/>
      <c r="L23" s="29"/>
      <c r="M23" s="29"/>
      <c r="N23" s="29"/>
      <c r="O23" s="29"/>
      <c r="P23" s="30"/>
    </row>
    <row r="24" spans="1:16">
      <c r="A24" s="28"/>
      <c r="B24" s="28"/>
      <c r="C24" s="28"/>
      <c r="D24" s="28"/>
      <c r="E24" s="25">
        <v>2</v>
      </c>
      <c r="F24" s="25">
        <v>2</v>
      </c>
      <c r="G24" s="25" t="s">
        <v>107</v>
      </c>
      <c r="H24" s="25" t="s">
        <v>168</v>
      </c>
      <c r="I24" s="25">
        <v>24.55641</v>
      </c>
      <c r="J24" s="25">
        <v>-112.10266</v>
      </c>
      <c r="K24" s="28"/>
      <c r="L24" s="29"/>
      <c r="M24" s="29"/>
      <c r="N24" s="29"/>
      <c r="O24" s="29"/>
      <c r="P24" s="30"/>
    </row>
    <row r="25" spans="1:16">
      <c r="A25" s="28"/>
      <c r="B25" s="28"/>
      <c r="C25" s="28"/>
      <c r="D25" s="28"/>
      <c r="E25" s="25">
        <v>3</v>
      </c>
      <c r="F25" s="25">
        <v>3</v>
      </c>
      <c r="G25" s="25" t="s">
        <v>92</v>
      </c>
      <c r="H25" s="25" t="s">
        <v>169</v>
      </c>
      <c r="I25" s="25">
        <v>24.55641</v>
      </c>
      <c r="J25" s="25">
        <v>-112.10266</v>
      </c>
      <c r="K25" s="28"/>
      <c r="L25" s="29"/>
      <c r="M25" s="29"/>
      <c r="N25" s="29"/>
      <c r="O25" s="29"/>
      <c r="P25" s="30"/>
    </row>
    <row r="26" spans="1:16">
      <c r="A26" s="28"/>
      <c r="B26" s="28"/>
      <c r="C26" s="28"/>
      <c r="D26" s="25">
        <v>2</v>
      </c>
      <c r="E26" s="25">
        <v>4</v>
      </c>
      <c r="F26" s="25">
        <v>4</v>
      </c>
      <c r="G26" s="25" t="s">
        <v>93</v>
      </c>
      <c r="H26" s="25" t="s">
        <v>169</v>
      </c>
      <c r="I26" s="25">
        <v>24.55641</v>
      </c>
      <c r="J26" s="25">
        <v>-112.10266</v>
      </c>
      <c r="K26" s="28"/>
      <c r="L26" s="29"/>
      <c r="M26" s="29"/>
      <c r="N26" s="29"/>
      <c r="O26" s="29"/>
      <c r="P26" s="30"/>
    </row>
    <row r="27" spans="1:16">
      <c r="A27" s="28"/>
      <c r="B27" s="28"/>
      <c r="C27" s="28"/>
      <c r="D27" s="28"/>
      <c r="E27" s="25">
        <v>5</v>
      </c>
      <c r="F27" s="25">
        <v>5</v>
      </c>
      <c r="G27" s="25" t="s">
        <v>91</v>
      </c>
      <c r="H27" s="25" t="s">
        <v>166</v>
      </c>
      <c r="I27" s="25">
        <v>24.55641</v>
      </c>
      <c r="J27" s="25">
        <v>-112.10266</v>
      </c>
      <c r="K27" s="28"/>
      <c r="L27" s="29"/>
      <c r="M27" s="29"/>
      <c r="N27" s="29"/>
      <c r="O27" s="29"/>
      <c r="P27" s="30"/>
    </row>
    <row r="28" spans="1:16">
      <c r="A28" s="28"/>
      <c r="B28" s="28"/>
      <c r="C28" s="28"/>
      <c r="D28" s="28"/>
      <c r="E28" s="25">
        <v>6</v>
      </c>
      <c r="F28" s="25">
        <v>6</v>
      </c>
      <c r="G28" s="25" t="s">
        <v>114</v>
      </c>
      <c r="H28" s="25" t="s">
        <v>172</v>
      </c>
      <c r="I28" s="25">
        <v>24.558319999999998</v>
      </c>
      <c r="J28" s="25">
        <v>-112.10448</v>
      </c>
      <c r="K28" s="28"/>
      <c r="L28" s="29"/>
      <c r="M28" s="29"/>
      <c r="N28" s="29"/>
      <c r="O28" s="29"/>
      <c r="P28" s="30"/>
    </row>
    <row r="29" spans="1:16">
      <c r="A29" s="25" t="s">
        <v>159</v>
      </c>
      <c r="B29" s="25">
        <v>1</v>
      </c>
      <c r="C29" s="35">
        <v>40508</v>
      </c>
      <c r="D29" s="25">
        <v>1</v>
      </c>
      <c r="E29" s="25">
        <v>1</v>
      </c>
      <c r="F29" s="25">
        <v>1</v>
      </c>
      <c r="G29" s="25" t="s">
        <v>77</v>
      </c>
      <c r="H29" s="25" t="s">
        <v>169</v>
      </c>
      <c r="I29" s="25">
        <v>24.661519999999999</v>
      </c>
      <c r="J29" s="25">
        <v>-112.18146</v>
      </c>
      <c r="K29" s="28"/>
      <c r="L29" s="29"/>
      <c r="M29" s="29"/>
      <c r="N29" s="29"/>
      <c r="O29" s="29"/>
      <c r="P29" s="30"/>
    </row>
    <row r="30" spans="1:16">
      <c r="A30" s="28"/>
      <c r="B30" s="28"/>
      <c r="C30" s="28"/>
      <c r="D30" s="28"/>
      <c r="E30" s="25">
        <v>2</v>
      </c>
      <c r="F30" s="25">
        <v>2</v>
      </c>
      <c r="G30" s="25" t="s">
        <v>78</v>
      </c>
      <c r="H30" s="25" t="s">
        <v>170</v>
      </c>
      <c r="I30" s="25">
        <v>24.661519999999999</v>
      </c>
      <c r="J30" s="25">
        <v>-112.18146</v>
      </c>
      <c r="K30" s="28"/>
      <c r="L30" s="29"/>
      <c r="M30" s="29"/>
      <c r="N30" s="29"/>
      <c r="O30" s="29"/>
      <c r="P30" s="30"/>
    </row>
    <row r="31" spans="1:16">
      <c r="A31" s="28"/>
      <c r="B31" s="28"/>
      <c r="C31" s="28"/>
      <c r="D31" s="28"/>
      <c r="E31" s="25">
        <v>3</v>
      </c>
      <c r="F31" s="25">
        <v>3</v>
      </c>
      <c r="G31" s="25" t="s">
        <v>115</v>
      </c>
      <c r="H31" s="25" t="s">
        <v>166</v>
      </c>
      <c r="I31" s="25">
        <v>24.661519999999999</v>
      </c>
      <c r="J31" s="25">
        <v>-112.18146</v>
      </c>
      <c r="K31" s="28"/>
      <c r="L31" s="29"/>
      <c r="M31" s="29"/>
      <c r="N31" s="29"/>
      <c r="O31" s="29"/>
      <c r="P31" s="30"/>
    </row>
    <row r="32" spans="1:16">
      <c r="A32" s="28"/>
      <c r="B32" s="28"/>
      <c r="C32" s="28"/>
      <c r="D32" s="28"/>
      <c r="E32" s="25">
        <v>4</v>
      </c>
      <c r="F32" s="25">
        <v>4</v>
      </c>
      <c r="G32" s="25" t="s">
        <v>116</v>
      </c>
      <c r="H32" s="25" t="s">
        <v>194</v>
      </c>
      <c r="I32" s="25">
        <v>24.661519999999999</v>
      </c>
      <c r="J32" s="25">
        <v>-112.18146</v>
      </c>
      <c r="K32" s="28"/>
      <c r="L32" s="29"/>
      <c r="M32" s="29"/>
      <c r="N32" s="29"/>
      <c r="O32" s="29"/>
      <c r="P32" s="30"/>
    </row>
    <row r="33" spans="1:16">
      <c r="A33" s="28"/>
      <c r="B33" s="28"/>
      <c r="C33" s="28"/>
      <c r="D33" s="28"/>
      <c r="E33" s="25">
        <v>5</v>
      </c>
      <c r="F33" s="25">
        <v>5</v>
      </c>
      <c r="G33" s="25" t="s">
        <v>79</v>
      </c>
      <c r="H33" s="25" t="s">
        <v>234</v>
      </c>
      <c r="I33" s="25">
        <v>24.661519999999999</v>
      </c>
      <c r="J33" s="25">
        <v>-112.18146</v>
      </c>
      <c r="K33" s="28"/>
      <c r="L33" s="29"/>
      <c r="M33" s="29"/>
      <c r="N33" s="29"/>
      <c r="O33" s="29"/>
      <c r="P33" s="30"/>
    </row>
    <row r="34" spans="1:16">
      <c r="A34" s="25" t="s">
        <v>163</v>
      </c>
      <c r="B34" s="25">
        <v>1</v>
      </c>
      <c r="C34" s="35">
        <v>40508</v>
      </c>
      <c r="D34" s="25">
        <v>2</v>
      </c>
      <c r="E34" s="25">
        <v>1</v>
      </c>
      <c r="F34" s="25">
        <v>1</v>
      </c>
      <c r="G34" s="25" t="s">
        <v>108</v>
      </c>
      <c r="H34" s="25" t="s">
        <v>172</v>
      </c>
      <c r="I34" s="25">
        <v>24.651299999999999</v>
      </c>
      <c r="J34" s="25">
        <v>-112.17654</v>
      </c>
      <c r="K34" s="28"/>
      <c r="L34" s="29"/>
      <c r="M34" s="29"/>
      <c r="N34" s="29"/>
      <c r="O34" s="29"/>
      <c r="P34" s="30"/>
    </row>
    <row r="35" spans="1:16">
      <c r="A35" s="28"/>
      <c r="B35" s="28"/>
      <c r="C35" s="28"/>
      <c r="D35" s="28"/>
      <c r="E35" s="25">
        <v>2</v>
      </c>
      <c r="F35" s="25">
        <v>2</v>
      </c>
      <c r="G35" s="25" t="s">
        <v>109</v>
      </c>
      <c r="H35" s="25" t="s">
        <v>173</v>
      </c>
      <c r="I35" s="25">
        <v>24.651299999999999</v>
      </c>
      <c r="J35" s="25">
        <v>-112.17654</v>
      </c>
      <c r="K35" s="28"/>
      <c r="L35" s="29"/>
      <c r="M35" s="29"/>
      <c r="N35" s="29"/>
      <c r="O35" s="29"/>
      <c r="P35" s="30"/>
    </row>
    <row r="36" spans="1:16">
      <c r="A36" s="28"/>
      <c r="B36" s="28"/>
      <c r="C36" s="28"/>
      <c r="D36" s="28"/>
      <c r="E36" s="25">
        <v>3</v>
      </c>
      <c r="F36" s="25">
        <v>3</v>
      </c>
      <c r="G36" s="25" t="s">
        <v>110</v>
      </c>
      <c r="H36" s="25" t="s">
        <v>164</v>
      </c>
      <c r="I36" s="25">
        <v>24.651299999999999</v>
      </c>
      <c r="J36" s="25">
        <v>-112.17654</v>
      </c>
      <c r="K36" s="28"/>
      <c r="L36" s="29"/>
      <c r="M36" s="29"/>
      <c r="N36" s="29"/>
      <c r="O36" s="29"/>
      <c r="P36" s="30"/>
    </row>
    <row r="37" spans="1:16">
      <c r="A37" s="28"/>
      <c r="B37" s="28"/>
      <c r="C37" s="28"/>
      <c r="D37" s="28"/>
      <c r="E37" s="25">
        <v>4</v>
      </c>
      <c r="F37" s="25">
        <v>4</v>
      </c>
      <c r="G37" s="25" t="s">
        <v>111</v>
      </c>
      <c r="H37" s="25" t="s">
        <v>194</v>
      </c>
      <c r="I37" s="25">
        <v>24.659300000000002</v>
      </c>
      <c r="J37" s="25">
        <v>-112.17776000000001</v>
      </c>
      <c r="K37" s="28"/>
      <c r="L37" s="29"/>
      <c r="M37" s="29"/>
      <c r="N37" s="29"/>
      <c r="O37" s="29"/>
      <c r="P37" s="30"/>
    </row>
    <row r="38" spans="1:16">
      <c r="A38" s="28"/>
      <c r="B38" s="28"/>
      <c r="C38" s="28"/>
      <c r="D38" s="28"/>
      <c r="E38" s="25">
        <v>5</v>
      </c>
      <c r="F38" s="25">
        <v>5</v>
      </c>
      <c r="G38" s="25" t="s">
        <v>112</v>
      </c>
      <c r="H38" s="25" t="s">
        <v>166</v>
      </c>
      <c r="I38" s="25">
        <v>24.659300000000002</v>
      </c>
      <c r="J38" s="25">
        <v>-112.17776000000001</v>
      </c>
      <c r="K38" s="28"/>
      <c r="L38" s="29"/>
      <c r="M38" s="29"/>
      <c r="N38" s="29"/>
      <c r="O38" s="29"/>
      <c r="P38" s="30"/>
    </row>
    <row r="39" spans="1:16">
      <c r="A39" s="28"/>
      <c r="B39" s="28"/>
      <c r="C39" s="28"/>
      <c r="D39" s="28"/>
      <c r="E39" s="25">
        <v>6</v>
      </c>
      <c r="F39" s="25">
        <v>6</v>
      </c>
      <c r="G39" s="25" t="s">
        <v>113</v>
      </c>
      <c r="H39" s="25" t="s">
        <v>234</v>
      </c>
      <c r="I39" s="25">
        <v>24.659300000000002</v>
      </c>
      <c r="J39" s="25">
        <v>-112.17776000000001</v>
      </c>
      <c r="K39" s="28"/>
      <c r="L39" s="29"/>
      <c r="M39" s="29"/>
      <c r="N39" s="29"/>
      <c r="O39" s="29"/>
      <c r="P39" s="30"/>
    </row>
    <row r="40" spans="1:16">
      <c r="A40" s="25" t="s">
        <v>174</v>
      </c>
      <c r="B40" s="25">
        <v>1</v>
      </c>
      <c r="C40" s="35">
        <v>40509</v>
      </c>
      <c r="D40" s="25">
        <v>1</v>
      </c>
      <c r="E40" s="25">
        <v>1</v>
      </c>
      <c r="F40" s="25">
        <v>1</v>
      </c>
      <c r="G40" s="25" t="s">
        <v>175</v>
      </c>
      <c r="H40" s="25" t="s">
        <v>173</v>
      </c>
      <c r="I40" s="25">
        <v>24.65128</v>
      </c>
      <c r="J40" s="25">
        <v>-112.18231</v>
      </c>
      <c r="K40" s="28"/>
      <c r="L40" s="29"/>
      <c r="M40" s="29"/>
      <c r="N40" s="29"/>
      <c r="O40" s="29"/>
      <c r="P40" s="30"/>
    </row>
    <row r="41" spans="1:16">
      <c r="A41" s="28"/>
      <c r="B41" s="28"/>
      <c r="C41" s="28"/>
      <c r="D41" s="28"/>
      <c r="E41" s="25">
        <v>2</v>
      </c>
      <c r="F41" s="25">
        <v>2</v>
      </c>
      <c r="G41" s="25" t="s">
        <v>82</v>
      </c>
      <c r="H41" s="25" t="s">
        <v>168</v>
      </c>
      <c r="I41" s="25">
        <v>24.65128</v>
      </c>
      <c r="J41" s="25">
        <v>-112.18231</v>
      </c>
      <c r="K41" s="28"/>
      <c r="L41" s="29"/>
      <c r="M41" s="29"/>
      <c r="N41" s="29"/>
      <c r="O41" s="29"/>
      <c r="P41" s="30"/>
    </row>
    <row r="42" spans="1:16">
      <c r="A42" s="28"/>
      <c r="B42" s="28"/>
      <c r="C42" s="28"/>
      <c r="D42" s="28"/>
      <c r="E42" s="25">
        <v>3</v>
      </c>
      <c r="F42" s="25">
        <v>3</v>
      </c>
      <c r="G42" s="25" t="s">
        <v>83</v>
      </c>
      <c r="H42" s="25" t="s">
        <v>234</v>
      </c>
      <c r="I42" s="25">
        <v>24.65128</v>
      </c>
      <c r="J42" s="25">
        <v>-112.18231</v>
      </c>
      <c r="K42" s="28"/>
      <c r="L42" s="29"/>
      <c r="M42" s="29"/>
      <c r="N42" s="29"/>
      <c r="O42" s="29"/>
      <c r="P42" s="30"/>
    </row>
    <row r="43" spans="1:16">
      <c r="A43" s="28"/>
      <c r="B43" s="28"/>
      <c r="C43" s="28"/>
      <c r="D43" s="28"/>
      <c r="E43" s="25">
        <v>4</v>
      </c>
      <c r="F43" s="25">
        <v>4</v>
      </c>
      <c r="G43" s="25" t="s">
        <v>85</v>
      </c>
      <c r="H43" s="25" t="s">
        <v>172</v>
      </c>
      <c r="I43" s="25">
        <v>24.659109999999998</v>
      </c>
      <c r="J43" s="25">
        <v>-112.1806</v>
      </c>
      <c r="K43" s="28"/>
      <c r="L43" s="29"/>
      <c r="M43" s="29"/>
      <c r="N43" s="29"/>
      <c r="O43" s="29"/>
      <c r="P43" s="30"/>
    </row>
    <row r="44" spans="1:16">
      <c r="A44" s="28"/>
      <c r="B44" s="28"/>
      <c r="C44" s="28"/>
      <c r="D44" s="28"/>
      <c r="E44" s="25">
        <v>5</v>
      </c>
      <c r="F44" s="25">
        <v>5</v>
      </c>
      <c r="G44" s="25" t="s">
        <v>87</v>
      </c>
      <c r="H44" s="25" t="s">
        <v>194</v>
      </c>
      <c r="I44" s="25">
        <v>24.659109999999998</v>
      </c>
      <c r="J44" s="25">
        <v>-112.1806</v>
      </c>
      <c r="K44" s="28"/>
      <c r="L44" s="29"/>
      <c r="M44" s="29"/>
      <c r="N44" s="29"/>
      <c r="O44" s="29"/>
      <c r="P44" s="30"/>
    </row>
    <row r="45" spans="1:16">
      <c r="A45" s="28"/>
      <c r="B45" s="28"/>
      <c r="C45" s="28"/>
      <c r="D45" s="28"/>
      <c r="E45" s="25">
        <v>6</v>
      </c>
      <c r="F45" s="25">
        <v>6</v>
      </c>
      <c r="G45" s="25" t="s">
        <v>89</v>
      </c>
      <c r="H45" s="25" t="s">
        <v>177</v>
      </c>
      <c r="I45" s="25">
        <v>24.661999999999999</v>
      </c>
      <c r="J45" s="25">
        <v>-112.1802</v>
      </c>
      <c r="K45" s="28"/>
      <c r="L45" s="29"/>
      <c r="M45" s="29"/>
      <c r="N45" s="29"/>
      <c r="O45" s="29"/>
      <c r="P45" s="30"/>
    </row>
    <row r="46" spans="1:16">
      <c r="A46" s="36" t="s">
        <v>81</v>
      </c>
      <c r="B46" s="37"/>
      <c r="C46" s="37"/>
      <c r="D46" s="37"/>
      <c r="E46" s="37"/>
      <c r="F46" s="37"/>
      <c r="G46" s="37"/>
      <c r="H46" s="37"/>
      <c r="I46" s="37"/>
      <c r="J46" s="37"/>
      <c r="K46" s="31"/>
      <c r="L46" s="32"/>
      <c r="M46" s="32"/>
      <c r="N46" s="32"/>
      <c r="O46" s="32"/>
      <c r="P46" s="33"/>
    </row>
  </sheetData>
  <sheetCalcPr fullCalcOnLoad="1"/>
  <phoneticPr fontId="1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64"/>
  <sheetViews>
    <sheetView topLeftCell="A41" workbookViewId="0">
      <selection activeCell="B57" sqref="B57"/>
    </sheetView>
  </sheetViews>
  <sheetFormatPr baseColWidth="10" defaultRowHeight="12"/>
  <cols>
    <col min="1" max="1" width="24.5" style="11" bestFit="1" customWidth="1"/>
    <col min="2" max="2" width="91.33203125" style="4" bestFit="1" customWidth="1"/>
    <col min="3" max="3" width="10.83203125" style="8"/>
    <col min="4" max="4" width="24.1640625" style="8" customWidth="1"/>
    <col min="5" max="16384" width="10.83203125" style="8"/>
  </cols>
  <sheetData>
    <row r="1" spans="1:2">
      <c r="A1" s="91" t="s">
        <v>162</v>
      </c>
      <c r="B1" s="91"/>
    </row>
    <row r="2" spans="1:2">
      <c r="A2" s="91" t="s">
        <v>199</v>
      </c>
      <c r="B2" s="91"/>
    </row>
    <row r="3" spans="1:2">
      <c r="A3" s="9" t="s">
        <v>200</v>
      </c>
      <c r="B3" s="10"/>
    </row>
    <row r="4" spans="1:2" ht="39.75" customHeight="1">
      <c r="A4" s="96" t="s">
        <v>201</v>
      </c>
      <c r="B4" s="89"/>
    </row>
    <row r="5" spans="1:2" ht="67.5" customHeight="1">
      <c r="A5" s="97" t="s">
        <v>202</v>
      </c>
      <c r="B5" s="89"/>
    </row>
    <row r="6" spans="1:2" ht="15" customHeight="1">
      <c r="A6" s="95" t="s">
        <v>203</v>
      </c>
      <c r="B6" s="95"/>
    </row>
    <row r="7" spans="1:2" ht="9.75" customHeight="1">
      <c r="B7" s="11"/>
    </row>
    <row r="8" spans="1:2" ht="15" customHeight="1">
      <c r="A8" s="12" t="s">
        <v>204</v>
      </c>
      <c r="B8" s="11"/>
    </row>
    <row r="9" spans="1:2" ht="28.5" customHeight="1">
      <c r="A9" s="89" t="s">
        <v>205</v>
      </c>
      <c r="B9" s="89"/>
    </row>
    <row r="10" spans="1:2" ht="83.25" customHeight="1">
      <c r="A10" s="89" t="s">
        <v>188</v>
      </c>
      <c r="B10" s="89"/>
    </row>
    <row r="11" spans="1:2" ht="40.5" customHeight="1">
      <c r="A11" s="89" t="s">
        <v>189</v>
      </c>
      <c r="B11" s="89"/>
    </row>
    <row r="12" spans="1:2" ht="29.25" customHeight="1">
      <c r="A12" s="90" t="s">
        <v>190</v>
      </c>
      <c r="B12" s="90"/>
    </row>
    <row r="13" spans="1:2">
      <c r="A13" s="7" t="s">
        <v>191</v>
      </c>
      <c r="B13" s="13" t="s">
        <v>192</v>
      </c>
    </row>
    <row r="14" spans="1:2">
      <c r="A14" s="91" t="s">
        <v>193</v>
      </c>
      <c r="B14" s="92"/>
    </row>
    <row r="15" spans="1:2" ht="84">
      <c r="A15" s="14" t="s">
        <v>238</v>
      </c>
      <c r="B15" s="15" t="s">
        <v>178</v>
      </c>
    </row>
    <row r="16" spans="1:2">
      <c r="A16" s="14" t="s">
        <v>206</v>
      </c>
      <c r="B16" s="16" t="s">
        <v>239</v>
      </c>
    </row>
    <row r="17" spans="1:2" ht="41.25" customHeight="1">
      <c r="A17" s="14" t="s">
        <v>207</v>
      </c>
      <c r="B17" s="16" t="s">
        <v>179</v>
      </c>
    </row>
    <row r="18" spans="1:2">
      <c r="A18" s="14" t="s">
        <v>208</v>
      </c>
      <c r="B18" s="17" t="s">
        <v>180</v>
      </c>
    </row>
    <row r="19" spans="1:2">
      <c r="A19" s="14" t="s">
        <v>209</v>
      </c>
      <c r="B19" s="16" t="s">
        <v>240</v>
      </c>
    </row>
    <row r="20" spans="1:2">
      <c r="A20" s="14" t="s">
        <v>210</v>
      </c>
      <c r="B20" s="16" t="s">
        <v>241</v>
      </c>
    </row>
    <row r="21" spans="1:2">
      <c r="A21" s="14" t="s">
        <v>211</v>
      </c>
      <c r="B21" s="16" t="s">
        <v>242</v>
      </c>
    </row>
    <row r="22" spans="1:2">
      <c r="A22" s="14" t="s">
        <v>212</v>
      </c>
      <c r="B22" s="16" t="s">
        <v>181</v>
      </c>
    </row>
    <row r="23" spans="1:2" ht="27.75" customHeight="1">
      <c r="A23" s="14" t="s">
        <v>213</v>
      </c>
      <c r="B23" s="16" t="s">
        <v>182</v>
      </c>
    </row>
    <row r="24" spans="1:2">
      <c r="A24" s="14" t="s">
        <v>214</v>
      </c>
      <c r="B24" s="16" t="s">
        <v>183</v>
      </c>
    </row>
    <row r="25" spans="1:2" ht="13.5" customHeight="1">
      <c r="A25" s="14" t="s">
        <v>215</v>
      </c>
      <c r="B25" s="16" t="s">
        <v>243</v>
      </c>
    </row>
    <row r="26" spans="1:2" ht="24">
      <c r="A26" s="14" t="s">
        <v>216</v>
      </c>
      <c r="B26" s="16" t="s">
        <v>184</v>
      </c>
    </row>
    <row r="27" spans="1:2" ht="24">
      <c r="A27" s="14" t="s">
        <v>217</v>
      </c>
      <c r="B27" s="16" t="s">
        <v>185</v>
      </c>
    </row>
    <row r="28" spans="1:2">
      <c r="A28" s="14" t="s">
        <v>186</v>
      </c>
      <c r="B28" s="16" t="s">
        <v>244</v>
      </c>
    </row>
    <row r="29" spans="1:2">
      <c r="A29" s="14" t="s">
        <v>245</v>
      </c>
      <c r="B29" s="16" t="s">
        <v>187</v>
      </c>
    </row>
    <row r="30" spans="1:2">
      <c r="A30" s="14" t="s">
        <v>219</v>
      </c>
      <c r="B30" s="16" t="s">
        <v>246</v>
      </c>
    </row>
    <row r="31" spans="1:2">
      <c r="A31" s="14" t="s">
        <v>220</v>
      </c>
      <c r="B31" s="16" t="s">
        <v>247</v>
      </c>
    </row>
    <row r="32" spans="1:2">
      <c r="A32" s="14" t="s">
        <v>221</v>
      </c>
      <c r="B32" s="16" t="s">
        <v>248</v>
      </c>
    </row>
    <row r="33" spans="1:2">
      <c r="A33" s="14" t="s">
        <v>222</v>
      </c>
      <c r="B33" s="16" t="s">
        <v>249</v>
      </c>
    </row>
    <row r="34" spans="1:2">
      <c r="A34" s="14" t="s">
        <v>223</v>
      </c>
      <c r="B34" s="16" t="s">
        <v>250</v>
      </c>
    </row>
    <row r="35" spans="1:2">
      <c r="A35" s="14" t="s">
        <v>224</v>
      </c>
      <c r="B35" s="16" t="s">
        <v>251</v>
      </c>
    </row>
    <row r="36" spans="1:2">
      <c r="A36" s="14" t="s">
        <v>225</v>
      </c>
      <c r="B36" s="16" t="s">
        <v>252</v>
      </c>
    </row>
    <row r="37" spans="1:2">
      <c r="A37" s="14" t="s">
        <v>226</v>
      </c>
      <c r="B37" s="16" t="s">
        <v>253</v>
      </c>
    </row>
    <row r="38" spans="1:2">
      <c r="A38" s="14" t="s">
        <v>227</v>
      </c>
      <c r="B38" s="16" t="s">
        <v>140</v>
      </c>
    </row>
    <row r="39" spans="1:2">
      <c r="A39" s="14" t="s">
        <v>228</v>
      </c>
      <c r="B39" s="16" t="s">
        <v>141</v>
      </c>
    </row>
    <row r="40" spans="1:2">
      <c r="A40" s="14" t="s">
        <v>229</v>
      </c>
      <c r="B40" s="16" t="s">
        <v>254</v>
      </c>
    </row>
    <row r="41" spans="1:2">
      <c r="A41" s="14" t="s">
        <v>230</v>
      </c>
      <c r="B41" s="16" t="s">
        <v>255</v>
      </c>
    </row>
    <row r="42" spans="1:2">
      <c r="A42" s="14" t="s">
        <v>231</v>
      </c>
      <c r="B42" s="16" t="s">
        <v>256</v>
      </c>
    </row>
    <row r="43" spans="1:2">
      <c r="A43" s="93" t="s">
        <v>142</v>
      </c>
      <c r="B43" s="94"/>
    </row>
    <row r="44" spans="1:2" ht="24">
      <c r="A44" s="14" t="s">
        <v>143</v>
      </c>
      <c r="B44" s="16" t="s">
        <v>144</v>
      </c>
    </row>
    <row r="45" spans="1:2" ht="39.75" customHeight="1">
      <c r="A45" s="14" t="s">
        <v>145</v>
      </c>
      <c r="B45" s="16" t="s">
        <v>146</v>
      </c>
    </row>
    <row r="46" spans="1:2" ht="24">
      <c r="A46" s="14" t="s">
        <v>147</v>
      </c>
      <c r="B46" s="16" t="s">
        <v>148</v>
      </c>
    </row>
    <row r="47" spans="1:2" ht="44.25" customHeight="1">
      <c r="A47" s="14" t="s">
        <v>149</v>
      </c>
      <c r="B47" s="16" t="s">
        <v>150</v>
      </c>
    </row>
    <row r="48" spans="1:2" ht="15" customHeight="1">
      <c r="A48" s="14" t="s">
        <v>257</v>
      </c>
      <c r="B48" s="16" t="s">
        <v>258</v>
      </c>
    </row>
    <row r="49" spans="1:2">
      <c r="A49" s="14" t="s">
        <v>259</v>
      </c>
      <c r="B49" s="16" t="s">
        <v>260</v>
      </c>
    </row>
    <row r="50" spans="1:2" ht="24">
      <c r="A50" s="14" t="s">
        <v>261</v>
      </c>
      <c r="B50" s="16" t="s">
        <v>262</v>
      </c>
    </row>
    <row r="51" spans="1:2">
      <c r="A51" s="93" t="s">
        <v>151</v>
      </c>
      <c r="B51" s="93"/>
    </row>
    <row r="52" spans="1:2" ht="41.25" customHeight="1">
      <c r="A52" s="87" t="s">
        <v>152</v>
      </c>
      <c r="B52" s="88"/>
    </row>
    <row r="53" spans="1:2" s="19" customFormat="1">
      <c r="A53" s="5"/>
      <c r="B53" s="18"/>
    </row>
    <row r="54" spans="1:2" s="19" customFormat="1">
      <c r="A54" s="5"/>
      <c r="B54" s="18"/>
    </row>
    <row r="55" spans="1:2" s="19" customFormat="1">
      <c r="A55" s="5"/>
      <c r="B55" s="18"/>
    </row>
    <row r="56" spans="1:2" s="19" customFormat="1">
      <c r="A56" s="20"/>
      <c r="B56" s="20"/>
    </row>
    <row r="57" spans="1:2" s="19" customFormat="1">
      <c r="A57" s="18"/>
      <c r="B57" s="21"/>
    </row>
    <row r="58" spans="1:2" s="19" customFormat="1">
      <c r="A58" s="5"/>
      <c r="B58" s="21"/>
    </row>
    <row r="59" spans="1:2" s="19" customFormat="1">
      <c r="A59" s="5"/>
      <c r="B59" s="21"/>
    </row>
    <row r="60" spans="1:2" s="19" customFormat="1">
      <c r="A60" s="20"/>
      <c r="B60" s="20"/>
    </row>
    <row r="61" spans="1:2" s="19" customFormat="1">
      <c r="A61" s="18"/>
    </row>
    <row r="62" spans="1:2" s="19" customFormat="1">
      <c r="A62" s="5"/>
      <c r="B62" s="21"/>
    </row>
    <row r="63" spans="1:2" s="19" customFormat="1">
      <c r="A63" s="5"/>
      <c r="B63" s="21"/>
    </row>
    <row r="64" spans="1:2" s="19" customFormat="1">
      <c r="A64" s="5"/>
      <c r="B64" s="21"/>
    </row>
  </sheetData>
  <sheetCalcPr fullCalcOnLoad="1"/>
  <mergeCells count="13">
    <mergeCell ref="A6:B6"/>
    <mergeCell ref="A9:B9"/>
    <mergeCell ref="A1:B1"/>
    <mergeCell ref="A2:B2"/>
    <mergeCell ref="A4:B4"/>
    <mergeCell ref="A5:B5"/>
    <mergeCell ref="A52:B52"/>
    <mergeCell ref="A10:B10"/>
    <mergeCell ref="A11:B11"/>
    <mergeCell ref="A12:B12"/>
    <mergeCell ref="A14:B14"/>
    <mergeCell ref="A43:B43"/>
    <mergeCell ref="A51:B51"/>
  </mergeCells>
  <phoneticPr fontId="1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I112"/>
  <sheetViews>
    <sheetView tabSelected="1" zoomScale="60" zoomScaleNormal="60" zoomScalePageLayoutView="60" workbookViewId="0">
      <selection activeCell="J11" sqref="J11"/>
    </sheetView>
  </sheetViews>
  <sheetFormatPr baseColWidth="10" defaultRowHeight="14"/>
  <cols>
    <col min="1" max="1" width="28" style="38" customWidth="1"/>
    <col min="2" max="2" width="18.5" style="38" customWidth="1"/>
    <col min="3" max="3" width="11.5" style="38" bestFit="1" customWidth="1"/>
    <col min="4" max="4" width="7.1640625" style="38" customWidth="1"/>
    <col min="5" max="5" width="8" style="64" customWidth="1"/>
    <col min="6" max="6" width="7.6640625" style="64" customWidth="1"/>
    <col min="7" max="7" width="7.33203125" style="64" customWidth="1"/>
    <col min="8" max="8" width="7.1640625" style="38" customWidth="1"/>
    <col min="9" max="9" width="10.33203125" style="38" customWidth="1"/>
    <col min="10" max="10" width="10.5" style="38" customWidth="1"/>
    <col min="11" max="11" width="10" style="38" customWidth="1"/>
    <col min="12" max="12" width="24.6640625" style="38" customWidth="1"/>
    <col min="13" max="13" width="57.83203125" style="38" customWidth="1"/>
    <col min="14" max="21" width="10.83203125" style="38"/>
    <col min="22" max="22" width="13" style="38" customWidth="1"/>
    <col min="23" max="23" width="12" style="86" customWidth="1"/>
    <col min="24" max="24" width="14.33203125" style="38" customWidth="1"/>
    <col min="25" max="26" width="12.33203125" style="38" customWidth="1"/>
    <col min="27" max="29" width="10.83203125" style="38"/>
    <col min="30" max="30" width="12.5" style="38" customWidth="1"/>
    <col min="31" max="31" width="8.33203125" style="38" customWidth="1"/>
    <col min="32" max="32" width="9.6640625" style="38" customWidth="1"/>
    <col min="33" max="33" width="14.33203125" style="44" customWidth="1"/>
    <col min="34" max="34" width="30.5" style="38" customWidth="1"/>
    <col min="35" max="16384" width="10.83203125" style="38"/>
  </cols>
  <sheetData>
    <row r="1" spans="1:35" s="81" customFormat="1" ht="24">
      <c r="A1" s="72" t="s">
        <v>117</v>
      </c>
      <c r="B1" s="72" t="s">
        <v>206</v>
      </c>
      <c r="C1" s="73" t="s">
        <v>207</v>
      </c>
      <c r="D1" s="74" t="s">
        <v>208</v>
      </c>
      <c r="E1" s="75" t="s">
        <v>209</v>
      </c>
      <c r="F1" s="75" t="s">
        <v>210</v>
      </c>
      <c r="G1" s="75" t="s">
        <v>211</v>
      </c>
      <c r="H1" s="76" t="s">
        <v>212</v>
      </c>
      <c r="I1" s="72" t="s">
        <v>213</v>
      </c>
      <c r="J1" s="74" t="s">
        <v>214</v>
      </c>
      <c r="K1" s="74" t="s">
        <v>215</v>
      </c>
      <c r="L1" s="72" t="s">
        <v>216</v>
      </c>
      <c r="M1" s="72" t="s">
        <v>217</v>
      </c>
      <c r="N1" s="72" t="s">
        <v>218</v>
      </c>
      <c r="O1" s="77" t="s">
        <v>219</v>
      </c>
      <c r="P1" s="77" t="s">
        <v>220</v>
      </c>
      <c r="Q1" s="77" t="s">
        <v>221</v>
      </c>
      <c r="R1" s="77" t="s">
        <v>222</v>
      </c>
      <c r="S1" s="77" t="s">
        <v>223</v>
      </c>
      <c r="T1" s="77" t="s">
        <v>224</v>
      </c>
      <c r="U1" s="72" t="s">
        <v>225</v>
      </c>
      <c r="V1" s="72" t="s">
        <v>226</v>
      </c>
      <c r="W1" s="78" t="s">
        <v>227</v>
      </c>
      <c r="X1" s="72" t="s">
        <v>228</v>
      </c>
      <c r="Y1" s="72" t="s">
        <v>229</v>
      </c>
      <c r="Z1" s="72" t="s">
        <v>230</v>
      </c>
      <c r="AA1" s="72" t="s">
        <v>231</v>
      </c>
      <c r="AB1" s="72" t="s">
        <v>122</v>
      </c>
      <c r="AC1" s="72" t="s">
        <v>232</v>
      </c>
      <c r="AD1" s="72" t="s">
        <v>233</v>
      </c>
      <c r="AE1" s="79" t="s">
        <v>153</v>
      </c>
      <c r="AF1" s="72" t="s">
        <v>198</v>
      </c>
      <c r="AG1" s="80" t="s">
        <v>80</v>
      </c>
      <c r="AH1" s="72" t="s">
        <v>196</v>
      </c>
    </row>
    <row r="2" spans="1:35">
      <c r="A2" s="38" t="s">
        <v>39</v>
      </c>
      <c r="B2" s="38" t="s">
        <v>172</v>
      </c>
      <c r="C2" s="39">
        <v>41953</v>
      </c>
      <c r="D2" s="40">
        <v>2014</v>
      </c>
      <c r="E2" s="64">
        <v>0.1277777777777778</v>
      </c>
      <c r="F2" s="64">
        <v>0.13194444444444445</v>
      </c>
      <c r="G2" s="64">
        <f t="shared" ref="G2" si="0">F2-E2</f>
        <v>4.1666666666666519E-3</v>
      </c>
      <c r="H2" s="41">
        <v>2</v>
      </c>
      <c r="I2" s="38">
        <v>1</v>
      </c>
      <c r="J2" s="38">
        <v>1</v>
      </c>
      <c r="K2" s="38">
        <v>1</v>
      </c>
      <c r="L2" s="38" t="s">
        <v>123</v>
      </c>
      <c r="M2" s="38" t="s">
        <v>139</v>
      </c>
      <c r="N2" s="38">
        <v>1</v>
      </c>
      <c r="O2" s="51">
        <f>(P2*3.3)</f>
        <v>45.87</v>
      </c>
      <c r="P2" s="51">
        <v>13.9</v>
      </c>
      <c r="Q2" s="51">
        <f>(R2*3.3)</f>
        <v>47.19</v>
      </c>
      <c r="R2" s="51">
        <v>14.3</v>
      </c>
      <c r="S2" s="51">
        <f>MAX(O2,Q2,)</f>
        <v>47.19</v>
      </c>
      <c r="T2" s="52">
        <f>MAX(P2,R2)</f>
        <v>14.3</v>
      </c>
      <c r="U2" s="51">
        <f>AVERAGE(O2,Q2)</f>
        <v>46.53</v>
      </c>
      <c r="V2" s="51">
        <f>AVERAGE(P2,R2)</f>
        <v>14.100000000000001</v>
      </c>
      <c r="W2" s="67">
        <v>24.66169</v>
      </c>
      <c r="X2" s="53">
        <v>-112.18153</v>
      </c>
      <c r="Y2" s="54">
        <f>(Z2*1.8)+32</f>
        <v>77</v>
      </c>
      <c r="Z2" s="54">
        <v>25</v>
      </c>
      <c r="AA2" s="60">
        <v>9</v>
      </c>
      <c r="AB2" s="45">
        <v>310</v>
      </c>
      <c r="AC2" s="38" t="s">
        <v>128</v>
      </c>
      <c r="AD2" s="40">
        <v>50</v>
      </c>
      <c r="AE2" s="55" t="s">
        <v>154</v>
      </c>
      <c r="AF2" s="55">
        <v>16</v>
      </c>
      <c r="AG2" s="44">
        <f>(AD2*30)/AF2</f>
        <v>93.75</v>
      </c>
    </row>
    <row r="3" spans="1:35">
      <c r="A3" s="38" t="s">
        <v>14</v>
      </c>
      <c r="B3" s="38" t="s">
        <v>172</v>
      </c>
      <c r="C3" s="39">
        <v>41953</v>
      </c>
      <c r="D3" s="40">
        <v>2014</v>
      </c>
      <c r="E3" s="64">
        <v>0.18888888888888888</v>
      </c>
      <c r="F3" s="64">
        <v>0.19305555555555554</v>
      </c>
      <c r="G3" s="64">
        <f t="shared" ref="G3:G4" si="1">F3-E3</f>
        <v>4.1666666666666519E-3</v>
      </c>
      <c r="H3" s="41">
        <v>2</v>
      </c>
      <c r="I3" s="38">
        <v>1</v>
      </c>
      <c r="J3" s="38">
        <v>11</v>
      </c>
      <c r="K3" s="38">
        <v>11</v>
      </c>
      <c r="L3" s="38" t="s">
        <v>167</v>
      </c>
      <c r="M3" s="38" t="s">
        <v>120</v>
      </c>
      <c r="N3" s="38">
        <v>1</v>
      </c>
      <c r="O3" s="51">
        <f t="shared" ref="O3:O61" si="2">(P3*3.3)</f>
        <v>25.74</v>
      </c>
      <c r="P3" s="51">
        <v>7.8</v>
      </c>
      <c r="Q3" s="51">
        <f t="shared" ref="Q3:Q61" si="3">(R3*3.3)</f>
        <v>35.64</v>
      </c>
      <c r="R3" s="51">
        <v>10.8</v>
      </c>
      <c r="S3" s="51">
        <f t="shared" ref="S3:S61" si="4">MAX(O3,Q3,)</f>
        <v>35.64</v>
      </c>
      <c r="T3" s="52">
        <f t="shared" ref="T3:T4" si="5">MAX(P3,R3)</f>
        <v>10.8</v>
      </c>
      <c r="U3" s="51">
        <f t="shared" ref="U3:V61" si="6">AVERAGE(O3,Q3)</f>
        <v>30.689999999999998</v>
      </c>
      <c r="V3" s="51">
        <f t="shared" ref="V3:V60" si="7">AVERAGE(P3,R3)</f>
        <v>9.3000000000000007</v>
      </c>
      <c r="W3" s="67">
        <v>24.65971</v>
      </c>
      <c r="X3" s="53">
        <v>-112.17742</v>
      </c>
      <c r="Y3" s="54">
        <f t="shared" ref="Y3:Y4" si="8">(Z3*1.8)+32</f>
        <v>77</v>
      </c>
      <c r="Z3" s="54">
        <v>25</v>
      </c>
      <c r="AA3" s="60">
        <v>9</v>
      </c>
      <c r="AB3" s="60">
        <v>310</v>
      </c>
      <c r="AC3" s="38" t="s">
        <v>128</v>
      </c>
      <c r="AD3" s="40">
        <v>47</v>
      </c>
      <c r="AE3" s="55" t="s">
        <v>154</v>
      </c>
      <c r="AF3" s="55">
        <v>30</v>
      </c>
      <c r="AG3" s="44">
        <f t="shared" ref="AG3:AG4" si="9">(AD3*30)/AF3</f>
        <v>47</v>
      </c>
    </row>
    <row r="4" spans="1:35" s="82" customFormat="1">
      <c r="A4" s="59" t="s">
        <v>40</v>
      </c>
      <c r="B4" s="59" t="s">
        <v>129</v>
      </c>
      <c r="C4" s="39">
        <v>41953</v>
      </c>
      <c r="D4" s="52">
        <v>2014</v>
      </c>
      <c r="E4" s="65">
        <v>0.13541666666666666</v>
      </c>
      <c r="F4" s="65">
        <v>0.13749999999999998</v>
      </c>
      <c r="G4" s="65">
        <f t="shared" si="1"/>
        <v>2.0833333333333259E-3</v>
      </c>
      <c r="H4" s="52">
        <v>2</v>
      </c>
      <c r="I4" s="52">
        <v>1</v>
      </c>
      <c r="J4" s="52">
        <v>2</v>
      </c>
      <c r="K4" s="52">
        <v>2</v>
      </c>
      <c r="L4" s="59" t="s">
        <v>123</v>
      </c>
      <c r="M4" s="38" t="s">
        <v>139</v>
      </c>
      <c r="N4" s="52">
        <v>1</v>
      </c>
      <c r="O4" s="51">
        <f t="shared" si="2"/>
        <v>39.599999999999994</v>
      </c>
      <c r="P4" s="51">
        <v>12</v>
      </c>
      <c r="Q4" s="51">
        <f t="shared" si="3"/>
        <v>35.64</v>
      </c>
      <c r="R4" s="51">
        <v>10.8</v>
      </c>
      <c r="S4" s="51">
        <f t="shared" si="4"/>
        <v>39.599999999999994</v>
      </c>
      <c r="T4" s="52">
        <f t="shared" si="5"/>
        <v>12</v>
      </c>
      <c r="U4" s="51">
        <f t="shared" si="6"/>
        <v>37.619999999999997</v>
      </c>
      <c r="V4" s="51">
        <f t="shared" si="7"/>
        <v>11.4</v>
      </c>
      <c r="W4" s="67">
        <v>24.66169</v>
      </c>
      <c r="X4" s="53">
        <v>-112.18153</v>
      </c>
      <c r="Y4" s="54">
        <f t="shared" si="8"/>
        <v>77</v>
      </c>
      <c r="Z4" s="54">
        <v>25</v>
      </c>
      <c r="AA4" s="60">
        <v>9</v>
      </c>
      <c r="AB4" s="60">
        <v>130</v>
      </c>
      <c r="AC4" s="59" t="s">
        <v>128</v>
      </c>
      <c r="AD4" s="52">
        <v>50</v>
      </c>
      <c r="AE4" s="59" t="s">
        <v>154</v>
      </c>
      <c r="AF4" s="60">
        <v>5</v>
      </c>
      <c r="AG4" s="44">
        <f t="shared" si="9"/>
        <v>300</v>
      </c>
      <c r="AH4" s="52"/>
      <c r="AI4" s="52"/>
    </row>
    <row r="5" spans="1:35" s="82" customFormat="1">
      <c r="A5" s="59" t="s">
        <v>13</v>
      </c>
      <c r="B5" s="59" t="s">
        <v>129</v>
      </c>
      <c r="C5" s="39">
        <v>41953</v>
      </c>
      <c r="D5" s="52">
        <v>2014</v>
      </c>
      <c r="E5" s="65">
        <v>0.18333333333333335</v>
      </c>
      <c r="F5" s="65">
        <v>0.18611111111111112</v>
      </c>
      <c r="G5" s="65">
        <f t="shared" ref="G5:G6" si="10">F5-E5</f>
        <v>2.7777777777777679E-3</v>
      </c>
      <c r="H5" s="52">
        <v>2</v>
      </c>
      <c r="I5" s="52">
        <v>1</v>
      </c>
      <c r="J5" s="52">
        <v>12</v>
      </c>
      <c r="K5" s="52">
        <v>12</v>
      </c>
      <c r="L5" s="59" t="s">
        <v>167</v>
      </c>
      <c r="M5" s="38" t="s">
        <v>120</v>
      </c>
      <c r="N5" s="52">
        <v>1</v>
      </c>
      <c r="O5" s="51">
        <f t="shared" si="2"/>
        <v>39.599999999999994</v>
      </c>
      <c r="P5" s="51">
        <v>12</v>
      </c>
      <c r="Q5" s="51">
        <f t="shared" si="3"/>
        <v>35.64</v>
      </c>
      <c r="R5" s="51">
        <v>10.8</v>
      </c>
      <c r="S5" s="51">
        <f t="shared" si="4"/>
        <v>39.599999999999994</v>
      </c>
      <c r="T5" s="52">
        <f t="shared" ref="T5:T6" si="11">MAX(P5,R5)</f>
        <v>12</v>
      </c>
      <c r="U5" s="51">
        <f t="shared" si="6"/>
        <v>37.619999999999997</v>
      </c>
      <c r="V5" s="51">
        <f t="shared" si="7"/>
        <v>11.4</v>
      </c>
      <c r="W5" s="67">
        <v>24.65971</v>
      </c>
      <c r="X5" s="53">
        <v>-112.17742</v>
      </c>
      <c r="Y5" s="54">
        <f t="shared" ref="Y5:Y6" si="12">(Z5*1.8)+32</f>
        <v>77</v>
      </c>
      <c r="Z5" s="54">
        <v>25</v>
      </c>
      <c r="AA5" s="60">
        <v>9</v>
      </c>
      <c r="AB5" s="60">
        <v>130</v>
      </c>
      <c r="AC5" s="59" t="s">
        <v>128</v>
      </c>
      <c r="AD5" s="52">
        <v>53</v>
      </c>
      <c r="AE5" s="59" t="s">
        <v>154</v>
      </c>
      <c r="AF5" s="60">
        <v>20</v>
      </c>
      <c r="AG5" s="44">
        <f t="shared" ref="AG5" si="13">(AD5*30)/AF5</f>
        <v>79.5</v>
      </c>
      <c r="AH5" s="52"/>
      <c r="AI5" s="52"/>
    </row>
    <row r="6" spans="1:35" s="82" customFormat="1">
      <c r="A6" s="59" t="s">
        <v>41</v>
      </c>
      <c r="B6" s="59" t="s">
        <v>130</v>
      </c>
      <c r="C6" s="39">
        <v>41953</v>
      </c>
      <c r="D6" s="52">
        <v>2014</v>
      </c>
      <c r="E6" s="65">
        <v>0.51666666666666672</v>
      </c>
      <c r="F6" s="65">
        <v>0.52013888888888882</v>
      </c>
      <c r="G6" s="65">
        <f t="shared" si="10"/>
        <v>3.4722222222220989E-3</v>
      </c>
      <c r="H6" s="52">
        <v>2</v>
      </c>
      <c r="I6" s="52">
        <v>1</v>
      </c>
      <c r="J6" s="52">
        <v>5</v>
      </c>
      <c r="K6" s="52">
        <v>5</v>
      </c>
      <c r="L6" s="59" t="s">
        <v>123</v>
      </c>
      <c r="M6" s="38" t="s">
        <v>139</v>
      </c>
      <c r="N6" s="52">
        <v>1</v>
      </c>
      <c r="O6" s="51">
        <f t="shared" si="2"/>
        <v>52.8</v>
      </c>
      <c r="P6" s="51">
        <v>16</v>
      </c>
      <c r="Q6" s="51">
        <f t="shared" si="3"/>
        <v>35.64</v>
      </c>
      <c r="R6" s="51">
        <v>10.8</v>
      </c>
      <c r="S6" s="51">
        <f t="shared" si="4"/>
        <v>52.8</v>
      </c>
      <c r="T6" s="52">
        <f t="shared" si="11"/>
        <v>16</v>
      </c>
      <c r="U6" s="51">
        <f t="shared" si="6"/>
        <v>44.22</v>
      </c>
      <c r="V6" s="51">
        <f t="shared" si="7"/>
        <v>13.4</v>
      </c>
      <c r="W6" s="67">
        <v>24.662569999999999</v>
      </c>
      <c r="X6" s="53">
        <v>-112.18263</v>
      </c>
      <c r="Y6" s="54">
        <f t="shared" si="12"/>
        <v>77</v>
      </c>
      <c r="Z6" s="54">
        <v>25</v>
      </c>
      <c r="AA6" s="60">
        <v>13</v>
      </c>
      <c r="AB6" s="60">
        <v>240</v>
      </c>
      <c r="AC6" s="83" t="s">
        <v>128</v>
      </c>
      <c r="AD6" s="52">
        <v>50</v>
      </c>
      <c r="AE6" s="59" t="s">
        <v>154</v>
      </c>
      <c r="AF6" s="60">
        <v>18</v>
      </c>
      <c r="AG6" s="63" t="s">
        <v>154</v>
      </c>
      <c r="AH6" s="52"/>
      <c r="AI6" s="52"/>
    </row>
    <row r="7" spans="1:35">
      <c r="A7" s="59" t="s">
        <v>42</v>
      </c>
      <c r="B7" s="59" t="s">
        <v>130</v>
      </c>
      <c r="C7" s="39">
        <v>41953</v>
      </c>
      <c r="D7" s="52">
        <v>2014</v>
      </c>
      <c r="E7" s="65">
        <v>7.013888888888889E-2</v>
      </c>
      <c r="F7" s="65">
        <v>7.4305555555555555E-2</v>
      </c>
      <c r="G7" s="65">
        <f t="shared" ref="G7:G22" si="14">F7-E7</f>
        <v>4.1666666666666657E-3</v>
      </c>
      <c r="H7" s="52">
        <v>2</v>
      </c>
      <c r="I7" s="52">
        <v>1</v>
      </c>
      <c r="J7" s="52">
        <v>6</v>
      </c>
      <c r="K7" s="52">
        <v>6</v>
      </c>
      <c r="L7" s="59" t="s">
        <v>123</v>
      </c>
      <c r="M7" s="38" t="s">
        <v>139</v>
      </c>
      <c r="N7" s="52">
        <v>1</v>
      </c>
      <c r="O7" s="51">
        <f t="shared" si="2"/>
        <v>52.8</v>
      </c>
      <c r="P7" s="51">
        <v>16</v>
      </c>
      <c r="Q7" s="51">
        <f t="shared" si="3"/>
        <v>35.64</v>
      </c>
      <c r="R7" s="51">
        <v>10.8</v>
      </c>
      <c r="S7" s="51">
        <f t="shared" si="4"/>
        <v>52.8</v>
      </c>
      <c r="T7" s="52">
        <f t="shared" ref="T7:T12" si="15">MAX(P7,R7)</f>
        <v>16</v>
      </c>
      <c r="U7" s="51">
        <f t="shared" si="6"/>
        <v>44.22</v>
      </c>
      <c r="V7" s="51">
        <f t="shared" si="7"/>
        <v>13.4</v>
      </c>
      <c r="W7" s="67">
        <v>24.663509999999999</v>
      </c>
      <c r="X7" s="53">
        <v>-112.1824</v>
      </c>
      <c r="Y7" s="54">
        <f t="shared" ref="Y7:Y9" si="16">(Z7*1.8)+32</f>
        <v>77</v>
      </c>
      <c r="Z7" s="54">
        <v>25</v>
      </c>
      <c r="AA7" s="60">
        <v>13</v>
      </c>
      <c r="AB7" s="60">
        <v>60</v>
      </c>
      <c r="AC7" s="38" t="s">
        <v>128</v>
      </c>
      <c r="AD7" s="40">
        <v>50</v>
      </c>
      <c r="AE7" s="59" t="s">
        <v>154</v>
      </c>
      <c r="AF7" s="55">
        <v>24</v>
      </c>
      <c r="AG7" s="63" t="s">
        <v>154</v>
      </c>
    </row>
    <row r="8" spans="1:35">
      <c r="A8" s="59" t="s">
        <v>43</v>
      </c>
      <c r="B8" s="38" t="s">
        <v>173</v>
      </c>
      <c r="C8" s="39">
        <v>41953</v>
      </c>
      <c r="D8" s="52">
        <v>2014</v>
      </c>
      <c r="E8" s="64">
        <v>0.14097222222222222</v>
      </c>
      <c r="F8" s="64">
        <v>0.1451388888888889</v>
      </c>
      <c r="G8" s="65">
        <f t="shared" si="14"/>
        <v>4.1666666666666796E-3</v>
      </c>
      <c r="H8" s="41">
        <v>2</v>
      </c>
      <c r="I8" s="38">
        <v>1</v>
      </c>
      <c r="J8" s="38">
        <v>3</v>
      </c>
      <c r="K8" s="38">
        <v>3</v>
      </c>
      <c r="L8" s="59" t="s">
        <v>123</v>
      </c>
      <c r="M8" s="38" t="s">
        <v>139</v>
      </c>
      <c r="N8" s="52">
        <v>1</v>
      </c>
      <c r="O8" s="51">
        <f t="shared" si="2"/>
        <v>48.18</v>
      </c>
      <c r="P8" s="51">
        <v>14.6</v>
      </c>
      <c r="Q8" s="51">
        <f t="shared" si="3"/>
        <v>48.18</v>
      </c>
      <c r="R8" s="51">
        <v>14.6</v>
      </c>
      <c r="S8" s="51">
        <f t="shared" si="4"/>
        <v>48.18</v>
      </c>
      <c r="T8" s="52">
        <f t="shared" si="15"/>
        <v>14.6</v>
      </c>
      <c r="U8" s="51">
        <f t="shared" si="6"/>
        <v>48.18</v>
      </c>
      <c r="V8" s="51">
        <f t="shared" si="7"/>
        <v>14.6</v>
      </c>
      <c r="W8" s="67">
        <v>24.662569999999999</v>
      </c>
      <c r="X8" s="53">
        <v>-112.18263</v>
      </c>
      <c r="Y8" s="54">
        <f t="shared" si="16"/>
        <v>77</v>
      </c>
      <c r="Z8" s="54">
        <v>25</v>
      </c>
      <c r="AA8" s="45">
        <v>7</v>
      </c>
      <c r="AB8" s="45">
        <v>60</v>
      </c>
      <c r="AC8" s="38" t="s">
        <v>128</v>
      </c>
      <c r="AD8" s="40">
        <v>50</v>
      </c>
      <c r="AE8" s="55" t="s">
        <v>154</v>
      </c>
      <c r="AF8" s="55">
        <v>8</v>
      </c>
      <c r="AG8" s="63" t="s">
        <v>154</v>
      </c>
    </row>
    <row r="9" spans="1:35">
      <c r="A9" s="59" t="s">
        <v>44</v>
      </c>
      <c r="B9" s="38" t="s">
        <v>173</v>
      </c>
      <c r="C9" s="39">
        <v>41953</v>
      </c>
      <c r="D9" s="52">
        <v>2014</v>
      </c>
      <c r="E9" s="64">
        <v>5.8333333333333327E-2</v>
      </c>
      <c r="F9" s="64">
        <v>6.1805555555555558E-2</v>
      </c>
      <c r="G9" s="65">
        <f t="shared" si="14"/>
        <v>3.4722222222222307E-3</v>
      </c>
      <c r="H9" s="41">
        <v>2</v>
      </c>
      <c r="I9" s="38">
        <v>1</v>
      </c>
      <c r="J9" s="38">
        <v>4</v>
      </c>
      <c r="K9" s="38">
        <v>4</v>
      </c>
      <c r="L9" s="59" t="s">
        <v>123</v>
      </c>
      <c r="M9" s="38" t="s">
        <v>139</v>
      </c>
      <c r="N9" s="52">
        <v>1</v>
      </c>
      <c r="O9" s="51">
        <f t="shared" si="2"/>
        <v>54.11999999999999</v>
      </c>
      <c r="P9" s="51">
        <v>16.399999999999999</v>
      </c>
      <c r="Q9" s="51">
        <f t="shared" si="3"/>
        <v>54.11999999999999</v>
      </c>
      <c r="R9" s="51">
        <v>16.399999999999999</v>
      </c>
      <c r="S9" s="51">
        <f t="shared" si="4"/>
        <v>54.11999999999999</v>
      </c>
      <c r="T9" s="52">
        <f t="shared" si="15"/>
        <v>16.399999999999999</v>
      </c>
      <c r="U9" s="51">
        <f t="shared" si="6"/>
        <v>54.11999999999999</v>
      </c>
      <c r="V9" s="51">
        <f t="shared" si="7"/>
        <v>16.399999999999999</v>
      </c>
      <c r="W9" s="53">
        <v>24.663650000000001</v>
      </c>
      <c r="X9" s="53">
        <v>-112.1824</v>
      </c>
      <c r="Y9" s="54">
        <f t="shared" si="16"/>
        <v>77</v>
      </c>
      <c r="Z9" s="54">
        <v>25</v>
      </c>
      <c r="AA9" s="60">
        <v>7</v>
      </c>
      <c r="AB9" s="60">
        <v>240</v>
      </c>
      <c r="AC9" s="38" t="s">
        <v>128</v>
      </c>
      <c r="AD9" s="40">
        <v>10</v>
      </c>
      <c r="AE9" s="55" t="s">
        <v>154</v>
      </c>
      <c r="AF9" s="55">
        <v>10</v>
      </c>
      <c r="AG9" s="44" t="s">
        <v>154</v>
      </c>
    </row>
    <row r="10" spans="1:35">
      <c r="A10" s="59" t="s">
        <v>45</v>
      </c>
      <c r="B10" s="38" t="s">
        <v>164</v>
      </c>
      <c r="C10" s="39">
        <v>41953</v>
      </c>
      <c r="D10" s="52">
        <v>2014</v>
      </c>
      <c r="E10" s="64">
        <v>0.12361111111111112</v>
      </c>
      <c r="F10" s="64">
        <v>0.12708333333333333</v>
      </c>
      <c r="G10" s="65">
        <f t="shared" si="14"/>
        <v>3.4722222222222099E-3</v>
      </c>
      <c r="H10" s="41">
        <v>2</v>
      </c>
      <c r="I10" s="38">
        <v>1</v>
      </c>
      <c r="J10" s="38">
        <v>7</v>
      </c>
      <c r="K10" s="38">
        <v>7</v>
      </c>
      <c r="L10" s="59" t="s">
        <v>123</v>
      </c>
      <c r="M10" s="38" t="s">
        <v>139</v>
      </c>
      <c r="N10" s="52">
        <v>1</v>
      </c>
      <c r="O10" s="51">
        <f t="shared" si="2"/>
        <v>46.199999999999996</v>
      </c>
      <c r="P10" s="51">
        <v>14</v>
      </c>
      <c r="Q10" s="51">
        <f t="shared" si="3"/>
        <v>45.209999999999994</v>
      </c>
      <c r="R10" s="51">
        <v>13.7</v>
      </c>
      <c r="S10" s="52">
        <f t="shared" si="4"/>
        <v>46.199999999999996</v>
      </c>
      <c r="T10" s="52">
        <f t="shared" si="15"/>
        <v>14</v>
      </c>
      <c r="U10" s="51">
        <f t="shared" si="6"/>
        <v>45.704999999999998</v>
      </c>
      <c r="V10" s="51">
        <f t="shared" si="7"/>
        <v>13.85</v>
      </c>
      <c r="W10" s="67">
        <v>24.66169</v>
      </c>
      <c r="X10" s="53">
        <v>-112.18153</v>
      </c>
      <c r="Y10" s="54">
        <f t="shared" ref="Y10" si="17">(Z10*1.8)+32</f>
        <v>77</v>
      </c>
      <c r="Z10" s="54">
        <v>25</v>
      </c>
      <c r="AA10" s="45">
        <v>12</v>
      </c>
      <c r="AB10" s="45">
        <v>130</v>
      </c>
      <c r="AC10" s="38" t="s">
        <v>128</v>
      </c>
      <c r="AD10" s="40">
        <v>50</v>
      </c>
      <c r="AE10" s="55" t="s">
        <v>154</v>
      </c>
      <c r="AF10" s="55">
        <v>20</v>
      </c>
      <c r="AG10" s="44" t="s">
        <v>154</v>
      </c>
    </row>
    <row r="11" spans="1:35">
      <c r="A11" s="59" t="s">
        <v>12</v>
      </c>
      <c r="B11" s="38" t="s">
        <v>164</v>
      </c>
      <c r="C11" s="39">
        <v>41953</v>
      </c>
      <c r="D11" s="52">
        <v>2014</v>
      </c>
      <c r="E11" s="64">
        <v>0.1763888888888889</v>
      </c>
      <c r="F11" s="64">
        <v>0.17777777777777778</v>
      </c>
      <c r="G11" s="65">
        <f t="shared" si="14"/>
        <v>1.388888888888884E-3</v>
      </c>
      <c r="H11" s="41">
        <v>2</v>
      </c>
      <c r="I11" s="38">
        <v>1</v>
      </c>
      <c r="J11" s="38">
        <v>8</v>
      </c>
      <c r="K11" s="38">
        <v>8</v>
      </c>
      <c r="L11" s="59" t="s">
        <v>167</v>
      </c>
      <c r="M11" s="38" t="s">
        <v>120</v>
      </c>
      <c r="N11" s="52">
        <v>1</v>
      </c>
      <c r="O11" s="51">
        <f t="shared" si="2"/>
        <v>26.531999999999996</v>
      </c>
      <c r="P11" s="51">
        <v>8.0399999999999991</v>
      </c>
      <c r="Q11" s="51">
        <f t="shared" si="3"/>
        <v>29.798999999999996</v>
      </c>
      <c r="R11" s="51">
        <v>9.0299999999999994</v>
      </c>
      <c r="S11" s="52">
        <f t="shared" si="4"/>
        <v>29.798999999999996</v>
      </c>
      <c r="T11" s="52">
        <f t="shared" si="15"/>
        <v>9.0299999999999994</v>
      </c>
      <c r="U11" s="51">
        <f t="shared" si="6"/>
        <v>28.165499999999994</v>
      </c>
      <c r="V11" s="51">
        <f t="shared" si="7"/>
        <v>8.5350000000000001</v>
      </c>
      <c r="W11" s="67">
        <v>24.659510000000001</v>
      </c>
      <c r="X11" s="53">
        <v>-112.17742</v>
      </c>
      <c r="Y11" s="54">
        <f t="shared" ref="Y11" si="18">(Z11*1.8)+32</f>
        <v>77</v>
      </c>
      <c r="Z11" s="54">
        <v>25</v>
      </c>
      <c r="AA11" s="45">
        <v>12</v>
      </c>
      <c r="AB11" s="45">
        <v>130</v>
      </c>
      <c r="AC11" s="38" t="s">
        <v>128</v>
      </c>
      <c r="AD11" s="40">
        <v>21</v>
      </c>
      <c r="AE11" s="55" t="s">
        <v>154</v>
      </c>
      <c r="AF11" s="55">
        <v>30</v>
      </c>
      <c r="AG11" s="44" t="s">
        <v>154</v>
      </c>
    </row>
    <row r="12" spans="1:35">
      <c r="A12" s="59" t="s">
        <v>46</v>
      </c>
      <c r="B12" s="38" t="s">
        <v>132</v>
      </c>
      <c r="C12" s="39">
        <v>41953</v>
      </c>
      <c r="D12" s="52">
        <v>2014</v>
      </c>
      <c r="E12" s="64">
        <v>0.12361111111111112</v>
      </c>
      <c r="F12" s="64">
        <v>0.12569444444444444</v>
      </c>
      <c r="G12" s="65">
        <f t="shared" si="14"/>
        <v>2.0833333333333259E-3</v>
      </c>
      <c r="H12" s="41">
        <v>2</v>
      </c>
      <c r="I12" s="38">
        <v>1</v>
      </c>
      <c r="J12" s="38">
        <v>9</v>
      </c>
      <c r="K12" s="38">
        <v>9</v>
      </c>
      <c r="L12" s="59" t="s">
        <v>123</v>
      </c>
      <c r="M12" s="38" t="s">
        <v>139</v>
      </c>
      <c r="N12" s="52">
        <v>1</v>
      </c>
      <c r="O12" s="51">
        <f t="shared" si="2"/>
        <v>47.519999999999996</v>
      </c>
      <c r="P12" s="51">
        <v>14.4</v>
      </c>
      <c r="Q12" s="51">
        <f t="shared" si="3"/>
        <v>41.25</v>
      </c>
      <c r="R12" s="51">
        <v>12.5</v>
      </c>
      <c r="S12" s="51">
        <f t="shared" si="4"/>
        <v>47.519999999999996</v>
      </c>
      <c r="T12" s="52">
        <f t="shared" si="15"/>
        <v>14.4</v>
      </c>
      <c r="U12" s="51">
        <f t="shared" si="6"/>
        <v>44.384999999999998</v>
      </c>
      <c r="V12" s="51">
        <f t="shared" si="7"/>
        <v>13.45</v>
      </c>
      <c r="W12" s="67">
        <v>24.66169</v>
      </c>
      <c r="X12" s="53">
        <v>-112.18153</v>
      </c>
      <c r="Y12" s="54">
        <f t="shared" ref="Y12" si="19">(Z12*1.8)+32</f>
        <v>77</v>
      </c>
      <c r="Z12" s="54">
        <v>25</v>
      </c>
      <c r="AA12" s="45">
        <v>15</v>
      </c>
      <c r="AB12" s="45">
        <v>310</v>
      </c>
      <c r="AC12" s="38" t="s">
        <v>128</v>
      </c>
      <c r="AD12" s="40">
        <v>30</v>
      </c>
      <c r="AE12" s="55" t="s">
        <v>154</v>
      </c>
      <c r="AF12" s="55">
        <v>30</v>
      </c>
      <c r="AG12" s="44" t="s">
        <v>154</v>
      </c>
    </row>
    <row r="13" spans="1:35">
      <c r="A13" s="59" t="s">
        <v>15</v>
      </c>
      <c r="B13" s="38" t="s">
        <v>132</v>
      </c>
      <c r="C13" s="39">
        <v>41953</v>
      </c>
      <c r="D13" s="52">
        <v>2014</v>
      </c>
      <c r="E13" s="64">
        <v>0.1763888888888889</v>
      </c>
      <c r="F13" s="64">
        <v>0.17847222222222223</v>
      </c>
      <c r="G13" s="65">
        <f t="shared" si="14"/>
        <v>2.0833333333333259E-3</v>
      </c>
      <c r="H13" s="41">
        <v>2</v>
      </c>
      <c r="I13" s="38">
        <v>1</v>
      </c>
      <c r="J13" s="38">
        <v>10</v>
      </c>
      <c r="K13" s="38">
        <v>10</v>
      </c>
      <c r="L13" s="59" t="s">
        <v>167</v>
      </c>
      <c r="M13" s="38" t="s">
        <v>120</v>
      </c>
      <c r="N13" s="52">
        <v>1</v>
      </c>
      <c r="O13" s="51">
        <f t="shared" si="2"/>
        <v>33.659999999999997</v>
      </c>
      <c r="P13" s="56">
        <v>10.199999999999999</v>
      </c>
      <c r="Q13" s="51">
        <f t="shared" si="3"/>
        <v>36.629999999999995</v>
      </c>
      <c r="R13" s="51">
        <v>11.1</v>
      </c>
      <c r="S13" s="51">
        <f t="shared" si="4"/>
        <v>36.629999999999995</v>
      </c>
      <c r="T13" s="52">
        <f t="shared" ref="T13:T23" si="20">MAX(P13,R13)</f>
        <v>11.1</v>
      </c>
      <c r="U13" s="51">
        <f t="shared" si="6"/>
        <v>35.144999999999996</v>
      </c>
      <c r="V13" s="51">
        <f t="shared" si="7"/>
        <v>10.649999999999999</v>
      </c>
      <c r="W13" s="67">
        <v>24.654710000000001</v>
      </c>
      <c r="X13" s="53">
        <v>-112.17742</v>
      </c>
      <c r="Y13" s="54">
        <f t="shared" ref="Y13" si="21">(Z13*1.8)+32</f>
        <v>77</v>
      </c>
      <c r="Z13" s="54">
        <v>25</v>
      </c>
      <c r="AA13" s="45">
        <v>15</v>
      </c>
      <c r="AB13" s="45">
        <v>310</v>
      </c>
      <c r="AC13" s="38" t="s">
        <v>128</v>
      </c>
      <c r="AD13" s="40">
        <v>50</v>
      </c>
      <c r="AE13" s="55" t="s">
        <v>154</v>
      </c>
      <c r="AF13" s="55">
        <v>30</v>
      </c>
      <c r="AG13" s="44" t="s">
        <v>154</v>
      </c>
    </row>
    <row r="14" spans="1:35">
      <c r="A14" s="59" t="s">
        <v>47</v>
      </c>
      <c r="B14" s="38" t="s">
        <v>132</v>
      </c>
      <c r="C14" s="39">
        <v>41954</v>
      </c>
      <c r="D14" s="52">
        <v>2014</v>
      </c>
      <c r="E14" s="64">
        <v>0.14930555555555555</v>
      </c>
      <c r="F14" s="64">
        <v>0.15069444444444444</v>
      </c>
      <c r="G14" s="64">
        <f t="shared" ref="G14" si="22">F14-E14</f>
        <v>1.388888888888884E-3</v>
      </c>
      <c r="H14" s="41">
        <v>2</v>
      </c>
      <c r="I14" s="38">
        <v>2</v>
      </c>
      <c r="J14" s="38">
        <v>19</v>
      </c>
      <c r="K14" s="38">
        <v>19</v>
      </c>
      <c r="L14" s="59" t="s">
        <v>123</v>
      </c>
      <c r="M14" s="38" t="s">
        <v>139</v>
      </c>
      <c r="N14" s="38">
        <v>1</v>
      </c>
      <c r="O14" s="51">
        <f t="shared" ref="O14:O21" si="23">(P14*3.3)</f>
        <v>35.309999999999995</v>
      </c>
      <c r="P14" s="56">
        <v>10.7</v>
      </c>
      <c r="Q14" s="51">
        <f t="shared" ref="Q14:Q21" si="24">(R14*3.3)</f>
        <v>41.58</v>
      </c>
      <c r="R14" s="51">
        <v>12.6</v>
      </c>
      <c r="S14" s="51">
        <f t="shared" ref="S14:S21" si="25">MAX(O14,Q14,)</f>
        <v>41.58</v>
      </c>
      <c r="T14" s="52">
        <f>MAX(P14,R14)</f>
        <v>12.6</v>
      </c>
      <c r="U14" s="51">
        <f t="shared" ref="U14:V17" si="26">AVERAGE(O14,Q14)</f>
        <v>38.444999999999993</v>
      </c>
      <c r="V14" s="51">
        <f t="shared" si="26"/>
        <v>11.649999999999999</v>
      </c>
      <c r="W14" s="67">
        <v>24.663309999999999</v>
      </c>
      <c r="X14" s="53">
        <v>-112.17283999999999</v>
      </c>
      <c r="Y14" s="54">
        <v>77</v>
      </c>
      <c r="Z14" s="54">
        <v>25</v>
      </c>
      <c r="AA14" s="60">
        <v>8</v>
      </c>
      <c r="AB14" s="58">
        <v>310</v>
      </c>
      <c r="AC14" s="38" t="s">
        <v>128</v>
      </c>
      <c r="AD14" s="40">
        <v>44</v>
      </c>
      <c r="AE14" s="55" t="s">
        <v>154</v>
      </c>
      <c r="AF14" s="55">
        <v>30</v>
      </c>
      <c r="AG14" s="44" t="s">
        <v>154</v>
      </c>
    </row>
    <row r="15" spans="1:35">
      <c r="A15" s="59" t="s">
        <v>16</v>
      </c>
      <c r="B15" s="38" t="s">
        <v>132</v>
      </c>
      <c r="C15" s="39">
        <v>41954</v>
      </c>
      <c r="D15" s="52">
        <v>2014</v>
      </c>
      <c r="E15" s="64">
        <v>0.19027777777777777</v>
      </c>
      <c r="F15" s="64">
        <v>0.19166666666666665</v>
      </c>
      <c r="G15" s="64">
        <f t="shared" ref="G15" si="27">F15-E15</f>
        <v>1.388888888888884E-3</v>
      </c>
      <c r="H15" s="41">
        <v>2</v>
      </c>
      <c r="I15" s="38">
        <v>2</v>
      </c>
      <c r="J15" s="38">
        <v>20</v>
      </c>
      <c r="K15" s="38">
        <v>20</v>
      </c>
      <c r="L15" s="59" t="s">
        <v>167</v>
      </c>
      <c r="M15" s="38" t="s">
        <v>120</v>
      </c>
      <c r="N15" s="38">
        <v>1</v>
      </c>
      <c r="O15" s="51">
        <f t="shared" si="23"/>
        <v>19.799999999999997</v>
      </c>
      <c r="P15" s="56">
        <v>6</v>
      </c>
      <c r="Q15" s="51">
        <f t="shared" si="24"/>
        <v>13.2</v>
      </c>
      <c r="R15" s="51">
        <v>4</v>
      </c>
      <c r="S15" s="51">
        <f t="shared" si="25"/>
        <v>19.799999999999997</v>
      </c>
      <c r="T15" s="52">
        <f>MAX(P15,R15)</f>
        <v>6</v>
      </c>
      <c r="U15" s="51">
        <f t="shared" si="26"/>
        <v>16.5</v>
      </c>
      <c r="V15" s="51">
        <f t="shared" si="26"/>
        <v>5</v>
      </c>
      <c r="W15" s="67">
        <v>24.66208</v>
      </c>
      <c r="X15" s="53">
        <v>-112.17169</v>
      </c>
      <c r="Y15" s="54">
        <v>77</v>
      </c>
      <c r="Z15" s="54">
        <v>25</v>
      </c>
      <c r="AA15" s="60">
        <v>8</v>
      </c>
      <c r="AB15" s="58">
        <v>310</v>
      </c>
      <c r="AC15" s="38" t="s">
        <v>128</v>
      </c>
      <c r="AD15" s="40">
        <v>44</v>
      </c>
      <c r="AE15" s="55" t="s">
        <v>154</v>
      </c>
      <c r="AF15" s="55">
        <v>30</v>
      </c>
      <c r="AG15" s="44" t="s">
        <v>154</v>
      </c>
    </row>
    <row r="16" spans="1:35">
      <c r="A16" s="59" t="s">
        <v>17</v>
      </c>
      <c r="B16" s="38" t="s">
        <v>164</v>
      </c>
      <c r="C16" s="39">
        <v>41954</v>
      </c>
      <c r="D16" s="52">
        <v>2014</v>
      </c>
      <c r="E16" s="64">
        <v>0.15</v>
      </c>
      <c r="F16" s="64">
        <v>0.15277777777777776</v>
      </c>
      <c r="G16" s="65">
        <f t="shared" ref="G16:G17" si="28">F16-E16</f>
        <v>2.7777777777777679E-3</v>
      </c>
      <c r="H16" s="41">
        <v>2</v>
      </c>
      <c r="I16" s="38">
        <v>2</v>
      </c>
      <c r="J16" s="38">
        <v>17</v>
      </c>
      <c r="K16" s="38">
        <v>17</v>
      </c>
      <c r="L16" s="59" t="s">
        <v>167</v>
      </c>
      <c r="M16" s="38" t="s">
        <v>120</v>
      </c>
      <c r="N16" s="38">
        <v>1</v>
      </c>
      <c r="O16" s="51">
        <f t="shared" si="23"/>
        <v>35.309999999999995</v>
      </c>
      <c r="P16" s="56">
        <v>10.7</v>
      </c>
      <c r="Q16" s="51">
        <f t="shared" si="24"/>
        <v>30.69</v>
      </c>
      <c r="R16" s="51">
        <v>9.3000000000000007</v>
      </c>
      <c r="S16" s="51">
        <f t="shared" si="25"/>
        <v>35.309999999999995</v>
      </c>
      <c r="T16" s="52">
        <f>MAX(P16,R16)</f>
        <v>10.7</v>
      </c>
      <c r="U16" s="51">
        <f t="shared" si="26"/>
        <v>33</v>
      </c>
      <c r="V16" s="51">
        <f t="shared" si="26"/>
        <v>10</v>
      </c>
      <c r="W16" s="67">
        <v>24.663309999999999</v>
      </c>
      <c r="X16" s="53">
        <v>-112.17283999999999</v>
      </c>
      <c r="Y16" s="54">
        <v>77</v>
      </c>
      <c r="Z16" s="54">
        <v>25</v>
      </c>
      <c r="AA16" s="60">
        <v>8</v>
      </c>
      <c r="AB16" s="60">
        <v>130</v>
      </c>
      <c r="AC16" s="38" t="s">
        <v>128</v>
      </c>
      <c r="AD16" s="40">
        <v>42</v>
      </c>
      <c r="AE16" s="55" t="s">
        <v>154</v>
      </c>
      <c r="AF16" s="55">
        <v>30</v>
      </c>
      <c r="AG16" s="44" t="s">
        <v>154</v>
      </c>
    </row>
    <row r="17" spans="1:33">
      <c r="A17" s="59" t="s">
        <v>18</v>
      </c>
      <c r="B17" s="38" t="s">
        <v>164</v>
      </c>
      <c r="C17" s="39">
        <v>41954</v>
      </c>
      <c r="D17" s="52">
        <v>2014</v>
      </c>
      <c r="E17" s="64">
        <v>0.14652777777777778</v>
      </c>
      <c r="F17" s="64">
        <v>0.15</v>
      </c>
      <c r="G17" s="64">
        <f t="shared" si="28"/>
        <v>3.4722222222222099E-3</v>
      </c>
      <c r="H17" s="41">
        <v>2</v>
      </c>
      <c r="I17" s="38">
        <v>2</v>
      </c>
      <c r="J17" s="38">
        <v>18</v>
      </c>
      <c r="K17" s="38">
        <v>18</v>
      </c>
      <c r="L17" s="59" t="s">
        <v>167</v>
      </c>
      <c r="M17" s="38" t="s">
        <v>120</v>
      </c>
      <c r="N17" s="38">
        <v>1</v>
      </c>
      <c r="O17" s="51">
        <f t="shared" si="23"/>
        <v>10.23</v>
      </c>
      <c r="P17" s="56">
        <v>3.1</v>
      </c>
      <c r="Q17" s="51">
        <f t="shared" si="24"/>
        <v>13.2</v>
      </c>
      <c r="R17" s="51">
        <v>4</v>
      </c>
      <c r="S17" s="51">
        <f t="shared" si="25"/>
        <v>13.2</v>
      </c>
      <c r="T17" s="52">
        <f>MAX(P17,R17)</f>
        <v>4</v>
      </c>
      <c r="U17" s="51">
        <f t="shared" si="26"/>
        <v>11.715</v>
      </c>
      <c r="V17" s="51">
        <f t="shared" si="26"/>
        <v>3.55</v>
      </c>
      <c r="W17" s="67">
        <v>24.66208</v>
      </c>
      <c r="X17" s="53">
        <v>-112.17169</v>
      </c>
      <c r="Y17" s="54">
        <v>77</v>
      </c>
      <c r="Z17" s="54">
        <v>25</v>
      </c>
      <c r="AA17" s="60">
        <v>8</v>
      </c>
      <c r="AB17" s="60">
        <v>130</v>
      </c>
      <c r="AC17" s="38" t="s">
        <v>128</v>
      </c>
      <c r="AD17" s="40">
        <v>7</v>
      </c>
      <c r="AE17" s="55" t="s">
        <v>154</v>
      </c>
      <c r="AF17" s="55">
        <v>30</v>
      </c>
      <c r="AG17" s="44" t="s">
        <v>154</v>
      </c>
    </row>
    <row r="18" spans="1:33">
      <c r="A18" s="59" t="s">
        <v>48</v>
      </c>
      <c r="B18" s="38" t="s">
        <v>172</v>
      </c>
      <c r="C18" s="39">
        <v>41954</v>
      </c>
      <c r="D18" s="52">
        <v>2014</v>
      </c>
      <c r="E18" s="64">
        <v>0.1451388888888889</v>
      </c>
      <c r="F18" s="64">
        <v>0.14861111111111111</v>
      </c>
      <c r="G18" s="64">
        <f t="shared" ref="G18" si="29">F18-E18</f>
        <v>3.4722222222222099E-3</v>
      </c>
      <c r="H18" s="41">
        <v>2</v>
      </c>
      <c r="I18" s="38">
        <v>2</v>
      </c>
      <c r="J18" s="38">
        <v>13</v>
      </c>
      <c r="K18" s="38">
        <v>13</v>
      </c>
      <c r="L18" s="59" t="s">
        <v>123</v>
      </c>
      <c r="M18" s="38" t="s">
        <v>139</v>
      </c>
      <c r="N18" s="38">
        <v>1</v>
      </c>
      <c r="O18" s="51">
        <f t="shared" si="23"/>
        <v>44.55</v>
      </c>
      <c r="P18" s="56">
        <v>13.5</v>
      </c>
      <c r="Q18" s="51">
        <f t="shared" si="24"/>
        <v>45.87</v>
      </c>
      <c r="R18" s="51">
        <v>13.9</v>
      </c>
      <c r="S18" s="51">
        <f t="shared" si="25"/>
        <v>45.87</v>
      </c>
      <c r="T18" s="52">
        <f t="shared" ref="T18:T19" si="30">MAX(P18,R18)</f>
        <v>13.9</v>
      </c>
      <c r="U18" s="51">
        <f t="shared" ref="U18:V21" si="31">AVERAGE(O18,Q18)</f>
        <v>45.209999999999994</v>
      </c>
      <c r="V18" s="51">
        <f t="shared" si="31"/>
        <v>13.7</v>
      </c>
      <c r="W18" s="67">
        <v>24.663309999999999</v>
      </c>
      <c r="X18" s="53">
        <v>-112.17283999999999</v>
      </c>
      <c r="Y18" s="54">
        <v>77</v>
      </c>
      <c r="Z18" s="54">
        <v>25</v>
      </c>
      <c r="AA18" s="60">
        <v>9</v>
      </c>
      <c r="AB18" s="58">
        <v>310</v>
      </c>
      <c r="AC18" s="38" t="s">
        <v>128</v>
      </c>
      <c r="AD18" s="40">
        <v>4</v>
      </c>
      <c r="AE18" s="55" t="s">
        <v>154</v>
      </c>
      <c r="AF18" s="55">
        <v>30</v>
      </c>
      <c r="AG18" s="44" t="s">
        <v>154</v>
      </c>
    </row>
    <row r="19" spans="1:33">
      <c r="A19" s="59" t="s">
        <v>19</v>
      </c>
      <c r="B19" s="38" t="s">
        <v>172</v>
      </c>
      <c r="C19" s="39">
        <v>41954</v>
      </c>
      <c r="D19" s="52">
        <v>2014</v>
      </c>
      <c r="E19" s="64">
        <v>0.1986111111111111</v>
      </c>
      <c r="F19" s="64">
        <v>0.20416666666666669</v>
      </c>
      <c r="G19" s="64">
        <f t="shared" ref="G19:G20" si="32">F19-E19</f>
        <v>5.5555555555555913E-3</v>
      </c>
      <c r="H19" s="41">
        <v>2</v>
      </c>
      <c r="I19" s="38">
        <v>2</v>
      </c>
      <c r="J19" s="38">
        <v>14</v>
      </c>
      <c r="K19" s="38">
        <v>14</v>
      </c>
      <c r="L19" s="59" t="s">
        <v>167</v>
      </c>
      <c r="M19" s="38" t="s">
        <v>120</v>
      </c>
      <c r="N19" s="38">
        <v>1</v>
      </c>
      <c r="O19" s="51">
        <f t="shared" si="23"/>
        <v>12.87</v>
      </c>
      <c r="P19" s="56">
        <v>3.9</v>
      </c>
      <c r="Q19" s="51">
        <f t="shared" si="24"/>
        <v>14.19</v>
      </c>
      <c r="R19" s="51">
        <v>4.3</v>
      </c>
      <c r="S19" s="51">
        <f t="shared" si="25"/>
        <v>14.19</v>
      </c>
      <c r="T19" s="52">
        <f t="shared" si="30"/>
        <v>4.3</v>
      </c>
      <c r="U19" s="51">
        <f t="shared" si="31"/>
        <v>13.53</v>
      </c>
      <c r="V19" s="51">
        <f t="shared" si="31"/>
        <v>4.0999999999999996</v>
      </c>
      <c r="W19" s="67">
        <v>24.66208</v>
      </c>
      <c r="X19" s="67">
        <v>-112.17169</v>
      </c>
      <c r="Y19" s="54">
        <v>77</v>
      </c>
      <c r="Z19" s="54">
        <v>25</v>
      </c>
      <c r="AA19" s="60">
        <v>9</v>
      </c>
      <c r="AB19" s="58">
        <v>310</v>
      </c>
      <c r="AC19" s="38" t="s">
        <v>128</v>
      </c>
      <c r="AD19" s="40">
        <v>38</v>
      </c>
      <c r="AE19" s="55" t="s">
        <v>154</v>
      </c>
      <c r="AF19" s="55">
        <v>30</v>
      </c>
      <c r="AG19" s="44" t="s">
        <v>154</v>
      </c>
    </row>
    <row r="20" spans="1:33">
      <c r="A20" s="59" t="s">
        <v>49</v>
      </c>
      <c r="B20" s="38" t="s">
        <v>129</v>
      </c>
      <c r="C20" s="39">
        <v>41954</v>
      </c>
      <c r="D20" s="52">
        <v>2014</v>
      </c>
      <c r="E20" s="64">
        <v>0.13958333333333334</v>
      </c>
      <c r="F20" s="64">
        <v>0.1423611111111111</v>
      </c>
      <c r="G20" s="64">
        <f t="shared" si="32"/>
        <v>2.7777777777777679E-3</v>
      </c>
      <c r="H20" s="41">
        <v>2</v>
      </c>
      <c r="I20" s="38">
        <v>2</v>
      </c>
      <c r="J20" s="38">
        <v>15</v>
      </c>
      <c r="K20" s="38">
        <v>15</v>
      </c>
      <c r="L20" s="59" t="s">
        <v>123</v>
      </c>
      <c r="M20" s="38" t="s">
        <v>139</v>
      </c>
      <c r="N20" s="38">
        <v>1</v>
      </c>
      <c r="O20" s="51">
        <f t="shared" si="23"/>
        <v>39.599999999999994</v>
      </c>
      <c r="P20" s="56">
        <v>12</v>
      </c>
      <c r="Q20" s="51">
        <f t="shared" si="24"/>
        <v>36.299999999999997</v>
      </c>
      <c r="R20" s="51">
        <v>11</v>
      </c>
      <c r="S20" s="51">
        <f t="shared" si="25"/>
        <v>39.599999999999994</v>
      </c>
      <c r="T20" s="52">
        <f t="shared" ref="T20:T22" si="33">MAX(P20,R20)</f>
        <v>12</v>
      </c>
      <c r="U20" s="51">
        <f t="shared" si="31"/>
        <v>37.949999999999996</v>
      </c>
      <c r="V20" s="51">
        <f t="shared" si="31"/>
        <v>11.5</v>
      </c>
      <c r="W20" s="67">
        <v>24.663309999999999</v>
      </c>
      <c r="X20" s="53">
        <v>-112.17283999999999</v>
      </c>
      <c r="Y20" s="54">
        <v>77</v>
      </c>
      <c r="Z20" s="54">
        <v>25</v>
      </c>
      <c r="AA20" s="60">
        <v>9</v>
      </c>
      <c r="AB20" s="58">
        <v>130</v>
      </c>
      <c r="AC20" s="38" t="s">
        <v>128</v>
      </c>
      <c r="AD20" s="40">
        <v>27</v>
      </c>
      <c r="AE20" s="55" t="s">
        <v>154</v>
      </c>
      <c r="AF20" s="55">
        <v>30</v>
      </c>
      <c r="AG20" s="44" t="s">
        <v>154</v>
      </c>
    </row>
    <row r="21" spans="1:33">
      <c r="A21" s="59" t="s">
        <v>20</v>
      </c>
      <c r="B21" s="38" t="s">
        <v>129</v>
      </c>
      <c r="C21" s="39">
        <v>41954</v>
      </c>
      <c r="D21" s="52">
        <v>2014</v>
      </c>
      <c r="E21" s="64">
        <v>0.18819444444444444</v>
      </c>
      <c r="F21" s="64">
        <v>0.19166666666666665</v>
      </c>
      <c r="G21" s="64">
        <f t="shared" ref="G21" si="34">F21-E21</f>
        <v>3.4722222222222099E-3</v>
      </c>
      <c r="H21" s="41">
        <v>2</v>
      </c>
      <c r="I21" s="38">
        <v>2</v>
      </c>
      <c r="J21" s="38">
        <v>16</v>
      </c>
      <c r="K21" s="38">
        <v>16</v>
      </c>
      <c r="L21" s="59" t="s">
        <v>167</v>
      </c>
      <c r="M21" s="38" t="s">
        <v>120</v>
      </c>
      <c r="N21" s="38">
        <v>1</v>
      </c>
      <c r="O21" s="51">
        <f t="shared" si="23"/>
        <v>16.5</v>
      </c>
      <c r="P21" s="56">
        <v>5</v>
      </c>
      <c r="Q21" s="51">
        <f t="shared" si="24"/>
        <v>16.5</v>
      </c>
      <c r="R21" s="51">
        <v>5</v>
      </c>
      <c r="S21" s="51">
        <f t="shared" si="25"/>
        <v>16.5</v>
      </c>
      <c r="T21" s="52">
        <f t="shared" si="33"/>
        <v>5</v>
      </c>
      <c r="U21" s="51">
        <f t="shared" si="31"/>
        <v>16.5</v>
      </c>
      <c r="V21" s="51">
        <f t="shared" si="31"/>
        <v>5</v>
      </c>
      <c r="W21" s="67">
        <v>24.66208</v>
      </c>
      <c r="X21" s="67">
        <v>-112.17169</v>
      </c>
      <c r="Y21" s="54">
        <v>77</v>
      </c>
      <c r="Z21" s="54">
        <v>25</v>
      </c>
      <c r="AA21" s="60">
        <v>9</v>
      </c>
      <c r="AB21" s="58">
        <v>130</v>
      </c>
      <c r="AC21" s="38" t="s">
        <v>128</v>
      </c>
      <c r="AD21" s="40">
        <v>50</v>
      </c>
      <c r="AE21" s="55" t="s">
        <v>154</v>
      </c>
      <c r="AF21" s="55">
        <v>30</v>
      </c>
      <c r="AG21" s="44" t="s">
        <v>154</v>
      </c>
    </row>
    <row r="22" spans="1:33">
      <c r="A22" s="59" t="s">
        <v>53</v>
      </c>
      <c r="B22" s="38" t="s">
        <v>173</v>
      </c>
      <c r="C22" s="39">
        <v>41954</v>
      </c>
      <c r="D22" s="52">
        <v>2014</v>
      </c>
      <c r="E22" s="64">
        <v>0.10208333333333335</v>
      </c>
      <c r="F22" s="64">
        <v>0.10555555555555556</v>
      </c>
      <c r="G22" s="65">
        <f t="shared" si="14"/>
        <v>3.4722222222222099E-3</v>
      </c>
      <c r="H22" s="41">
        <v>2</v>
      </c>
      <c r="I22" s="38">
        <v>1</v>
      </c>
      <c r="J22" s="38">
        <v>1</v>
      </c>
      <c r="K22" s="38">
        <v>1</v>
      </c>
      <c r="L22" s="59" t="s">
        <v>118</v>
      </c>
      <c r="M22" s="38" t="s">
        <v>119</v>
      </c>
      <c r="N22" s="52">
        <v>1</v>
      </c>
      <c r="O22" s="51">
        <f t="shared" ref="O22" si="35">(P22*3.3)</f>
        <v>23.099999999999998</v>
      </c>
      <c r="P22" s="56">
        <v>7</v>
      </c>
      <c r="Q22" s="51">
        <f t="shared" ref="Q22" si="36">(R22*3.3)</f>
        <v>27.39</v>
      </c>
      <c r="R22" s="51">
        <v>8.3000000000000007</v>
      </c>
      <c r="S22" s="52">
        <f t="shared" ref="S22" si="37">MAX(O22,Q22,)</f>
        <v>27.39</v>
      </c>
      <c r="T22" s="52">
        <f t="shared" si="33"/>
        <v>8.3000000000000007</v>
      </c>
      <c r="U22" s="51">
        <f t="shared" ref="U22:V22" si="38">AVERAGE(O22,Q22)</f>
        <v>25.244999999999997</v>
      </c>
      <c r="V22" s="51">
        <f t="shared" si="38"/>
        <v>7.65</v>
      </c>
      <c r="W22" s="53">
        <v>24.6523</v>
      </c>
      <c r="X22" s="53">
        <v>-112.17632</v>
      </c>
      <c r="Y22" s="54">
        <v>77</v>
      </c>
      <c r="Z22" s="54">
        <v>25</v>
      </c>
      <c r="AA22" s="60">
        <v>8</v>
      </c>
      <c r="AB22" s="60">
        <v>240</v>
      </c>
      <c r="AC22" s="38" t="s">
        <v>128</v>
      </c>
      <c r="AD22" s="40">
        <v>27</v>
      </c>
      <c r="AE22" s="55" t="s">
        <v>154</v>
      </c>
      <c r="AF22" s="55">
        <v>30</v>
      </c>
      <c r="AG22" s="44" t="s">
        <v>154</v>
      </c>
    </row>
    <row r="23" spans="1:33">
      <c r="A23" s="59" t="s">
        <v>54</v>
      </c>
      <c r="B23" s="38" t="s">
        <v>173</v>
      </c>
      <c r="C23" s="39">
        <v>41954</v>
      </c>
      <c r="D23" s="52">
        <v>2014</v>
      </c>
      <c r="E23" s="64">
        <v>0.10486111111111111</v>
      </c>
      <c r="F23" s="64">
        <v>0.10902777777777778</v>
      </c>
      <c r="G23" s="65">
        <f t="shared" ref="G23" si="39">F23-E23</f>
        <v>4.1666666666666657E-3</v>
      </c>
      <c r="H23" s="41">
        <v>2</v>
      </c>
      <c r="I23" s="38">
        <v>1</v>
      </c>
      <c r="J23" s="38">
        <v>2</v>
      </c>
      <c r="K23" s="38">
        <v>2</v>
      </c>
      <c r="L23" s="59" t="s">
        <v>118</v>
      </c>
      <c r="M23" s="38" t="s">
        <v>119</v>
      </c>
      <c r="N23" s="52">
        <v>1</v>
      </c>
      <c r="O23" s="51">
        <f t="shared" si="2"/>
        <v>23.429999999999996</v>
      </c>
      <c r="P23" s="56">
        <v>7.1</v>
      </c>
      <c r="Q23" s="51">
        <f t="shared" si="3"/>
        <v>24.419999999999998</v>
      </c>
      <c r="R23" s="51">
        <v>7.4</v>
      </c>
      <c r="S23" s="51">
        <f t="shared" si="4"/>
        <v>24.419999999999998</v>
      </c>
      <c r="T23" s="52">
        <f t="shared" si="20"/>
        <v>7.4</v>
      </c>
      <c r="U23" s="51">
        <f t="shared" si="6"/>
        <v>23.924999999999997</v>
      </c>
      <c r="V23" s="51">
        <f t="shared" si="7"/>
        <v>7.25</v>
      </c>
      <c r="W23" s="67">
        <v>24.165512</v>
      </c>
      <c r="X23" s="53">
        <v>-112.117603</v>
      </c>
      <c r="Y23" s="54">
        <f t="shared" ref="Y23" si="40">(Z23*1.8)+32</f>
        <v>77</v>
      </c>
      <c r="Z23" s="54">
        <v>25</v>
      </c>
      <c r="AA23" s="45">
        <v>8</v>
      </c>
      <c r="AB23" s="45">
        <v>240</v>
      </c>
      <c r="AC23" s="38" t="s">
        <v>128</v>
      </c>
      <c r="AD23" s="40">
        <v>2</v>
      </c>
      <c r="AE23" s="55" t="s">
        <v>154</v>
      </c>
      <c r="AF23" s="55">
        <v>30</v>
      </c>
      <c r="AG23" s="44" t="s">
        <v>154</v>
      </c>
    </row>
    <row r="24" spans="1:33">
      <c r="A24" s="59" t="s">
        <v>55</v>
      </c>
      <c r="B24" s="38" t="s">
        <v>130</v>
      </c>
      <c r="C24" s="39">
        <v>41954</v>
      </c>
      <c r="D24" s="52">
        <v>2014</v>
      </c>
      <c r="E24" s="64">
        <v>0.53611111111111109</v>
      </c>
      <c r="F24" s="64">
        <v>0.53819444444444442</v>
      </c>
      <c r="G24" s="65">
        <f t="shared" ref="G24:G25" si="41">F24-E24</f>
        <v>2.0833333333333259E-3</v>
      </c>
      <c r="H24" s="41">
        <v>2</v>
      </c>
      <c r="I24" s="38">
        <v>1</v>
      </c>
      <c r="J24" s="38">
        <v>3</v>
      </c>
      <c r="K24" s="38">
        <v>3</v>
      </c>
      <c r="L24" s="59" t="s">
        <v>118</v>
      </c>
      <c r="M24" s="38" t="s">
        <v>119</v>
      </c>
      <c r="N24" s="52">
        <v>1</v>
      </c>
      <c r="O24" s="51">
        <f t="shared" si="2"/>
        <v>23.429999999999996</v>
      </c>
      <c r="P24" s="56">
        <v>7.1</v>
      </c>
      <c r="Q24" s="51">
        <f t="shared" si="3"/>
        <v>19.965</v>
      </c>
      <c r="R24" s="51">
        <v>6.05</v>
      </c>
      <c r="S24" s="51">
        <f t="shared" si="4"/>
        <v>23.429999999999996</v>
      </c>
      <c r="T24" s="52">
        <f t="shared" ref="T24:T25" si="42">MAX(P24,R24)</f>
        <v>7.1</v>
      </c>
      <c r="U24" s="51">
        <f t="shared" si="6"/>
        <v>21.697499999999998</v>
      </c>
      <c r="V24" s="51">
        <f t="shared" si="7"/>
        <v>6.5749999999999993</v>
      </c>
      <c r="W24" s="67">
        <v>24.162299999999998</v>
      </c>
      <c r="X24" s="53">
        <v>-112.117232</v>
      </c>
      <c r="Y24" s="54">
        <f t="shared" ref="Y24" si="43">(Z24*1.8)+32</f>
        <v>77</v>
      </c>
      <c r="Z24" s="54">
        <v>25</v>
      </c>
      <c r="AA24" s="45">
        <v>8</v>
      </c>
      <c r="AB24" s="45">
        <v>90</v>
      </c>
      <c r="AC24" s="38" t="s">
        <v>128</v>
      </c>
      <c r="AD24" s="40">
        <v>50</v>
      </c>
      <c r="AE24" s="55" t="s">
        <v>154</v>
      </c>
      <c r="AF24" s="55">
        <v>17</v>
      </c>
      <c r="AG24" s="44" t="s">
        <v>154</v>
      </c>
    </row>
    <row r="25" spans="1:33">
      <c r="A25" s="59" t="s">
        <v>56</v>
      </c>
      <c r="B25" s="38" t="s">
        <v>130</v>
      </c>
      <c r="C25" s="39">
        <v>41954</v>
      </c>
      <c r="D25" s="52">
        <v>2014</v>
      </c>
      <c r="E25" s="64">
        <v>8.4722222222222213E-2</v>
      </c>
      <c r="F25" s="64">
        <v>8.7500000000000008E-2</v>
      </c>
      <c r="G25" s="65">
        <f t="shared" si="41"/>
        <v>2.7777777777777957E-3</v>
      </c>
      <c r="H25" s="41">
        <v>2</v>
      </c>
      <c r="I25" s="38">
        <v>1</v>
      </c>
      <c r="J25" s="38">
        <v>4</v>
      </c>
      <c r="K25" s="38">
        <v>4</v>
      </c>
      <c r="L25" s="59" t="s">
        <v>118</v>
      </c>
      <c r="M25" s="38" t="s">
        <v>119</v>
      </c>
      <c r="N25" s="38">
        <v>1</v>
      </c>
      <c r="O25" s="51">
        <f t="shared" si="2"/>
        <v>25.08</v>
      </c>
      <c r="P25" s="51">
        <v>7.6</v>
      </c>
      <c r="Q25" s="51">
        <f t="shared" si="3"/>
        <v>23.099999999999998</v>
      </c>
      <c r="R25" s="51">
        <v>7</v>
      </c>
      <c r="S25" s="51">
        <f t="shared" si="4"/>
        <v>25.08</v>
      </c>
      <c r="T25" s="52">
        <f t="shared" si="42"/>
        <v>7.6</v>
      </c>
      <c r="U25" s="51">
        <f t="shared" si="6"/>
        <v>24.089999999999996</v>
      </c>
      <c r="V25" s="51">
        <f t="shared" si="7"/>
        <v>7.3</v>
      </c>
      <c r="W25" s="67">
        <v>24.165512</v>
      </c>
      <c r="X25" s="53">
        <v>-112.117603</v>
      </c>
      <c r="Y25" s="54">
        <f t="shared" ref="Y25" si="44">(Z25*1.8)+32</f>
        <v>77</v>
      </c>
      <c r="Z25" s="54">
        <v>25</v>
      </c>
      <c r="AA25" s="45">
        <v>8</v>
      </c>
      <c r="AB25" s="45">
        <v>210</v>
      </c>
      <c r="AC25" s="38" t="s">
        <v>128</v>
      </c>
      <c r="AD25" s="40">
        <v>3</v>
      </c>
      <c r="AE25" s="55" t="s">
        <v>154</v>
      </c>
      <c r="AF25" s="55">
        <v>30</v>
      </c>
      <c r="AG25" s="44" t="s">
        <v>154</v>
      </c>
    </row>
    <row r="26" spans="1:33">
      <c r="A26" s="59" t="s">
        <v>22</v>
      </c>
      <c r="B26" s="38" t="s">
        <v>173</v>
      </c>
      <c r="C26" s="39">
        <v>41955</v>
      </c>
      <c r="D26" s="52">
        <v>2014</v>
      </c>
      <c r="E26" s="64">
        <v>0.4770833333333333</v>
      </c>
      <c r="F26" s="64">
        <v>0.47986111111111113</v>
      </c>
      <c r="G26" s="64">
        <f t="shared" ref="G26" si="45">F26-E26</f>
        <v>2.7777777777778234E-3</v>
      </c>
      <c r="H26" s="41">
        <v>2</v>
      </c>
      <c r="I26" s="38">
        <v>2</v>
      </c>
      <c r="J26" s="38">
        <v>7</v>
      </c>
      <c r="K26" s="38">
        <v>7</v>
      </c>
      <c r="L26" s="59" t="s">
        <v>133</v>
      </c>
      <c r="M26" s="38" t="s">
        <v>134</v>
      </c>
      <c r="N26" s="38">
        <v>1</v>
      </c>
      <c r="O26" s="51">
        <v>62.699999999999996</v>
      </c>
      <c r="P26" s="56">
        <v>19</v>
      </c>
      <c r="Q26" s="51">
        <v>64.680000000000007</v>
      </c>
      <c r="R26" s="51">
        <v>19.600000000000001</v>
      </c>
      <c r="S26" s="51">
        <v>64.680000000000007</v>
      </c>
      <c r="T26" s="52">
        <v>19.600000000000001</v>
      </c>
      <c r="U26" s="51">
        <v>63.69</v>
      </c>
      <c r="V26" s="51">
        <v>19.3</v>
      </c>
      <c r="W26" s="53">
        <v>24.652059999999999</v>
      </c>
      <c r="X26" s="53">
        <v>-112.18228999999999</v>
      </c>
      <c r="Y26" s="54">
        <v>77</v>
      </c>
      <c r="Z26" s="54">
        <v>25</v>
      </c>
      <c r="AA26" s="60">
        <v>7</v>
      </c>
      <c r="AB26" s="58">
        <v>120</v>
      </c>
      <c r="AC26" s="38" t="s">
        <v>128</v>
      </c>
      <c r="AD26" s="40">
        <v>8</v>
      </c>
      <c r="AE26" s="55" t="s">
        <v>154</v>
      </c>
      <c r="AF26" s="55">
        <v>30</v>
      </c>
      <c r="AG26" s="44" t="s">
        <v>154</v>
      </c>
    </row>
    <row r="27" spans="1:33">
      <c r="A27" s="59" t="s">
        <v>23</v>
      </c>
      <c r="B27" s="38" t="s">
        <v>173</v>
      </c>
      <c r="C27" s="39">
        <v>41955</v>
      </c>
      <c r="D27" s="52">
        <v>2014</v>
      </c>
      <c r="E27" s="64">
        <v>0.47361111111111115</v>
      </c>
      <c r="F27" s="64">
        <v>0.47638888888888892</v>
      </c>
      <c r="G27" s="64">
        <f t="shared" ref="G27" si="46">F27-E27</f>
        <v>2.7777777777777679E-3</v>
      </c>
      <c r="H27" s="41">
        <v>2</v>
      </c>
      <c r="I27" s="38">
        <v>2</v>
      </c>
      <c r="J27" s="38">
        <v>8</v>
      </c>
      <c r="K27" s="38">
        <v>8</v>
      </c>
      <c r="L27" s="59" t="s">
        <v>133</v>
      </c>
      <c r="M27" s="38" t="s">
        <v>134</v>
      </c>
      <c r="N27" s="38">
        <v>1</v>
      </c>
      <c r="O27" s="51">
        <v>28.049999999999997</v>
      </c>
      <c r="P27" s="56">
        <v>8.5</v>
      </c>
      <c r="Q27" s="51">
        <v>31.349999999999998</v>
      </c>
      <c r="R27" s="51">
        <v>9.5</v>
      </c>
      <c r="S27" s="51">
        <v>31.349999999999998</v>
      </c>
      <c r="T27" s="52">
        <v>9.5</v>
      </c>
      <c r="U27" s="51">
        <v>29.699999999999996</v>
      </c>
      <c r="V27" s="51">
        <v>9</v>
      </c>
      <c r="W27" s="53">
        <v>24.65615</v>
      </c>
      <c r="X27" s="53">
        <v>-112.1765</v>
      </c>
      <c r="Y27" s="54">
        <v>77</v>
      </c>
      <c r="Z27" s="54">
        <v>25</v>
      </c>
      <c r="AA27" s="60">
        <v>7</v>
      </c>
      <c r="AB27" s="58">
        <v>120</v>
      </c>
      <c r="AC27" s="38" t="s">
        <v>128</v>
      </c>
      <c r="AD27" s="40">
        <v>1</v>
      </c>
      <c r="AE27" s="55" t="s">
        <v>154</v>
      </c>
      <c r="AF27" s="55">
        <v>30</v>
      </c>
      <c r="AG27" s="44" t="s">
        <v>154</v>
      </c>
    </row>
    <row r="28" spans="1:33">
      <c r="A28" s="59" t="s">
        <v>25</v>
      </c>
      <c r="B28" s="38" t="s">
        <v>130</v>
      </c>
      <c r="C28" s="39">
        <v>41955</v>
      </c>
      <c r="D28" s="52">
        <v>2014</v>
      </c>
      <c r="E28" s="64">
        <v>0.46319444444444446</v>
      </c>
      <c r="F28" s="64">
        <v>0.4680555555555555</v>
      </c>
      <c r="G28" s="64">
        <f t="shared" ref="G28" si="47">F28-E28</f>
        <v>4.8611111111110383E-3</v>
      </c>
      <c r="H28" s="41">
        <v>2</v>
      </c>
      <c r="I28" s="38">
        <v>2</v>
      </c>
      <c r="J28" s="38">
        <v>9</v>
      </c>
      <c r="K28" s="38">
        <v>9</v>
      </c>
      <c r="L28" s="59" t="s">
        <v>133</v>
      </c>
      <c r="M28" s="38" t="s">
        <v>134</v>
      </c>
      <c r="N28" s="38">
        <v>1</v>
      </c>
      <c r="O28" s="51">
        <f t="shared" si="2"/>
        <v>64.680000000000007</v>
      </c>
      <c r="P28" s="56">
        <v>19.600000000000001</v>
      </c>
      <c r="Q28" s="51">
        <f t="shared" si="3"/>
        <v>62.699999999999996</v>
      </c>
      <c r="R28" s="51">
        <v>19</v>
      </c>
      <c r="S28" s="51">
        <f t="shared" si="4"/>
        <v>64.680000000000007</v>
      </c>
      <c r="T28" s="52">
        <v>5</v>
      </c>
      <c r="U28" s="51">
        <f t="shared" si="6"/>
        <v>63.69</v>
      </c>
      <c r="V28" s="51">
        <f t="shared" si="7"/>
        <v>19.3</v>
      </c>
      <c r="W28" s="53">
        <v>24.652059999999999</v>
      </c>
      <c r="X28" s="67">
        <v>-112.18228999999999</v>
      </c>
      <c r="Y28" s="54">
        <v>77</v>
      </c>
      <c r="Z28" s="54">
        <v>25</v>
      </c>
      <c r="AA28" s="60">
        <v>7</v>
      </c>
      <c r="AB28" s="58">
        <v>120</v>
      </c>
      <c r="AC28" s="38" t="s">
        <v>128</v>
      </c>
      <c r="AD28" s="40">
        <v>50</v>
      </c>
      <c r="AE28" s="55" t="s">
        <v>154</v>
      </c>
      <c r="AF28" s="55">
        <v>22</v>
      </c>
      <c r="AG28" s="44" t="s">
        <v>154</v>
      </c>
    </row>
    <row r="29" spans="1:33">
      <c r="A29" s="59" t="s">
        <v>24</v>
      </c>
      <c r="B29" s="38" t="s">
        <v>130</v>
      </c>
      <c r="C29" s="39">
        <v>41955</v>
      </c>
      <c r="D29" s="52">
        <v>2014</v>
      </c>
      <c r="E29" s="64">
        <v>0.51597222222222217</v>
      </c>
      <c r="F29" s="64">
        <v>0.51944444444444449</v>
      </c>
      <c r="G29" s="64">
        <f t="shared" ref="G29" si="48">F29-E29</f>
        <v>3.4722222222223209E-3</v>
      </c>
      <c r="H29" s="41">
        <v>2</v>
      </c>
      <c r="I29" s="38">
        <v>2</v>
      </c>
      <c r="J29" s="38">
        <v>10</v>
      </c>
      <c r="K29" s="38">
        <v>10</v>
      </c>
      <c r="L29" s="59" t="s">
        <v>163</v>
      </c>
      <c r="M29" s="59" t="s">
        <v>21</v>
      </c>
      <c r="N29" s="38">
        <v>1</v>
      </c>
      <c r="O29" s="51">
        <f t="shared" si="2"/>
        <v>26.4</v>
      </c>
      <c r="P29" s="56">
        <v>8</v>
      </c>
      <c r="Q29" s="51">
        <f t="shared" si="3"/>
        <v>26.4</v>
      </c>
      <c r="R29" s="51">
        <v>8</v>
      </c>
      <c r="S29" s="51">
        <f t="shared" si="4"/>
        <v>26.4</v>
      </c>
      <c r="T29" s="52">
        <v>5</v>
      </c>
      <c r="U29" s="51">
        <f t="shared" si="6"/>
        <v>26.4</v>
      </c>
      <c r="V29" s="51">
        <f t="shared" si="7"/>
        <v>8</v>
      </c>
      <c r="W29" s="53">
        <v>24.65615</v>
      </c>
      <c r="X29" s="53">
        <v>-112.1765</v>
      </c>
      <c r="Y29" s="54">
        <v>77</v>
      </c>
      <c r="Z29" s="54">
        <v>25</v>
      </c>
      <c r="AA29" s="60">
        <v>7</v>
      </c>
      <c r="AB29" s="58">
        <v>120</v>
      </c>
      <c r="AC29" s="38" t="s">
        <v>26</v>
      </c>
      <c r="AD29" s="38" t="s">
        <v>26</v>
      </c>
      <c r="AE29" s="38" t="s">
        <v>26</v>
      </c>
      <c r="AF29" s="38" t="s">
        <v>26</v>
      </c>
      <c r="AG29" s="38" t="s">
        <v>26</v>
      </c>
    </row>
    <row r="30" spans="1:33">
      <c r="A30" s="59" t="s">
        <v>27</v>
      </c>
      <c r="B30" s="38" t="s">
        <v>164</v>
      </c>
      <c r="C30" s="39">
        <v>41955</v>
      </c>
      <c r="D30" s="52">
        <v>2014</v>
      </c>
      <c r="E30" s="64">
        <v>6.3888888888888884E-2</v>
      </c>
      <c r="F30" s="64">
        <v>6.5972222222222224E-2</v>
      </c>
      <c r="G30" s="64">
        <f t="shared" ref="G30" si="49">F30-E30</f>
        <v>2.0833333333333398E-3</v>
      </c>
      <c r="H30" s="41">
        <v>2</v>
      </c>
      <c r="I30" s="38">
        <v>2</v>
      </c>
      <c r="J30" s="38">
        <v>11</v>
      </c>
      <c r="K30" s="38">
        <v>11</v>
      </c>
      <c r="L30" s="59" t="s">
        <v>133</v>
      </c>
      <c r="M30" s="38" t="s">
        <v>134</v>
      </c>
      <c r="N30" s="38">
        <v>1</v>
      </c>
      <c r="O30" s="51">
        <f t="shared" si="2"/>
        <v>64.02</v>
      </c>
      <c r="P30" s="56">
        <v>19.399999999999999</v>
      </c>
      <c r="Q30" s="51">
        <f t="shared" si="3"/>
        <v>63.69</v>
      </c>
      <c r="R30" s="51">
        <v>19.3</v>
      </c>
      <c r="S30" s="51">
        <f t="shared" si="4"/>
        <v>64.02</v>
      </c>
      <c r="T30" s="52">
        <v>5</v>
      </c>
      <c r="U30" s="51">
        <f t="shared" si="6"/>
        <v>63.854999999999997</v>
      </c>
      <c r="V30" s="51">
        <f t="shared" si="7"/>
        <v>19.350000000000001</v>
      </c>
      <c r="W30" s="53">
        <v>24.652059999999999</v>
      </c>
      <c r="X30" s="67">
        <v>-112.18228999999999</v>
      </c>
      <c r="Y30" s="54">
        <v>77</v>
      </c>
      <c r="Z30" s="54">
        <v>25</v>
      </c>
      <c r="AA30" s="60">
        <v>13</v>
      </c>
      <c r="AB30" s="58">
        <v>120</v>
      </c>
      <c r="AC30" s="38" t="s">
        <v>128</v>
      </c>
      <c r="AD30" s="40">
        <v>4</v>
      </c>
      <c r="AE30" s="55" t="s">
        <v>154</v>
      </c>
      <c r="AF30" s="55">
        <v>30</v>
      </c>
      <c r="AG30" s="44" t="s">
        <v>154</v>
      </c>
    </row>
    <row r="31" spans="1:33">
      <c r="A31" s="59" t="s">
        <v>28</v>
      </c>
      <c r="B31" s="38" t="s">
        <v>164</v>
      </c>
      <c r="C31" s="39">
        <v>41955</v>
      </c>
      <c r="D31" s="52">
        <v>2014</v>
      </c>
      <c r="E31" s="64">
        <v>0.11527777777777777</v>
      </c>
      <c r="F31" s="64">
        <v>0.11597222222222221</v>
      </c>
      <c r="G31" s="64">
        <f t="shared" ref="G31" si="50">F31-E31</f>
        <v>6.9444444444444198E-4</v>
      </c>
      <c r="H31" s="41">
        <v>2</v>
      </c>
      <c r="I31" s="38">
        <v>2</v>
      </c>
      <c r="J31" s="38">
        <v>12</v>
      </c>
      <c r="K31" s="38">
        <v>12</v>
      </c>
      <c r="L31" s="59" t="s">
        <v>163</v>
      </c>
      <c r="M31" s="59" t="s">
        <v>21</v>
      </c>
      <c r="N31" s="38">
        <v>1</v>
      </c>
      <c r="O31" s="51">
        <f t="shared" si="2"/>
        <v>27.72</v>
      </c>
      <c r="P31" s="56">
        <v>8.4</v>
      </c>
      <c r="Q31" s="51">
        <f t="shared" si="3"/>
        <v>24.09</v>
      </c>
      <c r="R31" s="51">
        <v>7.3</v>
      </c>
      <c r="S31" s="51">
        <f t="shared" si="4"/>
        <v>27.72</v>
      </c>
      <c r="T31" s="52">
        <v>5</v>
      </c>
      <c r="U31" s="51">
        <f t="shared" si="6"/>
        <v>25.905000000000001</v>
      </c>
      <c r="V31" s="51">
        <f t="shared" si="7"/>
        <v>7.85</v>
      </c>
      <c r="W31" s="53">
        <v>24.65615</v>
      </c>
      <c r="X31" s="53">
        <v>-112.1765</v>
      </c>
      <c r="Y31" s="54">
        <v>77</v>
      </c>
      <c r="Z31" s="54">
        <v>25</v>
      </c>
      <c r="AA31" s="60">
        <v>13</v>
      </c>
      <c r="AB31" s="58">
        <v>120</v>
      </c>
      <c r="AC31" s="38" t="s">
        <v>26</v>
      </c>
      <c r="AD31" s="40" t="s">
        <v>26</v>
      </c>
      <c r="AE31" s="55" t="s">
        <v>26</v>
      </c>
      <c r="AF31" s="55" t="s">
        <v>26</v>
      </c>
      <c r="AG31" s="44" t="s">
        <v>26</v>
      </c>
    </row>
    <row r="32" spans="1:33">
      <c r="A32" s="59" t="s">
        <v>29</v>
      </c>
      <c r="B32" s="38" t="s">
        <v>131</v>
      </c>
      <c r="C32" s="39">
        <v>41955</v>
      </c>
      <c r="D32" s="52">
        <v>2014</v>
      </c>
      <c r="E32" s="64">
        <v>9.7222222222222224E-2</v>
      </c>
      <c r="F32" s="64">
        <v>0.10208333333333335</v>
      </c>
      <c r="G32" s="64">
        <f t="shared" ref="G32" si="51">F32-E32</f>
        <v>4.8611111111111216E-3</v>
      </c>
      <c r="H32" s="41">
        <v>2</v>
      </c>
      <c r="I32" s="38">
        <v>2</v>
      </c>
      <c r="J32" s="52">
        <v>13</v>
      </c>
      <c r="K32" s="52">
        <v>13</v>
      </c>
      <c r="L32" s="59" t="s">
        <v>133</v>
      </c>
      <c r="M32" s="59" t="s">
        <v>134</v>
      </c>
      <c r="N32" s="52">
        <v>1</v>
      </c>
      <c r="O32" s="51">
        <f t="shared" si="2"/>
        <v>62.699999999999996</v>
      </c>
      <c r="P32" s="56">
        <v>19</v>
      </c>
      <c r="Q32" s="71">
        <f t="shared" si="3"/>
        <v>62.699999999999996</v>
      </c>
      <c r="R32" s="51">
        <v>19</v>
      </c>
      <c r="S32" s="52">
        <f t="shared" si="4"/>
        <v>62.699999999999996</v>
      </c>
      <c r="T32" s="52">
        <f t="shared" ref="T32:T33" si="52">MAX(P32,R32)</f>
        <v>19</v>
      </c>
      <c r="U32" s="51">
        <f t="shared" si="6"/>
        <v>62.699999999999996</v>
      </c>
      <c r="V32" s="51">
        <f t="shared" si="7"/>
        <v>19</v>
      </c>
      <c r="W32" s="53">
        <v>24.652059999999999</v>
      </c>
      <c r="X32" s="53">
        <v>-112.18228999999999</v>
      </c>
      <c r="Y32" s="54">
        <v>77</v>
      </c>
      <c r="Z32" s="54">
        <v>25</v>
      </c>
      <c r="AA32" s="60">
        <v>9</v>
      </c>
      <c r="AB32" s="58">
        <v>190</v>
      </c>
      <c r="AC32" s="38" t="s">
        <v>128</v>
      </c>
      <c r="AD32" s="40">
        <v>7</v>
      </c>
      <c r="AE32" s="55" t="s">
        <v>154</v>
      </c>
      <c r="AF32" s="55">
        <v>30</v>
      </c>
      <c r="AG32" s="44" t="s">
        <v>154</v>
      </c>
    </row>
    <row r="33" spans="1:33">
      <c r="A33" s="59" t="s">
        <v>30</v>
      </c>
      <c r="B33" s="38" t="s">
        <v>131</v>
      </c>
      <c r="C33" s="39">
        <v>41955</v>
      </c>
      <c r="D33" s="52">
        <v>2014</v>
      </c>
      <c r="E33" s="64">
        <v>0.11041666666666666</v>
      </c>
      <c r="F33" s="64">
        <v>0.11597222222222221</v>
      </c>
      <c r="G33" s="64">
        <f t="shared" ref="G33:G65" si="53">F33-E33</f>
        <v>5.5555555555555497E-3</v>
      </c>
      <c r="H33" s="41">
        <v>2</v>
      </c>
      <c r="I33" s="38">
        <v>2</v>
      </c>
      <c r="J33" s="52">
        <v>14</v>
      </c>
      <c r="K33" s="52">
        <v>14</v>
      </c>
      <c r="L33" s="59" t="s">
        <v>163</v>
      </c>
      <c r="M33" s="59" t="s">
        <v>21</v>
      </c>
      <c r="N33" s="52">
        <v>1</v>
      </c>
      <c r="O33" s="51">
        <f t="shared" si="2"/>
        <v>23.099999999999998</v>
      </c>
      <c r="P33" s="56">
        <v>7</v>
      </c>
      <c r="Q33" s="71">
        <f t="shared" si="3"/>
        <v>26.4</v>
      </c>
      <c r="R33" s="51">
        <v>8</v>
      </c>
      <c r="S33" s="52">
        <f t="shared" si="4"/>
        <v>26.4</v>
      </c>
      <c r="T33" s="52">
        <f t="shared" si="52"/>
        <v>8</v>
      </c>
      <c r="U33" s="51">
        <f t="shared" si="6"/>
        <v>24.75</v>
      </c>
      <c r="V33" s="51">
        <f t="shared" si="7"/>
        <v>7.5</v>
      </c>
      <c r="W33" s="53">
        <v>24.65615</v>
      </c>
      <c r="X33" s="53">
        <v>-112.1765</v>
      </c>
      <c r="Y33" s="54">
        <v>77</v>
      </c>
      <c r="Z33" s="54">
        <v>25</v>
      </c>
      <c r="AA33" s="60">
        <v>9</v>
      </c>
      <c r="AB33" s="58">
        <v>330</v>
      </c>
      <c r="AC33" s="38" t="s">
        <v>128</v>
      </c>
      <c r="AD33" s="40">
        <v>5</v>
      </c>
      <c r="AE33" s="55" t="s">
        <v>154</v>
      </c>
      <c r="AF33" s="55">
        <v>30</v>
      </c>
      <c r="AG33" s="44" t="s">
        <v>154</v>
      </c>
    </row>
    <row r="34" spans="1:33" s="52" customFormat="1">
      <c r="A34" s="59" t="s">
        <v>31</v>
      </c>
      <c r="B34" s="59" t="s">
        <v>172</v>
      </c>
      <c r="C34" s="39">
        <v>41955</v>
      </c>
      <c r="D34" s="52">
        <v>2014</v>
      </c>
      <c r="E34" s="68">
        <v>6.0416666666666667E-2</v>
      </c>
      <c r="F34" s="68">
        <v>6.3888888888888884E-2</v>
      </c>
      <c r="G34" s="64">
        <f t="shared" si="53"/>
        <v>3.4722222222222168E-3</v>
      </c>
      <c r="H34" s="52">
        <v>2</v>
      </c>
      <c r="I34" s="52">
        <v>2</v>
      </c>
      <c r="J34" s="52">
        <v>15</v>
      </c>
      <c r="K34" s="52">
        <v>15</v>
      </c>
      <c r="L34" s="59" t="s">
        <v>133</v>
      </c>
      <c r="M34" s="38" t="s">
        <v>134</v>
      </c>
      <c r="N34" s="52">
        <v>1</v>
      </c>
      <c r="O34" s="51">
        <f t="shared" si="2"/>
        <v>60.719999999999992</v>
      </c>
      <c r="P34" s="56">
        <v>18.399999999999999</v>
      </c>
      <c r="Q34" s="51">
        <f t="shared" si="3"/>
        <v>62.36999999999999</v>
      </c>
      <c r="R34" s="51">
        <v>18.899999999999999</v>
      </c>
      <c r="S34" s="51">
        <f t="shared" si="4"/>
        <v>62.36999999999999</v>
      </c>
      <c r="T34" s="52">
        <f t="shared" ref="T34" si="54">MAX(P34,R34)</f>
        <v>18.899999999999999</v>
      </c>
      <c r="U34" s="51">
        <f t="shared" si="6"/>
        <v>61.544999999999987</v>
      </c>
      <c r="V34" s="51">
        <f t="shared" si="7"/>
        <v>18.649999999999999</v>
      </c>
      <c r="W34" s="53">
        <v>24.652090000000001</v>
      </c>
      <c r="X34" s="53">
        <v>-112.18101</v>
      </c>
      <c r="Y34" s="54">
        <v>77</v>
      </c>
      <c r="Z34" s="54">
        <v>25</v>
      </c>
      <c r="AA34" s="60">
        <v>9</v>
      </c>
      <c r="AB34" s="58">
        <v>310</v>
      </c>
      <c r="AC34" s="83" t="s">
        <v>128</v>
      </c>
      <c r="AD34" s="59">
        <v>28</v>
      </c>
      <c r="AE34" s="59" t="s">
        <v>154</v>
      </c>
      <c r="AF34" s="55">
        <v>30</v>
      </c>
      <c r="AG34" s="63" t="s">
        <v>154</v>
      </c>
    </row>
    <row r="35" spans="1:33" s="52" customFormat="1">
      <c r="A35" s="59" t="s">
        <v>32</v>
      </c>
      <c r="B35" s="59" t="s">
        <v>172</v>
      </c>
      <c r="C35" s="39">
        <v>41955</v>
      </c>
      <c r="D35" s="52">
        <v>2014</v>
      </c>
      <c r="E35" s="68">
        <v>0.1111111111111111</v>
      </c>
      <c r="F35" s="68">
        <v>0.11458333333333333</v>
      </c>
      <c r="G35" s="64">
        <f t="shared" si="53"/>
        <v>3.4722222222222238E-3</v>
      </c>
      <c r="H35" s="52">
        <v>2</v>
      </c>
      <c r="I35" s="52">
        <v>2</v>
      </c>
      <c r="J35" s="52">
        <v>16</v>
      </c>
      <c r="K35" s="52">
        <v>16</v>
      </c>
      <c r="L35" s="59" t="s">
        <v>133</v>
      </c>
      <c r="M35" s="38" t="s">
        <v>134</v>
      </c>
      <c r="N35" s="52">
        <v>1</v>
      </c>
      <c r="O35" s="51">
        <f t="shared" si="2"/>
        <v>55.769999999999989</v>
      </c>
      <c r="P35" s="56">
        <v>16.899999999999999</v>
      </c>
      <c r="Q35" s="51">
        <f t="shared" si="3"/>
        <v>56.43</v>
      </c>
      <c r="R35" s="51">
        <v>17.100000000000001</v>
      </c>
      <c r="S35" s="51">
        <f t="shared" si="4"/>
        <v>56.43</v>
      </c>
      <c r="T35" s="52">
        <f t="shared" ref="T35" si="55">MAX(P35,R35)</f>
        <v>17.100000000000001</v>
      </c>
      <c r="U35" s="51">
        <f t="shared" si="6"/>
        <v>56.099999999999994</v>
      </c>
      <c r="V35" s="51">
        <f t="shared" si="7"/>
        <v>17</v>
      </c>
      <c r="W35" s="67">
        <v>24.653120000000001</v>
      </c>
      <c r="X35" s="53">
        <v>-112.18056</v>
      </c>
      <c r="Y35" s="54">
        <v>77</v>
      </c>
      <c r="Z35" s="54">
        <v>25</v>
      </c>
      <c r="AA35" s="60">
        <v>9</v>
      </c>
      <c r="AB35" s="58">
        <v>330</v>
      </c>
      <c r="AC35" s="83" t="s">
        <v>128</v>
      </c>
      <c r="AD35" s="59">
        <v>50</v>
      </c>
      <c r="AE35" s="59" t="s">
        <v>154</v>
      </c>
      <c r="AF35" s="55">
        <v>20</v>
      </c>
      <c r="AG35" s="63" t="s">
        <v>154</v>
      </c>
    </row>
    <row r="36" spans="1:33" s="52" customFormat="1">
      <c r="A36" s="59" t="s">
        <v>33</v>
      </c>
      <c r="B36" s="59" t="s">
        <v>132</v>
      </c>
      <c r="C36" s="39">
        <v>41955</v>
      </c>
      <c r="D36" s="52">
        <v>2014</v>
      </c>
      <c r="E36" s="68">
        <v>5.0694444444444452E-2</v>
      </c>
      <c r="F36" s="68">
        <v>5.1388888888888894E-2</v>
      </c>
      <c r="G36" s="64">
        <f t="shared" si="53"/>
        <v>6.9444444444444198E-4</v>
      </c>
      <c r="H36" s="52">
        <v>2</v>
      </c>
      <c r="I36" s="52">
        <v>2</v>
      </c>
      <c r="J36" s="52">
        <v>17</v>
      </c>
      <c r="K36" s="52">
        <v>17</v>
      </c>
      <c r="L36" s="59" t="s">
        <v>133</v>
      </c>
      <c r="M36" s="38" t="s">
        <v>134</v>
      </c>
      <c r="N36" s="52">
        <v>1</v>
      </c>
      <c r="O36" s="51">
        <f t="shared" si="2"/>
        <v>60.39</v>
      </c>
      <c r="P36" s="56">
        <v>18.3</v>
      </c>
      <c r="Q36" s="51">
        <f t="shared" si="3"/>
        <v>56.099999999999994</v>
      </c>
      <c r="R36" s="51">
        <v>17</v>
      </c>
      <c r="S36" s="51">
        <f t="shared" si="4"/>
        <v>60.39</v>
      </c>
      <c r="T36" s="52">
        <f t="shared" ref="T36" si="56">MAX(P36,R36)</f>
        <v>18.3</v>
      </c>
      <c r="U36" s="51">
        <f t="shared" si="6"/>
        <v>58.244999999999997</v>
      </c>
      <c r="V36" s="51">
        <f t="shared" si="7"/>
        <v>17.649999999999999</v>
      </c>
      <c r="W36" s="67">
        <v>24.652090000000001</v>
      </c>
      <c r="X36" s="53">
        <v>-1121810</v>
      </c>
      <c r="Y36" s="54">
        <v>77</v>
      </c>
      <c r="Z36" s="54">
        <v>25</v>
      </c>
      <c r="AA36" s="60">
        <v>8</v>
      </c>
      <c r="AB36" s="58">
        <v>60</v>
      </c>
      <c r="AC36" s="83" t="s">
        <v>128</v>
      </c>
      <c r="AD36" s="59">
        <v>4</v>
      </c>
      <c r="AE36" s="59" t="s">
        <v>154</v>
      </c>
      <c r="AF36" s="55">
        <v>30</v>
      </c>
      <c r="AG36" s="63" t="s">
        <v>154</v>
      </c>
    </row>
    <row r="37" spans="1:33" s="52" customFormat="1">
      <c r="A37" s="59" t="s">
        <v>34</v>
      </c>
      <c r="B37" s="59" t="s">
        <v>132</v>
      </c>
      <c r="C37" s="39">
        <v>41955</v>
      </c>
      <c r="D37" s="52">
        <v>2014</v>
      </c>
      <c r="E37" s="68">
        <v>0.10486111111111111</v>
      </c>
      <c r="F37" s="68">
        <v>0.10555555555555556</v>
      </c>
      <c r="G37" s="64">
        <f t="shared" si="53"/>
        <v>6.9444444444444198E-4</v>
      </c>
      <c r="H37" s="52">
        <v>2</v>
      </c>
      <c r="I37" s="52">
        <v>2</v>
      </c>
      <c r="J37" s="52">
        <v>18</v>
      </c>
      <c r="K37" s="52">
        <v>18</v>
      </c>
      <c r="L37" s="59" t="s">
        <v>133</v>
      </c>
      <c r="M37" s="38" t="s">
        <v>134</v>
      </c>
      <c r="N37" s="52">
        <v>1</v>
      </c>
      <c r="O37" s="51">
        <f t="shared" si="2"/>
        <v>57.75</v>
      </c>
      <c r="P37" s="56">
        <v>17.5</v>
      </c>
      <c r="Q37" s="51">
        <f t="shared" si="3"/>
        <v>57.419999999999995</v>
      </c>
      <c r="R37" s="51">
        <v>17.399999999999999</v>
      </c>
      <c r="S37" s="51">
        <f t="shared" si="4"/>
        <v>57.75</v>
      </c>
      <c r="T37" s="52">
        <f t="shared" ref="T37:T41" si="57">MAX(P37,R37)</f>
        <v>17.5</v>
      </c>
      <c r="U37" s="51">
        <f t="shared" si="6"/>
        <v>57.584999999999994</v>
      </c>
      <c r="V37" s="51">
        <f t="shared" si="7"/>
        <v>17.45</v>
      </c>
      <c r="W37" s="67">
        <v>24.653120000000001</v>
      </c>
      <c r="X37" s="53">
        <v>-112.18056</v>
      </c>
      <c r="Y37" s="54">
        <v>77</v>
      </c>
      <c r="Z37" s="54">
        <v>25</v>
      </c>
      <c r="AA37" s="60">
        <v>8</v>
      </c>
      <c r="AB37" s="58">
        <v>240</v>
      </c>
      <c r="AC37" s="83" t="s">
        <v>128</v>
      </c>
      <c r="AD37" s="59">
        <v>7</v>
      </c>
      <c r="AE37" s="59" t="s">
        <v>154</v>
      </c>
      <c r="AF37" s="55">
        <v>30</v>
      </c>
      <c r="AG37" s="63" t="s">
        <v>154</v>
      </c>
    </row>
    <row r="38" spans="1:33" s="52" customFormat="1">
      <c r="A38" s="59" t="s">
        <v>35</v>
      </c>
      <c r="B38" s="59" t="s">
        <v>129</v>
      </c>
      <c r="C38" s="39">
        <v>41955</v>
      </c>
      <c r="D38" s="52">
        <v>2014</v>
      </c>
      <c r="E38" s="68">
        <v>5.2777777777777778E-2</v>
      </c>
      <c r="F38" s="68">
        <v>5.4166666666666669E-2</v>
      </c>
      <c r="G38" s="64">
        <f t="shared" si="53"/>
        <v>1.3888888888888909E-3</v>
      </c>
      <c r="H38" s="52">
        <v>2</v>
      </c>
      <c r="I38" s="52">
        <v>2</v>
      </c>
      <c r="J38" s="52">
        <v>19</v>
      </c>
      <c r="K38" s="52">
        <v>19</v>
      </c>
      <c r="L38" s="59" t="s">
        <v>133</v>
      </c>
      <c r="M38" s="38" t="s">
        <v>134</v>
      </c>
      <c r="N38" s="52">
        <v>1</v>
      </c>
      <c r="O38" s="51">
        <f t="shared" si="2"/>
        <v>59.4</v>
      </c>
      <c r="P38" s="56">
        <v>18</v>
      </c>
      <c r="Q38" s="51">
        <v>13.9</v>
      </c>
      <c r="R38" s="51">
        <v>17</v>
      </c>
      <c r="S38" s="52">
        <f t="shared" si="4"/>
        <v>59.4</v>
      </c>
      <c r="T38" s="52">
        <f t="shared" si="57"/>
        <v>18</v>
      </c>
      <c r="U38" s="51">
        <f t="shared" si="6"/>
        <v>36.65</v>
      </c>
      <c r="V38" s="51">
        <f t="shared" si="7"/>
        <v>17.5</v>
      </c>
      <c r="W38" s="67">
        <v>24.652090000000001</v>
      </c>
      <c r="X38" s="53">
        <v>-112.18101</v>
      </c>
      <c r="Y38" s="54">
        <v>77</v>
      </c>
      <c r="Z38" s="54">
        <v>25</v>
      </c>
      <c r="AA38" s="60">
        <v>9</v>
      </c>
      <c r="AB38" s="58">
        <v>130</v>
      </c>
      <c r="AC38" s="83" t="s">
        <v>128</v>
      </c>
      <c r="AD38" s="59">
        <v>16</v>
      </c>
      <c r="AE38" s="59" t="s">
        <v>154</v>
      </c>
      <c r="AF38" s="55">
        <v>30</v>
      </c>
      <c r="AG38" s="63" t="s">
        <v>154</v>
      </c>
    </row>
    <row r="39" spans="1:33" s="52" customFormat="1">
      <c r="A39" s="59" t="s">
        <v>36</v>
      </c>
      <c r="B39" s="59" t="s">
        <v>129</v>
      </c>
      <c r="C39" s="39">
        <v>41955</v>
      </c>
      <c r="D39" s="52">
        <v>2014</v>
      </c>
      <c r="E39" s="68">
        <v>0.10416666666666667</v>
      </c>
      <c r="F39" s="68">
        <v>0.10625</v>
      </c>
      <c r="G39" s="64">
        <f t="shared" si="53"/>
        <v>2.0833333333333259E-3</v>
      </c>
      <c r="H39" s="52">
        <v>2</v>
      </c>
      <c r="I39" s="52">
        <v>2</v>
      </c>
      <c r="J39" s="52">
        <v>20</v>
      </c>
      <c r="K39" s="52">
        <v>20</v>
      </c>
      <c r="L39" s="59" t="s">
        <v>133</v>
      </c>
      <c r="M39" s="38" t="s">
        <v>134</v>
      </c>
      <c r="N39" s="52">
        <v>1</v>
      </c>
      <c r="O39" s="51">
        <f>(P39*3.3)</f>
        <v>56.099999999999994</v>
      </c>
      <c r="P39" s="56">
        <v>17</v>
      </c>
      <c r="Q39" s="51">
        <v>13.9</v>
      </c>
      <c r="R39" s="51">
        <v>17</v>
      </c>
      <c r="S39" s="52">
        <f t="shared" si="4"/>
        <v>56.099999999999994</v>
      </c>
      <c r="T39" s="52">
        <f t="shared" si="57"/>
        <v>17</v>
      </c>
      <c r="U39" s="51">
        <f t="shared" si="6"/>
        <v>35</v>
      </c>
      <c r="V39" s="51">
        <f t="shared" si="7"/>
        <v>17</v>
      </c>
      <c r="W39" s="53">
        <v>24.662040000000001</v>
      </c>
      <c r="X39" s="53">
        <v>-112.18056</v>
      </c>
      <c r="Y39" s="54">
        <v>77</v>
      </c>
      <c r="Z39" s="54">
        <v>25</v>
      </c>
      <c r="AA39" s="60">
        <v>9</v>
      </c>
      <c r="AB39" s="58">
        <v>130</v>
      </c>
      <c r="AC39" s="83" t="s">
        <v>128</v>
      </c>
      <c r="AD39" s="59">
        <v>50</v>
      </c>
      <c r="AE39" s="59" t="s">
        <v>154</v>
      </c>
      <c r="AF39" s="55">
        <v>13</v>
      </c>
      <c r="AG39" s="63" t="s">
        <v>154</v>
      </c>
    </row>
    <row r="40" spans="1:33">
      <c r="A40" s="59" t="s">
        <v>37</v>
      </c>
      <c r="B40" s="59" t="s">
        <v>164</v>
      </c>
      <c r="C40" s="39">
        <v>41956</v>
      </c>
      <c r="D40" s="52">
        <v>2014</v>
      </c>
      <c r="E40" s="68">
        <v>5.1388888888888894E-2</v>
      </c>
      <c r="F40" s="68">
        <v>5.2777777777777778E-2</v>
      </c>
      <c r="G40" s="68">
        <f t="shared" si="53"/>
        <v>1.388888888888884E-3</v>
      </c>
      <c r="H40" s="52">
        <v>2</v>
      </c>
      <c r="I40" s="52">
        <v>1</v>
      </c>
      <c r="J40" s="52">
        <v>1</v>
      </c>
      <c r="K40" s="52">
        <v>1</v>
      </c>
      <c r="L40" s="59" t="s">
        <v>135</v>
      </c>
      <c r="M40" s="59" t="s">
        <v>136</v>
      </c>
      <c r="N40" s="52">
        <v>2</v>
      </c>
      <c r="O40" s="51">
        <f t="shared" ref="O40:O41" si="58">(P40*3.3)</f>
        <v>73.259999999999991</v>
      </c>
      <c r="P40" s="56">
        <v>22.2</v>
      </c>
      <c r="Q40" s="51">
        <f t="shared" ref="Q40:Q41" si="59">(R40*3.3)</f>
        <v>70.289999999999992</v>
      </c>
      <c r="R40" s="51">
        <v>21.3</v>
      </c>
      <c r="S40" s="52">
        <f t="shared" si="4"/>
        <v>73.259999999999991</v>
      </c>
      <c r="T40" s="52">
        <f t="shared" si="57"/>
        <v>22.2</v>
      </c>
      <c r="U40" s="51">
        <f t="shared" si="6"/>
        <v>71.774999999999991</v>
      </c>
      <c r="V40" s="51">
        <f t="shared" si="7"/>
        <v>21.75</v>
      </c>
      <c r="W40" s="53">
        <v>24.544370000000001</v>
      </c>
      <c r="X40" s="53">
        <v>-112.10996</v>
      </c>
      <c r="Y40" s="54">
        <v>77</v>
      </c>
      <c r="Z40" s="54">
        <v>25</v>
      </c>
      <c r="AA40" s="60">
        <v>8</v>
      </c>
      <c r="AB40" s="58">
        <v>120</v>
      </c>
      <c r="AC40" s="38" t="s">
        <v>128</v>
      </c>
      <c r="AD40" s="40">
        <v>50</v>
      </c>
      <c r="AE40" s="55" t="s">
        <v>154</v>
      </c>
      <c r="AF40" s="55">
        <v>9</v>
      </c>
      <c r="AG40" s="44" t="s">
        <v>154</v>
      </c>
    </row>
    <row r="41" spans="1:33">
      <c r="A41" s="59" t="s">
        <v>38</v>
      </c>
      <c r="B41" s="59" t="s">
        <v>164</v>
      </c>
      <c r="C41" s="39">
        <v>41956</v>
      </c>
      <c r="D41" s="52">
        <v>2014</v>
      </c>
      <c r="E41" s="68">
        <v>9.5138888888888884E-2</v>
      </c>
      <c r="F41" s="68">
        <v>9.7222222222222224E-2</v>
      </c>
      <c r="G41" s="68">
        <f t="shared" si="53"/>
        <v>2.0833333333333398E-3</v>
      </c>
      <c r="H41" s="52">
        <v>2</v>
      </c>
      <c r="I41" s="52">
        <v>1</v>
      </c>
      <c r="J41" s="52">
        <v>2</v>
      </c>
      <c r="K41" s="52">
        <v>2</v>
      </c>
      <c r="L41" s="59" t="s">
        <v>137</v>
      </c>
      <c r="M41" s="59" t="s">
        <v>138</v>
      </c>
      <c r="N41" s="52">
        <v>2</v>
      </c>
      <c r="O41" s="51">
        <f t="shared" si="58"/>
        <v>35.64</v>
      </c>
      <c r="P41" s="56">
        <v>10.8</v>
      </c>
      <c r="Q41" s="51">
        <f t="shared" si="59"/>
        <v>32.340000000000003</v>
      </c>
      <c r="R41" s="51">
        <v>9.8000000000000007</v>
      </c>
      <c r="S41" s="52">
        <f t="shared" si="4"/>
        <v>35.64</v>
      </c>
      <c r="T41" s="52">
        <f t="shared" si="57"/>
        <v>10.8</v>
      </c>
      <c r="U41" s="51">
        <f t="shared" si="6"/>
        <v>33.99</v>
      </c>
      <c r="V41" s="51">
        <f t="shared" si="7"/>
        <v>10.3</v>
      </c>
      <c r="W41" s="53">
        <v>24.57743</v>
      </c>
      <c r="X41" s="53">
        <v>-112.10665</v>
      </c>
      <c r="Y41" s="54">
        <v>77</v>
      </c>
      <c r="Z41" s="54">
        <v>25</v>
      </c>
      <c r="AA41" s="60">
        <v>8</v>
      </c>
      <c r="AB41" s="58">
        <v>120</v>
      </c>
      <c r="AC41" s="38" t="s">
        <v>128</v>
      </c>
      <c r="AD41" s="40">
        <v>50</v>
      </c>
      <c r="AE41" s="55" t="s">
        <v>154</v>
      </c>
      <c r="AF41" s="55">
        <v>5</v>
      </c>
      <c r="AG41" s="44" t="s">
        <v>154</v>
      </c>
    </row>
    <row r="42" spans="1:33">
      <c r="A42" s="59" t="s">
        <v>57</v>
      </c>
      <c r="B42" s="59" t="s">
        <v>132</v>
      </c>
      <c r="C42" s="39">
        <v>41956</v>
      </c>
      <c r="D42" s="52">
        <v>2014</v>
      </c>
      <c r="E42" s="68">
        <v>5.4166666666666669E-2</v>
      </c>
      <c r="F42" s="68">
        <v>5.5555555555555552E-2</v>
      </c>
      <c r="G42" s="68">
        <f t="shared" si="53"/>
        <v>1.388888888888884E-3</v>
      </c>
      <c r="H42" s="52">
        <v>2</v>
      </c>
      <c r="I42" s="52">
        <v>1</v>
      </c>
      <c r="J42" s="52">
        <v>3</v>
      </c>
      <c r="K42" s="52">
        <v>3</v>
      </c>
      <c r="L42" s="59" t="s">
        <v>137</v>
      </c>
      <c r="M42" s="59" t="s">
        <v>138</v>
      </c>
      <c r="N42" s="52">
        <v>2</v>
      </c>
      <c r="O42" s="51">
        <f t="shared" si="2"/>
        <v>33.99</v>
      </c>
      <c r="P42" s="56">
        <v>10.3</v>
      </c>
      <c r="Q42" s="51">
        <f t="shared" si="3"/>
        <v>37.619999999999997</v>
      </c>
      <c r="R42" s="51">
        <v>11.4</v>
      </c>
      <c r="S42" s="51">
        <f t="shared" si="4"/>
        <v>37.619999999999997</v>
      </c>
      <c r="T42" s="52">
        <f t="shared" ref="T42:T61" si="60">MAX(P42,R42)</f>
        <v>11.4</v>
      </c>
      <c r="U42" s="51">
        <f t="shared" si="6"/>
        <v>35.805</v>
      </c>
      <c r="V42" s="51">
        <f t="shared" si="7"/>
        <v>10.850000000000001</v>
      </c>
      <c r="W42" s="53">
        <v>24.57743</v>
      </c>
      <c r="X42" s="53">
        <v>-112.10665</v>
      </c>
      <c r="Y42" s="54">
        <v>77</v>
      </c>
      <c r="Z42" s="54">
        <v>25</v>
      </c>
      <c r="AA42" s="60">
        <v>5</v>
      </c>
      <c r="AB42" s="58">
        <v>300</v>
      </c>
      <c r="AC42" s="38" t="s">
        <v>128</v>
      </c>
      <c r="AD42" s="40">
        <v>50</v>
      </c>
      <c r="AE42" s="55" t="s">
        <v>154</v>
      </c>
      <c r="AF42" s="55">
        <v>12</v>
      </c>
      <c r="AG42" s="44" t="s">
        <v>154</v>
      </c>
    </row>
    <row r="43" spans="1:33">
      <c r="A43" s="59" t="s">
        <v>50</v>
      </c>
      <c r="B43" s="59" t="s">
        <v>132</v>
      </c>
      <c r="C43" s="39">
        <v>41956</v>
      </c>
      <c r="D43" s="52">
        <v>2014</v>
      </c>
      <c r="E43" s="68">
        <v>0.60277777777777775</v>
      </c>
      <c r="F43" s="68">
        <v>0.60416666666666663</v>
      </c>
      <c r="G43" s="68">
        <f t="shared" si="53"/>
        <v>1.388888888888884E-3</v>
      </c>
      <c r="H43" s="52">
        <v>2</v>
      </c>
      <c r="I43" s="52">
        <v>1</v>
      </c>
      <c r="J43" s="52">
        <v>4</v>
      </c>
      <c r="K43" s="52">
        <v>4</v>
      </c>
      <c r="L43" s="59" t="s">
        <v>135</v>
      </c>
      <c r="M43" s="59" t="s">
        <v>136</v>
      </c>
      <c r="N43" s="52">
        <v>2</v>
      </c>
      <c r="O43" s="51">
        <f t="shared" si="2"/>
        <v>72.599999999999994</v>
      </c>
      <c r="P43" s="56">
        <v>22</v>
      </c>
      <c r="Q43" s="51">
        <f t="shared" si="3"/>
        <v>75.899999999999991</v>
      </c>
      <c r="R43" s="51">
        <v>23</v>
      </c>
      <c r="S43" s="51">
        <f t="shared" si="4"/>
        <v>75.899999999999991</v>
      </c>
      <c r="T43" s="52">
        <f t="shared" si="60"/>
        <v>23</v>
      </c>
      <c r="U43" s="51">
        <f t="shared" si="6"/>
        <v>74.25</v>
      </c>
      <c r="V43" s="51">
        <f t="shared" si="7"/>
        <v>22.5</v>
      </c>
      <c r="W43" s="53">
        <v>24.544370000000001</v>
      </c>
      <c r="X43" s="53">
        <v>-112.10996</v>
      </c>
      <c r="Y43" s="54">
        <v>77</v>
      </c>
      <c r="Z43" s="54">
        <v>25</v>
      </c>
      <c r="AA43" s="60">
        <v>5</v>
      </c>
      <c r="AB43" s="58">
        <v>300</v>
      </c>
      <c r="AC43" s="38" t="s">
        <v>128</v>
      </c>
      <c r="AD43" s="40">
        <v>36</v>
      </c>
      <c r="AE43" s="55" t="s">
        <v>154</v>
      </c>
      <c r="AF43" s="55">
        <v>30</v>
      </c>
      <c r="AG43" s="44" t="s">
        <v>154</v>
      </c>
    </row>
    <row r="44" spans="1:33">
      <c r="A44" s="59" t="s">
        <v>58</v>
      </c>
      <c r="B44" s="59" t="s">
        <v>129</v>
      </c>
      <c r="C44" s="39">
        <v>41956</v>
      </c>
      <c r="D44" s="52">
        <v>2014</v>
      </c>
      <c r="E44" s="68">
        <v>0.10069444444444443</v>
      </c>
      <c r="F44" s="68">
        <v>0.1013888888888889</v>
      </c>
      <c r="G44" s="68">
        <f t="shared" si="53"/>
        <v>6.9444444444446973E-4</v>
      </c>
      <c r="H44" s="52">
        <v>2</v>
      </c>
      <c r="I44" s="52">
        <v>1</v>
      </c>
      <c r="J44" s="52">
        <v>5</v>
      </c>
      <c r="K44" s="52">
        <v>5</v>
      </c>
      <c r="L44" s="59" t="s">
        <v>137</v>
      </c>
      <c r="M44" s="59" t="s">
        <v>138</v>
      </c>
      <c r="N44" s="52">
        <v>2</v>
      </c>
      <c r="O44" s="51">
        <f t="shared" si="2"/>
        <v>33</v>
      </c>
      <c r="P44" s="56">
        <v>10</v>
      </c>
      <c r="Q44" s="51">
        <f t="shared" si="3"/>
        <v>33</v>
      </c>
      <c r="R44" s="51">
        <v>10</v>
      </c>
      <c r="S44" s="52">
        <f t="shared" si="4"/>
        <v>33</v>
      </c>
      <c r="T44" s="52">
        <f t="shared" si="60"/>
        <v>10</v>
      </c>
      <c r="U44" s="51">
        <f t="shared" si="6"/>
        <v>33</v>
      </c>
      <c r="V44" s="51">
        <f t="shared" si="7"/>
        <v>10</v>
      </c>
      <c r="W44" s="53">
        <v>24.57743</v>
      </c>
      <c r="X44" s="53">
        <v>-112.10665</v>
      </c>
      <c r="Y44" s="54">
        <v>77</v>
      </c>
      <c r="Z44" s="54">
        <v>25</v>
      </c>
      <c r="AA44" s="60">
        <v>7</v>
      </c>
      <c r="AB44" s="58">
        <v>120</v>
      </c>
      <c r="AC44" s="38" t="s">
        <v>128</v>
      </c>
      <c r="AD44" s="40">
        <v>50</v>
      </c>
      <c r="AE44" s="55" t="s">
        <v>154</v>
      </c>
      <c r="AF44" s="55">
        <v>6</v>
      </c>
      <c r="AG44" s="44" t="s">
        <v>154</v>
      </c>
    </row>
    <row r="45" spans="1:33">
      <c r="A45" s="59" t="s">
        <v>51</v>
      </c>
      <c r="B45" s="59" t="s">
        <v>129</v>
      </c>
      <c r="C45" s="39">
        <v>41956</v>
      </c>
      <c r="D45" s="52">
        <v>2014</v>
      </c>
      <c r="E45" s="68">
        <v>4.6527777777777779E-2</v>
      </c>
      <c r="F45" s="68">
        <v>4.7222222222222221E-2</v>
      </c>
      <c r="G45" s="68">
        <f t="shared" si="53"/>
        <v>6.9444444444444198E-4</v>
      </c>
      <c r="H45" s="52">
        <v>2</v>
      </c>
      <c r="I45" s="52">
        <v>2</v>
      </c>
      <c r="J45" s="52">
        <v>6</v>
      </c>
      <c r="K45" s="52">
        <v>6</v>
      </c>
      <c r="L45" s="59" t="s">
        <v>135</v>
      </c>
      <c r="M45" s="59" t="s">
        <v>136</v>
      </c>
      <c r="N45" s="52">
        <v>2</v>
      </c>
      <c r="O45" s="51">
        <f t="shared" si="2"/>
        <v>75.899999999999991</v>
      </c>
      <c r="P45" s="56">
        <v>23</v>
      </c>
      <c r="Q45" s="51">
        <f t="shared" si="3"/>
        <v>69.3</v>
      </c>
      <c r="R45" s="51">
        <v>21</v>
      </c>
      <c r="S45" s="52">
        <f t="shared" si="4"/>
        <v>75.899999999999991</v>
      </c>
      <c r="T45" s="52">
        <f t="shared" si="60"/>
        <v>23</v>
      </c>
      <c r="U45" s="51">
        <f t="shared" si="6"/>
        <v>72.599999999999994</v>
      </c>
      <c r="V45" s="51">
        <f t="shared" si="7"/>
        <v>22</v>
      </c>
      <c r="W45" s="53">
        <v>24.544370000000001</v>
      </c>
      <c r="X45" s="53">
        <v>-112.10996</v>
      </c>
      <c r="Y45" s="54">
        <v>77</v>
      </c>
      <c r="Z45" s="54">
        <v>25</v>
      </c>
      <c r="AA45" s="60">
        <v>7</v>
      </c>
      <c r="AB45" s="58">
        <v>120</v>
      </c>
      <c r="AC45" s="38" t="s">
        <v>128</v>
      </c>
      <c r="AD45" s="40">
        <v>50</v>
      </c>
      <c r="AE45" s="55" t="s">
        <v>154</v>
      </c>
      <c r="AF45" s="55">
        <v>4</v>
      </c>
      <c r="AG45" s="44" t="s">
        <v>154</v>
      </c>
    </row>
    <row r="46" spans="1:33">
      <c r="A46" s="59" t="s">
        <v>59</v>
      </c>
      <c r="B46" s="59" t="s">
        <v>172</v>
      </c>
      <c r="C46" s="39">
        <v>41956</v>
      </c>
      <c r="D46" s="52">
        <v>2014</v>
      </c>
      <c r="E46" s="68">
        <v>0.10555555555555556</v>
      </c>
      <c r="F46" s="68">
        <v>0.10972222222222222</v>
      </c>
      <c r="G46" s="68">
        <f t="shared" si="53"/>
        <v>4.1666666666666657E-3</v>
      </c>
      <c r="H46" s="52">
        <v>2</v>
      </c>
      <c r="I46" s="52">
        <v>1</v>
      </c>
      <c r="J46" s="52">
        <v>7</v>
      </c>
      <c r="K46" s="52">
        <v>7</v>
      </c>
      <c r="L46" s="59" t="s">
        <v>137</v>
      </c>
      <c r="M46" s="59" t="s">
        <v>138</v>
      </c>
      <c r="N46" s="52">
        <v>2</v>
      </c>
      <c r="O46" s="51">
        <f t="shared" si="2"/>
        <v>33.99</v>
      </c>
      <c r="P46" s="56">
        <v>10.3</v>
      </c>
      <c r="Q46" s="51">
        <f t="shared" si="3"/>
        <v>34.32</v>
      </c>
      <c r="R46" s="51">
        <v>10.4</v>
      </c>
      <c r="S46" s="52">
        <f t="shared" si="4"/>
        <v>34.32</v>
      </c>
      <c r="T46" s="52">
        <f t="shared" si="60"/>
        <v>10.4</v>
      </c>
      <c r="U46" s="51">
        <f t="shared" si="6"/>
        <v>34.155000000000001</v>
      </c>
      <c r="V46" s="51">
        <f t="shared" si="7"/>
        <v>10.350000000000001</v>
      </c>
      <c r="W46" s="53">
        <v>24.557742999999999</v>
      </c>
      <c r="X46" s="53">
        <v>-112.10665</v>
      </c>
      <c r="Y46" s="54">
        <v>77</v>
      </c>
      <c r="Z46" s="54">
        <v>25</v>
      </c>
      <c r="AA46" s="60">
        <v>6</v>
      </c>
      <c r="AB46" s="58">
        <v>300</v>
      </c>
      <c r="AC46" s="38" t="s">
        <v>128</v>
      </c>
      <c r="AD46" s="40">
        <v>50</v>
      </c>
      <c r="AE46" s="55" t="s">
        <v>154</v>
      </c>
      <c r="AF46" s="55">
        <v>6</v>
      </c>
      <c r="AG46" s="44" t="s">
        <v>154</v>
      </c>
    </row>
    <row r="47" spans="1:33">
      <c r="A47" s="59" t="s">
        <v>52</v>
      </c>
      <c r="B47" s="59" t="s">
        <v>172</v>
      </c>
      <c r="C47" s="39">
        <v>41956</v>
      </c>
      <c r="D47" s="52">
        <v>2014</v>
      </c>
      <c r="E47" s="68">
        <v>0.54791666666666672</v>
      </c>
      <c r="F47" s="68">
        <v>0.55208333333333337</v>
      </c>
      <c r="G47" s="68">
        <f t="shared" si="53"/>
        <v>4.1666666666666519E-3</v>
      </c>
      <c r="H47" s="52">
        <v>2</v>
      </c>
      <c r="I47" s="52">
        <v>1</v>
      </c>
      <c r="J47" s="52">
        <v>8</v>
      </c>
      <c r="K47" s="52">
        <v>8</v>
      </c>
      <c r="L47" s="59" t="s">
        <v>135</v>
      </c>
      <c r="M47" s="59" t="s">
        <v>136</v>
      </c>
      <c r="N47" s="52">
        <v>2</v>
      </c>
      <c r="O47" s="51">
        <f t="shared" si="2"/>
        <v>71.61</v>
      </c>
      <c r="P47" s="56">
        <v>21.7</v>
      </c>
      <c r="Q47" s="51">
        <f t="shared" si="3"/>
        <v>75.569999999999993</v>
      </c>
      <c r="R47" s="51">
        <v>22.9</v>
      </c>
      <c r="S47" s="52">
        <f t="shared" si="4"/>
        <v>75.569999999999993</v>
      </c>
      <c r="T47" s="52">
        <f t="shared" si="60"/>
        <v>22.9</v>
      </c>
      <c r="U47" s="51">
        <f t="shared" si="6"/>
        <v>73.59</v>
      </c>
      <c r="V47" s="51">
        <f t="shared" si="7"/>
        <v>22.299999999999997</v>
      </c>
      <c r="W47" s="53">
        <v>24.544370000000001</v>
      </c>
      <c r="X47" s="53">
        <v>-112.10996</v>
      </c>
      <c r="Y47" s="54">
        <v>77</v>
      </c>
      <c r="Z47" s="54">
        <v>25</v>
      </c>
      <c r="AA47" s="60">
        <v>6</v>
      </c>
      <c r="AB47" s="58">
        <v>300</v>
      </c>
      <c r="AC47" s="38" t="s">
        <v>128</v>
      </c>
      <c r="AD47" s="40">
        <v>50</v>
      </c>
      <c r="AE47" s="55" t="s">
        <v>154</v>
      </c>
      <c r="AF47" s="55">
        <v>10</v>
      </c>
      <c r="AG47" s="44" t="s">
        <v>154</v>
      </c>
    </row>
    <row r="48" spans="1:33">
      <c r="A48" s="59" t="s">
        <v>60</v>
      </c>
      <c r="B48" s="59" t="s">
        <v>173</v>
      </c>
      <c r="C48" s="39">
        <v>41956</v>
      </c>
      <c r="D48" s="52">
        <v>2014</v>
      </c>
      <c r="E48" s="68">
        <v>0.47361111111111115</v>
      </c>
      <c r="F48" s="68">
        <v>0.47847222222222219</v>
      </c>
      <c r="G48" s="68">
        <f t="shared" si="53"/>
        <v>4.8611111111110383E-3</v>
      </c>
      <c r="H48" s="52">
        <v>2</v>
      </c>
      <c r="I48" s="52">
        <v>1</v>
      </c>
      <c r="J48" s="52">
        <v>9</v>
      </c>
      <c r="K48" s="52">
        <v>9</v>
      </c>
      <c r="L48" s="59" t="s">
        <v>137</v>
      </c>
      <c r="M48" s="59" t="s">
        <v>138</v>
      </c>
      <c r="N48" s="52">
        <v>2</v>
      </c>
      <c r="O48" s="51">
        <f t="shared" si="2"/>
        <v>33</v>
      </c>
      <c r="P48" s="56">
        <v>10</v>
      </c>
      <c r="Q48" s="51">
        <f t="shared" si="3"/>
        <v>33.33</v>
      </c>
      <c r="R48" s="51">
        <v>10.1</v>
      </c>
      <c r="S48" s="52">
        <f t="shared" si="4"/>
        <v>33.33</v>
      </c>
      <c r="T48" s="52">
        <f t="shared" si="60"/>
        <v>10.1</v>
      </c>
      <c r="U48" s="51">
        <f t="shared" si="6"/>
        <v>33.164999999999999</v>
      </c>
      <c r="V48" s="51">
        <f t="shared" si="7"/>
        <v>10.050000000000001</v>
      </c>
      <c r="W48" s="53">
        <v>24.575500000000002</v>
      </c>
      <c r="X48" s="53">
        <v>-112.10599999999999</v>
      </c>
      <c r="Y48" s="54">
        <v>77</v>
      </c>
      <c r="Z48" s="54">
        <v>25</v>
      </c>
      <c r="AA48" s="60">
        <v>7</v>
      </c>
      <c r="AB48" s="58">
        <v>330</v>
      </c>
      <c r="AC48" s="38" t="s">
        <v>128</v>
      </c>
      <c r="AD48" s="40">
        <v>50</v>
      </c>
      <c r="AE48" s="55" t="s">
        <v>154</v>
      </c>
      <c r="AF48" s="55">
        <v>11</v>
      </c>
      <c r="AG48" s="44" t="s">
        <v>154</v>
      </c>
    </row>
    <row r="49" spans="1:33">
      <c r="A49" s="59" t="s">
        <v>61</v>
      </c>
      <c r="B49" s="59" t="s">
        <v>173</v>
      </c>
      <c r="C49" s="39">
        <v>41956</v>
      </c>
      <c r="D49" s="52">
        <v>2014</v>
      </c>
      <c r="E49" s="68">
        <v>0.47361111111111115</v>
      </c>
      <c r="F49" s="68">
        <v>0.47638888888888892</v>
      </c>
      <c r="G49" s="68">
        <f t="shared" si="53"/>
        <v>2.7777777777777679E-3</v>
      </c>
      <c r="H49" s="52">
        <v>2</v>
      </c>
      <c r="I49" s="52">
        <v>1</v>
      </c>
      <c r="J49" s="52">
        <v>10</v>
      </c>
      <c r="K49" s="52">
        <v>10</v>
      </c>
      <c r="L49" s="59" t="s">
        <v>135</v>
      </c>
      <c r="M49" s="59" t="s">
        <v>136</v>
      </c>
      <c r="N49" s="52">
        <v>2</v>
      </c>
      <c r="O49" s="51">
        <f t="shared" si="2"/>
        <v>56.76</v>
      </c>
      <c r="P49" s="56">
        <v>17.2</v>
      </c>
      <c r="Q49" s="51">
        <f t="shared" si="3"/>
        <v>57.089999999999996</v>
      </c>
      <c r="R49" s="51">
        <v>17.3</v>
      </c>
      <c r="S49" s="52">
        <f t="shared" si="4"/>
        <v>57.089999999999996</v>
      </c>
      <c r="T49" s="52">
        <f t="shared" si="60"/>
        <v>17.3</v>
      </c>
      <c r="U49" s="51">
        <f t="shared" si="6"/>
        <v>56.924999999999997</v>
      </c>
      <c r="V49" s="51">
        <f t="shared" si="7"/>
        <v>17.25</v>
      </c>
      <c r="W49" s="53">
        <v>24.573799999999999</v>
      </c>
      <c r="X49" s="53">
        <v>-112.1088</v>
      </c>
      <c r="Y49" s="54">
        <v>77</v>
      </c>
      <c r="Z49" s="54">
        <v>25</v>
      </c>
      <c r="AA49" s="60">
        <v>7</v>
      </c>
      <c r="AB49" s="58">
        <v>330</v>
      </c>
      <c r="AC49" s="38" t="s">
        <v>128</v>
      </c>
      <c r="AD49" s="40">
        <v>50</v>
      </c>
      <c r="AE49" s="55" t="s">
        <v>154</v>
      </c>
      <c r="AF49" s="55">
        <v>20</v>
      </c>
      <c r="AG49" s="44" t="s">
        <v>154</v>
      </c>
    </row>
    <row r="50" spans="1:33">
      <c r="A50" s="59" t="s">
        <v>62</v>
      </c>
      <c r="B50" s="59" t="s">
        <v>130</v>
      </c>
      <c r="C50" s="39">
        <v>41956</v>
      </c>
      <c r="D50" s="52">
        <v>2014</v>
      </c>
      <c r="E50" s="68">
        <v>0.4993055555555555</v>
      </c>
      <c r="F50" s="68">
        <v>0.50208333333333333</v>
      </c>
      <c r="G50" s="68">
        <f t="shared" si="53"/>
        <v>2.7777777777778234E-3</v>
      </c>
      <c r="H50" s="52">
        <v>2</v>
      </c>
      <c r="I50" s="52">
        <v>1</v>
      </c>
      <c r="J50" s="52">
        <v>11</v>
      </c>
      <c r="K50" s="52">
        <v>11</v>
      </c>
      <c r="L50" s="59" t="s">
        <v>137</v>
      </c>
      <c r="M50" s="59" t="s">
        <v>138</v>
      </c>
      <c r="N50" s="52">
        <v>2</v>
      </c>
      <c r="O50" s="51">
        <f t="shared" si="2"/>
        <v>34.32</v>
      </c>
      <c r="P50" s="56">
        <v>10.4</v>
      </c>
      <c r="Q50" s="51">
        <f t="shared" si="3"/>
        <v>34.65</v>
      </c>
      <c r="R50" s="51">
        <v>10.5</v>
      </c>
      <c r="S50" s="52">
        <f t="shared" si="4"/>
        <v>34.65</v>
      </c>
      <c r="T50" s="52">
        <f t="shared" si="60"/>
        <v>10.5</v>
      </c>
      <c r="U50" s="51">
        <f t="shared" si="6"/>
        <v>34.484999999999999</v>
      </c>
      <c r="V50" s="51">
        <f t="shared" si="7"/>
        <v>10.45</v>
      </c>
      <c r="W50" s="53">
        <v>24.575500000000002</v>
      </c>
      <c r="X50" s="53">
        <v>-112.10599999999999</v>
      </c>
      <c r="Y50" s="54">
        <v>77</v>
      </c>
      <c r="Z50" s="54">
        <v>25</v>
      </c>
      <c r="AA50" s="60">
        <v>7</v>
      </c>
      <c r="AB50" s="58">
        <v>150</v>
      </c>
      <c r="AC50" s="38" t="s">
        <v>128</v>
      </c>
      <c r="AD50" s="40">
        <v>50</v>
      </c>
      <c r="AE50" s="55" t="s">
        <v>154</v>
      </c>
      <c r="AF50" s="55">
        <v>12</v>
      </c>
      <c r="AG50" s="44" t="s">
        <v>154</v>
      </c>
    </row>
    <row r="51" spans="1:33">
      <c r="A51" s="59" t="s">
        <v>63</v>
      </c>
      <c r="B51" s="59" t="s">
        <v>130</v>
      </c>
      <c r="C51" s="39">
        <v>41956</v>
      </c>
      <c r="D51" s="52">
        <v>2014</v>
      </c>
      <c r="E51" s="68">
        <v>0.44722222222222219</v>
      </c>
      <c r="F51" s="68">
        <v>0.44930555555555557</v>
      </c>
      <c r="G51" s="68">
        <f t="shared" si="53"/>
        <v>2.0833333333333814E-3</v>
      </c>
      <c r="H51" s="52">
        <v>2</v>
      </c>
      <c r="I51" s="52">
        <v>1</v>
      </c>
      <c r="J51" s="52">
        <v>12</v>
      </c>
      <c r="K51" s="52">
        <v>12</v>
      </c>
      <c r="L51" s="59" t="s">
        <v>135</v>
      </c>
      <c r="M51" s="59" t="s">
        <v>136</v>
      </c>
      <c r="N51" s="52">
        <v>2</v>
      </c>
      <c r="O51" s="51">
        <f t="shared" si="2"/>
        <v>54.78</v>
      </c>
      <c r="P51" s="56">
        <v>16.600000000000001</v>
      </c>
      <c r="Q51" s="51">
        <f t="shared" si="3"/>
        <v>34.65</v>
      </c>
      <c r="R51" s="51">
        <v>10.5</v>
      </c>
      <c r="S51" s="52">
        <f t="shared" si="4"/>
        <v>54.78</v>
      </c>
      <c r="T51" s="52">
        <v>1.9</v>
      </c>
      <c r="U51" s="51">
        <f t="shared" si="6"/>
        <v>44.715000000000003</v>
      </c>
      <c r="V51" s="51">
        <f t="shared" si="7"/>
        <v>13.55</v>
      </c>
      <c r="W51" s="53">
        <v>24.573799999999999</v>
      </c>
      <c r="X51" s="53">
        <v>-112.10889</v>
      </c>
      <c r="Y51" s="54">
        <v>77</v>
      </c>
      <c r="Z51" s="54">
        <v>25</v>
      </c>
      <c r="AA51" s="60">
        <v>7</v>
      </c>
      <c r="AB51" s="58">
        <v>150</v>
      </c>
      <c r="AC51" s="38" t="s">
        <v>128</v>
      </c>
      <c r="AD51" s="40">
        <v>50</v>
      </c>
      <c r="AE51" s="55" t="s">
        <v>154</v>
      </c>
      <c r="AF51" s="55">
        <v>14</v>
      </c>
      <c r="AG51" s="44" t="s">
        <v>154</v>
      </c>
    </row>
    <row r="52" spans="1:33">
      <c r="A52" s="59" t="s">
        <v>68</v>
      </c>
      <c r="B52" s="59" t="s">
        <v>132</v>
      </c>
      <c r="C52" s="39">
        <v>41956</v>
      </c>
      <c r="D52" s="52">
        <v>2014</v>
      </c>
      <c r="E52" s="68">
        <v>0.12083333333333333</v>
      </c>
      <c r="F52" s="68">
        <v>0.12361111111111112</v>
      </c>
      <c r="G52" s="68">
        <f t="shared" si="53"/>
        <v>2.7777777777777818E-3</v>
      </c>
      <c r="H52" s="52">
        <v>2</v>
      </c>
      <c r="I52" s="52">
        <v>2</v>
      </c>
      <c r="J52" s="52">
        <v>17</v>
      </c>
      <c r="K52" s="52">
        <v>17</v>
      </c>
      <c r="L52" s="59" t="s">
        <v>137</v>
      </c>
      <c r="M52" s="59" t="s">
        <v>138</v>
      </c>
      <c r="N52" s="52">
        <v>2</v>
      </c>
      <c r="O52" s="51">
        <f t="shared" si="2"/>
        <v>36.299999999999997</v>
      </c>
      <c r="P52" s="56">
        <v>11</v>
      </c>
      <c r="Q52" s="51">
        <f t="shared" si="3"/>
        <v>33.659999999999997</v>
      </c>
      <c r="R52" s="51">
        <v>10.199999999999999</v>
      </c>
      <c r="S52" s="52">
        <f t="shared" si="4"/>
        <v>36.299999999999997</v>
      </c>
      <c r="T52" s="52">
        <f t="shared" ref="T52:T55" si="61">MAX(P52,R52)</f>
        <v>11</v>
      </c>
      <c r="U52" s="51">
        <f t="shared" si="6"/>
        <v>34.979999999999997</v>
      </c>
      <c r="V52" s="51">
        <f t="shared" si="7"/>
        <v>10.6</v>
      </c>
      <c r="W52" s="53">
        <v>24.567540000000001</v>
      </c>
      <c r="X52" s="53">
        <v>-112.10532000000001</v>
      </c>
      <c r="Y52" s="54">
        <v>77</v>
      </c>
      <c r="Z52" s="54">
        <v>25</v>
      </c>
      <c r="AA52" s="60">
        <v>5</v>
      </c>
      <c r="AB52" s="58">
        <v>120</v>
      </c>
      <c r="AC52" s="38" t="s">
        <v>128</v>
      </c>
      <c r="AD52" s="40">
        <v>50</v>
      </c>
      <c r="AE52" s="55" t="s">
        <v>154</v>
      </c>
      <c r="AF52" s="55">
        <v>4</v>
      </c>
      <c r="AG52" s="44" t="s">
        <v>154</v>
      </c>
    </row>
    <row r="53" spans="1:33">
      <c r="A53" s="59" t="s">
        <v>69</v>
      </c>
      <c r="B53" s="59" t="s">
        <v>132</v>
      </c>
      <c r="C53" s="39">
        <v>41956</v>
      </c>
      <c r="D53" s="52">
        <v>2014</v>
      </c>
      <c r="E53" s="68">
        <v>6.25E-2</v>
      </c>
      <c r="F53" s="68">
        <v>6.3194444444444442E-2</v>
      </c>
      <c r="G53" s="68">
        <f t="shared" si="53"/>
        <v>6.9444444444444198E-4</v>
      </c>
      <c r="H53" s="52">
        <v>2</v>
      </c>
      <c r="I53" s="52">
        <v>2</v>
      </c>
      <c r="J53" s="52">
        <v>18</v>
      </c>
      <c r="K53" s="52">
        <v>18</v>
      </c>
      <c r="L53" s="59" t="s">
        <v>135</v>
      </c>
      <c r="M53" s="59" t="s">
        <v>136</v>
      </c>
      <c r="N53" s="52">
        <v>2</v>
      </c>
      <c r="O53" s="51">
        <f t="shared" si="2"/>
        <v>49.5</v>
      </c>
      <c r="P53" s="56">
        <v>15</v>
      </c>
      <c r="Q53" s="51">
        <f t="shared" si="3"/>
        <v>55.109999999999992</v>
      </c>
      <c r="R53" s="51">
        <v>16.7</v>
      </c>
      <c r="S53" s="52">
        <f t="shared" si="4"/>
        <v>55.109999999999992</v>
      </c>
      <c r="T53" s="52">
        <f t="shared" si="61"/>
        <v>16.7</v>
      </c>
      <c r="U53" s="51">
        <f t="shared" si="6"/>
        <v>52.304999999999993</v>
      </c>
      <c r="V53" s="51">
        <f t="shared" si="7"/>
        <v>15.85</v>
      </c>
      <c r="W53" s="53">
        <v>24.56728</v>
      </c>
      <c r="X53" s="53">
        <v>-112.10695</v>
      </c>
      <c r="Y53" s="54">
        <v>77</v>
      </c>
      <c r="Z53" s="54">
        <v>25</v>
      </c>
      <c r="AA53" s="60">
        <v>5</v>
      </c>
      <c r="AB53" s="58">
        <v>120</v>
      </c>
      <c r="AC53" s="38" t="s">
        <v>128</v>
      </c>
      <c r="AD53" s="40">
        <v>50</v>
      </c>
      <c r="AE53" s="55" t="s">
        <v>154</v>
      </c>
      <c r="AF53" s="55">
        <v>6</v>
      </c>
      <c r="AG53" s="44" t="s">
        <v>154</v>
      </c>
    </row>
    <row r="54" spans="1:33">
      <c r="A54" s="59" t="s">
        <v>72</v>
      </c>
      <c r="B54" s="59" t="s">
        <v>131</v>
      </c>
      <c r="C54" s="39">
        <v>41956</v>
      </c>
      <c r="D54" s="52">
        <v>2014</v>
      </c>
      <c r="E54" s="68">
        <v>5.2083333333333336E-2</v>
      </c>
      <c r="F54" s="68">
        <v>5.5555555555555552E-2</v>
      </c>
      <c r="G54" s="68">
        <f t="shared" si="53"/>
        <v>3.4722222222222168E-3</v>
      </c>
      <c r="H54" s="52">
        <v>2</v>
      </c>
      <c r="I54" s="52">
        <v>1</v>
      </c>
      <c r="J54" s="52">
        <v>21</v>
      </c>
      <c r="K54" s="52">
        <v>21</v>
      </c>
      <c r="L54" s="59" t="s">
        <v>137</v>
      </c>
      <c r="M54" s="59" t="s">
        <v>138</v>
      </c>
      <c r="N54" s="52">
        <v>2</v>
      </c>
      <c r="O54" s="51">
        <f t="shared" si="2"/>
        <v>23.099999999999998</v>
      </c>
      <c r="P54" s="56">
        <v>7</v>
      </c>
      <c r="Q54" s="51">
        <f t="shared" si="3"/>
        <v>23.099999999999998</v>
      </c>
      <c r="R54" s="51">
        <v>7</v>
      </c>
      <c r="S54" s="52">
        <f t="shared" si="4"/>
        <v>23.099999999999998</v>
      </c>
      <c r="T54" s="52">
        <f t="shared" si="61"/>
        <v>7</v>
      </c>
      <c r="U54" s="51">
        <f t="shared" si="6"/>
        <v>23.099999999999998</v>
      </c>
      <c r="V54" s="51">
        <f t="shared" si="7"/>
        <v>7</v>
      </c>
      <c r="W54" s="53">
        <v>24.875499999999999</v>
      </c>
      <c r="X54" s="53">
        <v>-112.1066</v>
      </c>
      <c r="Y54" s="54">
        <v>77</v>
      </c>
      <c r="Z54" s="54">
        <v>25</v>
      </c>
      <c r="AA54" s="60">
        <v>7</v>
      </c>
      <c r="AB54" s="58">
        <v>90</v>
      </c>
      <c r="AC54" s="38" t="s">
        <v>128</v>
      </c>
      <c r="AD54" s="40">
        <v>42</v>
      </c>
      <c r="AE54" s="55" t="s">
        <v>154</v>
      </c>
      <c r="AF54" s="55">
        <v>30</v>
      </c>
      <c r="AG54" s="44" t="s">
        <v>154</v>
      </c>
    </row>
    <row r="55" spans="1:33">
      <c r="A55" s="59" t="s">
        <v>73</v>
      </c>
      <c r="B55" s="59" t="s">
        <v>131</v>
      </c>
      <c r="C55" s="39">
        <v>41956</v>
      </c>
      <c r="D55" s="52">
        <v>2014</v>
      </c>
      <c r="E55" s="68">
        <v>4.5138888888888888E-2</v>
      </c>
      <c r="F55" s="68">
        <v>4.9305555555555554E-2</v>
      </c>
      <c r="G55" s="68">
        <f t="shared" si="53"/>
        <v>4.1666666666666657E-3</v>
      </c>
      <c r="H55" s="52">
        <v>2</v>
      </c>
      <c r="I55" s="52">
        <v>1</v>
      </c>
      <c r="J55" s="52">
        <v>22</v>
      </c>
      <c r="K55" s="52">
        <v>22</v>
      </c>
      <c r="L55" s="59" t="s">
        <v>135</v>
      </c>
      <c r="M55" s="59" t="s">
        <v>136</v>
      </c>
      <c r="N55" s="52">
        <v>2</v>
      </c>
      <c r="O55" s="51">
        <f t="shared" si="2"/>
        <v>62.699999999999996</v>
      </c>
      <c r="P55" s="56">
        <v>19</v>
      </c>
      <c r="Q55" s="51">
        <f t="shared" si="3"/>
        <v>56.099999999999994</v>
      </c>
      <c r="R55" s="51">
        <v>17</v>
      </c>
      <c r="S55" s="52">
        <f t="shared" si="4"/>
        <v>62.699999999999996</v>
      </c>
      <c r="T55" s="52">
        <f t="shared" si="61"/>
        <v>19</v>
      </c>
      <c r="U55" s="51">
        <f t="shared" si="6"/>
        <v>59.399999999999991</v>
      </c>
      <c r="V55" s="51">
        <f t="shared" si="7"/>
        <v>18</v>
      </c>
      <c r="W55" s="53">
        <v>24.573799999999999</v>
      </c>
      <c r="X55" s="53">
        <v>-112.10889</v>
      </c>
      <c r="Y55" s="54">
        <v>77</v>
      </c>
      <c r="Z55" s="54">
        <v>25</v>
      </c>
      <c r="AA55" s="60">
        <v>7</v>
      </c>
      <c r="AB55" s="58">
        <v>120</v>
      </c>
      <c r="AC55" s="38" t="s">
        <v>128</v>
      </c>
      <c r="AD55" s="40">
        <v>21</v>
      </c>
      <c r="AE55" s="55" t="s">
        <v>154</v>
      </c>
      <c r="AF55" s="55">
        <v>30</v>
      </c>
      <c r="AG55" s="44" t="s">
        <v>154</v>
      </c>
    </row>
    <row r="56" spans="1:33">
      <c r="A56" s="59" t="s">
        <v>64</v>
      </c>
      <c r="B56" s="59" t="s">
        <v>164</v>
      </c>
      <c r="C56" s="39">
        <v>41956</v>
      </c>
      <c r="D56" s="52">
        <v>2014</v>
      </c>
      <c r="E56" s="68">
        <v>0.11805555555555557</v>
      </c>
      <c r="F56" s="68">
        <v>0.12013888888888889</v>
      </c>
      <c r="G56" s="68">
        <f t="shared" si="53"/>
        <v>2.0833333333333259E-3</v>
      </c>
      <c r="H56" s="52">
        <v>2</v>
      </c>
      <c r="I56" s="52">
        <v>2</v>
      </c>
      <c r="J56" s="52">
        <v>13</v>
      </c>
      <c r="K56" s="52">
        <v>13</v>
      </c>
      <c r="L56" s="59" t="s">
        <v>137</v>
      </c>
      <c r="M56" s="59" t="s">
        <v>138</v>
      </c>
      <c r="N56" s="52">
        <v>2</v>
      </c>
      <c r="O56" s="51">
        <f t="shared" si="2"/>
        <v>34.979999999999997</v>
      </c>
      <c r="P56" s="56">
        <v>10.6</v>
      </c>
      <c r="Q56" s="51">
        <f t="shared" si="3"/>
        <v>35.64</v>
      </c>
      <c r="R56" s="51">
        <v>10.8</v>
      </c>
      <c r="S56" s="52">
        <f t="shared" si="4"/>
        <v>35.64</v>
      </c>
      <c r="T56" s="52">
        <f t="shared" si="60"/>
        <v>10.8</v>
      </c>
      <c r="U56" s="51">
        <f t="shared" si="6"/>
        <v>35.31</v>
      </c>
      <c r="V56" s="51">
        <f t="shared" si="7"/>
        <v>10.7</v>
      </c>
      <c r="W56" s="53">
        <v>24.567540000000001</v>
      </c>
      <c r="X56" s="53">
        <v>-112.10532000000001</v>
      </c>
      <c r="Y56" s="54">
        <v>77</v>
      </c>
      <c r="Z56" s="54">
        <v>25</v>
      </c>
      <c r="AA56" s="60">
        <v>5</v>
      </c>
      <c r="AB56" s="58">
        <v>300</v>
      </c>
      <c r="AC56" s="38" t="s">
        <v>128</v>
      </c>
      <c r="AD56" s="40">
        <v>50</v>
      </c>
      <c r="AE56" s="55" t="s">
        <v>154</v>
      </c>
      <c r="AF56" s="55">
        <v>5</v>
      </c>
      <c r="AG56" s="44" t="s">
        <v>154</v>
      </c>
    </row>
    <row r="57" spans="1:33">
      <c r="A57" s="59" t="s">
        <v>65</v>
      </c>
      <c r="B57" s="59" t="s">
        <v>164</v>
      </c>
      <c r="C57" s="39">
        <v>41956</v>
      </c>
      <c r="D57" s="52">
        <v>2014</v>
      </c>
      <c r="E57" s="68">
        <v>6.3194444444444442E-2</v>
      </c>
      <c r="F57" s="68">
        <v>6.5972222222222224E-2</v>
      </c>
      <c r="G57" s="68">
        <f t="shared" si="53"/>
        <v>2.7777777777777818E-3</v>
      </c>
      <c r="H57" s="52">
        <v>2</v>
      </c>
      <c r="I57" s="52">
        <v>2</v>
      </c>
      <c r="J57" s="52">
        <v>14</v>
      </c>
      <c r="K57" s="52">
        <v>14</v>
      </c>
      <c r="L57" s="59" t="s">
        <v>135</v>
      </c>
      <c r="M57" s="59" t="s">
        <v>136</v>
      </c>
      <c r="N57" s="52">
        <v>2</v>
      </c>
      <c r="O57" s="51">
        <f t="shared" si="2"/>
        <v>55.109999999999992</v>
      </c>
      <c r="P57" s="56">
        <v>16.7</v>
      </c>
      <c r="Q57" s="51">
        <f t="shared" si="3"/>
        <v>58.41</v>
      </c>
      <c r="R57" s="51">
        <v>17.7</v>
      </c>
      <c r="S57" s="52">
        <f t="shared" si="4"/>
        <v>58.41</v>
      </c>
      <c r="T57" s="52">
        <f t="shared" si="60"/>
        <v>17.7</v>
      </c>
      <c r="U57" s="51">
        <f t="shared" si="6"/>
        <v>56.759999999999991</v>
      </c>
      <c r="V57" s="51">
        <f t="shared" si="7"/>
        <v>17.2</v>
      </c>
      <c r="W57" s="53">
        <v>24.56728</v>
      </c>
      <c r="X57" s="53">
        <v>-112.10695</v>
      </c>
      <c r="Y57" s="54">
        <v>77</v>
      </c>
      <c r="Z57" s="54">
        <v>25</v>
      </c>
      <c r="AA57" s="60">
        <v>5</v>
      </c>
      <c r="AB57" s="58">
        <v>300</v>
      </c>
      <c r="AC57" s="38" t="s">
        <v>128</v>
      </c>
      <c r="AD57" s="40" t="s">
        <v>195</v>
      </c>
      <c r="AE57" s="55" t="s">
        <v>154</v>
      </c>
      <c r="AF57" s="55">
        <v>30</v>
      </c>
      <c r="AG57" s="44" t="s">
        <v>154</v>
      </c>
    </row>
    <row r="58" spans="1:33">
      <c r="A58" s="59" t="s">
        <v>66</v>
      </c>
      <c r="B58" s="59" t="s">
        <v>129</v>
      </c>
      <c r="C58" s="61">
        <v>41956</v>
      </c>
      <c r="D58" s="52">
        <v>2014</v>
      </c>
      <c r="E58" s="68">
        <v>0.11875000000000001</v>
      </c>
      <c r="F58" s="68">
        <v>0.12013888888888889</v>
      </c>
      <c r="G58" s="68">
        <f t="shared" si="53"/>
        <v>1.388888888888884E-3</v>
      </c>
      <c r="H58" s="52">
        <v>2</v>
      </c>
      <c r="I58" s="52">
        <v>2</v>
      </c>
      <c r="J58" s="52">
        <v>15</v>
      </c>
      <c r="K58" s="52">
        <v>15</v>
      </c>
      <c r="L58" s="59" t="s">
        <v>137</v>
      </c>
      <c r="M58" s="59" t="s">
        <v>138</v>
      </c>
      <c r="N58" s="52">
        <v>2</v>
      </c>
      <c r="O58" s="51">
        <f t="shared" si="2"/>
        <v>33</v>
      </c>
      <c r="P58" s="56">
        <v>10</v>
      </c>
      <c r="Q58" s="51">
        <f t="shared" si="3"/>
        <v>29.7</v>
      </c>
      <c r="R58" s="51">
        <v>9</v>
      </c>
      <c r="S58" s="52">
        <f t="shared" si="4"/>
        <v>33</v>
      </c>
      <c r="T58" s="52">
        <f t="shared" si="60"/>
        <v>10</v>
      </c>
      <c r="U58" s="51">
        <f t="shared" si="6"/>
        <v>31.35</v>
      </c>
      <c r="V58" s="51">
        <f t="shared" si="7"/>
        <v>9.5</v>
      </c>
      <c r="W58" s="53">
        <v>24.567540000000001</v>
      </c>
      <c r="X58" s="53">
        <v>-112.10532000000001</v>
      </c>
      <c r="Y58" s="54">
        <v>77</v>
      </c>
      <c r="Z58" s="54">
        <v>25</v>
      </c>
      <c r="AA58" s="60">
        <v>5</v>
      </c>
      <c r="AB58" s="58">
        <v>120</v>
      </c>
      <c r="AC58" s="38" t="s">
        <v>128</v>
      </c>
      <c r="AD58" s="40">
        <v>50</v>
      </c>
      <c r="AE58" s="55" t="s">
        <v>154</v>
      </c>
      <c r="AF58" s="55">
        <v>5</v>
      </c>
      <c r="AG58" s="44" t="s">
        <v>154</v>
      </c>
    </row>
    <row r="59" spans="1:33">
      <c r="A59" s="59" t="s">
        <v>67</v>
      </c>
      <c r="B59" s="59" t="s">
        <v>129</v>
      </c>
      <c r="C59" s="61">
        <v>41956</v>
      </c>
      <c r="D59" s="52">
        <v>2014</v>
      </c>
      <c r="E59" s="68">
        <v>6.25E-2</v>
      </c>
      <c r="F59" s="68">
        <v>6.3194444444444442E-2</v>
      </c>
      <c r="G59" s="68">
        <f t="shared" si="53"/>
        <v>6.9444444444444198E-4</v>
      </c>
      <c r="H59" s="52">
        <v>2</v>
      </c>
      <c r="I59" s="52">
        <v>2</v>
      </c>
      <c r="J59" s="52">
        <v>16</v>
      </c>
      <c r="K59" s="52">
        <v>16</v>
      </c>
      <c r="L59" s="59" t="s">
        <v>135</v>
      </c>
      <c r="M59" s="59" t="s">
        <v>136</v>
      </c>
      <c r="N59" s="52">
        <v>2</v>
      </c>
      <c r="O59" s="51">
        <f t="shared" si="2"/>
        <v>56.099999999999994</v>
      </c>
      <c r="P59" s="56">
        <v>17</v>
      </c>
      <c r="Q59" s="51">
        <f t="shared" si="3"/>
        <v>52.8</v>
      </c>
      <c r="R59" s="51">
        <v>16</v>
      </c>
      <c r="S59" s="52">
        <f t="shared" si="4"/>
        <v>56.099999999999994</v>
      </c>
      <c r="T59" s="52">
        <f t="shared" si="60"/>
        <v>17</v>
      </c>
      <c r="U59" s="51">
        <f t="shared" si="6"/>
        <v>54.449999999999996</v>
      </c>
      <c r="V59" s="51">
        <f t="shared" si="7"/>
        <v>16.5</v>
      </c>
      <c r="W59" s="53">
        <v>24.56728</v>
      </c>
      <c r="X59" s="53">
        <v>-112.10695</v>
      </c>
      <c r="Y59" s="54">
        <v>77</v>
      </c>
      <c r="Z59" s="54">
        <v>25</v>
      </c>
      <c r="AA59" s="60">
        <v>5</v>
      </c>
      <c r="AB59" s="58">
        <v>120</v>
      </c>
      <c r="AC59" s="38" t="s">
        <v>128</v>
      </c>
      <c r="AD59" s="40">
        <v>50</v>
      </c>
      <c r="AE59" s="55" t="s">
        <v>154</v>
      </c>
      <c r="AF59" s="55">
        <v>6</v>
      </c>
      <c r="AG59" s="44" t="s">
        <v>154</v>
      </c>
    </row>
    <row r="60" spans="1:33" s="52" customFormat="1">
      <c r="A60" s="59" t="s">
        <v>70</v>
      </c>
      <c r="B60" s="59" t="s">
        <v>172</v>
      </c>
      <c r="C60" s="61">
        <v>41956</v>
      </c>
      <c r="D60" s="52">
        <v>2014</v>
      </c>
      <c r="E60" s="68">
        <v>0.125</v>
      </c>
      <c r="F60" s="68">
        <v>0.12986111111111112</v>
      </c>
      <c r="G60" s="68">
        <f t="shared" si="53"/>
        <v>4.8611111111111216E-3</v>
      </c>
      <c r="H60" s="52">
        <v>2</v>
      </c>
      <c r="I60" s="52">
        <v>2</v>
      </c>
      <c r="J60" s="52">
        <v>19</v>
      </c>
      <c r="K60" s="52">
        <v>19</v>
      </c>
      <c r="L60" s="59" t="s">
        <v>135</v>
      </c>
      <c r="M60" s="59" t="s">
        <v>136</v>
      </c>
      <c r="N60" s="52">
        <v>2</v>
      </c>
      <c r="O60" s="51">
        <f t="shared" si="2"/>
        <v>39.93</v>
      </c>
      <c r="P60" s="56">
        <v>12.1</v>
      </c>
      <c r="Q60" s="51">
        <f t="shared" si="3"/>
        <v>41.25</v>
      </c>
      <c r="R60" s="51">
        <v>12.5</v>
      </c>
      <c r="S60" s="52">
        <f t="shared" si="4"/>
        <v>41.25</v>
      </c>
      <c r="T60" s="52">
        <f t="shared" si="60"/>
        <v>12.5</v>
      </c>
      <c r="U60" s="51">
        <f t="shared" si="6"/>
        <v>40.590000000000003</v>
      </c>
      <c r="V60" s="51">
        <f t="shared" si="7"/>
        <v>12.3</v>
      </c>
      <c r="W60" s="53">
        <v>24.562539999999998</v>
      </c>
      <c r="X60" s="53">
        <v>-112.10532000000001</v>
      </c>
      <c r="Y60" s="54">
        <v>77</v>
      </c>
      <c r="Z60" s="54">
        <v>25</v>
      </c>
      <c r="AA60" s="60">
        <v>6</v>
      </c>
      <c r="AB60" s="58">
        <v>300</v>
      </c>
      <c r="AC60" s="83" t="s">
        <v>128</v>
      </c>
      <c r="AD60" s="59">
        <v>50</v>
      </c>
      <c r="AE60" s="55" t="s">
        <v>154</v>
      </c>
      <c r="AF60" s="60">
        <v>10</v>
      </c>
      <c r="AG60" s="58"/>
    </row>
    <row r="61" spans="1:33" s="52" customFormat="1">
      <c r="A61" s="59" t="s">
        <v>71</v>
      </c>
      <c r="B61" s="59" t="s">
        <v>172</v>
      </c>
      <c r="C61" s="61">
        <v>41956</v>
      </c>
      <c r="D61" s="52">
        <v>2014</v>
      </c>
      <c r="E61" s="68">
        <v>6.3194444444444442E-2</v>
      </c>
      <c r="F61" s="68">
        <v>6.7361111111111108E-2</v>
      </c>
      <c r="G61" s="68">
        <f t="shared" si="53"/>
        <v>4.1666666666666657E-3</v>
      </c>
      <c r="H61" s="52">
        <v>2</v>
      </c>
      <c r="I61" s="52">
        <v>2</v>
      </c>
      <c r="J61" s="52">
        <v>20</v>
      </c>
      <c r="K61" s="52">
        <v>20</v>
      </c>
      <c r="L61" s="59" t="s">
        <v>137</v>
      </c>
      <c r="M61" s="59" t="s">
        <v>138</v>
      </c>
      <c r="N61" s="52">
        <v>2</v>
      </c>
      <c r="O61" s="51">
        <f t="shared" si="2"/>
        <v>57.419999999999995</v>
      </c>
      <c r="P61" s="56">
        <v>17.399999999999999</v>
      </c>
      <c r="Q61" s="51">
        <f t="shared" si="3"/>
        <v>56.43</v>
      </c>
      <c r="R61" s="51">
        <v>17.100000000000001</v>
      </c>
      <c r="S61" s="52">
        <f t="shared" si="4"/>
        <v>57.419999999999995</v>
      </c>
      <c r="T61" s="52">
        <f t="shared" si="60"/>
        <v>17.399999999999999</v>
      </c>
      <c r="U61" s="51">
        <f t="shared" si="6"/>
        <v>56.924999999999997</v>
      </c>
      <c r="V61" s="51">
        <f t="shared" si="6"/>
        <v>17.25</v>
      </c>
      <c r="W61" s="53">
        <v>24.562280000000001</v>
      </c>
      <c r="X61" s="53">
        <v>-112.10894999999999</v>
      </c>
      <c r="Y61" s="54">
        <v>77</v>
      </c>
      <c r="Z61" s="54">
        <v>25</v>
      </c>
      <c r="AA61" s="60">
        <v>6</v>
      </c>
      <c r="AB61" s="58">
        <v>300</v>
      </c>
      <c r="AC61" s="83" t="s">
        <v>128</v>
      </c>
      <c r="AD61" s="59">
        <v>50</v>
      </c>
      <c r="AE61" s="55" t="s">
        <v>154</v>
      </c>
      <c r="AF61" s="60">
        <v>15</v>
      </c>
      <c r="AG61" s="44"/>
    </row>
    <row r="62" spans="1:33" s="52" customFormat="1">
      <c r="A62" s="38" t="s">
        <v>74</v>
      </c>
      <c r="B62" s="59" t="s">
        <v>131</v>
      </c>
      <c r="C62" s="61">
        <v>41957</v>
      </c>
      <c r="D62" s="52">
        <v>2014</v>
      </c>
      <c r="E62" s="68">
        <v>7.4305555555555555E-2</v>
      </c>
      <c r="F62" s="68">
        <v>7.9166666666666663E-2</v>
      </c>
      <c r="G62" s="68">
        <f t="shared" si="53"/>
        <v>4.8611111111111077E-3</v>
      </c>
      <c r="H62" s="52">
        <v>2</v>
      </c>
      <c r="I62" s="52">
        <v>1</v>
      </c>
      <c r="J62" s="52">
        <v>1</v>
      </c>
      <c r="K62" s="52">
        <v>1</v>
      </c>
      <c r="L62" s="59" t="s">
        <v>126</v>
      </c>
      <c r="M62" s="59" t="s">
        <v>127</v>
      </c>
      <c r="N62" s="52">
        <v>2</v>
      </c>
      <c r="O62" s="51">
        <v>55.44</v>
      </c>
      <c r="P62" s="51">
        <v>16.8</v>
      </c>
      <c r="Q62" s="51">
        <v>52.8</v>
      </c>
      <c r="R62" s="51">
        <v>16</v>
      </c>
      <c r="S62" s="52">
        <v>55.44</v>
      </c>
      <c r="T62" s="52">
        <v>16.8</v>
      </c>
      <c r="U62" s="51">
        <v>54.12</v>
      </c>
      <c r="V62" s="51">
        <v>16.399999999999999</v>
      </c>
      <c r="W62" s="53">
        <v>24.557770000000001</v>
      </c>
      <c r="X62" s="53">
        <v>-112.10414</v>
      </c>
      <c r="Y62" s="54">
        <v>77</v>
      </c>
      <c r="Z62" s="57">
        <v>25</v>
      </c>
      <c r="AA62" s="58">
        <v>12</v>
      </c>
      <c r="AB62" s="58">
        <v>150</v>
      </c>
      <c r="AC62" s="59" t="s">
        <v>128</v>
      </c>
      <c r="AD62" s="59">
        <v>28</v>
      </c>
      <c r="AE62" s="55" t="s">
        <v>154</v>
      </c>
      <c r="AF62" s="60">
        <v>30</v>
      </c>
      <c r="AG62" s="44"/>
    </row>
    <row r="63" spans="1:33">
      <c r="A63" s="38" t="s">
        <v>75</v>
      </c>
      <c r="B63" s="59" t="s">
        <v>131</v>
      </c>
      <c r="C63" s="61">
        <v>41957</v>
      </c>
      <c r="D63" s="52">
        <v>2014</v>
      </c>
      <c r="E63" s="68">
        <v>0.1125</v>
      </c>
      <c r="F63" s="68">
        <v>0.11805555555555557</v>
      </c>
      <c r="G63" s="68">
        <f t="shared" si="53"/>
        <v>5.5555555555555636E-3</v>
      </c>
      <c r="H63" s="52">
        <v>2</v>
      </c>
      <c r="I63" s="52">
        <v>1</v>
      </c>
      <c r="J63" s="52">
        <v>2</v>
      </c>
      <c r="K63" s="52">
        <v>2</v>
      </c>
      <c r="L63" s="59" t="s">
        <v>126</v>
      </c>
      <c r="M63" s="59" t="s">
        <v>127</v>
      </c>
      <c r="N63" s="52">
        <v>2</v>
      </c>
      <c r="O63" s="51">
        <v>33</v>
      </c>
      <c r="P63" s="56">
        <v>10</v>
      </c>
      <c r="Q63" s="51">
        <v>35.97</v>
      </c>
      <c r="R63" s="51">
        <v>10.9</v>
      </c>
      <c r="S63" s="52">
        <v>35.97</v>
      </c>
      <c r="T63" s="52">
        <v>10.9</v>
      </c>
      <c r="U63" s="51">
        <v>34.484999999999999</v>
      </c>
      <c r="V63" s="51">
        <v>10.45</v>
      </c>
      <c r="W63" s="53">
        <v>24.558800000000002</v>
      </c>
      <c r="X63" s="53">
        <v>-112.11354</v>
      </c>
      <c r="Y63" s="54">
        <v>77</v>
      </c>
      <c r="Z63" s="57">
        <v>25</v>
      </c>
      <c r="AA63" s="58">
        <v>12</v>
      </c>
      <c r="AB63" s="58">
        <v>150</v>
      </c>
      <c r="AC63" s="38" t="s">
        <v>128</v>
      </c>
      <c r="AD63" s="40">
        <v>31</v>
      </c>
      <c r="AE63" s="55" t="s">
        <v>76</v>
      </c>
      <c r="AF63" s="55">
        <v>30</v>
      </c>
    </row>
    <row r="64" spans="1:33">
      <c r="A64" s="38" t="s">
        <v>0</v>
      </c>
      <c r="B64" s="59" t="s">
        <v>173</v>
      </c>
      <c r="C64" s="61">
        <v>41957</v>
      </c>
      <c r="D64" s="52">
        <v>2014</v>
      </c>
      <c r="E64" s="68">
        <v>9.9999999999999992E-2</v>
      </c>
      <c r="F64" s="68">
        <v>0.10347222222222223</v>
      </c>
      <c r="G64" s="68">
        <f t="shared" si="53"/>
        <v>3.4722222222222376E-3</v>
      </c>
      <c r="H64" s="52">
        <v>2</v>
      </c>
      <c r="I64" s="52">
        <v>1</v>
      </c>
      <c r="J64" s="52">
        <v>3</v>
      </c>
      <c r="K64" s="52">
        <v>3</v>
      </c>
      <c r="L64" s="59" t="s">
        <v>126</v>
      </c>
      <c r="M64" s="59" t="s">
        <v>127</v>
      </c>
      <c r="N64" s="52">
        <v>2</v>
      </c>
      <c r="O64" s="51">
        <v>50.49</v>
      </c>
      <c r="P64" s="56">
        <v>15.3</v>
      </c>
      <c r="Q64" s="51">
        <v>55.109999999999992</v>
      </c>
      <c r="R64" s="51">
        <v>16.7</v>
      </c>
      <c r="S64" s="52">
        <v>55.109999999999992</v>
      </c>
      <c r="T64" s="52">
        <v>16.7</v>
      </c>
      <c r="U64" s="51">
        <v>52.8</v>
      </c>
      <c r="V64" s="51">
        <v>16</v>
      </c>
      <c r="W64" s="53">
        <v>24.557770000000001</v>
      </c>
      <c r="X64" s="53">
        <v>-112.10414</v>
      </c>
      <c r="Y64" s="54">
        <v>77</v>
      </c>
      <c r="Z64" s="57">
        <v>25</v>
      </c>
      <c r="AA64" s="58">
        <v>9</v>
      </c>
      <c r="AB64" s="58">
        <v>300</v>
      </c>
      <c r="AC64" s="38" t="s">
        <v>128</v>
      </c>
      <c r="AD64" s="38">
        <v>29</v>
      </c>
      <c r="AE64" s="50"/>
      <c r="AF64" s="55">
        <v>30</v>
      </c>
    </row>
    <row r="65" spans="1:33">
      <c r="A65" s="38" t="s">
        <v>1</v>
      </c>
      <c r="B65" s="59" t="s">
        <v>173</v>
      </c>
      <c r="C65" s="61">
        <v>41957</v>
      </c>
      <c r="D65" s="52">
        <v>2014</v>
      </c>
      <c r="E65" s="68">
        <v>0.10069444444444443</v>
      </c>
      <c r="F65" s="68">
        <v>0.10416666666666667</v>
      </c>
      <c r="G65" s="68">
        <f t="shared" si="53"/>
        <v>3.4722222222222376E-3</v>
      </c>
      <c r="H65" s="52">
        <v>2</v>
      </c>
      <c r="I65" s="52">
        <v>1</v>
      </c>
      <c r="J65" s="52">
        <v>4</v>
      </c>
      <c r="K65" s="52">
        <v>4</v>
      </c>
      <c r="L65" s="59" t="s">
        <v>126</v>
      </c>
      <c r="M65" s="59" t="s">
        <v>127</v>
      </c>
      <c r="N65" s="52">
        <v>2</v>
      </c>
      <c r="O65" s="51">
        <v>36.629999999999995</v>
      </c>
      <c r="P65" s="56">
        <v>11.1</v>
      </c>
      <c r="Q65" s="51">
        <v>36.299999999999997</v>
      </c>
      <c r="R65" s="51">
        <v>11</v>
      </c>
      <c r="S65" s="52">
        <v>36.629999999999995</v>
      </c>
      <c r="T65" s="52">
        <v>11.1</v>
      </c>
      <c r="U65" s="51">
        <v>36.464999999999996</v>
      </c>
      <c r="V65" s="51">
        <v>11.05</v>
      </c>
      <c r="W65" s="53">
        <v>24.558199999999999</v>
      </c>
      <c r="X65" s="53">
        <v>-112.10354</v>
      </c>
      <c r="Y65" s="54">
        <v>77</v>
      </c>
      <c r="Z65" s="57">
        <v>25</v>
      </c>
      <c r="AA65" s="58">
        <v>9</v>
      </c>
      <c r="AB65" s="58">
        <v>300</v>
      </c>
      <c r="AC65" s="38" t="s">
        <v>128</v>
      </c>
      <c r="AD65" s="38">
        <v>18</v>
      </c>
      <c r="AE65" s="50"/>
      <c r="AF65" s="55">
        <v>30</v>
      </c>
    </row>
    <row r="66" spans="1:33">
      <c r="A66" s="38" t="s">
        <v>2</v>
      </c>
      <c r="B66" s="59" t="s">
        <v>130</v>
      </c>
      <c r="C66" s="61">
        <v>41957</v>
      </c>
      <c r="D66" s="52">
        <v>2014</v>
      </c>
      <c r="E66" s="68">
        <v>5.8333333333333327E-2</v>
      </c>
      <c r="F66" s="68">
        <v>6.1805555555555558E-2</v>
      </c>
      <c r="G66" s="68">
        <v>4.1666666666666657E-3</v>
      </c>
      <c r="H66" s="52">
        <v>2</v>
      </c>
      <c r="I66" s="52">
        <v>1</v>
      </c>
      <c r="J66" s="52">
        <v>5</v>
      </c>
      <c r="K66" s="52">
        <v>5</v>
      </c>
      <c r="L66" s="59" t="s">
        <v>126</v>
      </c>
      <c r="M66" s="59" t="s">
        <v>127</v>
      </c>
      <c r="N66" s="52">
        <v>2</v>
      </c>
      <c r="O66" s="51">
        <v>49.5</v>
      </c>
      <c r="P66" s="56">
        <v>15</v>
      </c>
      <c r="Q66" s="51">
        <v>51.15</v>
      </c>
      <c r="R66" s="51">
        <v>15.5</v>
      </c>
      <c r="S66" s="52">
        <v>51.15</v>
      </c>
      <c r="T66" s="52">
        <v>15.5</v>
      </c>
      <c r="U66" s="51">
        <v>50.325000000000003</v>
      </c>
      <c r="V66" s="51">
        <v>15.25</v>
      </c>
      <c r="W66" s="53">
        <v>24.557770000000001</v>
      </c>
      <c r="X66" s="53">
        <v>-112.10414</v>
      </c>
      <c r="Y66" s="54">
        <v>77</v>
      </c>
      <c r="Z66" s="57">
        <v>25</v>
      </c>
      <c r="AA66" s="58">
        <v>8</v>
      </c>
      <c r="AB66" s="58">
        <v>120</v>
      </c>
      <c r="AC66" s="38" t="s">
        <v>128</v>
      </c>
      <c r="AD66" s="40">
        <v>50</v>
      </c>
      <c r="AE66" s="55"/>
      <c r="AF66" s="55">
        <v>22</v>
      </c>
    </row>
    <row r="67" spans="1:33">
      <c r="A67" s="38" t="s">
        <v>3</v>
      </c>
      <c r="B67" s="59" t="s">
        <v>130</v>
      </c>
      <c r="C67" s="61">
        <v>41957</v>
      </c>
      <c r="D67" s="52">
        <v>2014</v>
      </c>
      <c r="E67" s="68">
        <v>0.51388888888888895</v>
      </c>
      <c r="F67" s="68">
        <v>0.5180555555555556</v>
      </c>
      <c r="G67" s="68">
        <v>4.1666666666666657E-3</v>
      </c>
      <c r="H67" s="52">
        <v>2</v>
      </c>
      <c r="I67" s="52">
        <v>1</v>
      </c>
      <c r="J67" s="52">
        <v>6</v>
      </c>
      <c r="K67" s="52">
        <v>6</v>
      </c>
      <c r="L67" s="59" t="s">
        <v>126</v>
      </c>
      <c r="M67" s="59" t="s">
        <v>127</v>
      </c>
      <c r="N67" s="52">
        <v>2</v>
      </c>
      <c r="O67" s="51">
        <v>38.609999999999992</v>
      </c>
      <c r="P67" s="56">
        <v>11.7</v>
      </c>
      <c r="Q67" s="51">
        <v>44.879999999999995</v>
      </c>
      <c r="R67" s="51">
        <v>13.6</v>
      </c>
      <c r="S67" s="52">
        <v>44.879999999999995</v>
      </c>
      <c r="T67" s="52">
        <v>13.6</v>
      </c>
      <c r="U67" s="51">
        <v>41.74499999999999</v>
      </c>
      <c r="V67" s="51">
        <v>12.649999999999999</v>
      </c>
      <c r="W67" s="53">
        <v>24.558199999999999</v>
      </c>
      <c r="X67" s="53">
        <v>-112.10354</v>
      </c>
      <c r="Y67" s="54">
        <v>77</v>
      </c>
      <c r="Z67" s="57">
        <v>25</v>
      </c>
      <c r="AA67" s="58">
        <v>8</v>
      </c>
      <c r="AB67" s="58">
        <v>210</v>
      </c>
      <c r="AC67" s="38" t="s">
        <v>128</v>
      </c>
      <c r="AD67" s="40">
        <v>50</v>
      </c>
      <c r="AE67" s="55"/>
      <c r="AF67" s="55">
        <v>16</v>
      </c>
    </row>
    <row r="68" spans="1:33">
      <c r="A68" s="38" t="s">
        <v>4</v>
      </c>
      <c r="B68" s="59" t="s">
        <v>131</v>
      </c>
      <c r="C68" s="61">
        <v>41958</v>
      </c>
      <c r="D68" s="52">
        <v>2014</v>
      </c>
      <c r="E68" s="68">
        <v>0.3430555555555555</v>
      </c>
      <c r="F68" s="68">
        <v>0.35138888888888892</v>
      </c>
      <c r="G68" s="68">
        <v>3.4722222222221544E-3</v>
      </c>
      <c r="H68" s="52">
        <v>2</v>
      </c>
      <c r="I68" s="52">
        <v>2</v>
      </c>
      <c r="J68" s="52">
        <v>7</v>
      </c>
      <c r="K68" s="52">
        <v>7</v>
      </c>
      <c r="L68" s="59" t="s">
        <v>126</v>
      </c>
      <c r="M68" s="59" t="s">
        <v>127</v>
      </c>
      <c r="N68" s="52">
        <v>2</v>
      </c>
      <c r="O68" s="51">
        <v>51.48</v>
      </c>
      <c r="P68" s="56">
        <v>15.6</v>
      </c>
      <c r="Q68" s="51">
        <v>49.17</v>
      </c>
      <c r="R68" s="51">
        <v>14.9</v>
      </c>
      <c r="S68" s="52">
        <v>51.48</v>
      </c>
      <c r="T68" s="52">
        <v>15.6</v>
      </c>
      <c r="U68" s="51">
        <v>50.325000000000003</v>
      </c>
      <c r="V68" s="51">
        <v>15.25</v>
      </c>
      <c r="W68" s="53">
        <v>24.555810000000001</v>
      </c>
      <c r="X68" s="53">
        <v>-112.10306</v>
      </c>
      <c r="Y68" s="54">
        <v>77</v>
      </c>
      <c r="Z68" s="57">
        <v>25</v>
      </c>
      <c r="AA68" s="58">
        <v>3</v>
      </c>
      <c r="AB68" s="58">
        <v>300</v>
      </c>
      <c r="AC68" s="38" t="s">
        <v>128</v>
      </c>
      <c r="AD68" s="40">
        <v>27</v>
      </c>
      <c r="AE68" s="55"/>
      <c r="AF68" s="55">
        <v>30</v>
      </c>
    </row>
    <row r="69" spans="1:33">
      <c r="A69" s="38" t="s">
        <v>5</v>
      </c>
      <c r="B69" s="59" t="s">
        <v>173</v>
      </c>
      <c r="C69" s="61">
        <v>41958</v>
      </c>
      <c r="D69" s="52">
        <v>2014</v>
      </c>
      <c r="E69" s="68">
        <v>0.34930555555555554</v>
      </c>
      <c r="F69" s="68">
        <v>0.35347222222222219</v>
      </c>
      <c r="G69" s="68">
        <v>4.8611111111111494E-3</v>
      </c>
      <c r="H69" s="52">
        <v>2</v>
      </c>
      <c r="I69" s="52">
        <v>2</v>
      </c>
      <c r="J69" s="52">
        <v>8</v>
      </c>
      <c r="K69" s="52">
        <v>8</v>
      </c>
      <c r="L69" s="59" t="s">
        <v>126</v>
      </c>
      <c r="M69" s="59" t="s">
        <v>127</v>
      </c>
      <c r="N69" s="52">
        <v>2</v>
      </c>
      <c r="O69" s="51">
        <v>51.15</v>
      </c>
      <c r="P69" s="56">
        <v>15.5</v>
      </c>
      <c r="Q69" s="51">
        <v>50.82</v>
      </c>
      <c r="R69" s="51">
        <v>15.4</v>
      </c>
      <c r="S69" s="52">
        <v>51.15</v>
      </c>
      <c r="T69" s="52">
        <v>15.5</v>
      </c>
      <c r="U69" s="51">
        <v>50.984999999999999</v>
      </c>
      <c r="V69" s="51">
        <v>15.45</v>
      </c>
      <c r="W69" s="53">
        <v>24.555810000000001</v>
      </c>
      <c r="X69" s="53">
        <v>-112.10306</v>
      </c>
      <c r="Y69" s="54">
        <v>77</v>
      </c>
      <c r="Z69" s="57">
        <v>25</v>
      </c>
      <c r="AA69" s="58">
        <v>4</v>
      </c>
      <c r="AB69" s="58">
        <v>300</v>
      </c>
      <c r="AC69" s="38" t="s">
        <v>128</v>
      </c>
      <c r="AD69" s="40">
        <v>22</v>
      </c>
      <c r="AE69" s="55"/>
      <c r="AF69" s="55">
        <v>30</v>
      </c>
    </row>
    <row r="70" spans="1:33">
      <c r="A70" s="38" t="s">
        <v>6</v>
      </c>
      <c r="B70" s="59" t="s">
        <v>130</v>
      </c>
      <c r="C70" s="61">
        <v>41958</v>
      </c>
      <c r="D70" s="52">
        <v>2014</v>
      </c>
      <c r="E70" s="68">
        <v>0.37708333333333338</v>
      </c>
      <c r="F70" s="68">
        <v>0.25416666666666665</v>
      </c>
      <c r="G70" s="68">
        <v>4.8611111111110938E-3</v>
      </c>
      <c r="H70" s="52">
        <v>2</v>
      </c>
      <c r="I70" s="52">
        <v>2</v>
      </c>
      <c r="J70" s="52">
        <v>9</v>
      </c>
      <c r="K70" s="52">
        <v>9</v>
      </c>
      <c r="L70" s="59" t="s">
        <v>126</v>
      </c>
      <c r="M70" s="59" t="s">
        <v>127</v>
      </c>
      <c r="N70" s="52">
        <v>2</v>
      </c>
      <c r="O70" s="51">
        <v>55.769999999999989</v>
      </c>
      <c r="P70" s="56">
        <v>16.899999999999999</v>
      </c>
      <c r="Q70" s="51">
        <v>58.41</v>
      </c>
      <c r="R70" s="51">
        <v>17.7</v>
      </c>
      <c r="S70" s="52">
        <v>58.41</v>
      </c>
      <c r="T70" s="52">
        <v>17.7</v>
      </c>
      <c r="U70" s="51">
        <v>57.089999999999989</v>
      </c>
      <c r="V70" s="51">
        <v>17.299999999999997</v>
      </c>
      <c r="W70" s="53">
        <v>24.555810000000001</v>
      </c>
      <c r="X70" s="53">
        <v>-112.10306</v>
      </c>
      <c r="Y70" s="54">
        <v>77</v>
      </c>
      <c r="Z70" s="57">
        <v>25</v>
      </c>
      <c r="AA70" s="58">
        <v>3</v>
      </c>
      <c r="AB70" s="58">
        <v>210</v>
      </c>
      <c r="AC70" s="38" t="s">
        <v>128</v>
      </c>
      <c r="AD70" s="40">
        <v>50</v>
      </c>
      <c r="AE70" s="55"/>
      <c r="AF70" s="55">
        <v>18</v>
      </c>
    </row>
    <row r="71" spans="1:33">
      <c r="A71" s="38" t="s">
        <v>7</v>
      </c>
      <c r="B71" s="59" t="s">
        <v>172</v>
      </c>
      <c r="C71" s="61">
        <v>41958</v>
      </c>
      <c r="D71" s="52">
        <v>2014</v>
      </c>
      <c r="E71" s="68">
        <v>0.3576388888888889</v>
      </c>
      <c r="F71" s="68">
        <v>0.36180555555555555</v>
      </c>
      <c r="G71" s="68">
        <v>4.8611111111111494E-3</v>
      </c>
      <c r="H71" s="52">
        <v>2</v>
      </c>
      <c r="I71" s="52">
        <v>2</v>
      </c>
      <c r="J71" s="52">
        <v>10</v>
      </c>
      <c r="K71" s="52">
        <v>10</v>
      </c>
      <c r="L71" s="59" t="s">
        <v>126</v>
      </c>
      <c r="M71" s="59" t="s">
        <v>127</v>
      </c>
      <c r="N71" s="52">
        <v>2</v>
      </c>
      <c r="O71" s="51">
        <v>62.36999999999999</v>
      </c>
      <c r="P71" s="56">
        <v>18.899999999999999</v>
      </c>
      <c r="Q71" s="51">
        <v>56.76</v>
      </c>
      <c r="R71" s="51">
        <v>17.2</v>
      </c>
      <c r="S71" s="52">
        <v>62.36999999999999</v>
      </c>
      <c r="T71" s="52">
        <v>18.899999999999999</v>
      </c>
      <c r="U71" s="51">
        <v>59.564999999999998</v>
      </c>
      <c r="V71" s="51">
        <v>18.049999999999997</v>
      </c>
      <c r="W71" s="53">
        <v>24.556450000000002</v>
      </c>
      <c r="X71" s="53">
        <v>-112.10381</v>
      </c>
      <c r="Y71" s="54">
        <v>77</v>
      </c>
      <c r="Z71" s="57">
        <v>25</v>
      </c>
      <c r="AA71" s="58">
        <v>3</v>
      </c>
      <c r="AB71" s="58">
        <v>300</v>
      </c>
      <c r="AC71" s="38" t="s">
        <v>128</v>
      </c>
      <c r="AD71" s="40">
        <v>50</v>
      </c>
      <c r="AE71" s="55"/>
      <c r="AF71" s="55">
        <v>21</v>
      </c>
    </row>
    <row r="72" spans="1:33">
      <c r="A72" s="38" t="s">
        <v>8</v>
      </c>
      <c r="B72" s="59" t="s">
        <v>164</v>
      </c>
      <c r="C72" s="61">
        <v>41958</v>
      </c>
      <c r="D72" s="52">
        <v>2014</v>
      </c>
      <c r="E72" s="68">
        <v>0.35416666666666669</v>
      </c>
      <c r="F72" s="68">
        <v>0.35625000000000001</v>
      </c>
      <c r="G72" s="68">
        <v>2.7777777777777679E-3</v>
      </c>
      <c r="H72" s="52">
        <v>2</v>
      </c>
      <c r="I72" s="52">
        <v>2</v>
      </c>
      <c r="J72" s="52">
        <v>11</v>
      </c>
      <c r="K72" s="52">
        <v>11</v>
      </c>
      <c r="L72" s="59" t="s">
        <v>126</v>
      </c>
      <c r="M72" s="59" t="s">
        <v>127</v>
      </c>
      <c r="N72" s="52">
        <v>2</v>
      </c>
      <c r="O72" s="51">
        <v>55.109999999999992</v>
      </c>
      <c r="P72" s="56">
        <v>16.7</v>
      </c>
      <c r="Q72" s="51">
        <v>60.059999999999995</v>
      </c>
      <c r="R72" s="51">
        <v>18.2</v>
      </c>
      <c r="S72" s="52">
        <v>60.059999999999995</v>
      </c>
      <c r="T72" s="52">
        <v>18.2</v>
      </c>
      <c r="U72" s="51">
        <v>57.584999999999994</v>
      </c>
      <c r="V72" s="51">
        <v>17.45</v>
      </c>
      <c r="W72" s="53">
        <v>24.556450000000002</v>
      </c>
      <c r="X72" s="53">
        <v>-112.10381</v>
      </c>
      <c r="Y72" s="54">
        <v>77</v>
      </c>
      <c r="Z72" s="57">
        <v>25</v>
      </c>
      <c r="AA72" s="58">
        <v>5</v>
      </c>
      <c r="AB72" s="58">
        <v>300</v>
      </c>
      <c r="AC72" s="38" t="s">
        <v>128</v>
      </c>
      <c r="AD72" s="40">
        <v>50</v>
      </c>
      <c r="AE72" s="55"/>
      <c r="AF72" s="55">
        <v>10</v>
      </c>
    </row>
    <row r="73" spans="1:33">
      <c r="A73" s="38" t="s">
        <v>9</v>
      </c>
      <c r="B73" s="59" t="s">
        <v>132</v>
      </c>
      <c r="C73" s="61">
        <v>41958</v>
      </c>
      <c r="D73" s="52">
        <v>2014</v>
      </c>
      <c r="E73" s="68">
        <v>0.35416666666666669</v>
      </c>
      <c r="F73" s="68">
        <v>0.3611111111111111</v>
      </c>
      <c r="G73" s="68">
        <v>1.388888888888884E-3</v>
      </c>
      <c r="H73" s="52">
        <v>2</v>
      </c>
      <c r="I73" s="52">
        <v>2</v>
      </c>
      <c r="J73" s="52">
        <v>12</v>
      </c>
      <c r="K73" s="52">
        <v>12</v>
      </c>
      <c r="L73" s="59" t="s">
        <v>126</v>
      </c>
      <c r="M73" s="59" t="s">
        <v>127</v>
      </c>
      <c r="N73" s="52">
        <v>2</v>
      </c>
      <c r="O73" s="51">
        <v>55.109999999999992</v>
      </c>
      <c r="P73" s="56">
        <v>16.7</v>
      </c>
      <c r="Q73" s="51">
        <v>57.089999999999996</v>
      </c>
      <c r="R73" s="51">
        <v>17.3</v>
      </c>
      <c r="S73" s="52">
        <v>57.089999999999996</v>
      </c>
      <c r="T73" s="52">
        <v>17.3</v>
      </c>
      <c r="U73" s="51">
        <v>56.099999999999994</v>
      </c>
      <c r="V73" s="51">
        <v>17</v>
      </c>
      <c r="W73" s="53">
        <v>24.556450000000002</v>
      </c>
      <c r="X73" s="53">
        <v>-112.10381</v>
      </c>
      <c r="Y73" s="54">
        <v>77</v>
      </c>
      <c r="Z73" s="57">
        <v>25</v>
      </c>
      <c r="AA73" s="58">
        <v>5</v>
      </c>
      <c r="AB73" s="58">
        <v>120</v>
      </c>
      <c r="AC73" s="38" t="s">
        <v>128</v>
      </c>
      <c r="AD73" s="40">
        <v>43</v>
      </c>
      <c r="AE73" s="55"/>
      <c r="AF73" s="55">
        <v>30</v>
      </c>
    </row>
    <row r="74" spans="1:33">
      <c r="A74" s="38" t="s">
        <v>10</v>
      </c>
      <c r="B74" s="59" t="s">
        <v>129</v>
      </c>
      <c r="C74" s="61">
        <v>41958</v>
      </c>
      <c r="D74" s="52">
        <v>2014</v>
      </c>
      <c r="E74" s="68">
        <v>0.35000000000000003</v>
      </c>
      <c r="F74" s="68">
        <v>0.35138888888888892</v>
      </c>
      <c r="G74" s="68">
        <v>2.7777777777778789E-3</v>
      </c>
      <c r="H74" s="52">
        <v>2</v>
      </c>
      <c r="I74" s="52">
        <v>2</v>
      </c>
      <c r="J74" s="52">
        <v>13</v>
      </c>
      <c r="K74" s="52">
        <v>13</v>
      </c>
      <c r="L74" s="59" t="s">
        <v>126</v>
      </c>
      <c r="M74" s="59" t="s">
        <v>127</v>
      </c>
      <c r="N74" s="52">
        <v>2</v>
      </c>
      <c r="O74" s="51">
        <v>49.5</v>
      </c>
      <c r="P74" s="56">
        <v>15</v>
      </c>
      <c r="Q74" s="51">
        <v>48.839999999999996</v>
      </c>
      <c r="R74" s="51">
        <v>14.8</v>
      </c>
      <c r="S74" s="52">
        <v>49.5</v>
      </c>
      <c r="T74" s="52">
        <v>15</v>
      </c>
      <c r="U74" s="51">
        <v>49.17</v>
      </c>
      <c r="V74" s="51">
        <v>14.9</v>
      </c>
      <c r="W74" s="53">
        <v>24.556450000000002</v>
      </c>
      <c r="X74" s="53">
        <v>112.10381</v>
      </c>
      <c r="Y74" s="54">
        <v>77</v>
      </c>
      <c r="Z74" s="57">
        <v>25</v>
      </c>
      <c r="AA74" s="58">
        <v>3</v>
      </c>
      <c r="AB74" s="58">
        <v>120</v>
      </c>
      <c r="AC74" s="38" t="s">
        <v>128</v>
      </c>
      <c r="AD74" s="40">
        <v>50</v>
      </c>
      <c r="AE74" s="55"/>
      <c r="AF74" s="55">
        <v>27</v>
      </c>
    </row>
    <row r="75" spans="1:33">
      <c r="C75" s="39"/>
      <c r="D75" s="40"/>
      <c r="H75" s="52"/>
      <c r="I75" s="52"/>
      <c r="J75" s="52"/>
      <c r="K75" s="52"/>
      <c r="L75" s="59"/>
      <c r="M75" s="59"/>
      <c r="N75" s="52"/>
      <c r="O75" s="51"/>
      <c r="P75" s="56"/>
      <c r="Q75" s="51"/>
      <c r="R75" s="51"/>
      <c r="S75" s="52"/>
      <c r="T75" s="52"/>
      <c r="U75" s="51"/>
      <c r="V75" s="51"/>
      <c r="W75" s="67"/>
      <c r="X75" s="53"/>
      <c r="Y75" s="54"/>
      <c r="Z75" s="57"/>
      <c r="AA75" s="58"/>
      <c r="AB75" s="58"/>
      <c r="AD75" s="40"/>
      <c r="AE75" s="55"/>
      <c r="AF75" s="55"/>
    </row>
    <row r="76" spans="1:33">
      <c r="C76" s="39"/>
      <c r="D76" s="40"/>
      <c r="H76" s="52"/>
      <c r="I76" s="52"/>
      <c r="J76" s="52"/>
      <c r="K76" s="52"/>
      <c r="L76" s="59"/>
      <c r="M76" s="59"/>
      <c r="N76" s="52"/>
      <c r="O76" s="51"/>
      <c r="P76" s="56"/>
      <c r="Q76" s="51"/>
      <c r="R76" s="51"/>
      <c r="S76" s="52"/>
      <c r="T76" s="52"/>
      <c r="U76" s="51"/>
      <c r="V76" s="51"/>
      <c r="W76" s="67"/>
      <c r="X76" s="53"/>
      <c r="Y76" s="54"/>
      <c r="Z76" s="57"/>
      <c r="AA76" s="58"/>
      <c r="AB76" s="58"/>
      <c r="AD76" s="40"/>
      <c r="AE76" s="55"/>
      <c r="AF76" s="55"/>
    </row>
    <row r="77" spans="1:33" s="52" customFormat="1">
      <c r="A77" s="38"/>
      <c r="B77" s="59"/>
      <c r="C77" s="61"/>
      <c r="E77" s="65"/>
      <c r="F77" s="65"/>
      <c r="G77" s="65"/>
      <c r="L77" s="59"/>
      <c r="M77" s="59"/>
      <c r="O77" s="51"/>
      <c r="P77" s="56"/>
      <c r="Q77" s="51"/>
      <c r="R77" s="51"/>
      <c r="U77" s="51"/>
      <c r="V77" s="51"/>
      <c r="W77" s="67"/>
      <c r="X77" s="53"/>
      <c r="Y77" s="54"/>
      <c r="Z77" s="57"/>
      <c r="AA77" s="58"/>
      <c r="AB77" s="58"/>
      <c r="AC77" s="38"/>
      <c r="AD77" s="38"/>
      <c r="AE77" s="50"/>
      <c r="AF77" s="55"/>
      <c r="AG77" s="44"/>
    </row>
    <row r="78" spans="1:33" s="52" customFormat="1">
      <c r="A78" s="38"/>
      <c r="B78" s="59"/>
      <c r="C78" s="61"/>
      <c r="E78" s="65"/>
      <c r="F78" s="65"/>
      <c r="G78" s="65"/>
      <c r="L78" s="59"/>
      <c r="M78" s="59"/>
      <c r="O78" s="51"/>
      <c r="P78" s="56"/>
      <c r="Q78" s="51"/>
      <c r="R78" s="51"/>
      <c r="U78" s="51"/>
      <c r="V78" s="51"/>
      <c r="W78" s="67"/>
      <c r="X78" s="53"/>
      <c r="Y78" s="54"/>
      <c r="Z78" s="57"/>
      <c r="AA78" s="58"/>
      <c r="AB78" s="58"/>
      <c r="AC78" s="38"/>
      <c r="AD78" s="38"/>
      <c r="AE78" s="50"/>
      <c r="AF78" s="55"/>
      <c r="AG78" s="44"/>
    </row>
    <row r="79" spans="1:33" s="52" customFormat="1">
      <c r="A79" s="38"/>
      <c r="B79" s="59"/>
      <c r="C79" s="61"/>
      <c r="E79" s="65"/>
      <c r="F79" s="65"/>
      <c r="G79" s="65"/>
      <c r="L79" s="59"/>
      <c r="M79" s="59"/>
      <c r="O79" s="51"/>
      <c r="P79" s="56"/>
      <c r="Q79" s="51"/>
      <c r="R79" s="51"/>
      <c r="U79" s="51"/>
      <c r="V79" s="51"/>
      <c r="W79" s="67"/>
      <c r="X79" s="53"/>
      <c r="Y79" s="54"/>
      <c r="Z79" s="57"/>
      <c r="AA79" s="58"/>
      <c r="AB79" s="58"/>
      <c r="AC79" s="38"/>
      <c r="AD79" s="38"/>
      <c r="AE79" s="50"/>
      <c r="AF79" s="55"/>
      <c r="AG79" s="44"/>
    </row>
    <row r="80" spans="1:33" s="52" customFormat="1">
      <c r="A80" s="38"/>
      <c r="B80" s="59"/>
      <c r="C80" s="61"/>
      <c r="E80" s="65"/>
      <c r="F80" s="65"/>
      <c r="G80" s="65"/>
      <c r="L80" s="59"/>
      <c r="M80" s="59"/>
      <c r="O80" s="51"/>
      <c r="P80" s="56"/>
      <c r="Q80" s="51"/>
      <c r="R80" s="51"/>
      <c r="U80" s="51"/>
      <c r="V80" s="51"/>
      <c r="W80" s="67"/>
      <c r="X80" s="53"/>
      <c r="Y80" s="54"/>
      <c r="Z80" s="57"/>
      <c r="AA80" s="58"/>
      <c r="AB80" s="58"/>
      <c r="AC80" s="38"/>
      <c r="AD80" s="38"/>
      <c r="AE80" s="50"/>
      <c r="AF80" s="55"/>
      <c r="AG80" s="44"/>
    </row>
    <row r="81" spans="1:34">
      <c r="B81" s="59"/>
      <c r="C81" s="61"/>
      <c r="D81" s="52"/>
      <c r="E81" s="65"/>
      <c r="F81" s="65"/>
      <c r="G81" s="65"/>
      <c r="H81" s="52"/>
      <c r="I81" s="52"/>
      <c r="J81" s="52"/>
      <c r="K81" s="52"/>
      <c r="L81" s="59"/>
      <c r="M81" s="59"/>
      <c r="N81" s="52"/>
      <c r="O81" s="51"/>
      <c r="P81" s="56"/>
      <c r="Q81" s="51"/>
      <c r="R81" s="51"/>
      <c r="S81" s="52"/>
      <c r="T81" s="52"/>
      <c r="U81" s="51"/>
      <c r="V81" s="51"/>
      <c r="W81" s="84"/>
      <c r="X81" s="85"/>
      <c r="Y81" s="54"/>
      <c r="AA81" s="45"/>
      <c r="AB81" s="45"/>
      <c r="AE81" s="50"/>
      <c r="AF81" s="55"/>
    </row>
    <row r="82" spans="1:34">
      <c r="B82" s="59"/>
      <c r="C82" s="61"/>
      <c r="D82" s="52"/>
      <c r="E82" s="65"/>
      <c r="F82" s="65"/>
      <c r="G82" s="65"/>
      <c r="H82" s="52"/>
      <c r="I82" s="52"/>
      <c r="J82" s="52"/>
      <c r="K82" s="52"/>
      <c r="L82" s="59"/>
      <c r="M82" s="59"/>
      <c r="N82" s="52"/>
      <c r="O82" s="51"/>
      <c r="P82" s="56"/>
      <c r="Q82" s="51"/>
      <c r="R82" s="51"/>
      <c r="S82" s="52"/>
      <c r="T82" s="52"/>
      <c r="U82" s="51"/>
      <c r="V82" s="51"/>
      <c r="W82" s="84"/>
      <c r="X82" s="85"/>
      <c r="Y82" s="54"/>
      <c r="AA82" s="45"/>
      <c r="AB82" s="45"/>
      <c r="AE82" s="50"/>
      <c r="AF82" s="55"/>
    </row>
    <row r="83" spans="1:34">
      <c r="B83" s="59"/>
      <c r="C83" s="61"/>
      <c r="D83" s="52"/>
      <c r="E83" s="65"/>
      <c r="F83" s="65"/>
      <c r="G83" s="65"/>
      <c r="H83" s="52"/>
      <c r="I83" s="52"/>
      <c r="J83" s="52"/>
      <c r="K83" s="52"/>
      <c r="L83" s="59"/>
      <c r="M83" s="59"/>
      <c r="N83" s="52"/>
      <c r="O83" s="51"/>
      <c r="P83" s="56"/>
      <c r="Q83" s="51"/>
      <c r="R83" s="51"/>
      <c r="S83" s="52"/>
      <c r="T83" s="52"/>
      <c r="U83" s="51"/>
      <c r="V83" s="51"/>
      <c r="W83" s="84"/>
      <c r="X83" s="85"/>
      <c r="Y83" s="54"/>
      <c r="AA83" s="45"/>
      <c r="AB83" s="45"/>
      <c r="AE83" s="52"/>
      <c r="AF83" s="52"/>
      <c r="AG83" s="52"/>
      <c r="AH83" s="52"/>
    </row>
    <row r="84" spans="1:34" s="52" customFormat="1">
      <c r="A84" s="59"/>
      <c r="B84" s="59"/>
      <c r="C84" s="61"/>
      <c r="E84" s="65"/>
      <c r="F84" s="65"/>
      <c r="G84" s="65"/>
      <c r="L84" s="59"/>
      <c r="M84" s="59"/>
      <c r="O84" s="51"/>
      <c r="P84" s="56"/>
      <c r="Q84" s="51"/>
      <c r="R84" s="51"/>
      <c r="U84" s="51"/>
      <c r="V84" s="51"/>
      <c r="W84" s="67"/>
      <c r="X84" s="53"/>
      <c r="Y84" s="54"/>
      <c r="Z84" s="57"/>
      <c r="AA84" s="58"/>
      <c r="AB84" s="58"/>
      <c r="AC84" s="59"/>
      <c r="AG84" s="44"/>
    </row>
    <row r="85" spans="1:34" s="52" customFormat="1">
      <c r="A85" s="59"/>
      <c r="B85" s="59"/>
      <c r="C85" s="61"/>
      <c r="E85" s="65"/>
      <c r="F85" s="65"/>
      <c r="G85" s="65"/>
      <c r="L85" s="59"/>
      <c r="M85" s="59"/>
      <c r="O85" s="51"/>
      <c r="P85" s="56"/>
      <c r="Q85" s="51"/>
      <c r="R85" s="51"/>
      <c r="U85" s="51"/>
      <c r="V85" s="51"/>
      <c r="W85" s="67"/>
      <c r="X85" s="53"/>
      <c r="Y85" s="54"/>
      <c r="Z85" s="57"/>
      <c r="AA85" s="58"/>
      <c r="AB85" s="58"/>
      <c r="AC85" s="59"/>
      <c r="AG85" s="44"/>
    </row>
    <row r="86" spans="1:34" s="52" customFormat="1">
      <c r="A86" s="59"/>
      <c r="B86" s="59"/>
      <c r="C86" s="61"/>
      <c r="E86" s="65"/>
      <c r="F86" s="65"/>
      <c r="G86" s="65"/>
      <c r="L86" s="59"/>
      <c r="M86" s="59"/>
      <c r="O86" s="51"/>
      <c r="P86" s="56"/>
      <c r="Q86" s="51"/>
      <c r="R86" s="51"/>
      <c r="U86" s="51"/>
      <c r="V86" s="51"/>
      <c r="W86" s="67"/>
      <c r="X86" s="53"/>
      <c r="Y86" s="54"/>
      <c r="Z86" s="57"/>
      <c r="AA86" s="58"/>
      <c r="AB86" s="58"/>
      <c r="AC86" s="59"/>
      <c r="AG86" s="44"/>
    </row>
    <row r="87" spans="1:34" s="52" customFormat="1">
      <c r="A87" s="59"/>
      <c r="B87" s="59"/>
      <c r="C87" s="61"/>
      <c r="E87" s="65"/>
      <c r="F87" s="65"/>
      <c r="G87" s="65"/>
      <c r="L87" s="59"/>
      <c r="M87" s="59"/>
      <c r="O87" s="51"/>
      <c r="P87" s="56"/>
      <c r="Q87" s="51"/>
      <c r="R87" s="51"/>
      <c r="U87" s="51"/>
      <c r="V87" s="51"/>
      <c r="W87" s="67"/>
      <c r="X87" s="53"/>
      <c r="Y87" s="54"/>
      <c r="Z87" s="57"/>
      <c r="AA87" s="58"/>
      <c r="AB87" s="58"/>
      <c r="AC87" s="59"/>
      <c r="AG87" s="44"/>
      <c r="AH87" s="38"/>
    </row>
    <row r="88" spans="1:34" ht="15.75" customHeight="1">
      <c r="A88" s="59"/>
      <c r="B88" s="59"/>
      <c r="C88" s="61"/>
      <c r="D88" s="52"/>
      <c r="E88" s="65"/>
      <c r="F88" s="65"/>
      <c r="G88" s="65"/>
      <c r="H88" s="52"/>
      <c r="I88" s="52"/>
      <c r="J88" s="52"/>
      <c r="K88" s="52"/>
      <c r="L88" s="59"/>
      <c r="M88" s="59"/>
      <c r="N88" s="52"/>
      <c r="O88" s="51"/>
      <c r="P88" s="56"/>
      <c r="Q88" s="51"/>
      <c r="R88" s="51"/>
      <c r="S88" s="52"/>
      <c r="T88" s="52"/>
      <c r="U88" s="51"/>
      <c r="V88" s="51"/>
      <c r="W88" s="67"/>
      <c r="X88" s="53"/>
      <c r="Y88" s="54"/>
      <c r="Z88" s="57"/>
      <c r="AA88" s="58"/>
      <c r="AB88" s="58"/>
    </row>
    <row r="89" spans="1:34" ht="15.75" customHeight="1">
      <c r="A89" s="59"/>
      <c r="B89" s="59"/>
      <c r="C89" s="61"/>
      <c r="D89" s="52"/>
      <c r="E89" s="65"/>
      <c r="F89" s="65"/>
      <c r="G89" s="65"/>
      <c r="H89" s="52"/>
      <c r="I89" s="52"/>
      <c r="J89" s="52"/>
      <c r="K89" s="52"/>
      <c r="L89" s="59"/>
      <c r="M89" s="59"/>
      <c r="N89" s="52"/>
      <c r="O89" s="51"/>
      <c r="P89" s="56"/>
      <c r="Q89" s="51"/>
      <c r="R89" s="51"/>
      <c r="S89" s="52"/>
      <c r="T89" s="52"/>
      <c r="U89" s="51"/>
      <c r="V89" s="51"/>
      <c r="W89" s="67"/>
      <c r="X89" s="53"/>
      <c r="Y89" s="54"/>
      <c r="Z89" s="57"/>
      <c r="AA89" s="58"/>
      <c r="AB89" s="58"/>
      <c r="AE89" s="50"/>
      <c r="AF89" s="55"/>
      <c r="AH89" s="52"/>
    </row>
    <row r="90" spans="1:34" ht="15.75" customHeight="1">
      <c r="B90" s="59"/>
      <c r="C90" s="61"/>
      <c r="D90" s="52"/>
      <c r="E90" s="65"/>
      <c r="F90" s="65"/>
      <c r="G90" s="65"/>
      <c r="H90" s="52"/>
      <c r="I90" s="52"/>
      <c r="J90" s="52"/>
      <c r="K90" s="52"/>
      <c r="L90" s="59"/>
      <c r="M90" s="59"/>
      <c r="N90" s="52"/>
      <c r="O90" s="51"/>
      <c r="P90" s="56"/>
      <c r="Q90" s="51"/>
      <c r="R90" s="51"/>
      <c r="S90" s="52"/>
      <c r="T90" s="52"/>
      <c r="U90" s="51"/>
      <c r="V90" s="51"/>
      <c r="W90" s="67"/>
      <c r="X90" s="53"/>
      <c r="Y90" s="54"/>
      <c r="Z90" s="57"/>
      <c r="AA90" s="58"/>
      <c r="AB90" s="58"/>
      <c r="AE90" s="50"/>
      <c r="AF90" s="55"/>
      <c r="AH90" s="52"/>
    </row>
    <row r="91" spans="1:34" ht="15.75" customHeight="1">
      <c r="B91" s="59"/>
      <c r="C91" s="61"/>
      <c r="D91" s="52"/>
      <c r="E91" s="65"/>
      <c r="F91" s="65"/>
      <c r="G91" s="65"/>
      <c r="H91" s="52"/>
      <c r="I91" s="52"/>
      <c r="J91" s="52"/>
      <c r="K91" s="52"/>
      <c r="L91" s="59"/>
      <c r="M91" s="59"/>
      <c r="N91" s="52"/>
      <c r="O91" s="51"/>
      <c r="P91" s="56"/>
      <c r="Q91" s="51"/>
      <c r="R91" s="51"/>
      <c r="S91" s="52"/>
      <c r="T91" s="52"/>
      <c r="U91" s="51"/>
      <c r="V91" s="51"/>
      <c r="W91" s="67"/>
      <c r="X91" s="53"/>
      <c r="Y91" s="54"/>
      <c r="Z91" s="57"/>
      <c r="AA91" s="58"/>
      <c r="AB91" s="58"/>
      <c r="AE91" s="50"/>
      <c r="AF91" s="55"/>
      <c r="AH91" s="52"/>
    </row>
    <row r="92" spans="1:34" ht="15.75" customHeight="1">
      <c r="B92" s="59"/>
      <c r="C92" s="61"/>
      <c r="D92" s="52"/>
      <c r="E92" s="65"/>
      <c r="F92" s="65"/>
      <c r="G92" s="65"/>
      <c r="H92" s="52"/>
      <c r="I92" s="52"/>
      <c r="J92" s="52"/>
      <c r="K92" s="52"/>
      <c r="L92" s="59"/>
      <c r="M92" s="59"/>
      <c r="N92" s="52"/>
      <c r="O92" s="51"/>
      <c r="P92" s="56"/>
      <c r="Q92" s="51"/>
      <c r="R92" s="51"/>
      <c r="S92" s="52"/>
      <c r="T92" s="52"/>
      <c r="U92" s="51"/>
      <c r="V92" s="51"/>
      <c r="W92" s="67"/>
      <c r="X92" s="53"/>
      <c r="Y92" s="54"/>
      <c r="Z92" s="57"/>
      <c r="AA92" s="58"/>
      <c r="AB92" s="58"/>
      <c r="AE92" s="50"/>
      <c r="AF92" s="55"/>
      <c r="AH92" s="52"/>
    </row>
    <row r="93" spans="1:34" ht="15" customHeight="1">
      <c r="B93" s="59"/>
      <c r="C93" s="61"/>
      <c r="D93" s="52"/>
      <c r="E93" s="65"/>
      <c r="F93" s="65"/>
      <c r="G93" s="65"/>
      <c r="H93" s="52"/>
      <c r="I93" s="52"/>
      <c r="J93" s="52"/>
      <c r="K93" s="52"/>
      <c r="L93" s="59"/>
      <c r="M93" s="59"/>
      <c r="N93" s="52"/>
      <c r="O93" s="51"/>
      <c r="P93" s="56"/>
      <c r="Q93" s="51"/>
      <c r="R93" s="51"/>
      <c r="S93" s="52"/>
      <c r="T93" s="52"/>
      <c r="U93" s="51"/>
      <c r="V93" s="51"/>
      <c r="W93" s="67"/>
      <c r="X93" s="53"/>
      <c r="Y93" s="54"/>
      <c r="Z93" s="57"/>
      <c r="AA93" s="58"/>
      <c r="AB93" s="58"/>
      <c r="AE93" s="50"/>
      <c r="AF93" s="55"/>
    </row>
    <row r="94" spans="1:34">
      <c r="B94" s="59"/>
      <c r="C94" s="61"/>
      <c r="D94" s="52"/>
      <c r="E94" s="65"/>
      <c r="F94" s="65"/>
      <c r="G94" s="65"/>
      <c r="H94" s="52"/>
      <c r="I94" s="52"/>
      <c r="J94" s="52"/>
      <c r="K94" s="52"/>
      <c r="L94" s="59"/>
      <c r="M94" s="59"/>
      <c r="N94" s="52"/>
      <c r="O94" s="51"/>
      <c r="P94" s="56"/>
      <c r="Q94" s="51"/>
      <c r="R94" s="51"/>
      <c r="S94" s="52"/>
      <c r="T94" s="52"/>
      <c r="U94" s="51"/>
      <c r="V94" s="51"/>
      <c r="W94" s="84"/>
      <c r="X94" s="85"/>
      <c r="Y94" s="54"/>
      <c r="Z94" s="57"/>
      <c r="AA94" s="58"/>
      <c r="AB94" s="58"/>
      <c r="AE94" s="50"/>
      <c r="AF94" s="55"/>
    </row>
    <row r="95" spans="1:34" ht="15.75" customHeight="1">
      <c r="B95" s="59"/>
      <c r="C95" s="61"/>
      <c r="D95" s="52"/>
      <c r="E95" s="65"/>
      <c r="F95" s="65"/>
      <c r="G95" s="65"/>
      <c r="H95" s="52"/>
      <c r="I95" s="52"/>
      <c r="J95" s="52"/>
      <c r="K95" s="52"/>
      <c r="L95" s="59"/>
      <c r="M95" s="59"/>
      <c r="N95" s="52"/>
      <c r="O95" s="51"/>
      <c r="P95" s="56"/>
      <c r="Q95" s="51"/>
      <c r="R95" s="51"/>
      <c r="S95" s="52"/>
      <c r="T95" s="52"/>
      <c r="U95" s="51"/>
      <c r="V95" s="51"/>
      <c r="W95" s="84"/>
      <c r="X95" s="85"/>
      <c r="Y95" s="54"/>
      <c r="Z95" s="57"/>
      <c r="AA95" s="58"/>
      <c r="AB95" s="58"/>
      <c r="AE95" s="50"/>
      <c r="AF95" s="55"/>
    </row>
    <row r="96" spans="1:34" ht="15.75" customHeight="1">
      <c r="B96" s="59"/>
      <c r="C96" s="61"/>
      <c r="D96" s="52"/>
      <c r="E96" s="65"/>
      <c r="F96" s="65"/>
      <c r="G96" s="65"/>
      <c r="H96" s="52"/>
      <c r="I96" s="52"/>
      <c r="J96" s="52"/>
      <c r="K96" s="52"/>
      <c r="L96" s="59"/>
      <c r="M96" s="59"/>
      <c r="N96" s="52"/>
      <c r="O96" s="51"/>
      <c r="P96" s="56"/>
      <c r="Q96" s="51"/>
      <c r="R96" s="51"/>
      <c r="S96" s="52"/>
      <c r="T96" s="52"/>
      <c r="U96" s="51"/>
      <c r="V96" s="51"/>
      <c r="W96" s="84"/>
      <c r="X96" s="85"/>
      <c r="Y96" s="54"/>
      <c r="Z96" s="57"/>
      <c r="AA96" s="58"/>
      <c r="AB96" s="58"/>
      <c r="AE96" s="50"/>
      <c r="AF96" s="55"/>
    </row>
    <row r="97" spans="1:32" ht="15.75" customHeight="1">
      <c r="A97" s="59"/>
      <c r="B97" s="59"/>
      <c r="C97" s="61"/>
      <c r="D97" s="52"/>
      <c r="E97" s="65"/>
      <c r="F97" s="65"/>
      <c r="G97" s="65"/>
      <c r="H97" s="52"/>
      <c r="I97" s="52"/>
      <c r="J97" s="52"/>
      <c r="K97" s="52"/>
      <c r="L97" s="59"/>
      <c r="M97" s="59"/>
      <c r="N97" s="52"/>
      <c r="O97" s="51"/>
      <c r="P97" s="56"/>
      <c r="Q97" s="51"/>
      <c r="R97" s="51"/>
      <c r="S97" s="52"/>
      <c r="T97" s="52"/>
      <c r="U97" s="51"/>
      <c r="V97" s="51"/>
      <c r="W97" s="67"/>
      <c r="X97" s="53"/>
      <c r="Y97" s="54"/>
      <c r="Z97" s="57"/>
      <c r="AA97" s="58"/>
      <c r="AB97" s="58"/>
      <c r="AE97" s="50"/>
      <c r="AF97" s="55"/>
    </row>
    <row r="98" spans="1:32" ht="15.75" customHeight="1">
      <c r="A98" s="59"/>
      <c r="B98" s="59"/>
      <c r="C98" s="61"/>
      <c r="D98" s="52"/>
      <c r="E98" s="65"/>
      <c r="F98" s="65"/>
      <c r="G98" s="65"/>
      <c r="H98" s="52"/>
      <c r="I98" s="52"/>
      <c r="J98" s="52"/>
      <c r="K98" s="52"/>
      <c r="L98" s="59"/>
      <c r="M98" s="59"/>
      <c r="N98" s="52"/>
      <c r="O98" s="51"/>
      <c r="P98" s="56"/>
      <c r="Q98" s="51"/>
      <c r="R98" s="51"/>
      <c r="S98" s="52"/>
      <c r="T98" s="52"/>
      <c r="U98" s="51"/>
      <c r="V98" s="51"/>
      <c r="W98" s="67"/>
      <c r="X98" s="53"/>
      <c r="Y98" s="54"/>
      <c r="Z98" s="57"/>
      <c r="AA98" s="58"/>
      <c r="AB98" s="58"/>
      <c r="AE98" s="50"/>
      <c r="AF98" s="55"/>
    </row>
    <row r="99" spans="1:32" ht="15" customHeight="1">
      <c r="A99" s="59"/>
      <c r="B99" s="59"/>
      <c r="C99" s="61"/>
      <c r="D99" s="52"/>
      <c r="E99" s="65"/>
      <c r="F99" s="65"/>
      <c r="G99" s="65"/>
      <c r="H99" s="52"/>
      <c r="I99" s="52"/>
      <c r="J99" s="52"/>
      <c r="K99" s="52"/>
      <c r="L99" s="59"/>
      <c r="M99" s="59"/>
      <c r="N99" s="52"/>
      <c r="O99" s="51"/>
      <c r="P99" s="56"/>
      <c r="Q99" s="51"/>
      <c r="R99" s="51"/>
      <c r="S99" s="52"/>
      <c r="T99" s="52"/>
      <c r="U99" s="51"/>
      <c r="V99" s="51"/>
      <c r="W99" s="67"/>
      <c r="X99" s="53"/>
      <c r="Y99" s="54"/>
      <c r="Z99" s="57"/>
      <c r="AA99" s="58"/>
      <c r="AB99" s="58"/>
      <c r="AE99" s="50"/>
      <c r="AF99" s="55"/>
    </row>
    <row r="100" spans="1:32" ht="15.75" customHeight="1">
      <c r="A100" s="59"/>
      <c r="B100" s="59"/>
      <c r="C100" s="61"/>
      <c r="D100" s="52"/>
      <c r="E100" s="65"/>
      <c r="F100" s="65"/>
      <c r="G100" s="65"/>
      <c r="H100" s="52"/>
      <c r="I100" s="52"/>
      <c r="J100" s="52"/>
      <c r="K100" s="52"/>
      <c r="L100" s="59"/>
      <c r="M100" s="59"/>
      <c r="N100" s="52"/>
      <c r="O100" s="51"/>
      <c r="P100" s="56"/>
      <c r="Q100" s="51"/>
      <c r="R100" s="51"/>
      <c r="S100" s="52"/>
      <c r="T100" s="52"/>
      <c r="U100" s="51"/>
      <c r="V100" s="51"/>
      <c r="W100" s="67"/>
      <c r="X100" s="53"/>
      <c r="Y100" s="54"/>
      <c r="Z100" s="57"/>
      <c r="AA100" s="58"/>
      <c r="AB100" s="58"/>
      <c r="AD100" s="40"/>
      <c r="AE100" s="55"/>
      <c r="AF100" s="55"/>
    </row>
    <row r="101" spans="1:32" ht="15.75" customHeight="1">
      <c r="A101" s="59"/>
      <c r="B101" s="59"/>
      <c r="C101" s="61"/>
      <c r="D101" s="52"/>
      <c r="E101" s="65"/>
      <c r="F101" s="65"/>
      <c r="G101" s="65"/>
      <c r="H101" s="52"/>
      <c r="I101" s="52"/>
      <c r="J101" s="52"/>
      <c r="K101" s="52"/>
      <c r="L101" s="59"/>
      <c r="M101" s="59"/>
      <c r="N101" s="52"/>
      <c r="O101" s="51"/>
      <c r="P101" s="56"/>
      <c r="Q101" s="51"/>
      <c r="R101" s="51"/>
      <c r="S101" s="52"/>
      <c r="T101" s="52"/>
      <c r="U101" s="51"/>
      <c r="V101" s="51"/>
      <c r="W101" s="67"/>
      <c r="X101" s="53"/>
      <c r="Y101" s="54"/>
      <c r="Z101" s="57"/>
      <c r="AA101" s="58"/>
      <c r="AB101" s="58"/>
    </row>
    <row r="102" spans="1:32" ht="15.75" customHeight="1">
      <c r="A102" s="59"/>
      <c r="B102" s="59"/>
      <c r="C102" s="61"/>
      <c r="D102" s="52"/>
      <c r="E102" s="65"/>
      <c r="F102" s="65"/>
      <c r="G102" s="65"/>
      <c r="H102" s="52"/>
      <c r="I102" s="52"/>
      <c r="J102" s="52"/>
      <c r="K102" s="52"/>
      <c r="L102" s="59"/>
      <c r="M102" s="59"/>
      <c r="N102" s="52"/>
      <c r="O102" s="51"/>
      <c r="P102" s="56"/>
      <c r="Q102" s="51"/>
      <c r="R102" s="51"/>
      <c r="S102" s="52"/>
      <c r="T102" s="52"/>
      <c r="U102" s="51"/>
      <c r="V102" s="51"/>
      <c r="W102" s="67"/>
      <c r="X102" s="53"/>
      <c r="Y102" s="54"/>
      <c r="Z102" s="57"/>
      <c r="AA102" s="58"/>
      <c r="AB102" s="58"/>
    </row>
    <row r="103" spans="1:32" ht="15.75" customHeight="1">
      <c r="A103" s="46"/>
      <c r="B103" s="46"/>
      <c r="C103" s="47"/>
      <c r="D103" s="46"/>
      <c r="E103" s="66"/>
      <c r="F103" s="66"/>
      <c r="G103" s="66"/>
      <c r="H103" s="41"/>
      <c r="I103" s="46"/>
      <c r="J103" s="46"/>
      <c r="K103" s="46"/>
      <c r="L103" s="46"/>
      <c r="M103" s="46"/>
      <c r="N103" s="46"/>
      <c r="O103" s="46"/>
      <c r="P103" s="46"/>
      <c r="Q103" s="46"/>
      <c r="R103" s="46"/>
      <c r="S103" s="46"/>
      <c r="T103" s="46"/>
      <c r="U103" s="46"/>
      <c r="V103" s="46"/>
      <c r="W103" s="48"/>
      <c r="X103" s="49"/>
      <c r="Y103" s="46"/>
      <c r="Z103" s="46"/>
      <c r="AA103" s="45"/>
      <c r="AB103" s="45"/>
    </row>
    <row r="104" spans="1:32" ht="15.75" customHeight="1">
      <c r="A104" s="46"/>
      <c r="B104" s="46"/>
      <c r="C104" s="47"/>
      <c r="D104" s="46"/>
      <c r="E104" s="66"/>
      <c r="F104" s="66"/>
      <c r="G104" s="66"/>
      <c r="H104" s="41"/>
      <c r="I104" s="46"/>
      <c r="J104" s="46"/>
      <c r="K104" s="46"/>
      <c r="L104" s="46"/>
      <c r="M104" s="46"/>
      <c r="N104" s="46"/>
      <c r="O104" s="46"/>
      <c r="P104" s="46"/>
      <c r="Q104" s="46"/>
      <c r="R104" s="46"/>
      <c r="S104" s="46"/>
      <c r="T104" s="46"/>
      <c r="U104" s="46"/>
      <c r="V104" s="46"/>
      <c r="W104" s="48"/>
      <c r="X104" s="49"/>
      <c r="Y104" s="46"/>
      <c r="Z104" s="46"/>
      <c r="AA104" s="45"/>
      <c r="AB104" s="45"/>
    </row>
    <row r="105" spans="1:32" ht="15.75" customHeight="1">
      <c r="A105" s="46"/>
      <c r="B105" s="46"/>
      <c r="C105" s="47"/>
      <c r="D105" s="46"/>
      <c r="E105" s="66"/>
      <c r="F105" s="66"/>
      <c r="G105" s="66"/>
      <c r="H105" s="41"/>
      <c r="I105" s="46"/>
      <c r="J105" s="46"/>
      <c r="K105" s="46"/>
      <c r="L105" s="46"/>
      <c r="M105" s="46"/>
      <c r="N105" s="46"/>
      <c r="O105" s="46"/>
      <c r="P105" s="46"/>
      <c r="Q105" s="46"/>
      <c r="R105" s="46"/>
      <c r="S105" s="46"/>
      <c r="T105" s="46"/>
      <c r="U105" s="46"/>
      <c r="V105" s="46"/>
      <c r="W105" s="48"/>
      <c r="X105" s="49"/>
      <c r="Y105" s="46"/>
      <c r="Z105" s="46"/>
      <c r="AA105" s="45"/>
      <c r="AB105" s="45"/>
    </row>
    <row r="106" spans="1:32">
      <c r="A106" s="46"/>
      <c r="B106" s="46"/>
      <c r="C106" s="47"/>
      <c r="D106" s="46"/>
      <c r="E106" s="66"/>
      <c r="F106" s="66"/>
      <c r="G106" s="66"/>
      <c r="H106" s="41"/>
      <c r="I106" s="46"/>
      <c r="J106" s="46"/>
      <c r="K106" s="46"/>
      <c r="L106" s="46"/>
      <c r="M106" s="46"/>
      <c r="N106" s="46"/>
      <c r="O106" s="46"/>
      <c r="P106" s="46"/>
      <c r="Q106" s="46"/>
      <c r="R106" s="46"/>
      <c r="S106" s="46"/>
      <c r="T106" s="46"/>
      <c r="U106" s="46"/>
      <c r="V106" s="46"/>
      <c r="W106" s="48"/>
      <c r="X106" s="49"/>
      <c r="Y106" s="46"/>
      <c r="Z106" s="46"/>
      <c r="AA106" s="45"/>
      <c r="AB106" s="45"/>
    </row>
    <row r="107" spans="1:32">
      <c r="A107" s="46"/>
      <c r="B107" s="46"/>
      <c r="C107" s="47"/>
      <c r="D107" s="46"/>
      <c r="E107" s="66"/>
      <c r="F107" s="66"/>
      <c r="G107" s="66"/>
      <c r="H107" s="41"/>
      <c r="I107" s="46"/>
      <c r="J107" s="46"/>
      <c r="K107" s="46"/>
      <c r="L107" s="46"/>
      <c r="M107" s="46"/>
      <c r="N107" s="46"/>
      <c r="O107" s="46"/>
      <c r="P107" s="46"/>
      <c r="Q107" s="46"/>
      <c r="R107" s="46"/>
      <c r="S107" s="46"/>
      <c r="T107" s="46"/>
      <c r="U107" s="46"/>
      <c r="V107" s="46"/>
      <c r="W107" s="48"/>
      <c r="X107" s="49"/>
      <c r="Y107" s="46"/>
      <c r="Z107" s="46"/>
      <c r="AA107" s="45"/>
      <c r="AB107" s="45"/>
    </row>
    <row r="108" spans="1:32">
      <c r="A108" s="46"/>
      <c r="B108" s="46"/>
      <c r="C108" s="47"/>
      <c r="D108" s="46"/>
      <c r="E108" s="66"/>
      <c r="F108" s="66"/>
      <c r="G108" s="66"/>
      <c r="H108" s="41"/>
      <c r="I108" s="46"/>
      <c r="J108" s="46"/>
      <c r="K108" s="46"/>
      <c r="L108" s="46"/>
      <c r="M108" s="46"/>
      <c r="N108" s="46"/>
      <c r="O108" s="46"/>
      <c r="P108" s="46"/>
      <c r="Q108" s="46"/>
      <c r="R108" s="46"/>
      <c r="S108" s="46"/>
      <c r="T108" s="46"/>
      <c r="U108" s="46"/>
      <c r="V108" s="46"/>
      <c r="W108" s="48"/>
      <c r="X108" s="49"/>
      <c r="Y108" s="46"/>
      <c r="Z108" s="46"/>
      <c r="AA108" s="45"/>
      <c r="AB108" s="45"/>
    </row>
    <row r="109" spans="1:32">
      <c r="A109" s="46"/>
      <c r="B109" s="46"/>
      <c r="C109" s="47"/>
      <c r="D109" s="46"/>
      <c r="E109" s="66"/>
      <c r="F109" s="66"/>
      <c r="G109" s="66"/>
      <c r="H109" s="41"/>
      <c r="I109" s="46"/>
      <c r="J109" s="46"/>
      <c r="K109" s="46"/>
      <c r="L109" s="46"/>
      <c r="M109" s="46"/>
      <c r="N109" s="46"/>
      <c r="O109" s="46"/>
      <c r="P109" s="46"/>
      <c r="Q109" s="46"/>
      <c r="R109" s="46"/>
      <c r="S109" s="46"/>
      <c r="T109" s="46"/>
      <c r="U109" s="46"/>
      <c r="V109" s="46"/>
      <c r="W109" s="48"/>
      <c r="X109" s="49"/>
      <c r="Y109" s="46"/>
      <c r="Z109" s="46"/>
      <c r="AA109" s="45"/>
      <c r="AB109" s="45"/>
    </row>
    <row r="110" spans="1:32">
      <c r="A110" s="46"/>
      <c r="B110" s="46"/>
      <c r="C110" s="47"/>
      <c r="D110" s="46"/>
      <c r="E110" s="66"/>
      <c r="F110" s="66"/>
      <c r="G110" s="66"/>
      <c r="H110" s="41"/>
      <c r="I110" s="46"/>
      <c r="J110" s="46"/>
      <c r="K110" s="46"/>
      <c r="L110" s="46"/>
      <c r="M110" s="46"/>
      <c r="N110" s="46"/>
      <c r="O110" s="46"/>
      <c r="P110" s="46"/>
      <c r="Q110" s="46"/>
      <c r="R110" s="46"/>
      <c r="S110" s="46"/>
      <c r="T110" s="46"/>
      <c r="U110" s="46"/>
      <c r="V110" s="46"/>
      <c r="W110" s="48"/>
      <c r="X110" s="49"/>
      <c r="Y110" s="46"/>
      <c r="Z110" s="46"/>
      <c r="AA110" s="45"/>
      <c r="AB110" s="45"/>
    </row>
    <row r="111" spans="1:32">
      <c r="A111" s="46"/>
      <c r="B111" s="46"/>
      <c r="C111" s="47"/>
      <c r="D111" s="46"/>
      <c r="E111" s="66"/>
      <c r="F111" s="66"/>
      <c r="G111" s="66"/>
      <c r="H111" s="41"/>
      <c r="I111" s="46"/>
      <c r="J111" s="46"/>
      <c r="K111" s="46"/>
      <c r="L111" s="46"/>
      <c r="M111" s="46"/>
      <c r="N111" s="46"/>
      <c r="O111" s="46"/>
      <c r="P111" s="46"/>
      <c r="Q111" s="46"/>
      <c r="R111" s="46"/>
      <c r="S111" s="46"/>
      <c r="T111" s="46"/>
      <c r="U111" s="46"/>
      <c r="V111" s="46"/>
      <c r="W111" s="48"/>
      <c r="X111" s="49"/>
      <c r="Y111" s="46"/>
      <c r="Z111" s="46"/>
      <c r="AA111" s="45"/>
      <c r="AB111" s="45"/>
    </row>
    <row r="112" spans="1:32">
      <c r="C112" s="39"/>
      <c r="D112" s="40"/>
      <c r="H112" s="41"/>
      <c r="J112" s="46"/>
      <c r="K112" s="46"/>
      <c r="W112" s="42"/>
      <c r="X112" s="43"/>
      <c r="AA112" s="45"/>
      <c r="AB112" s="45"/>
    </row>
  </sheetData>
  <sheetCalcPr fullCalcOnLoad="1"/>
  <autoFilter ref="A1:AH74"/>
  <phoneticPr fontId="13" type="noConversion"/>
  <dataValidations count="19">
    <dataValidation type="list" allowBlank="1" showInputMessage="1" showErrorMessage="1" sqref="K103:K112 K1">
      <formula1>transecto</formula1>
    </dataValidation>
    <dataValidation type="list" allowBlank="1" showInputMessage="1" showErrorMessage="1" sqref="H103:H112 H1:H3 H8:H33">
      <formula1>epoca</formula1>
    </dataValidation>
    <dataValidation type="list" allowBlank="1" showInputMessage="1" showErrorMessage="1" sqref="J103:J112 J1:J3 K2:K3 J8:K31">
      <formula1>replica</formula1>
    </dataValidation>
    <dataValidation type="list" allowBlank="1" showInputMessage="1" showErrorMessage="1" sqref="I103:I112 I1:I3 I8:I33">
      <formula1>buceo</formula1>
    </dataValidation>
    <dataValidation type="list" allowBlank="1" showInputMessage="1" showErrorMessage="1" sqref="B103:B112 B1:B3 B8:B33 B75:B76">
      <formula1>observador</formula1>
    </dataValidation>
    <dataValidation type="list" allowBlank="1" showInputMessage="1" showErrorMessage="1" sqref="C103:C1048576 C1:C57 C75:C76">
      <formula1>fecha</formula1>
    </dataValidation>
    <dataValidation type="list" allowBlank="1" showInputMessage="1" showErrorMessage="1" sqref="AE89:AE100 AE1:AE3 AE40:AE82 AE8:AE28 AE30:AE33">
      <formula1>guias</formula1>
    </dataValidation>
    <dataValidation type="list" allowBlank="1" showInputMessage="1" showErrorMessage="1" sqref="AD89:AD1048576 AD1:AD3 AD40:AD83 AD7:AD28 AD30:AD33">
      <formula1>ABUNDANCIA</formula1>
    </dataValidation>
    <dataValidation type="list" allowBlank="1" showInputMessage="1" showErrorMessage="1" sqref="AC89:AC1048576 AC1:AC83 AD29:AG29">
      <formula1>especie</formula1>
    </dataValidation>
    <dataValidation type="list" allowBlank="1" showErrorMessage="1" sqref="AE34:AE39 AE4:AE7">
      <formula1>estadio</formula1>
    </dataValidation>
    <dataValidation type="list" allowBlank="1" showInputMessage="1" showErrorMessage="1" sqref="AG60 AG6:AG8 AG34:AG39">
      <formula1>sexo</formula1>
    </dataValidation>
    <dataValidation type="list" allowBlank="1" showInputMessage="1" showErrorMessage="1" sqref="D1:D112">
      <formula1>año</formula1>
    </dataValidation>
    <dataValidation type="list" allowBlank="1" showInputMessage="1" showErrorMessage="1" sqref="N1:N112">
      <formula1>tipositio</formula1>
    </dataValidation>
    <dataValidation type="list" showInputMessage="1" showErrorMessage="1" sqref="B77:B102 B4:B7 B34:B74">
      <formula1>observador</formula1>
    </dataValidation>
    <dataValidation type="list" allowBlank="1" showInputMessage="1" showErrorMessage="1" sqref="M62:M74">
      <formula1>sitioextenso</formula1>
    </dataValidation>
    <dataValidation type="list" allowBlank="1" showInputMessage="1" showErrorMessage="1" sqref="L62:L74">
      <formula1>sitio</formula1>
    </dataValidation>
    <dataValidation type="list" allowBlank="1" showErrorMessage="1" sqref="AD4:AD6 AD34:AD39">
      <formula1>talla</formula1>
    </dataValidation>
    <dataValidation type="whole" allowBlank="1" showInputMessage="1" showErrorMessage="1" sqref="AF60:AF1048576 AF1">
      <formula1>3</formula1>
      <formula2>30</formula2>
    </dataValidation>
    <dataValidation type="whole" allowBlank="1" showInputMessage="1" showErrorMessage="1" sqref="AF2:AF28 AF30:AF59">
      <formula1>3</formula1>
      <formula2>18</formula2>
    </dataValidation>
  </dataValidations>
  <pageMargins left="0.7" right="0.7" top="0.75" bottom="0.75" header="0.3" footer="0.3"/>
  <legacyDrawing r:id="rId1"/>
  <extLst xmlns:x14="http://schemas.microsoft.com/office/spreadsheetml/2009/9/main">
    <ext uri="{CCE6A557-97BC-4b89-ADB6-D9C93CAAB3DF}">
      <x14:dataValidations xmlns:xm="http://schemas.microsoft.com/office/excel/2006/main" count="6">
        <x14:dataValidation type="list" allowBlank="1" showInputMessage="1" showErrorMessage="1">
          <x14:formula1>
            <xm:f>[1]Validaciones!#REF!</xm:f>
          </x14:formula1>
          <xm:sqref>M44:M61</xm:sqref>
        </x14:dataValidation>
        <x14:dataValidation type="list" allowBlank="1" showInputMessage="1" showErrorMessage="1">
          <x14:formula1>
            <xm:f>[1]Validaciones!#REF!</xm:f>
          </x14:formula1>
          <xm:sqref>L44:L61</xm:sqref>
        </x14:dataValidation>
        <x14:dataValidation type="list" allowBlank="1" showInputMessage="1" showErrorMessage="1">
          <x14:formula1>
            <xm:f>Validaciones!$G$2:$G$9</xm:f>
          </x14:formula1>
          <xm:sqref>L75:L1048576 L1:L28 L30 L32 L34:L43</xm:sqref>
        </x14:dataValidation>
        <x14:dataValidation type="list" allowBlank="1" showInputMessage="1" showErrorMessage="1">
          <x14:formula1>
            <xm:f>Validaciones!$H$2:$H$9</xm:f>
          </x14:formula1>
          <xm:sqref>M75:M1048576 M1:M28 M30 M32 M34:M43</xm:sqref>
        </x14:dataValidation>
        <x14:dataValidation type="list" allowBlank="1" showInputMessage="1" showErrorMessage="1">
          <x14:formula1>
            <xm:f>[1]Validaciones!#REF!</xm:f>
          </x14:formula1>
          <xm:sqref>M29 M31 M33</xm:sqref>
        </x14:dataValidation>
        <x14:dataValidation type="list" allowBlank="1" showInputMessage="1" showErrorMessage="1">
          <x14:formula1>
            <xm:f>[1]Validaciones!#REF!</xm:f>
          </x14:formula1>
          <xm:sqref>L29 L31 L33</xm:sqref>
        </x14:dataValidation>
      </x14:dataValidations>
    </ex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53"/>
  <sheetViews>
    <sheetView workbookViewId="0">
      <selection activeCell="H8" sqref="H8"/>
    </sheetView>
  </sheetViews>
  <sheetFormatPr baseColWidth="10" defaultColWidth="21.5" defaultRowHeight="14"/>
  <cols>
    <col min="1" max="1" width="18.1640625" bestFit="1" customWidth="1"/>
    <col min="2" max="2" width="21.5" style="22"/>
    <col min="3" max="3" width="6.5" bestFit="1" customWidth="1"/>
    <col min="4" max="4" width="10" bestFit="1" customWidth="1"/>
    <col min="5" max="5" width="10.6640625" bestFit="1" customWidth="1"/>
    <col min="6" max="6" width="12.6640625" bestFit="1" customWidth="1"/>
    <col min="7" max="7" width="24.5" bestFit="1" customWidth="1"/>
    <col min="8" max="8" width="55.1640625" bestFit="1" customWidth="1"/>
    <col min="9" max="9" width="11.5" bestFit="1" customWidth="1"/>
    <col min="10" max="10" width="14.83203125" bestFit="1" customWidth="1"/>
    <col min="11" max="11" width="6.83203125" bestFit="1" customWidth="1"/>
    <col min="12" max="12" width="9.1640625" customWidth="1"/>
  </cols>
  <sheetData>
    <row r="1" spans="1:12">
      <c r="A1" s="1" t="s">
        <v>206</v>
      </c>
      <c r="B1" s="24" t="s">
        <v>208</v>
      </c>
      <c r="C1" s="2" t="s">
        <v>212</v>
      </c>
      <c r="D1" s="1" t="s">
        <v>213</v>
      </c>
      <c r="E1" s="2" t="s">
        <v>214</v>
      </c>
      <c r="F1" s="2" t="s">
        <v>215</v>
      </c>
      <c r="G1" s="1" t="s">
        <v>216</v>
      </c>
      <c r="H1" s="1" t="s">
        <v>217</v>
      </c>
      <c r="I1" s="1" t="s">
        <v>218</v>
      </c>
      <c r="J1" s="3" t="s">
        <v>232</v>
      </c>
      <c r="K1" s="1" t="s">
        <v>155</v>
      </c>
      <c r="L1" s="1" t="s">
        <v>156</v>
      </c>
    </row>
    <row r="2" spans="1:12">
      <c r="A2" t="s">
        <v>234</v>
      </c>
      <c r="B2" s="22">
        <v>2010</v>
      </c>
      <c r="C2">
        <v>1</v>
      </c>
      <c r="D2">
        <v>1</v>
      </c>
      <c r="E2">
        <v>1</v>
      </c>
      <c r="F2">
        <v>1</v>
      </c>
      <c r="G2" s="6" t="s">
        <v>167</v>
      </c>
      <c r="H2" s="6" t="s">
        <v>120</v>
      </c>
      <c r="I2">
        <v>1</v>
      </c>
      <c r="J2" t="s">
        <v>128</v>
      </c>
      <c r="K2">
        <v>1</v>
      </c>
      <c r="L2">
        <v>1</v>
      </c>
    </row>
    <row r="3" spans="1:12">
      <c r="A3" s="6" t="s">
        <v>164</v>
      </c>
      <c r="B3" s="22">
        <v>2011</v>
      </c>
      <c r="C3">
        <v>2</v>
      </c>
      <c r="D3">
        <v>2</v>
      </c>
      <c r="E3">
        <v>2</v>
      </c>
      <c r="F3">
        <v>2</v>
      </c>
      <c r="G3" s="6" t="s">
        <v>123</v>
      </c>
      <c r="H3" s="6" t="s">
        <v>139</v>
      </c>
      <c r="I3">
        <v>2</v>
      </c>
      <c r="J3" t="s">
        <v>235</v>
      </c>
      <c r="K3">
        <v>2</v>
      </c>
      <c r="L3">
        <v>2</v>
      </c>
    </row>
    <row r="4" spans="1:12">
      <c r="A4" s="6" t="s">
        <v>129</v>
      </c>
      <c r="B4" s="22">
        <v>2012</v>
      </c>
      <c r="C4" t="s">
        <v>195</v>
      </c>
      <c r="D4" t="s">
        <v>195</v>
      </c>
      <c r="E4">
        <v>3</v>
      </c>
      <c r="F4">
        <v>3</v>
      </c>
      <c r="G4" s="6" t="s">
        <v>126</v>
      </c>
      <c r="H4" s="6" t="s">
        <v>127</v>
      </c>
      <c r="I4" t="s">
        <v>195</v>
      </c>
      <c r="J4" t="s">
        <v>236</v>
      </c>
      <c r="K4">
        <v>3</v>
      </c>
      <c r="L4">
        <v>3</v>
      </c>
    </row>
    <row r="5" spans="1:12">
      <c r="A5" s="6" t="s">
        <v>168</v>
      </c>
      <c r="B5" s="22">
        <v>2013</v>
      </c>
      <c r="E5">
        <v>4</v>
      </c>
      <c r="F5">
        <v>4</v>
      </c>
      <c r="G5" s="6" t="s">
        <v>124</v>
      </c>
      <c r="H5" s="6" t="s">
        <v>125</v>
      </c>
      <c r="J5" t="s">
        <v>237</v>
      </c>
      <c r="K5">
        <v>4</v>
      </c>
      <c r="L5">
        <v>4</v>
      </c>
    </row>
    <row r="6" spans="1:12">
      <c r="A6" s="6" t="s">
        <v>132</v>
      </c>
      <c r="B6" s="22">
        <v>2014</v>
      </c>
      <c r="E6">
        <v>5</v>
      </c>
      <c r="F6">
        <v>5</v>
      </c>
      <c r="G6" s="6" t="s">
        <v>135</v>
      </c>
      <c r="H6" s="6" t="s">
        <v>136</v>
      </c>
      <c r="J6" t="s">
        <v>195</v>
      </c>
      <c r="K6">
        <v>5</v>
      </c>
      <c r="L6">
        <v>5</v>
      </c>
    </row>
    <row r="7" spans="1:12">
      <c r="A7" s="6" t="s">
        <v>177</v>
      </c>
      <c r="B7" s="22">
        <v>2015</v>
      </c>
      <c r="E7">
        <v>6</v>
      </c>
      <c r="F7">
        <v>6</v>
      </c>
      <c r="G7" s="6" t="s">
        <v>137</v>
      </c>
      <c r="H7" s="6" t="s">
        <v>138</v>
      </c>
      <c r="J7" t="s">
        <v>160</v>
      </c>
      <c r="K7">
        <v>6</v>
      </c>
      <c r="L7">
        <v>6</v>
      </c>
    </row>
    <row r="8" spans="1:12">
      <c r="A8" s="6" t="s">
        <v>121</v>
      </c>
      <c r="B8" s="22" t="s">
        <v>195</v>
      </c>
      <c r="E8">
        <v>7</v>
      </c>
      <c r="F8">
        <v>7</v>
      </c>
      <c r="G8" s="6" t="s">
        <v>133</v>
      </c>
      <c r="H8" s="6" t="s">
        <v>134</v>
      </c>
      <c r="J8" t="s">
        <v>161</v>
      </c>
      <c r="K8">
        <v>7</v>
      </c>
      <c r="L8">
        <v>7</v>
      </c>
    </row>
    <row r="9" spans="1:12">
      <c r="A9" s="6" t="s">
        <v>131</v>
      </c>
      <c r="E9">
        <v>8</v>
      </c>
      <c r="F9">
        <v>8</v>
      </c>
      <c r="G9" s="6" t="s">
        <v>163</v>
      </c>
      <c r="H9" s="6" t="s">
        <v>21</v>
      </c>
      <c r="J9" t="s">
        <v>197</v>
      </c>
      <c r="K9">
        <v>8</v>
      </c>
      <c r="L9">
        <v>8</v>
      </c>
    </row>
    <row r="10" spans="1:12">
      <c r="A10" s="6" t="s">
        <v>166</v>
      </c>
      <c r="E10">
        <v>9</v>
      </c>
      <c r="F10">
        <v>9</v>
      </c>
      <c r="K10">
        <v>9</v>
      </c>
      <c r="L10">
        <v>9</v>
      </c>
    </row>
    <row r="11" spans="1:12">
      <c r="A11" s="6" t="s">
        <v>172</v>
      </c>
      <c r="E11">
        <v>10</v>
      </c>
      <c r="F11">
        <v>10</v>
      </c>
      <c r="K11">
        <v>10</v>
      </c>
      <c r="L11">
        <v>10</v>
      </c>
    </row>
    <row r="12" spans="1:12">
      <c r="A12" s="6" t="s">
        <v>170</v>
      </c>
      <c r="E12">
        <v>11</v>
      </c>
      <c r="F12">
        <v>11</v>
      </c>
      <c r="K12">
        <v>11</v>
      </c>
      <c r="L12">
        <v>11</v>
      </c>
    </row>
    <row r="13" spans="1:12">
      <c r="A13" s="6" t="s">
        <v>173</v>
      </c>
      <c r="E13">
        <v>12</v>
      </c>
      <c r="F13">
        <v>12</v>
      </c>
      <c r="K13">
        <v>12</v>
      </c>
      <c r="L13">
        <v>12</v>
      </c>
    </row>
    <row r="14" spans="1:12">
      <c r="A14" s="6" t="s">
        <v>169</v>
      </c>
      <c r="E14">
        <v>13</v>
      </c>
      <c r="F14">
        <v>13</v>
      </c>
      <c r="K14">
        <v>13</v>
      </c>
      <c r="L14">
        <v>13</v>
      </c>
    </row>
    <row r="15" spans="1:12">
      <c r="A15" s="6" t="s">
        <v>130</v>
      </c>
      <c r="E15">
        <v>14</v>
      </c>
      <c r="F15">
        <v>14</v>
      </c>
      <c r="K15">
        <v>14</v>
      </c>
      <c r="L15">
        <v>14</v>
      </c>
    </row>
    <row r="16" spans="1:12">
      <c r="A16" s="6" t="s">
        <v>195</v>
      </c>
      <c r="E16">
        <v>15</v>
      </c>
      <c r="F16">
        <v>15</v>
      </c>
      <c r="K16">
        <v>15</v>
      </c>
      <c r="L16">
        <v>15</v>
      </c>
    </row>
    <row r="17" spans="1:12">
      <c r="A17" s="6"/>
      <c r="E17">
        <v>16</v>
      </c>
      <c r="F17">
        <v>16</v>
      </c>
      <c r="K17">
        <v>16</v>
      </c>
      <c r="L17">
        <v>16</v>
      </c>
    </row>
    <row r="18" spans="1:12">
      <c r="B18" s="22" t="s">
        <v>207</v>
      </c>
      <c r="E18">
        <v>17</v>
      </c>
      <c r="F18">
        <v>17</v>
      </c>
      <c r="K18">
        <v>17</v>
      </c>
      <c r="L18">
        <v>17</v>
      </c>
    </row>
    <row r="19" spans="1:12">
      <c r="A19" s="6"/>
      <c r="B19" s="23">
        <v>41952</v>
      </c>
      <c r="E19">
        <v>18</v>
      </c>
      <c r="F19">
        <v>18</v>
      </c>
      <c r="K19">
        <v>18</v>
      </c>
      <c r="L19">
        <v>18</v>
      </c>
    </row>
    <row r="20" spans="1:12">
      <c r="B20" s="23">
        <v>41953</v>
      </c>
      <c r="E20">
        <v>19</v>
      </c>
      <c r="F20">
        <v>19</v>
      </c>
      <c r="K20">
        <v>19</v>
      </c>
      <c r="L20">
        <v>19</v>
      </c>
    </row>
    <row r="21" spans="1:12">
      <c r="B21" s="23">
        <v>41954</v>
      </c>
      <c r="E21">
        <v>20</v>
      </c>
      <c r="F21">
        <v>20</v>
      </c>
      <c r="K21">
        <v>20</v>
      </c>
      <c r="L21">
        <v>20</v>
      </c>
    </row>
    <row r="22" spans="1:12">
      <c r="B22" s="23">
        <v>41955</v>
      </c>
      <c r="E22">
        <v>21</v>
      </c>
      <c r="F22">
        <v>21</v>
      </c>
      <c r="K22">
        <v>21</v>
      </c>
      <c r="L22">
        <v>21</v>
      </c>
    </row>
    <row r="23" spans="1:12">
      <c r="B23" s="23">
        <v>41956</v>
      </c>
      <c r="E23">
        <v>22</v>
      </c>
      <c r="F23">
        <v>22</v>
      </c>
      <c r="K23">
        <v>22</v>
      </c>
      <c r="L23">
        <v>22</v>
      </c>
    </row>
    <row r="24" spans="1:12">
      <c r="B24" s="23">
        <v>41957</v>
      </c>
      <c r="E24">
        <v>23</v>
      </c>
      <c r="F24">
        <v>23</v>
      </c>
      <c r="K24">
        <v>23</v>
      </c>
      <c r="L24">
        <v>23</v>
      </c>
    </row>
    <row r="25" spans="1:12">
      <c r="B25" s="23">
        <v>41958</v>
      </c>
      <c r="E25">
        <v>24</v>
      </c>
      <c r="F25">
        <v>24</v>
      </c>
      <c r="K25">
        <v>24</v>
      </c>
      <c r="L25">
        <v>24</v>
      </c>
    </row>
    <row r="26" spans="1:12">
      <c r="B26" s="23">
        <v>41959</v>
      </c>
      <c r="E26">
        <v>25</v>
      </c>
      <c r="F26">
        <v>25</v>
      </c>
      <c r="K26">
        <v>25</v>
      </c>
      <c r="L26">
        <v>25</v>
      </c>
    </row>
    <row r="27" spans="1:12">
      <c r="B27" s="23">
        <v>41960</v>
      </c>
      <c r="E27">
        <v>26</v>
      </c>
      <c r="F27">
        <v>26</v>
      </c>
      <c r="K27">
        <v>26</v>
      </c>
      <c r="L27">
        <v>26</v>
      </c>
    </row>
    <row r="28" spans="1:12">
      <c r="B28" s="23">
        <v>41961</v>
      </c>
      <c r="E28">
        <v>27</v>
      </c>
      <c r="F28">
        <v>27</v>
      </c>
      <c r="K28">
        <v>27</v>
      </c>
      <c r="L28">
        <v>27</v>
      </c>
    </row>
    <row r="29" spans="1:12">
      <c r="B29" s="23">
        <v>41962</v>
      </c>
      <c r="E29">
        <v>28</v>
      </c>
      <c r="F29">
        <v>28</v>
      </c>
      <c r="K29">
        <v>28</v>
      </c>
      <c r="L29">
        <v>28</v>
      </c>
    </row>
    <row r="30" spans="1:12">
      <c r="B30" s="62">
        <v>41963</v>
      </c>
      <c r="E30">
        <v>29</v>
      </c>
      <c r="F30">
        <v>29</v>
      </c>
      <c r="K30">
        <v>29</v>
      </c>
      <c r="L30">
        <v>29</v>
      </c>
    </row>
    <row r="31" spans="1:12">
      <c r="E31">
        <v>30</v>
      </c>
      <c r="F31">
        <v>30</v>
      </c>
      <c r="K31">
        <v>30</v>
      </c>
      <c r="L31">
        <v>30</v>
      </c>
    </row>
    <row r="32" spans="1:12">
      <c r="E32">
        <v>31</v>
      </c>
      <c r="F32">
        <v>31</v>
      </c>
      <c r="K32">
        <v>31</v>
      </c>
      <c r="L32" t="s">
        <v>195</v>
      </c>
    </row>
    <row r="33" spans="5:12">
      <c r="E33">
        <v>32</v>
      </c>
      <c r="F33">
        <v>32</v>
      </c>
      <c r="K33">
        <v>32</v>
      </c>
      <c r="L33" t="s">
        <v>154</v>
      </c>
    </row>
    <row r="34" spans="5:12">
      <c r="E34">
        <v>33</v>
      </c>
      <c r="F34">
        <v>33</v>
      </c>
      <c r="K34">
        <v>33</v>
      </c>
    </row>
    <row r="35" spans="5:12">
      <c r="E35">
        <v>34</v>
      </c>
      <c r="F35">
        <v>34</v>
      </c>
      <c r="K35">
        <v>34</v>
      </c>
    </row>
    <row r="36" spans="5:12">
      <c r="E36">
        <v>35</v>
      </c>
      <c r="F36">
        <v>35</v>
      </c>
      <c r="K36">
        <v>35</v>
      </c>
    </row>
    <row r="37" spans="5:12">
      <c r="K37">
        <v>36</v>
      </c>
    </row>
    <row r="38" spans="5:12">
      <c r="K38">
        <v>37</v>
      </c>
    </row>
    <row r="39" spans="5:12">
      <c r="K39">
        <v>38</v>
      </c>
    </row>
    <row r="40" spans="5:12">
      <c r="K40">
        <v>39</v>
      </c>
    </row>
    <row r="41" spans="5:12">
      <c r="K41">
        <v>40</v>
      </c>
    </row>
    <row r="42" spans="5:12">
      <c r="K42">
        <v>41</v>
      </c>
    </row>
    <row r="43" spans="5:12">
      <c r="K43">
        <v>42</v>
      </c>
    </row>
    <row r="44" spans="5:12">
      <c r="K44">
        <v>43</v>
      </c>
    </row>
    <row r="45" spans="5:12">
      <c r="K45">
        <v>44</v>
      </c>
    </row>
    <row r="46" spans="5:12">
      <c r="K46">
        <v>45</v>
      </c>
    </row>
    <row r="47" spans="5:12">
      <c r="K47">
        <v>46</v>
      </c>
    </row>
    <row r="48" spans="5:12">
      <c r="K48">
        <v>47</v>
      </c>
    </row>
    <row r="49" spans="11:11">
      <c r="K49">
        <v>48</v>
      </c>
    </row>
    <row r="50" spans="11:11">
      <c r="K50">
        <v>49</v>
      </c>
    </row>
    <row r="51" spans="11:11">
      <c r="K51" t="s">
        <v>195</v>
      </c>
    </row>
    <row r="52" spans="11:11">
      <c r="K52" t="s">
        <v>154</v>
      </c>
    </row>
    <row r="53" spans="11:11">
      <c r="K53">
        <v>50</v>
      </c>
    </row>
  </sheetData>
  <autoFilter ref="A1:L52"/>
  <sortState ref="A3:A15">
    <sortCondition ref="A3:A15"/>
  </sortState>
  <phoneticPr fontId="10" type="noConversion"/>
  <dataValidations count="9">
    <dataValidation type="list" allowBlank="1" showInputMessage="1" showErrorMessage="1" sqref="J1">
      <formula1>especie</formula1>
    </dataValidation>
    <dataValidation type="list" allowBlank="1" showInputMessage="1" showErrorMessage="1" sqref="C1">
      <formula1>epoca</formula1>
    </dataValidation>
    <dataValidation type="list" allowBlank="1" showInputMessage="1" showErrorMessage="1" sqref="H1">
      <formula1>sitioextenso</formula1>
    </dataValidation>
    <dataValidation type="list" allowBlank="1" showInputMessage="1" showErrorMessage="1" sqref="G1">
      <formula1>sitio</formula1>
    </dataValidation>
    <dataValidation type="list" allowBlank="1" showInputMessage="1" showErrorMessage="1" sqref="I1">
      <formula1>tipositio</formula1>
    </dataValidation>
    <dataValidation type="list" allowBlank="1" showInputMessage="1" showErrorMessage="1" sqref="F1">
      <formula1>transecto</formula1>
    </dataValidation>
    <dataValidation type="list" allowBlank="1" showInputMessage="1" showErrorMessage="1" sqref="E1">
      <formula1>replica</formula1>
    </dataValidation>
    <dataValidation type="list" allowBlank="1" showInputMessage="1" showErrorMessage="1" sqref="D1">
      <formula1>buceo</formula1>
    </dataValidation>
    <dataValidation type="list" allowBlank="1" showInputMessage="1" showErrorMessage="1" sqref="A1">
      <formula1>observador</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E76"/>
  <sheetViews>
    <sheetView workbookViewId="0">
      <selection activeCell="M56" sqref="M56"/>
    </sheetView>
  </sheetViews>
  <sheetFormatPr baseColWidth="10" defaultRowHeight="14"/>
  <cols>
    <col min="1" max="1" width="13.83203125" bestFit="1" customWidth="1"/>
    <col min="2" max="2" width="21.83203125" bestFit="1" customWidth="1"/>
    <col min="3" max="3" width="12.5" bestFit="1" customWidth="1"/>
    <col min="4" max="4" width="10.1640625" customWidth="1"/>
    <col min="5" max="5" width="12.5" bestFit="1" customWidth="1"/>
    <col min="6" max="6" width="11" bestFit="1" customWidth="1"/>
    <col min="7" max="7" width="12.5" bestFit="1" customWidth="1"/>
  </cols>
  <sheetData>
    <row r="3" spans="1:5">
      <c r="A3" s="69" t="s">
        <v>11</v>
      </c>
      <c r="D3" s="69" t="s">
        <v>232</v>
      </c>
    </row>
    <row r="4" spans="1:5">
      <c r="A4" s="69" t="s">
        <v>218</v>
      </c>
      <c r="B4" s="69" t="s">
        <v>216</v>
      </c>
      <c r="C4" s="69" t="s">
        <v>214</v>
      </c>
      <c r="D4" t="s">
        <v>128</v>
      </c>
      <c r="E4" t="s">
        <v>81</v>
      </c>
    </row>
    <row r="5" spans="1:5">
      <c r="A5">
        <v>1</v>
      </c>
      <c r="B5" t="s">
        <v>167</v>
      </c>
      <c r="C5">
        <v>8</v>
      </c>
      <c r="D5" s="70">
        <v>21</v>
      </c>
      <c r="E5" s="70">
        <v>21</v>
      </c>
    </row>
    <row r="6" spans="1:5">
      <c r="C6">
        <v>10</v>
      </c>
      <c r="D6" s="70">
        <v>50</v>
      </c>
      <c r="E6" s="70">
        <v>50</v>
      </c>
    </row>
    <row r="7" spans="1:5">
      <c r="C7">
        <v>11</v>
      </c>
      <c r="D7" s="70">
        <v>47</v>
      </c>
      <c r="E7" s="70">
        <v>47</v>
      </c>
    </row>
    <row r="8" spans="1:5">
      <c r="C8">
        <v>12</v>
      </c>
      <c r="D8" s="70">
        <v>53</v>
      </c>
      <c r="E8" s="70">
        <v>53</v>
      </c>
    </row>
    <row r="9" spans="1:5">
      <c r="C9">
        <v>14</v>
      </c>
      <c r="D9" s="70">
        <v>38</v>
      </c>
      <c r="E9" s="70">
        <v>38</v>
      </c>
    </row>
    <row r="10" spans="1:5">
      <c r="C10">
        <v>16</v>
      </c>
      <c r="D10" s="70">
        <v>50</v>
      </c>
      <c r="E10" s="70">
        <v>50</v>
      </c>
    </row>
    <row r="11" spans="1:5">
      <c r="C11">
        <v>17</v>
      </c>
      <c r="D11" s="70">
        <v>42</v>
      </c>
      <c r="E11" s="70">
        <v>42</v>
      </c>
    </row>
    <row r="12" spans="1:5">
      <c r="C12">
        <v>18</v>
      </c>
      <c r="D12" s="70">
        <v>7</v>
      </c>
      <c r="E12" s="70">
        <v>7</v>
      </c>
    </row>
    <row r="13" spans="1:5">
      <c r="C13">
        <v>20</v>
      </c>
      <c r="D13" s="70">
        <v>44</v>
      </c>
      <c r="E13" s="70">
        <v>44</v>
      </c>
    </row>
    <row r="14" spans="1:5">
      <c r="B14" t="s">
        <v>123</v>
      </c>
      <c r="C14">
        <v>1</v>
      </c>
      <c r="D14" s="70">
        <v>50</v>
      </c>
      <c r="E14" s="70">
        <v>50</v>
      </c>
    </row>
    <row r="15" spans="1:5">
      <c r="C15">
        <v>2</v>
      </c>
      <c r="D15" s="70">
        <v>50</v>
      </c>
      <c r="E15" s="70">
        <v>50</v>
      </c>
    </row>
    <row r="16" spans="1:5">
      <c r="C16">
        <v>3</v>
      </c>
      <c r="D16" s="70">
        <v>50</v>
      </c>
      <c r="E16" s="70">
        <v>50</v>
      </c>
    </row>
    <row r="17" spans="2:5">
      <c r="C17">
        <v>4</v>
      </c>
      <c r="D17" s="70">
        <v>10</v>
      </c>
      <c r="E17" s="70">
        <v>10</v>
      </c>
    </row>
    <row r="18" spans="2:5">
      <c r="C18">
        <v>5</v>
      </c>
      <c r="D18" s="70">
        <v>50</v>
      </c>
      <c r="E18" s="70">
        <v>50</v>
      </c>
    </row>
    <row r="19" spans="2:5">
      <c r="C19">
        <v>6</v>
      </c>
      <c r="D19" s="70">
        <v>50</v>
      </c>
      <c r="E19" s="70">
        <v>50</v>
      </c>
    </row>
    <row r="20" spans="2:5">
      <c r="C20">
        <v>7</v>
      </c>
      <c r="D20" s="70">
        <v>50</v>
      </c>
      <c r="E20" s="70">
        <v>50</v>
      </c>
    </row>
    <row r="21" spans="2:5">
      <c r="C21">
        <v>9</v>
      </c>
      <c r="D21" s="70">
        <v>30</v>
      </c>
      <c r="E21" s="70">
        <v>30</v>
      </c>
    </row>
    <row r="22" spans="2:5">
      <c r="C22">
        <v>13</v>
      </c>
      <c r="D22" s="70">
        <v>4</v>
      </c>
      <c r="E22" s="70">
        <v>4</v>
      </c>
    </row>
    <row r="23" spans="2:5">
      <c r="C23">
        <v>15</v>
      </c>
      <c r="D23" s="70">
        <v>27</v>
      </c>
      <c r="E23" s="70">
        <v>27</v>
      </c>
    </row>
    <row r="24" spans="2:5">
      <c r="C24">
        <v>19</v>
      </c>
      <c r="D24" s="70">
        <v>44</v>
      </c>
      <c r="E24" s="70">
        <v>44</v>
      </c>
    </row>
    <row r="25" spans="2:5">
      <c r="B25" t="s">
        <v>133</v>
      </c>
      <c r="C25">
        <v>7</v>
      </c>
      <c r="D25" s="70">
        <v>8</v>
      </c>
      <c r="E25" s="70">
        <v>8</v>
      </c>
    </row>
    <row r="26" spans="2:5">
      <c r="C26">
        <v>8</v>
      </c>
      <c r="D26" s="70">
        <v>1</v>
      </c>
      <c r="E26" s="70">
        <v>1</v>
      </c>
    </row>
    <row r="27" spans="2:5">
      <c r="C27">
        <v>9</v>
      </c>
      <c r="D27" s="70">
        <v>50</v>
      </c>
      <c r="E27" s="70">
        <v>50</v>
      </c>
    </row>
    <row r="28" spans="2:5">
      <c r="C28">
        <v>11</v>
      </c>
      <c r="D28" s="70">
        <v>4</v>
      </c>
      <c r="E28" s="70">
        <v>4</v>
      </c>
    </row>
    <row r="29" spans="2:5">
      <c r="C29">
        <v>13</v>
      </c>
      <c r="D29" s="70">
        <v>7</v>
      </c>
      <c r="E29" s="70">
        <v>7</v>
      </c>
    </row>
    <row r="30" spans="2:5">
      <c r="C30">
        <v>15</v>
      </c>
      <c r="D30" s="70">
        <v>28</v>
      </c>
      <c r="E30" s="70">
        <v>28</v>
      </c>
    </row>
    <row r="31" spans="2:5">
      <c r="C31">
        <v>16</v>
      </c>
      <c r="D31" s="70">
        <v>50</v>
      </c>
      <c r="E31" s="70">
        <v>50</v>
      </c>
    </row>
    <row r="32" spans="2:5">
      <c r="C32">
        <v>17</v>
      </c>
      <c r="D32" s="70">
        <v>4</v>
      </c>
      <c r="E32" s="70">
        <v>4</v>
      </c>
    </row>
    <row r="33" spans="1:5">
      <c r="C33">
        <v>18</v>
      </c>
      <c r="D33" s="70">
        <v>7</v>
      </c>
      <c r="E33" s="70">
        <v>7</v>
      </c>
    </row>
    <row r="34" spans="1:5">
      <c r="C34">
        <v>19</v>
      </c>
      <c r="D34" s="70">
        <v>16</v>
      </c>
      <c r="E34" s="70">
        <v>16</v>
      </c>
    </row>
    <row r="35" spans="1:5">
      <c r="C35">
        <v>20</v>
      </c>
      <c r="D35" s="70">
        <v>50</v>
      </c>
      <c r="E35" s="70">
        <v>50</v>
      </c>
    </row>
    <row r="36" spans="1:5">
      <c r="B36" t="s">
        <v>118</v>
      </c>
      <c r="C36">
        <v>1</v>
      </c>
      <c r="D36" s="70">
        <v>27</v>
      </c>
      <c r="E36" s="70">
        <v>27</v>
      </c>
    </row>
    <row r="37" spans="1:5">
      <c r="C37">
        <v>2</v>
      </c>
      <c r="D37" s="70">
        <v>2</v>
      </c>
      <c r="E37" s="70">
        <v>2</v>
      </c>
    </row>
    <row r="38" spans="1:5">
      <c r="C38">
        <v>3</v>
      </c>
      <c r="D38" s="70">
        <v>50</v>
      </c>
      <c r="E38" s="70">
        <v>50</v>
      </c>
    </row>
    <row r="39" spans="1:5">
      <c r="C39">
        <v>4</v>
      </c>
      <c r="D39" s="70">
        <v>3</v>
      </c>
      <c r="E39" s="70">
        <v>3</v>
      </c>
    </row>
    <row r="40" spans="1:5">
      <c r="C40">
        <v>14</v>
      </c>
      <c r="D40" s="70">
        <v>5</v>
      </c>
      <c r="E40" s="70">
        <v>5</v>
      </c>
    </row>
    <row r="41" spans="1:5">
      <c r="A41">
        <v>2</v>
      </c>
      <c r="B41" t="s">
        <v>135</v>
      </c>
      <c r="C41">
        <v>1</v>
      </c>
      <c r="D41" s="70">
        <v>50</v>
      </c>
      <c r="E41" s="70">
        <v>50</v>
      </c>
    </row>
    <row r="42" spans="1:5">
      <c r="C42">
        <v>4</v>
      </c>
      <c r="D42" s="70">
        <v>36</v>
      </c>
      <c r="E42" s="70">
        <v>36</v>
      </c>
    </row>
    <row r="43" spans="1:5">
      <c r="C43">
        <v>6</v>
      </c>
      <c r="D43" s="70">
        <v>50</v>
      </c>
      <c r="E43" s="70">
        <v>50</v>
      </c>
    </row>
    <row r="44" spans="1:5">
      <c r="C44">
        <v>8</v>
      </c>
      <c r="D44" s="70">
        <v>50</v>
      </c>
      <c r="E44" s="70">
        <v>50</v>
      </c>
    </row>
    <row r="45" spans="1:5">
      <c r="C45">
        <v>10</v>
      </c>
      <c r="D45" s="70">
        <v>50</v>
      </c>
      <c r="E45" s="70">
        <v>50</v>
      </c>
    </row>
    <row r="46" spans="1:5">
      <c r="C46">
        <v>12</v>
      </c>
      <c r="D46" s="70">
        <v>50</v>
      </c>
      <c r="E46" s="70">
        <v>50</v>
      </c>
    </row>
    <row r="47" spans="1:5">
      <c r="C47">
        <v>14</v>
      </c>
      <c r="D47" s="70">
        <v>0</v>
      </c>
      <c r="E47" s="70">
        <v>0</v>
      </c>
    </row>
    <row r="48" spans="1:5">
      <c r="C48">
        <v>16</v>
      </c>
      <c r="D48" s="70">
        <v>50</v>
      </c>
      <c r="E48" s="70">
        <v>50</v>
      </c>
    </row>
    <row r="49" spans="2:5">
      <c r="C49">
        <v>18</v>
      </c>
      <c r="D49" s="70">
        <v>50</v>
      </c>
      <c r="E49" s="70">
        <v>50</v>
      </c>
    </row>
    <row r="50" spans="2:5">
      <c r="C50">
        <v>19</v>
      </c>
      <c r="D50" s="70">
        <v>50</v>
      </c>
      <c r="E50" s="70">
        <v>50</v>
      </c>
    </row>
    <row r="51" spans="2:5">
      <c r="C51">
        <v>22</v>
      </c>
      <c r="D51" s="70">
        <v>21</v>
      </c>
      <c r="E51" s="70">
        <v>21</v>
      </c>
    </row>
    <row r="52" spans="2:5">
      <c r="B52" t="s">
        <v>137</v>
      </c>
      <c r="C52">
        <v>2</v>
      </c>
      <c r="D52" s="70">
        <v>50</v>
      </c>
      <c r="E52" s="70">
        <v>50</v>
      </c>
    </row>
    <row r="53" spans="2:5">
      <c r="C53">
        <v>3</v>
      </c>
      <c r="D53" s="70">
        <v>50</v>
      </c>
      <c r="E53" s="70">
        <v>50</v>
      </c>
    </row>
    <row r="54" spans="2:5">
      <c r="C54">
        <v>5</v>
      </c>
      <c r="D54" s="70">
        <v>50</v>
      </c>
      <c r="E54" s="70">
        <v>50</v>
      </c>
    </row>
    <row r="55" spans="2:5">
      <c r="C55">
        <v>7</v>
      </c>
      <c r="D55" s="70">
        <v>50</v>
      </c>
      <c r="E55" s="70">
        <v>50</v>
      </c>
    </row>
    <row r="56" spans="2:5">
      <c r="C56">
        <v>9</v>
      </c>
      <c r="D56" s="70">
        <v>50</v>
      </c>
      <c r="E56" s="70">
        <v>50</v>
      </c>
    </row>
    <row r="57" spans="2:5">
      <c r="C57">
        <v>11</v>
      </c>
      <c r="D57" s="70">
        <v>50</v>
      </c>
      <c r="E57" s="70">
        <v>50</v>
      </c>
    </row>
    <row r="58" spans="2:5">
      <c r="C58">
        <v>13</v>
      </c>
      <c r="D58" s="70">
        <v>50</v>
      </c>
      <c r="E58" s="70">
        <v>50</v>
      </c>
    </row>
    <row r="59" spans="2:5">
      <c r="C59">
        <v>15</v>
      </c>
      <c r="D59" s="70">
        <v>50</v>
      </c>
      <c r="E59" s="70">
        <v>50</v>
      </c>
    </row>
    <row r="60" spans="2:5">
      <c r="C60">
        <v>17</v>
      </c>
      <c r="D60" s="70">
        <v>50</v>
      </c>
      <c r="E60" s="70">
        <v>50</v>
      </c>
    </row>
    <row r="61" spans="2:5">
      <c r="C61">
        <v>20</v>
      </c>
      <c r="D61" s="70">
        <v>50</v>
      </c>
      <c r="E61" s="70">
        <v>50</v>
      </c>
    </row>
    <row r="62" spans="2:5">
      <c r="C62">
        <v>21</v>
      </c>
      <c r="D62" s="70">
        <v>42</v>
      </c>
      <c r="E62" s="70">
        <v>42</v>
      </c>
    </row>
    <row r="63" spans="2:5">
      <c r="B63" t="s">
        <v>126</v>
      </c>
      <c r="C63">
        <v>1</v>
      </c>
      <c r="D63" s="70">
        <v>28</v>
      </c>
      <c r="E63" s="70">
        <v>28</v>
      </c>
    </row>
    <row r="64" spans="2:5">
      <c r="C64">
        <v>2</v>
      </c>
      <c r="D64" s="70">
        <v>31</v>
      </c>
      <c r="E64" s="70">
        <v>31</v>
      </c>
    </row>
    <row r="65" spans="1:5">
      <c r="C65">
        <v>3</v>
      </c>
      <c r="D65" s="70">
        <v>29</v>
      </c>
      <c r="E65" s="70">
        <v>29</v>
      </c>
    </row>
    <row r="66" spans="1:5">
      <c r="C66">
        <v>4</v>
      </c>
      <c r="D66" s="70">
        <v>18</v>
      </c>
      <c r="E66" s="70">
        <v>18</v>
      </c>
    </row>
    <row r="67" spans="1:5">
      <c r="C67">
        <v>5</v>
      </c>
      <c r="D67" s="70">
        <v>50</v>
      </c>
      <c r="E67" s="70">
        <v>50</v>
      </c>
    </row>
    <row r="68" spans="1:5">
      <c r="C68">
        <v>6</v>
      </c>
      <c r="D68" s="70">
        <v>50</v>
      </c>
      <c r="E68" s="70">
        <v>50</v>
      </c>
    </row>
    <row r="69" spans="1:5">
      <c r="C69">
        <v>7</v>
      </c>
      <c r="D69" s="70">
        <v>27</v>
      </c>
      <c r="E69" s="70">
        <v>27</v>
      </c>
    </row>
    <row r="70" spans="1:5">
      <c r="C70">
        <v>8</v>
      </c>
      <c r="D70" s="70">
        <v>22</v>
      </c>
      <c r="E70" s="70">
        <v>22</v>
      </c>
    </row>
    <row r="71" spans="1:5">
      <c r="C71">
        <v>9</v>
      </c>
      <c r="D71" s="70">
        <v>50</v>
      </c>
      <c r="E71" s="70">
        <v>50</v>
      </c>
    </row>
    <row r="72" spans="1:5">
      <c r="C72">
        <v>10</v>
      </c>
      <c r="D72" s="70">
        <v>50</v>
      </c>
      <c r="E72" s="70">
        <v>50</v>
      </c>
    </row>
    <row r="73" spans="1:5">
      <c r="C73">
        <v>11</v>
      </c>
      <c r="D73" s="70">
        <v>50</v>
      </c>
      <c r="E73" s="70">
        <v>50</v>
      </c>
    </row>
    <row r="74" spans="1:5">
      <c r="C74">
        <v>12</v>
      </c>
      <c r="D74" s="70">
        <v>43</v>
      </c>
      <c r="E74" s="70">
        <v>43</v>
      </c>
    </row>
    <row r="75" spans="1:5">
      <c r="C75">
        <v>13</v>
      </c>
      <c r="D75" s="70">
        <v>50</v>
      </c>
      <c r="E75" s="70">
        <v>50</v>
      </c>
    </row>
    <row r="76" spans="1:5">
      <c r="A76" t="s">
        <v>81</v>
      </c>
      <c r="D76" s="70">
        <v>53</v>
      </c>
      <c r="E76" s="70">
        <v>53</v>
      </c>
    </row>
  </sheetData>
  <sheetCalcPr fullCalcOnLoad="1"/>
  <phoneticPr fontId="13"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Hoja4</vt:lpstr>
      <vt:lpstr>Instrucciones</vt:lpstr>
      <vt:lpstr>Diversidad de algas</vt:lpstr>
      <vt:lpstr>Validaciones</vt:lpstr>
      <vt:lpstr>Tabla dinamica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Charles Boch</cp:lastModifiedBy>
  <dcterms:created xsi:type="dcterms:W3CDTF">2008-07-17T00:54:54Z</dcterms:created>
  <dcterms:modified xsi:type="dcterms:W3CDTF">2014-11-26T00:03:00Z</dcterms:modified>
</cp:coreProperties>
</file>