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4650" windowWidth="15480" windowHeight="5565" activeTab="2"/>
  </bookViews>
  <sheets>
    <sheet name="Instrucciones" sheetId="5" r:id="rId1"/>
    <sheet name="Hoja1" sheetId="7" r:id="rId2"/>
    <sheet name="Sustrato, Cobertura y Relieve" sheetId="1" r:id="rId3"/>
    <sheet name="Validaciones" sheetId="6" r:id="rId4"/>
  </sheets>
  <externalReferences>
    <externalReference r:id="rId5"/>
    <externalReference r:id="rId6"/>
  </externalReferences>
  <definedNames>
    <definedName name="_xlnm._FilterDatabase" localSheetId="2" hidden="1">'Sustrato, Cobertura y Relieve'!$A$1:$AW$2</definedName>
    <definedName name="ABULON">[1]Validaciones!$J$26:$J$27</definedName>
    <definedName name="año">[1]Validaciones!$B$2:$B$8</definedName>
    <definedName name="añor">Validaciones!$B$2:$B$8</definedName>
    <definedName name="buceo">Validaciones!$C$2:$C$4</definedName>
    <definedName name="cobertura">Validaciones!$L$2:$L$10</definedName>
    <definedName name="epoca">[1]Validaciones!$C$2:$C$4</definedName>
    <definedName name="especie">[1]Validaciones!$J$2:$J$23</definedName>
    <definedName name="observador">Validaciones!$A$2:$A$11</definedName>
    <definedName name="relieve">Validaciones!$M$2:$M$5</definedName>
    <definedName name="replica">Validaciones!$D$2:$D$14</definedName>
    <definedName name="sitio">Validaciones!$F$2:$F$8</definedName>
    <definedName name="sitioextenso">Validaciones!$G$2:$G$8</definedName>
    <definedName name="sustrato">Validaciones!$K$2:$K$7</definedName>
    <definedName name="tipositio">[2]Validaciones!$I$2:$I$4</definedName>
    <definedName name="transecto">Validaciones!$E$2:$E$14</definedName>
    <definedName name="zona">Validaciones!$I$2:$I$4</definedName>
  </definedNames>
  <calcPr calcId="124519"/>
  <pivotCaches>
    <pivotCache cacheId="1" r:id="rId7"/>
  </pivotCaches>
</workbook>
</file>

<file path=xl/calcChain.xml><?xml version="1.0" encoding="utf-8"?>
<calcChain xmlns="http://schemas.openxmlformats.org/spreadsheetml/2006/main">
  <c r="AU79" i="1"/>
  <c r="AV79"/>
  <c r="AW79"/>
  <c r="AU80"/>
  <c r="AV80"/>
  <c r="AW80"/>
  <c r="AU81"/>
  <c r="AV81"/>
  <c r="AW81"/>
  <c r="AU82"/>
  <c r="AV82"/>
  <c r="AW82"/>
  <c r="AU83"/>
  <c r="AV83"/>
  <c r="AW83"/>
  <c r="AU84"/>
  <c r="AV84"/>
  <c r="AW84"/>
  <c r="AU85"/>
  <c r="AV85"/>
  <c r="AW85"/>
  <c r="AU86"/>
  <c r="AV86"/>
  <c r="AW86"/>
  <c r="AU87"/>
  <c r="AV87"/>
  <c r="AW87"/>
  <c r="V87"/>
  <c r="Q87"/>
  <c r="O87"/>
  <c r="U87" s="1"/>
  <c r="V86"/>
  <c r="Q86"/>
  <c r="O86"/>
  <c r="S86" s="1"/>
  <c r="V85"/>
  <c r="Q85"/>
  <c r="U85" s="1"/>
  <c r="O85"/>
  <c r="S85" s="1"/>
  <c r="V84"/>
  <c r="Q84"/>
  <c r="O84"/>
  <c r="S84" s="1"/>
  <c r="V83"/>
  <c r="Q83"/>
  <c r="U83" s="1"/>
  <c r="O83"/>
  <c r="V82"/>
  <c r="Q82"/>
  <c r="O82"/>
  <c r="S82" s="1"/>
  <c r="V81"/>
  <c r="Q81"/>
  <c r="O81"/>
  <c r="V80"/>
  <c r="Q80"/>
  <c r="O80"/>
  <c r="S80" s="1"/>
  <c r="V79"/>
  <c r="Q79"/>
  <c r="O79"/>
  <c r="V78"/>
  <c r="Q78"/>
  <c r="O78"/>
  <c r="S78" s="1"/>
  <c r="V77"/>
  <c r="Q77"/>
  <c r="O77"/>
  <c r="V76"/>
  <c r="Q76"/>
  <c r="O76"/>
  <c r="S76" s="1"/>
  <c r="V75"/>
  <c r="Q75"/>
  <c r="O75"/>
  <c r="V74"/>
  <c r="Q74"/>
  <c r="O74"/>
  <c r="S74" s="1"/>
  <c r="U75" l="1"/>
  <c r="U77"/>
  <c r="U79"/>
  <c r="U81"/>
  <c r="S83"/>
  <c r="U74"/>
  <c r="S75"/>
  <c r="U76"/>
  <c r="S77"/>
  <c r="U78"/>
  <c r="S79"/>
  <c r="U80"/>
  <c r="S81"/>
  <c r="U82"/>
  <c r="U84"/>
  <c r="U86"/>
  <c r="S87"/>
  <c r="AU60" l="1"/>
  <c r="AV60"/>
  <c r="AW60"/>
  <c r="AW70"/>
  <c r="AV70"/>
  <c r="AU70"/>
  <c r="AW69"/>
  <c r="AV69"/>
  <c r="AU69"/>
  <c r="AW59"/>
  <c r="AV59"/>
  <c r="AU59"/>
  <c r="AW68"/>
  <c r="AV68"/>
  <c r="AU68"/>
  <c r="AW58"/>
  <c r="AV58"/>
  <c r="AU58"/>
  <c r="AW67"/>
  <c r="AV67"/>
  <c r="AU67"/>
  <c r="AW57"/>
  <c r="AV57"/>
  <c r="AU57"/>
  <c r="AU71"/>
  <c r="AV71"/>
  <c r="AW71"/>
  <c r="AU72"/>
  <c r="AV72"/>
  <c r="AW72"/>
  <c r="AU73"/>
  <c r="AV73"/>
  <c r="AW73"/>
  <c r="AU74"/>
  <c r="AV74"/>
  <c r="AW74"/>
  <c r="G35"/>
  <c r="G36"/>
  <c r="G37"/>
  <c r="G38"/>
  <c r="G39"/>
  <c r="G40"/>
  <c r="G41"/>
  <c r="G42"/>
  <c r="G43"/>
  <c r="G44"/>
  <c r="G45"/>
  <c r="G46"/>
  <c r="G47"/>
  <c r="G48"/>
  <c r="G49"/>
  <c r="G50"/>
  <c r="G51"/>
  <c r="G52"/>
  <c r="G53"/>
  <c r="G54"/>
  <c r="G55"/>
  <c r="G56"/>
  <c r="G64"/>
  <c r="G65"/>
  <c r="G66"/>
  <c r="G61"/>
  <c r="G62"/>
  <c r="G63"/>
  <c r="G71"/>
  <c r="G72"/>
  <c r="G73"/>
  <c r="G8"/>
  <c r="G9"/>
  <c r="G10"/>
  <c r="G11"/>
  <c r="G12"/>
  <c r="G13"/>
  <c r="G14"/>
  <c r="G15"/>
  <c r="G16"/>
  <c r="G17"/>
  <c r="G18"/>
  <c r="G19"/>
  <c r="G20"/>
  <c r="G21"/>
  <c r="G22"/>
  <c r="G23"/>
  <c r="G24"/>
  <c r="G25"/>
  <c r="G26"/>
  <c r="G27"/>
  <c r="G28"/>
  <c r="G29"/>
  <c r="G30"/>
  <c r="G31"/>
  <c r="G32"/>
  <c r="G33"/>
  <c r="G34"/>
  <c r="AU30"/>
  <c r="AV30"/>
  <c r="AW30"/>
  <c r="AU31"/>
  <c r="AV31"/>
  <c r="AW31"/>
  <c r="AU32"/>
  <c r="AV32"/>
  <c r="AW32"/>
  <c r="AU33"/>
  <c r="AV33"/>
  <c r="AW33"/>
  <c r="AU34"/>
  <c r="AV34"/>
  <c r="AW34"/>
  <c r="AU35"/>
  <c r="AV35"/>
  <c r="AW35"/>
  <c r="AU36"/>
  <c r="AV36"/>
  <c r="AW36"/>
  <c r="AU37"/>
  <c r="AV37"/>
  <c r="AW37"/>
  <c r="AU38"/>
  <c r="AV38"/>
  <c r="AW38"/>
  <c r="AU39"/>
  <c r="AV39"/>
  <c r="AW39"/>
  <c r="AU40"/>
  <c r="AV40"/>
  <c r="AW40"/>
  <c r="AU41"/>
  <c r="AV41"/>
  <c r="AW41"/>
  <c r="AU42"/>
  <c r="AV42"/>
  <c r="AW42"/>
  <c r="AU43"/>
  <c r="AV43"/>
  <c r="AW43"/>
  <c r="AU44"/>
  <c r="AV44"/>
  <c r="AW44"/>
  <c r="AU45"/>
  <c r="AV45"/>
  <c r="AW45"/>
  <c r="AU46"/>
  <c r="AV46"/>
  <c r="AW46"/>
  <c r="AU47"/>
  <c r="AV47"/>
  <c r="AW47"/>
  <c r="AU48"/>
  <c r="AV48"/>
  <c r="AW48"/>
  <c r="AU49"/>
  <c r="AV49"/>
  <c r="AW49"/>
  <c r="AU50"/>
  <c r="AV50"/>
  <c r="AW50"/>
  <c r="AU51"/>
  <c r="AV51"/>
  <c r="AW51"/>
  <c r="AU52"/>
  <c r="AV52"/>
  <c r="AW52"/>
  <c r="AU53"/>
  <c r="AV53"/>
  <c r="AW53"/>
  <c r="AU54"/>
  <c r="AV54"/>
  <c r="AW54"/>
  <c r="AU55"/>
  <c r="AV55"/>
  <c r="AW55"/>
  <c r="AU56"/>
  <c r="AV56"/>
  <c r="AW56"/>
  <c r="AU64"/>
  <c r="AV64"/>
  <c r="AW64"/>
  <c r="AU65"/>
  <c r="AV65"/>
  <c r="AW65"/>
  <c r="AU66"/>
  <c r="AV66"/>
  <c r="AW66"/>
  <c r="AU61"/>
  <c r="AV61"/>
  <c r="AW61"/>
  <c r="AU62"/>
  <c r="AV62"/>
  <c r="AW62"/>
  <c r="AU63"/>
  <c r="AV63"/>
  <c r="AW63"/>
  <c r="AU75"/>
  <c r="AV75"/>
  <c r="AW75"/>
  <c r="AU76"/>
  <c r="AV76"/>
  <c r="AW76"/>
  <c r="AU77"/>
  <c r="AV77"/>
  <c r="AW77"/>
  <c r="AU78"/>
  <c r="AV78"/>
  <c r="AW78"/>
  <c r="AU88"/>
  <c r="AV88"/>
  <c r="AW88"/>
  <c r="AU89"/>
  <c r="AV89"/>
  <c r="AW89"/>
  <c r="AU90"/>
  <c r="AV90"/>
  <c r="AW90"/>
  <c r="AU91"/>
  <c r="AV91"/>
  <c r="AW91"/>
  <c r="AU92"/>
  <c r="AV92"/>
  <c r="AW92"/>
  <c r="AU93"/>
  <c r="AV93"/>
  <c r="AW93"/>
  <c r="AU94"/>
  <c r="AV94"/>
  <c r="AW94"/>
  <c r="AU95"/>
  <c r="AV95"/>
  <c r="AW95"/>
  <c r="AU96"/>
  <c r="AV96"/>
  <c r="AW96"/>
  <c r="AU97"/>
  <c r="AV97"/>
  <c r="AW97"/>
  <c r="AU98"/>
  <c r="AV98"/>
  <c r="AW98"/>
  <c r="AU99"/>
  <c r="AV99"/>
  <c r="AW99"/>
  <c r="AU100"/>
  <c r="AV100"/>
  <c r="AW100"/>
  <c r="AU101"/>
  <c r="AV101"/>
  <c r="AW101"/>
  <c r="AU102"/>
  <c r="AV102"/>
  <c r="AW102"/>
  <c r="AU103"/>
  <c r="AV103"/>
  <c r="AW103"/>
  <c r="AU104"/>
  <c r="AV104"/>
  <c r="AW104"/>
  <c r="AU105"/>
  <c r="AV105"/>
  <c r="AW105"/>
  <c r="AU106"/>
  <c r="AV106"/>
  <c r="AW106"/>
  <c r="AU107"/>
  <c r="AV107"/>
  <c r="AW107"/>
  <c r="AU108"/>
  <c r="AV108"/>
  <c r="AW108"/>
  <c r="AU109"/>
  <c r="AV109"/>
  <c r="AW109"/>
  <c r="AU110"/>
  <c r="AV110"/>
  <c r="AW110"/>
  <c r="AU111"/>
  <c r="AV111"/>
  <c r="AW111"/>
  <c r="AU112"/>
  <c r="AV112"/>
  <c r="AW112"/>
  <c r="AU113"/>
  <c r="AV113"/>
  <c r="AW113"/>
  <c r="AU114"/>
  <c r="AV114"/>
  <c r="AW114"/>
  <c r="AU115"/>
  <c r="AV115"/>
  <c r="AW115"/>
  <c r="AU116"/>
  <c r="AV116"/>
  <c r="AW116"/>
  <c r="AU117"/>
  <c r="AV117"/>
  <c r="AW117"/>
  <c r="AU118"/>
  <c r="AV118"/>
  <c r="AW118"/>
  <c r="AU119"/>
  <c r="AV119"/>
  <c r="AW119"/>
  <c r="AU120"/>
  <c r="AV120"/>
  <c r="AW120"/>
  <c r="AU121"/>
  <c r="AV121"/>
  <c r="AW121"/>
  <c r="AU122"/>
  <c r="AV122"/>
  <c r="AW122"/>
  <c r="AU123"/>
  <c r="AV123"/>
  <c r="AW123"/>
  <c r="AU124"/>
  <c r="AV124"/>
  <c r="AW124"/>
  <c r="AU125"/>
  <c r="AV125"/>
  <c r="AW125"/>
  <c r="AU126"/>
  <c r="AV126"/>
  <c r="AW126"/>
  <c r="AU127"/>
  <c r="AV127"/>
  <c r="AW127"/>
  <c r="AU128"/>
  <c r="AV128"/>
  <c r="AW128"/>
  <c r="AU129"/>
  <c r="AV129"/>
  <c r="AW129"/>
  <c r="AU130"/>
  <c r="AV130"/>
  <c r="AW130"/>
  <c r="AU131"/>
  <c r="AV131"/>
  <c r="AW131"/>
  <c r="AU132"/>
  <c r="AV132"/>
  <c r="AW132"/>
  <c r="AU133"/>
  <c r="AV133"/>
  <c r="AW133"/>
  <c r="AU134"/>
  <c r="AV134"/>
  <c r="AW134"/>
  <c r="AU135"/>
  <c r="AV135"/>
  <c r="AW135"/>
  <c r="AU136"/>
  <c r="AV136"/>
  <c r="AW136"/>
  <c r="AU137"/>
  <c r="AV137"/>
  <c r="AW137"/>
  <c r="AU138"/>
  <c r="AV138"/>
  <c r="AW138"/>
  <c r="AU139"/>
  <c r="AV139"/>
  <c r="AW139"/>
  <c r="AU140"/>
  <c r="AV140"/>
  <c r="AW140"/>
  <c r="AU141"/>
  <c r="AV141"/>
  <c r="AW141"/>
  <c r="AU142"/>
  <c r="AV142"/>
  <c r="AW142"/>
  <c r="AU143"/>
  <c r="AV143"/>
  <c r="AW143"/>
  <c r="AU144"/>
  <c r="AV144"/>
  <c r="AW144"/>
  <c r="AU145"/>
  <c r="AV145"/>
  <c r="AW145"/>
  <c r="AU146"/>
  <c r="AV146"/>
  <c r="AW146"/>
  <c r="AU147"/>
  <c r="AV147"/>
  <c r="AW147"/>
  <c r="AU148"/>
  <c r="AV148"/>
  <c r="AW148"/>
  <c r="AU149"/>
  <c r="AV149"/>
  <c r="AW149"/>
  <c r="AU150"/>
  <c r="AV150"/>
  <c r="AW150"/>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U7"/>
  <c r="U11"/>
  <c r="U15"/>
  <c r="U19"/>
  <c r="U23"/>
  <c r="U27"/>
  <c r="U31"/>
  <c r="U35"/>
  <c r="U39"/>
  <c r="U43"/>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Y3"/>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AU29"/>
  <c r="AV29"/>
  <c r="AW29"/>
  <c r="O3"/>
  <c r="Q3"/>
  <c r="U45" l="1"/>
  <c r="U41"/>
  <c r="U37"/>
  <c r="U33"/>
  <c r="U29"/>
  <c r="U25"/>
  <c r="U21"/>
  <c r="U17"/>
  <c r="U13"/>
  <c r="U9"/>
  <c r="U5"/>
  <c r="S3"/>
  <c r="U3"/>
  <c r="U44"/>
  <c r="U42"/>
  <c r="U40"/>
  <c r="U38"/>
  <c r="U36"/>
  <c r="U34"/>
  <c r="U32"/>
  <c r="U30"/>
  <c r="U28"/>
  <c r="U26"/>
  <c r="U24"/>
  <c r="U22"/>
  <c r="U20"/>
  <c r="U18"/>
  <c r="U16"/>
  <c r="U14"/>
  <c r="U12"/>
  <c r="U10"/>
  <c r="U8"/>
  <c r="U6"/>
  <c r="U4"/>
  <c r="AU26"/>
  <c r="AV26"/>
  <c r="AV8"/>
  <c r="AV9"/>
  <c r="AV10"/>
  <c r="AV11"/>
  <c r="AV12"/>
  <c r="AV13"/>
  <c r="AV14"/>
  <c r="AV15"/>
  <c r="Q2" l="1"/>
  <c r="G7" l="1"/>
  <c r="G6"/>
  <c r="AW5"/>
  <c r="AV5"/>
  <c r="AU5"/>
  <c r="G5"/>
  <c r="G4"/>
  <c r="AW3"/>
  <c r="AU3"/>
  <c r="AV3"/>
  <c r="AU4"/>
  <c r="AV4"/>
  <c r="AW4"/>
  <c r="AU6"/>
  <c r="AV6"/>
  <c r="AW6"/>
  <c r="AU7"/>
  <c r="AV7"/>
  <c r="AW7"/>
  <c r="AU14"/>
  <c r="AW14"/>
  <c r="AU15"/>
  <c r="AW15"/>
  <c r="AU16"/>
  <c r="AV16"/>
  <c r="AW16"/>
  <c r="AU17"/>
  <c r="AV17"/>
  <c r="AW17"/>
  <c r="AU18"/>
  <c r="AV18"/>
  <c r="AW18"/>
  <c r="AU19"/>
  <c r="AV19"/>
  <c r="AW19"/>
  <c r="AU20"/>
  <c r="AV20"/>
  <c r="AW20"/>
  <c r="AU21"/>
  <c r="AV21"/>
  <c r="AW21"/>
  <c r="AU22"/>
  <c r="AV22"/>
  <c r="AW22"/>
  <c r="AU23"/>
  <c r="AV23"/>
  <c r="AW23"/>
  <c r="AU24"/>
  <c r="AV24"/>
  <c r="AW24"/>
  <c r="AU25"/>
  <c r="AV25"/>
  <c r="AW25"/>
  <c r="AW26"/>
  <c r="AU27"/>
  <c r="AV27"/>
  <c r="AW27"/>
  <c r="AU28"/>
  <c r="AV28"/>
  <c r="AW28"/>
  <c r="O2"/>
  <c r="G3"/>
  <c r="T3"/>
  <c r="Y2" l="1"/>
  <c r="V2"/>
  <c r="T2"/>
  <c r="U2"/>
  <c r="S2" l="1"/>
  <c r="G2" l="1"/>
  <c r="AV2"/>
  <c r="AU2"/>
  <c r="AW2"/>
</calcChain>
</file>

<file path=xl/comments1.xml><?xml version="1.0" encoding="utf-8"?>
<comments xmlns="http://schemas.openxmlformats.org/spreadsheetml/2006/main">
  <authors>
    <author>User</author>
    <author>Jorge</author>
  </authors>
  <commentList>
    <comment ref="A1" authorId="0">
      <text>
        <r>
          <rPr>
            <sz val="9"/>
            <color indexed="81"/>
            <rFont val="Arial"/>
            <family val="2"/>
          </rPr>
          <t>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 3) Francisco Fernandez FF, 4) David Castro DC, 5) Daniel Gatica DG, 6) Luis Castro LC, 7) Manuel Castro MC. Finalmente se incluye el número de buceo y el número de transecto. Por ejemplo: CP-150806-LC-1-1-PCU.</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Dia, mes y año de cuando se realizo el censo, dia con numero, nombre abreviado del mes con las tres primeras letras (ene, feb, etc) y el año completo, no abreviado. Por ejemplo: 4/ago/2006.</t>
        </r>
      </text>
    </comment>
    <comment ref="E1" authorId="1">
      <text>
        <r>
          <rPr>
            <sz val="9"/>
            <color indexed="81"/>
            <rFont val="Arial"/>
            <family val="2"/>
          </rPr>
          <t>Hora de inicio del transecto usando formato de 24 horas, por ejemplo: 12:34.</t>
        </r>
        <r>
          <rPr>
            <sz val="8"/>
            <color indexed="81"/>
            <rFont val="Tahoma"/>
            <family val="2"/>
          </rPr>
          <t xml:space="preserve">
</t>
        </r>
      </text>
    </comment>
    <comment ref="F1" authorId="1">
      <text>
        <r>
          <rPr>
            <sz val="9"/>
            <color indexed="81"/>
            <rFont val="Arial"/>
            <family val="2"/>
          </rPr>
          <t>Hora final del transecto usando formato de 24 horas, por ejemplo: 12:54.</t>
        </r>
        <r>
          <rPr>
            <sz val="8"/>
            <color indexed="81"/>
            <rFont val="Tahoma"/>
            <family val="2"/>
          </rPr>
          <t xml:space="preserve">
</t>
        </r>
      </text>
    </comment>
    <comment ref="G1" authorId="1">
      <text>
        <r>
          <rPr>
            <sz val="9"/>
            <color indexed="81"/>
            <rFont val="Arial"/>
            <family val="2"/>
          </rPr>
          <t>Diferencia entre la hora de inicio y final del transecto en minutos.</t>
        </r>
        <r>
          <rPr>
            <sz val="8"/>
            <color indexed="81"/>
            <rFont val="Tahoma"/>
            <family val="2"/>
          </rPr>
          <t xml:space="preserve">
</t>
        </r>
      </text>
    </comment>
    <comment ref="H1" authorId="0">
      <text>
        <r>
          <rPr>
            <sz val="9"/>
            <color indexed="81"/>
            <rFont val="Arial"/>
            <family val="2"/>
          </rPr>
          <t>Epoca en la se realizo el buceo.                                                                    1: enero-junio                                                                                             2: julio-diciembre</t>
        </r>
      </text>
    </comment>
    <comment ref="I1" authorId="1">
      <text>
        <r>
          <rPr>
            <sz val="9"/>
            <color indexed="81"/>
            <rFont val="Arial"/>
            <family val="2"/>
          </rPr>
          <t>Numero de buceo. Se estaran realizando en promedio 2 buceos por dia, por lo que habra un 1 para el primer buceo y un 2 para el segundo buceo.</t>
        </r>
        <r>
          <rPr>
            <sz val="8"/>
            <color indexed="81"/>
            <rFont val="Tahoma"/>
            <family val="2"/>
          </rPr>
          <t xml:space="preserve">
</t>
        </r>
      </text>
    </comment>
    <comment ref="J1" authorId="0">
      <text>
        <r>
          <rPr>
            <sz val="9"/>
            <color indexed="81"/>
            <rFont val="Arial"/>
            <family val="2"/>
          </rPr>
          <t>Numero de replica (Censo). Cada buzo asignara un numero consecutivo por dia.</t>
        </r>
      </text>
    </comment>
    <comment ref="K1" authorId="0">
      <text>
        <r>
          <rPr>
            <sz val="9"/>
            <color indexed="81"/>
            <rFont val="Arial"/>
            <family val="2"/>
          </rPr>
          <t>Número de transecto. Se asignara un número consecutivo por dia, de acuerdo a la epoca y sitio del censo.</t>
        </r>
      </text>
    </comment>
    <comment ref="L1" authorId="0">
      <text>
        <r>
          <rPr>
            <sz val="9"/>
            <color indexed="81"/>
            <rFont val="Arial"/>
            <family val="2"/>
          </rPr>
          <t>Nombre del lugar donde se realizo el censo como: El Cantil, Cabo pulmo; El Bajo, Cabo Pulmo y El Bledito, Los Frailes</t>
        </r>
      </text>
    </comment>
    <comment ref="N1" authorId="1">
      <text>
        <r>
          <rPr>
            <sz val="9"/>
            <color indexed="81"/>
            <rFont val="Arial"/>
            <family val="2"/>
          </rPr>
          <t>1: reserva
2: control</t>
        </r>
        <r>
          <rPr>
            <sz val="8"/>
            <color indexed="81"/>
            <rFont val="Tahoma"/>
            <family val="2"/>
          </rPr>
          <t xml:space="preserve">
</t>
        </r>
      </text>
    </comment>
    <comment ref="O1" authorId="0">
      <text>
        <r>
          <rPr>
            <sz val="9"/>
            <color indexed="81"/>
            <rFont val="Arial"/>
            <family val="2"/>
          </rPr>
          <t>Profundidad inicial del transecto en pies.</t>
        </r>
      </text>
    </comment>
    <comment ref="P1" authorId="0">
      <text>
        <r>
          <rPr>
            <sz val="9"/>
            <color indexed="81"/>
            <rFont val="Arial"/>
            <family val="2"/>
          </rPr>
          <t>Profundidad inicial del transecto en metros.</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0">
      <text>
        <r>
          <rPr>
            <sz val="9"/>
            <color indexed="81"/>
            <rFont val="Arial"/>
            <family val="2"/>
          </rPr>
          <t>Profundidad maxima del transecto en pies.</t>
        </r>
        <r>
          <rPr>
            <sz val="8"/>
            <color indexed="81"/>
            <rFont val="Tahoma"/>
            <family val="2"/>
          </rPr>
          <t xml:space="preserve">
</t>
        </r>
      </text>
    </comment>
    <comment ref="T1" authorId="0">
      <text>
        <r>
          <rPr>
            <sz val="9"/>
            <color indexed="81"/>
            <rFont val="Arial"/>
            <family val="2"/>
          </rPr>
          <t>Profundidad maxima del transecto en metros.</t>
        </r>
      </text>
    </comment>
    <comment ref="U1" authorId="0">
      <text>
        <r>
          <rPr>
            <sz val="9"/>
            <color indexed="81"/>
            <rFont val="Arial"/>
            <family val="2"/>
          </rPr>
          <t>Profundidad media del transecto en pies.</t>
        </r>
      </text>
    </comment>
    <comment ref="V1" authorId="0">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 xml:space="preserve">Longitud en  grados  decimales . Por ejemplo: 115.56778.
</t>
        </r>
      </text>
    </comment>
    <comment ref="Y1" authorId="0">
      <text>
        <r>
          <rPr>
            <sz val="10"/>
            <color indexed="81"/>
            <rFont val="Arial"/>
            <family val="2"/>
          </rPr>
          <t>Temperatura del agua durante el censo en grados fahrenheit.</t>
        </r>
        <r>
          <rPr>
            <sz val="8"/>
            <color indexed="81"/>
            <rFont val="Tahoma"/>
            <family val="2"/>
          </rPr>
          <t xml:space="preserve">
</t>
        </r>
      </text>
    </comment>
    <comment ref="Z1" authorId="0">
      <text>
        <r>
          <rPr>
            <sz val="10"/>
            <color indexed="81"/>
            <rFont val="Arial"/>
            <family val="2"/>
          </rPr>
          <t>Temperatura del agua durante el censo en grados centigrados.</t>
        </r>
      </text>
    </comment>
    <comment ref="AA1" authorId="1">
      <text>
        <r>
          <rPr>
            <sz val="10"/>
            <color indexed="81"/>
            <rFont val="Arial"/>
            <family val="2"/>
          </rPr>
          <t>Visibilidad durante el censo en metros.</t>
        </r>
        <r>
          <rPr>
            <sz val="8"/>
            <color indexed="81"/>
            <rFont val="Tahoma"/>
            <family val="2"/>
          </rPr>
          <t xml:space="preserve">
</t>
        </r>
      </text>
    </comment>
  </commentList>
</comments>
</file>

<file path=xl/sharedStrings.xml><?xml version="1.0" encoding="utf-8"?>
<sst xmlns="http://schemas.openxmlformats.org/spreadsheetml/2006/main" count="654" uniqueCount="262">
  <si>
    <t>codigo</t>
  </si>
  <si>
    <t>observador</t>
  </si>
  <si>
    <t>fecha</t>
  </si>
  <si>
    <t>tiempo inicio</t>
  </si>
  <si>
    <t>tiempo final</t>
  </si>
  <si>
    <t>tiempo total</t>
  </si>
  <si>
    <t>epoca</t>
  </si>
  <si>
    <t>no. buceo</t>
  </si>
  <si>
    <t>no. replica</t>
  </si>
  <si>
    <t>no. transecto</t>
  </si>
  <si>
    <t>sitio</t>
  </si>
  <si>
    <t>sitio en extenso</t>
  </si>
  <si>
    <t>tipo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</si>
  <si>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</si>
  <si>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</si>
  <si>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</si>
  <si>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</si>
  <si>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</si>
  <si>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</si>
  <si>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</si>
  <si>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</si>
  <si>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</si>
  <si>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</si>
  <si>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</si>
  <si>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</si>
  <si>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</si>
  <si>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A</t>
  </si>
  <si>
    <t>G</t>
  </si>
  <si>
    <t>B</t>
  </si>
  <si>
    <t>C</t>
  </si>
  <si>
    <t>R</t>
  </si>
  <si>
    <t>O</t>
  </si>
  <si>
    <t>N</t>
  </si>
  <si>
    <t>I</t>
  </si>
  <si>
    <t>Total sustrato</t>
  </si>
  <si>
    <t>Total relieve</t>
  </si>
  <si>
    <t>Total Cobertura</t>
  </si>
  <si>
    <t>OC</t>
  </si>
  <si>
    <t>V</t>
  </si>
  <si>
    <t>CO</t>
  </si>
  <si>
    <t>L</t>
  </si>
  <si>
    <t>P</t>
  </si>
  <si>
    <t>n/d</t>
  </si>
  <si>
    <t>Año</t>
  </si>
  <si>
    <t>Base de datos de las reservas marinas completamente protegidas en Isla Natividad, BCS</t>
  </si>
  <si>
    <t>PCU (Punto de Contacto Uniforme)</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</si>
  <si>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</si>
  <si>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</si>
  <si>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Jesús Alonso Ramírez "Cejas", 6) Roberto Vazquez "Toshy". Además se contó con la participacion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</si>
  <si>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</si>
  <si>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</si>
  <si>
    <r>
      <t xml:space="preserve">* </t>
    </r>
    <r>
      <rPr>
        <b/>
        <sz val="10"/>
        <rFont val="Arial"/>
        <family val="2"/>
      </rPr>
      <t>Características del transecto</t>
    </r>
    <r>
      <rPr>
        <sz val="11"/>
        <color theme="1"/>
        <rFont val="Calibri"/>
        <family val="2"/>
        <scheme val="minor"/>
      </rPr>
      <t>. Cada metro (o cada 3 m) a lo largo de transecto de 30 m se determina el tipo de sustrato, cobertura y relieve.</t>
    </r>
  </si>
  <si>
    <r>
      <t xml:space="preserve">Sustrato.  </t>
    </r>
    <r>
      <rPr>
        <sz val="10"/>
        <rFont val="Arial"/>
        <family val="2"/>
      </rPr>
      <t xml:space="preserve">A= arena (&lt;0.5 cm)     G = gravilla (0.5-15 cm)     B = bloque (&gt;15 cm - 1 m)    R = roca de fondo (&gt;1 m)    O = otros (restos de conchas etc.) </t>
    </r>
  </si>
  <si>
    <r>
      <t>Cobertura.</t>
    </r>
    <r>
      <rPr>
        <sz val="10"/>
        <rFont val="Arial"/>
        <family val="2"/>
      </rPr>
      <t xml:space="preserve">   N = ninguna     C = algas café (sargazo gigante y coliflor)     V = algas verdes     R = algas marinas rojas (no coralinas)     CO = algas coralinas    L = lengua de vaca    I = invertebrado sedentario (esponjas, anémonas, etc.)     G = </t>
    </r>
    <r>
      <rPr>
        <i/>
        <sz val="10"/>
        <rFont val="Arial"/>
        <family val="2"/>
      </rPr>
      <t>Gellidium</t>
    </r>
    <r>
      <rPr>
        <sz val="10"/>
        <rFont val="Arial"/>
        <family val="2"/>
      </rPr>
      <t xml:space="preserve"> spp.</t>
    </r>
  </si>
  <si>
    <r>
      <t>Relieve.</t>
    </r>
    <r>
      <rPr>
        <sz val="10"/>
        <rFont val="Arial"/>
        <family val="2"/>
      </rPr>
      <t xml:space="preserve">    0 = 0 - 10 cm     1 = &gt;10 cm - 1m     2 = &gt;1 m - 2 m     3 = &gt; 2 m</t>
    </r>
  </si>
  <si>
    <r>
      <t>*</t>
    </r>
    <r>
      <rPr>
        <sz val="10"/>
        <color indexed="10"/>
        <rFont val="Arial"/>
        <family val="2"/>
      </rPr>
      <t xml:space="preserve"> Cuando no exista el dato para ser alimentado a la base de datos, usar las siguientes opciones: 1) ND (no se tomó el dato) ó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</si>
  <si>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PCU (14jul06).</t>
    </r>
  </si>
  <si>
    <t>nombre de campo</t>
  </si>
  <si>
    <t>descripción</t>
  </si>
  <si>
    <t>Datos en todas las hojas</t>
  </si>
  <si>
    <t>código</t>
  </si>
  <si>
    <t>Este es un código que identifica cada dato obtenido en cada censo. Se construye con las iniciales del lugar de muestreo general. Por ejemplo Isla Natividad seria IN,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AM1, 3) Gabriela Garza GG, 4) Jorge Torre JT, 5) Juan Carlos Hernandez JH, 6) Alonso Groso AG, 7) Roberto Vazquez RV, 8) Abraham Mayoral AM2, 9) Jose Alonso Ramirez JR, y 10) Ismael Estrada IE. Finalmente se incluye el número de buceo y el número de transecto. Por ejemplo: IN-150806-AM1-1-1: Transecto 1 en el buceo 1 de Abraham Mendoza el 15 de agosto del 2006 en la Isla Natividad.</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</si>
  <si>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</si>
  <si>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</si>
  <si>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Hora de inicio del transecto usando formato de 24 horas, por ejemplo: 12:34.</t>
  </si>
  <si>
    <t>ND</t>
  </si>
  <si>
    <t>Hora final del transecto usando formato de 24 horas, por ejemplo: 12:54.</t>
  </si>
  <si>
    <t>Diferencia entre la hora de inicio y final del transecto en minutos.</t>
  </si>
  <si>
    <t>Epoca en la se realizo el buceo.                                                                                                          1: enero-junio                                                                                                                                          2: julio-diciembre</t>
  </si>
  <si>
    <t>Número de buceo. Se estarán realizando en promedio 2 buceos por dia, por lo que habrá un 1 para el primer buceo y un 2 para el segundo buceo.</t>
  </si>
  <si>
    <t>Número de replica (Censo). Cada buzo asignara un número consecutivo por dia.</t>
  </si>
  <si>
    <t>Número de transecto. Se asignara un número consecutivo por dia, de acuerdo a la epoca y sitio del censo.</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</si>
  <si>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</si>
  <si>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3 y Punta Prieta.</t>
  </si>
  <si>
    <t>Tipo de sitio: reserva es 1 y bloque es 2.</t>
  </si>
  <si>
    <t>zona</t>
  </si>
  <si>
    <t>Tipo de zona en donde se realizó el censo: somera es 1, profunda es 2, adentro es 3 y afuera es 4.</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</si>
  <si>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</si>
  <si>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</si>
  <si>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</si>
  <si>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</si>
  <si>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</si>
  <si>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</si>
  <si>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</si>
  <si>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</si>
  <si>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</si>
  <si>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</si>
  <si>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</si>
  <si>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</si>
  <si>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</si>
  <si>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Datos en las hojas de por punto</t>
  </si>
  <si>
    <t>no. punto</t>
  </si>
  <si>
    <t>Número de punto a lo largo del transecto, este es cada metro.</t>
  </si>
  <si>
    <t>sustrato</t>
  </si>
  <si>
    <t xml:space="preserve">A= arena (&lt;0.5 cm)     G = gravilla (0.5-15 cm)     B = bloque (&gt;15 cm - 1 m)    R = roca de fondo (&gt;1 m)    O = otros (restos de conchas etc.) </t>
  </si>
  <si>
    <t>cobertura</t>
  </si>
  <si>
    <t xml:space="preserve"> N = ninguna     C = algas café (sargazo gigante y coliflor)     V = algas verdes     R = algas marinas rojas (no coralinas)     CO = algas coralinas    L = lengua de vaca    I = invertebrado sedentario (esponjas, anemonas, etc.)     G = Gellidium spp.</t>
  </si>
  <si>
    <t>relieve</t>
  </si>
  <si>
    <t xml:space="preserve"> 0 = 0 - 10 cm     1 = &gt;10 cm - 1m     2 = &gt;1 m - 2 m     3 = &gt; 2 m</t>
  </si>
  <si>
    <t>comentarios</t>
  </si>
  <si>
    <t>Comentarios generales, observación de otras especies importantes no incluidas en la lista, por ejemplo: tortugas, mantarayas, tiburones, lenguados, entre otros.</t>
  </si>
  <si>
    <t>Datos en las hoja de resumen</t>
  </si>
  <si>
    <t xml:space="preserve">Se escribe en cada renglon las veces que se observó cierta categoria. Por ejemplo si se observaron un total de 3 puntos con arena, se debe de incluir tres reglones repitiendo la misma información y la categoria A. </t>
  </si>
  <si>
    <t>año</t>
  </si>
  <si>
    <t>Sitio</t>
  </si>
  <si>
    <t xml:space="preserve">relieve </t>
  </si>
  <si>
    <t>RegistroPCU</t>
  </si>
  <si>
    <t>nd</t>
  </si>
  <si>
    <t>Los Cabitos</t>
  </si>
  <si>
    <t>El Abolladero</t>
  </si>
  <si>
    <t>El Abolladero, Isla Magdalena, Baja California Sur</t>
  </si>
  <si>
    <t>Punta Blanca Garropas</t>
  </si>
  <si>
    <t>Roguer Romero</t>
  </si>
  <si>
    <t>Punta Blanca somero</t>
  </si>
  <si>
    <t>Omar Rangel</t>
  </si>
  <si>
    <t>Cipriano Romero</t>
  </si>
  <si>
    <t>IMPUSO-261110-OM-2-2-PCU</t>
  </si>
  <si>
    <t>Mary Luna</t>
  </si>
  <si>
    <t>Megan Wehrenberg</t>
  </si>
  <si>
    <t>Arturo Hernandez</t>
  </si>
  <si>
    <t>Alfonso Romero</t>
  </si>
  <si>
    <t>El Progresista</t>
  </si>
  <si>
    <t>IMELPR-281110-AR-1-1-PCU</t>
  </si>
  <si>
    <t>Raul Romero</t>
  </si>
  <si>
    <t>Norberto Velez</t>
  </si>
  <si>
    <t>Punta Blanca Tepetate</t>
  </si>
  <si>
    <t>IMPUTE-271110-OR-1-1-PCU</t>
  </si>
  <si>
    <t>IMELABO-271110-AH-2-2-PCU</t>
  </si>
  <si>
    <t>Gustavo Hinojosa</t>
  </si>
  <si>
    <t>BAMAG-261110-RR-1-1-PCU</t>
  </si>
  <si>
    <t>BAMAG-261110-OR-1-2-PCU</t>
  </si>
  <si>
    <t>BAMAG-261110-MW-1-3-PCU</t>
  </si>
  <si>
    <t>BAMAG-261110-ML-1-4-PCU</t>
  </si>
  <si>
    <t>BAMAG-261110-AH-1-5-PCU</t>
  </si>
  <si>
    <t>IMLOCA-241110-AH-1-1-PCU</t>
  </si>
  <si>
    <t>IMELABO-271110-OR-2-1-PCU</t>
  </si>
  <si>
    <t>IMPUTE-271110-AH-1-2-PCU</t>
  </si>
  <si>
    <t>IMPUTE-271110-AH-1-3-PCU</t>
  </si>
  <si>
    <t>Total general</t>
  </si>
  <si>
    <t>IMELABO-271110-AH-2-3-PCU</t>
  </si>
  <si>
    <t>IMPUTE-271110-NV-1-4-PCU</t>
  </si>
  <si>
    <t>IMELABO-271110-NV-2-4-PCU</t>
  </si>
  <si>
    <t>IMPUTE-271110-ML-1-5-PCU</t>
  </si>
  <si>
    <t>IMELABO-271110-ML-2-5-PCU</t>
  </si>
  <si>
    <t>IMPUTE-271110-MW-1-6-PCU</t>
  </si>
  <si>
    <t>IMPUTE-271110-MW-1-7-PCU</t>
  </si>
  <si>
    <t>IMELABO-271110-MW-2-6-PCU</t>
  </si>
  <si>
    <t>IMLOCA-241110-MW-2-5-PCU</t>
  </si>
  <si>
    <t>IMLOCA-241110-AH-2-6-PCU</t>
  </si>
  <si>
    <t>IMLOCA-241110-ML-1-3-PCU</t>
  </si>
  <si>
    <t>IMLOCA-241110-ML-2-4-PCU</t>
  </si>
  <si>
    <t>IMPUSO-261110-CR-2-3-PCU</t>
  </si>
  <si>
    <t>IMPUSO-261110-ML-2-4-PCU</t>
  </si>
  <si>
    <t>IMPUSO-261110-MW-2-5-PCU</t>
  </si>
  <si>
    <t>IMPUSO-261110-AH-2-6-PCU</t>
  </si>
  <si>
    <t>IMELPR-281110-AR-2-7-PCU</t>
  </si>
  <si>
    <t>IMELPR-281110-RR-2-10-PCU</t>
  </si>
  <si>
    <t>IMELPR-281110-RR-1-4-PCU</t>
  </si>
  <si>
    <t>IMELPR-281110-ML-1-5-PCU</t>
  </si>
  <si>
    <t>IMELPR-281110-ML-2-11-PCU</t>
  </si>
  <si>
    <t>IMELPR-281110-MW-1-6-PCU</t>
  </si>
  <si>
    <t>IMELPR-281110-MW-2-12-PCU</t>
  </si>
  <si>
    <t>IMELPR-281110-AH-1-2-PCU</t>
  </si>
  <si>
    <t>IMELPR-281110-AH-1-3-PCU</t>
  </si>
  <si>
    <t>IMELPR-281110-AH-2-8-PCU</t>
  </si>
  <si>
    <t>IMELPR-281110-AH-2-9-PCU</t>
  </si>
  <si>
    <t>IMLOCA-241110-MW-1-2-PCU</t>
  </si>
  <si>
    <t>IMPUSO-261110-RR-2-1-PCU</t>
  </si>
  <si>
    <t>IS</t>
  </si>
  <si>
    <t>IM</t>
  </si>
  <si>
    <t>Observaciones</t>
  </si>
  <si>
    <t>Punta Blanca Somero</t>
  </si>
  <si>
    <t>Punta Blanca Somero, Isla Magdalena, Baja California Sur</t>
  </si>
  <si>
    <t>El Progresista, Isla Magdalena, Baja California Sur</t>
  </si>
  <si>
    <t>PUBL-081012-RR-1-1-PCU</t>
  </si>
  <si>
    <t>Punta Blanca profundo</t>
  </si>
  <si>
    <t>Garropas</t>
  </si>
  <si>
    <t>Garropas, Isla Magdalena, Baja California Sur</t>
  </si>
  <si>
    <t>Punta Blanca Profundo, Isla Magdalena, Baja California Sur</t>
  </si>
  <si>
    <t>PUBL-081012-CR-2-2-PCU</t>
  </si>
  <si>
    <t>ELPR-081012-RR-1-1-PCU</t>
  </si>
  <si>
    <t>ELPR-081012-CR-2-2-PCU</t>
  </si>
  <si>
    <t>ELPR-081012-RAR-3-3-PCU</t>
  </si>
  <si>
    <t>PUBL-081012-RAR-3-3-PCU</t>
  </si>
  <si>
    <t>PUBL-081012-OR-4-4-PCU</t>
  </si>
  <si>
    <t>ELPR-081012-RAR-4-4-PCU</t>
  </si>
  <si>
    <t>PUBL-081012-LV-5-5-PCU</t>
  </si>
  <si>
    <t>ELPR-081012-LV-5-5-PCU</t>
  </si>
  <si>
    <t>Leonardo Vazquez</t>
  </si>
  <si>
    <t>ELPR-081012-GH-6-6-PCU</t>
  </si>
  <si>
    <t>PUBL-081012-GH-6-6-PCU</t>
  </si>
  <si>
    <t>GA-091012-AH-1-1-PCU</t>
  </si>
  <si>
    <t>GA-091012-CR-2-2-PCU</t>
  </si>
  <si>
    <t>GA-091012-RAR-3-3-PCU</t>
  </si>
  <si>
    <t>GA-091012-OR-4-4-PCU</t>
  </si>
  <si>
    <t>GA-091012-GH-5-5-PCU</t>
  </si>
  <si>
    <t>GA-091012-LV-6-6-PCU</t>
  </si>
  <si>
    <t>GA-091012-RR-7-7-PCU</t>
  </si>
  <si>
    <t>GA-091012-NV-8-8-PCU</t>
  </si>
  <si>
    <t>ELPR-091012-AH-7-7-PCU</t>
  </si>
  <si>
    <t>ELPR-091012-CR-8-8-PCU</t>
  </si>
  <si>
    <t>ELPR-091012-RAR-9-9-PCU</t>
  </si>
  <si>
    <t>ELPR-091012-OR-10-10-PCU</t>
  </si>
  <si>
    <t>ELPR-091012-GH-11-11-PCU</t>
  </si>
  <si>
    <t>ELPR-091012-LV-12-12-PCU</t>
  </si>
  <si>
    <t>ELPR-091012-RR-13-13-PCU</t>
  </si>
  <si>
    <t>ELPR-091012-NV-14-14-PCU</t>
  </si>
  <si>
    <t>Punta Blanca profundo, Isla Magdalena, Baja California Sur</t>
  </si>
  <si>
    <t>Punta Blanca somero, Isla Magdalena, Baja California Sur</t>
  </si>
  <si>
    <t>PUBL-101012-AH-7-7-PCU</t>
  </si>
  <si>
    <t>PUBL-101012-CR-8-8-PCU</t>
  </si>
  <si>
    <t>PUBL-101012-RAR-9-9-PCU</t>
  </si>
  <si>
    <t>PUBL-101012-OR-10-1O-PCU</t>
  </si>
  <si>
    <t>PUBL-101012-LV-11-11-PCU</t>
  </si>
  <si>
    <t>PUBL-101012-GH-12-12-PCU</t>
  </si>
  <si>
    <t>PUBL-101012-NV-13-13-PCU</t>
  </si>
  <si>
    <t>PUBL-101012-RR-14-14-PCU</t>
  </si>
  <si>
    <t>PUBL-101012-AH-1-1-PCU</t>
  </si>
  <si>
    <t>PUBL-101012-CR-2-2-PCU</t>
  </si>
  <si>
    <t>PUBL-101012-RAR-3-3-PCU</t>
  </si>
  <si>
    <t>PUBL-101012-OR-4-4-PCU</t>
  </si>
  <si>
    <t>PUBL-101012-LV-5-5-PCU</t>
  </si>
  <si>
    <t>PUBL-101012-GH-6-6-PCU</t>
  </si>
  <si>
    <t>PUBL-101012-NV-7-7-PCU</t>
  </si>
  <si>
    <t>PUBL-101012-RR-8-8-PCU</t>
  </si>
  <si>
    <t>GA-111012-AH-9-9-PCU</t>
  </si>
  <si>
    <t>GA-111012-CR-10-10-PCU</t>
  </si>
  <si>
    <t>GA-111012-RAR-11-11-PCU</t>
  </si>
  <si>
    <t>GA-111012-OR-12-12-PCU</t>
  </si>
  <si>
    <t>PUBL-111012-AH-9-9-PCU</t>
  </si>
  <si>
    <t>PUBL-111012-CR-10-10-PCU</t>
  </si>
  <si>
    <t>PUBL-111012-RAR-11-11-PCU</t>
  </si>
  <si>
    <t>PUBL-111012-OR-12-12-PCU</t>
  </si>
  <si>
    <t>Los Cabitos profundo</t>
  </si>
  <si>
    <t>Los Cabitos somero</t>
  </si>
  <si>
    <t>Los Cabitos somero, Isla Magdalena, Baja California Sur</t>
  </si>
  <si>
    <t>Los Cabitos profundo, Isla Magdalena, Baja California Sur</t>
  </si>
  <si>
    <t>LOCA-131012-AH-4-4-INV</t>
  </si>
  <si>
    <t xml:space="preserve">Los Cabitos profundo </t>
  </si>
  <si>
    <t>LOCA-131012-CR-5-5-INV</t>
  </si>
  <si>
    <t>LOCA-131012-RAR-6-6-INV</t>
  </si>
  <si>
    <t>LOCA-131012-OR-7-7-INV</t>
  </si>
  <si>
    <t>LOCA-131012-LV-8-8-PCU</t>
  </si>
  <si>
    <t>LOCA-131012-NV-9-9-PCU</t>
  </si>
  <si>
    <t>LOCA-131012-RR-10-10-PCU</t>
  </si>
  <si>
    <t>LOCA-111012-LV-1-1-PCU</t>
  </si>
  <si>
    <t>LOCA-111012-NV-2-2-PCU</t>
  </si>
  <si>
    <t>LOCA-111012-RR-3-3-PCU</t>
  </si>
  <si>
    <t>LOCA-111012-LV-4-4-PCU</t>
  </si>
  <si>
    <t>LOCA-111012-NV-5-5-PCU</t>
  </si>
  <si>
    <t>LOCA-111012-RR-6-6-PCU</t>
  </si>
  <si>
    <t>ELAB-141012-AH-1-1-DA</t>
  </si>
  <si>
    <t>El Abolladero profundo</t>
  </si>
  <si>
    <t>El Abolladero profundo, Isla Magdalena, Baja California Sur</t>
  </si>
  <si>
    <t>ELAB-141012-CR-2-2-DA</t>
  </si>
  <si>
    <t>ELAB-141012-RAR-3-3-DA</t>
  </si>
  <si>
    <t>ELAB-141012-OR-4-4-DA</t>
  </si>
  <si>
    <t>ELAB-141012-LV-5-5-DA</t>
  </si>
  <si>
    <t>ELAB-141012-NV-6-6-DA</t>
  </si>
  <si>
    <t>ELAB-141012-RR-7-7-DA</t>
  </si>
  <si>
    <t>El Abolladero somero</t>
  </si>
  <si>
    <t>El Abolladero somero, Isla Magdalena, Baja California Sur</t>
  </si>
</sst>
</file>

<file path=xl/styles.xml><?xml version="1.0" encoding="utf-8"?>
<styleSheet xmlns="http://schemas.openxmlformats.org/spreadsheetml/2006/main">
  <numFmts count="3">
    <numFmt numFmtId="164" formatCode="0.00000"/>
    <numFmt numFmtId="165" formatCode="0.0"/>
    <numFmt numFmtId="166" formatCode="dd\-mm\-yy;@"/>
  </numFmts>
  <fonts count="20">
    <font>
      <sz val="11"/>
      <color theme="1"/>
      <name val="Calibri"/>
      <family val="2"/>
      <scheme val="minor"/>
    </font>
    <font>
      <b/>
      <sz val="10"/>
      <name val="Arial"/>
      <family val="2"/>
    </font>
    <font>
      <sz val="10"/>
      <name val="Arial"/>
      <family val="2"/>
    </font>
    <font>
      <sz val="8"/>
      <color indexed="81"/>
      <name val="Tahoma"/>
      <family val="2"/>
    </font>
    <font>
      <sz val="9"/>
      <color indexed="81"/>
      <name val="Arial"/>
      <family val="2"/>
    </font>
    <font>
      <sz val="10"/>
      <color indexed="81"/>
      <name val="Arial"/>
      <family val="2"/>
    </font>
    <font>
      <i/>
      <u/>
      <sz val="10"/>
      <name val="Arial"/>
      <family val="2"/>
    </font>
    <font>
      <i/>
      <sz val="10"/>
      <name val="Arial"/>
      <family val="2"/>
    </font>
    <font>
      <sz val="10"/>
      <color indexed="10"/>
      <name val="Arial"/>
      <family val="2"/>
    </font>
    <font>
      <b/>
      <sz val="10"/>
      <color indexed="10"/>
      <name val="Arial"/>
      <family val="2"/>
    </font>
    <font>
      <sz val="8"/>
      <name val="Calibri"/>
      <family val="2"/>
    </font>
    <font>
      <b/>
      <sz val="11"/>
      <name val="Calibri"/>
      <family val="2"/>
      <scheme val="minor"/>
    </font>
    <font>
      <sz val="11"/>
      <name val="Calibri"/>
      <family val="2"/>
      <scheme val="minor"/>
    </font>
    <font>
      <sz val="11"/>
      <color indexed="8"/>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name val="Calibri"/>
      <family val="2"/>
      <scheme val="minor"/>
    </font>
    <font>
      <sz val="10"/>
      <color theme="1"/>
      <name val="Calibri"/>
      <family val="2"/>
      <scheme val="minor"/>
    </font>
    <font>
      <sz val="11"/>
      <color indexed="8"/>
      <name val="Calibri"/>
      <family val="2"/>
    </font>
  </fonts>
  <fills count="7">
    <fill>
      <patternFill patternType="none"/>
    </fill>
    <fill>
      <patternFill patternType="gray125"/>
    </fill>
    <fill>
      <patternFill patternType="solid">
        <fgColor indexed="22"/>
        <bgColor indexed="64"/>
      </patternFill>
    </fill>
    <fill>
      <patternFill patternType="solid">
        <fgColor theme="1" tint="0.499984740745262"/>
        <bgColor indexed="64"/>
      </patternFill>
    </fill>
    <fill>
      <patternFill patternType="solid">
        <fgColor rgb="FF0070C0"/>
        <bgColor indexed="64"/>
      </patternFill>
    </fill>
    <fill>
      <patternFill patternType="solid">
        <fgColor rgb="FF92D050"/>
        <bgColor indexed="64"/>
      </patternFill>
    </fill>
    <fill>
      <patternFill patternType="solid">
        <fgColor rgb="FF00B050"/>
        <bgColor indexed="64"/>
      </patternFill>
    </fill>
  </fills>
  <borders count="16">
    <border>
      <left/>
      <right/>
      <top/>
      <bottom/>
      <diagonal/>
    </border>
    <border>
      <left style="thin">
        <color indexed="64"/>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2" fillId="0" borderId="0"/>
  </cellStyleXfs>
  <cellXfs count="116">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6" fillId="0" borderId="0" xfId="0" applyFont="1" applyAlignment="1">
      <alignment vertical="top"/>
    </xf>
    <xf numFmtId="0" fontId="1" fillId="0" borderId="0" xfId="0" applyFont="1" applyAlignment="1">
      <alignment vertical="top"/>
    </xf>
    <xf numFmtId="0" fontId="0" fillId="0" borderId="0" xfId="0" applyFill="1" applyAlignment="1">
      <alignment vertical="top" wrapText="1"/>
    </xf>
    <xf numFmtId="0" fontId="0" fillId="0" borderId="0" xfId="0" applyAlignment="1">
      <alignment vertical="top" wrapText="1"/>
    </xf>
    <xf numFmtId="0" fontId="1" fillId="0" borderId="0" xfId="0" applyFont="1" applyFill="1" applyAlignment="1">
      <alignment horizontal="left" vertical="top"/>
    </xf>
    <xf numFmtId="0" fontId="0" fillId="0" borderId="0" xfId="0" applyFill="1" applyAlignment="1">
      <alignment horizontal="left" vertical="top"/>
    </xf>
    <xf numFmtId="0" fontId="1" fillId="0" borderId="0" xfId="0" applyFont="1" applyFill="1" applyAlignment="1">
      <alignment vertical="top"/>
    </xf>
    <xf numFmtId="0" fontId="2" fillId="0" borderId="0" xfId="0" applyFont="1" applyFill="1" applyAlignment="1">
      <alignment vertical="top"/>
    </xf>
    <xf numFmtId="0" fontId="0" fillId="0" borderId="0" xfId="0" applyFill="1" applyAlignment="1"/>
    <xf numFmtId="0" fontId="1" fillId="0" borderId="0" xfId="0" applyFont="1" applyFill="1" applyAlignment="1">
      <alignment horizontal="center" vertical="top"/>
    </xf>
    <xf numFmtId="0" fontId="0" fillId="0" borderId="0" xfId="0" applyFill="1" applyAlignment="1">
      <alignment vertical="top"/>
    </xf>
    <xf numFmtId="0" fontId="0" fillId="0" borderId="0" xfId="0" applyFill="1"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pivotButton="1" applyBorder="1"/>
    <xf numFmtId="0" fontId="0" fillId="0" borderId="11" xfId="0" applyBorder="1"/>
    <xf numFmtId="15" fontId="0" fillId="0" borderId="2" xfId="0" applyNumberFormat="1" applyBorder="1"/>
    <xf numFmtId="0" fontId="0" fillId="0" borderId="12" xfId="0" applyBorder="1"/>
    <xf numFmtId="0" fontId="14" fillId="0" borderId="0" xfId="0" applyFont="1"/>
    <xf numFmtId="0" fontId="14" fillId="0" borderId="0" xfId="0" applyFont="1" applyFill="1" applyAlignment="1">
      <alignment horizontal="left"/>
    </xf>
    <xf numFmtId="0" fontId="17" fillId="0" borderId="0" xfId="1" applyFont="1"/>
    <xf numFmtId="0" fontId="17" fillId="0" borderId="0" xfId="1" applyNumberFormat="1" applyFont="1" applyFill="1" applyAlignment="1"/>
    <xf numFmtId="0" fontId="17" fillId="0" borderId="0" xfId="1" applyFont="1" applyFill="1" applyAlignment="1">
      <alignment vertical="top" wrapText="1"/>
    </xf>
    <xf numFmtId="0" fontId="17" fillId="0" borderId="0" xfId="1" applyFont="1" applyFill="1" applyAlignment="1">
      <alignment horizontal="right" vertical="top" wrapText="1"/>
    </xf>
    <xf numFmtId="0" fontId="18" fillId="0" borderId="0" xfId="1" applyFont="1" applyFill="1" applyAlignment="1">
      <alignment horizontal="right"/>
    </xf>
    <xf numFmtId="0" fontId="18" fillId="0" borderId="1" xfId="1" applyFont="1" applyFill="1" applyBorder="1" applyAlignment="1">
      <alignment horizontal="right"/>
    </xf>
    <xf numFmtId="0" fontId="16" fillId="0" borderId="0" xfId="1" applyFont="1" applyAlignment="1">
      <alignment horizontal="right"/>
    </xf>
    <xf numFmtId="0" fontId="17" fillId="0" borderId="0" xfId="1" applyFont="1" applyAlignment="1">
      <alignment horizontal="right"/>
    </xf>
    <xf numFmtId="0" fontId="18" fillId="0" borderId="0" xfId="1" applyFont="1"/>
    <xf numFmtId="0" fontId="18" fillId="0" borderId="0" xfId="1" applyFont="1" applyFill="1" applyBorder="1" applyAlignment="1">
      <alignment horizontal="right"/>
    </xf>
    <xf numFmtId="0" fontId="18" fillId="0" borderId="0" xfId="1" applyFont="1" applyAlignment="1">
      <alignment horizontal="right"/>
    </xf>
    <xf numFmtId="0" fontId="17" fillId="0" borderId="0" xfId="1" applyFont="1" applyFill="1" applyAlignment="1">
      <alignment horizontal="left"/>
    </xf>
    <xf numFmtId="0" fontId="17" fillId="0" borderId="0" xfId="1" applyFont="1" applyFill="1" applyAlignment="1">
      <alignment horizontal="left" vertical="top" wrapText="1"/>
    </xf>
    <xf numFmtId="0" fontId="15" fillId="3" borderId="0" xfId="1" applyFont="1" applyFill="1" applyAlignment="1">
      <alignment horizontal="center" vertical="center" wrapText="1"/>
    </xf>
    <xf numFmtId="0" fontId="16" fillId="3" borderId="0" xfId="1" applyFont="1" applyFill="1" applyAlignment="1">
      <alignment horizontal="center" vertical="center"/>
    </xf>
    <xf numFmtId="0" fontId="16" fillId="3" borderId="0" xfId="1" applyFont="1" applyFill="1" applyAlignment="1">
      <alignment horizontal="center" vertical="center" wrapText="1"/>
    </xf>
    <xf numFmtId="2"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14" fontId="0" fillId="0" borderId="0" xfId="0" applyNumberFormat="1" applyBorder="1" applyAlignment="1">
      <alignment horizontal="center" vertical="center"/>
    </xf>
    <xf numFmtId="20" fontId="0" fillId="0" borderId="0" xfId="0" applyNumberFormat="1" applyBorder="1" applyAlignment="1">
      <alignment horizontal="center" vertical="center"/>
    </xf>
    <xf numFmtId="1" fontId="0" fillId="0" borderId="0" xfId="0" applyNumberFormat="1" applyBorder="1" applyAlignment="1">
      <alignment horizontal="center" vertical="center"/>
    </xf>
    <xf numFmtId="0" fontId="0" fillId="0" borderId="0" xfId="0" applyNumberFormat="1" applyBorder="1" applyAlignment="1">
      <alignment horizontal="center" vertical="center"/>
    </xf>
    <xf numFmtId="0" fontId="0" fillId="0" borderId="0" xfId="0" applyFill="1" applyAlignment="1">
      <alignment horizontal="center" vertical="center"/>
    </xf>
    <xf numFmtId="0" fontId="11" fillId="2" borderId="13" xfId="0" applyFont="1" applyFill="1" applyBorder="1" applyAlignment="1">
      <alignment horizontal="center" vertical="center" wrapText="1"/>
    </xf>
    <xf numFmtId="166" fontId="11" fillId="2" borderId="13" xfId="0" applyNumberFormat="1" applyFont="1" applyFill="1" applyBorder="1" applyAlignment="1">
      <alignment horizontal="center" vertical="center" wrapText="1"/>
    </xf>
    <xf numFmtId="0" fontId="11" fillId="2" borderId="13" xfId="0" applyNumberFormat="1" applyFont="1" applyFill="1" applyBorder="1" applyAlignment="1">
      <alignment horizontal="center" vertical="center" wrapText="1"/>
    </xf>
    <xf numFmtId="20" fontId="11" fillId="2" borderId="13" xfId="0" applyNumberFormat="1" applyFont="1" applyFill="1" applyBorder="1" applyAlignment="1">
      <alignment horizontal="center" vertical="center" wrapText="1"/>
    </xf>
    <xf numFmtId="1" fontId="11" fillId="2" borderId="13" xfId="0" applyNumberFormat="1" applyFont="1" applyFill="1" applyBorder="1" applyAlignment="1">
      <alignment horizontal="center" vertical="center" wrapText="1"/>
    </xf>
    <xf numFmtId="2" fontId="11" fillId="2" borderId="13" xfId="0" applyNumberFormat="1" applyFont="1" applyFill="1" applyBorder="1" applyAlignment="1">
      <alignment horizontal="center" vertical="center" wrapText="1"/>
    </xf>
    <xf numFmtId="0" fontId="0" fillId="5" borderId="14" xfId="0" applyFont="1" applyFill="1" applyBorder="1" applyAlignment="1">
      <alignment horizontal="center" vertical="center"/>
    </xf>
    <xf numFmtId="0" fontId="0" fillId="5" borderId="13" xfId="0" applyFont="1" applyFill="1" applyBorder="1" applyAlignment="1">
      <alignment horizontal="center" vertical="center"/>
    </xf>
    <xf numFmtId="0" fontId="0" fillId="4" borderId="14" xfId="0" applyFont="1" applyFill="1" applyBorder="1" applyAlignment="1">
      <alignment horizontal="center" vertical="center"/>
    </xf>
    <xf numFmtId="0" fontId="0" fillId="4" borderId="13" xfId="0" applyFont="1" applyFill="1" applyBorder="1" applyAlignment="1">
      <alignment horizontal="center" vertical="center"/>
    </xf>
    <xf numFmtId="0" fontId="0" fillId="6" borderId="14" xfId="0" applyFont="1" applyFill="1" applyBorder="1" applyAlignment="1">
      <alignment horizontal="center" vertical="center"/>
    </xf>
    <xf numFmtId="0" fontId="0" fillId="6"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4" borderId="13" xfId="0" applyFont="1" applyFill="1" applyBorder="1" applyAlignment="1">
      <alignment horizontal="center" vertical="center"/>
    </xf>
    <xf numFmtId="0" fontId="0" fillId="0" borderId="13" xfId="0" applyFont="1" applyBorder="1" applyAlignment="1">
      <alignment horizontal="center" vertical="center"/>
    </xf>
    <xf numFmtId="166" fontId="12" fillId="0" borderId="0" xfId="0" applyNumberFormat="1" applyFont="1" applyBorder="1" applyAlignment="1">
      <alignment horizontal="center" vertical="center"/>
    </xf>
    <xf numFmtId="0" fontId="0" fillId="0" borderId="0" xfId="0" applyNumberFormat="1" applyFont="1" applyFill="1" applyBorder="1" applyAlignment="1">
      <alignment horizontal="center" vertical="center"/>
    </xf>
    <xf numFmtId="20"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164" fontId="13" fillId="0" borderId="0" xfId="0" applyNumberFormat="1" applyFont="1" applyFill="1" applyBorder="1" applyAlignment="1">
      <alignment horizontal="center" vertical="center"/>
    </xf>
    <xf numFmtId="0" fontId="12" fillId="0" borderId="1" xfId="0" applyFont="1" applyFill="1" applyBorder="1" applyAlignment="1">
      <alignment horizontal="center" vertical="center"/>
    </xf>
    <xf numFmtId="1" fontId="12" fillId="0" borderId="0" xfId="0" applyNumberFormat="1"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0" fillId="0" borderId="0" xfId="0" applyFont="1" applyBorder="1" applyAlignment="1">
      <alignment horizontal="center" vertical="center"/>
    </xf>
    <xf numFmtId="2" fontId="12" fillId="0" borderId="0" xfId="0" applyNumberFormat="1" applyFont="1" applyBorder="1" applyAlignment="1">
      <alignment horizontal="center" vertical="center"/>
    </xf>
    <xf numFmtId="0" fontId="0" fillId="0" borderId="1" xfId="0" applyFont="1" applyBorder="1" applyAlignment="1">
      <alignment horizontal="center" vertical="center"/>
    </xf>
    <xf numFmtId="166" fontId="0" fillId="0" borderId="0" xfId="0" applyNumberFormat="1" applyFont="1" applyBorder="1" applyAlignment="1">
      <alignment horizontal="center" vertical="center"/>
    </xf>
    <xf numFmtId="0" fontId="0" fillId="0" borderId="0" xfId="0" applyNumberFormat="1" applyFont="1" applyBorder="1" applyAlignment="1">
      <alignment horizontal="center" vertical="center"/>
    </xf>
    <xf numFmtId="20"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0" fontId="2" fillId="0" borderId="0" xfId="1" applyFill="1" applyBorder="1" applyAlignment="1">
      <alignment horizontal="center" vertical="center"/>
    </xf>
    <xf numFmtId="0" fontId="0" fillId="0" borderId="1" xfId="0" applyNumberFormat="1" applyBorder="1" applyAlignment="1">
      <alignment horizontal="center" vertical="center"/>
    </xf>
    <xf numFmtId="0" fontId="0" fillId="0" borderId="15"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2" fillId="0" borderId="0" xfId="0" applyFont="1" applyAlignment="1">
      <alignment vertical="top" wrapText="1"/>
    </xf>
    <xf numFmtId="0" fontId="2" fillId="0" borderId="0" xfId="0" applyFont="1" applyAlignment="1">
      <alignment horizontal="left" vertical="top" wrapText="1"/>
    </xf>
    <xf numFmtId="0" fontId="0" fillId="2" borderId="0" xfId="0" applyFill="1" applyAlignment="1">
      <alignment horizontal="center" vertical="top"/>
    </xf>
    <xf numFmtId="0" fontId="1" fillId="0" borderId="0" xfId="0" applyFont="1" applyAlignment="1">
      <alignment vertical="top" wrapText="1"/>
    </xf>
    <xf numFmtId="0" fontId="0" fillId="0" borderId="0" xfId="0" applyBorder="1" applyAlignment="1">
      <alignment horizontal="center"/>
    </xf>
    <xf numFmtId="15" fontId="0" fillId="0" borderId="0" xfId="0" applyNumberFormat="1" applyFont="1" applyFill="1" applyBorder="1" applyAlignment="1" applyProtection="1">
      <alignment horizontal="center"/>
      <protection locked="0"/>
    </xf>
    <xf numFmtId="0" fontId="0" fillId="0" borderId="0" xfId="0" applyFont="1" applyBorder="1" applyAlignment="1">
      <alignment horizontal="center"/>
    </xf>
    <xf numFmtId="20"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ill="1" applyBorder="1" applyAlignment="1">
      <alignment horizontal="center"/>
    </xf>
    <xf numFmtId="0" fontId="19" fillId="0" borderId="0" xfId="0" applyFont="1" applyFill="1" applyBorder="1" applyAlignment="1">
      <alignment horizontal="center"/>
    </xf>
    <xf numFmtId="165" fontId="0" fillId="0" borderId="0" xfId="0" applyNumberFormat="1" applyFont="1" applyFill="1" applyBorder="1" applyAlignment="1">
      <alignment horizontal="center"/>
    </xf>
    <xf numFmtId="165" fontId="0" fillId="0" borderId="0" xfId="0" applyNumberFormat="1" applyFill="1" applyBorder="1" applyAlignment="1">
      <alignment horizontal="center"/>
    </xf>
    <xf numFmtId="0" fontId="0" fillId="0" borderId="0" xfId="0" applyNumberFormat="1" applyFill="1" applyBorder="1" applyAlignment="1">
      <alignment horizontal="center"/>
    </xf>
    <xf numFmtId="1" fontId="2" fillId="0" borderId="0"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EF39A5"/>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VERTEBRADOS_IM_081012A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GAS_IM_1012AV.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s"/>
      <sheetName val="Validaciones"/>
      <sheetName val="Hoja2"/>
    </sheetNames>
    <sheetDataSet>
      <sheetData sheetId="0"/>
      <sheetData sheetId="1"/>
      <sheetData sheetId="2"/>
      <sheetData sheetId="3">
        <row r="2">
          <cell r="B2">
            <v>2010</v>
          </cell>
          <cell r="C2">
            <v>1</v>
          </cell>
          <cell r="J2" t="str">
            <v>Abulon amarillo</v>
          </cell>
        </row>
        <row r="3">
          <cell r="B3">
            <v>2011</v>
          </cell>
          <cell r="C3">
            <v>2</v>
          </cell>
          <cell r="J3" t="str">
            <v>Abulon azul</v>
          </cell>
        </row>
        <row r="4">
          <cell r="B4">
            <v>2012</v>
          </cell>
          <cell r="C4" t="str">
            <v>n/d</v>
          </cell>
          <cell r="J4" t="str">
            <v>Abulon chino</v>
          </cell>
        </row>
        <row r="5">
          <cell r="B5">
            <v>2013</v>
          </cell>
          <cell r="J5" t="str">
            <v>Abulon negro</v>
          </cell>
        </row>
        <row r="6">
          <cell r="B6">
            <v>2014</v>
          </cell>
          <cell r="J6" t="str">
            <v>Abulon rojo</v>
          </cell>
        </row>
        <row r="7">
          <cell r="B7">
            <v>2015</v>
          </cell>
          <cell r="J7" t="str">
            <v>Langosta roja</v>
          </cell>
        </row>
        <row r="8">
          <cell r="B8" t="str">
            <v>n/d</v>
          </cell>
          <cell r="J8" t="str">
            <v>Langosta azul</v>
          </cell>
        </row>
        <row r="9">
          <cell r="J9" t="str">
            <v>Pepino café</v>
          </cell>
        </row>
        <row r="10">
          <cell r="J10" t="str">
            <v>Caracol chino</v>
          </cell>
        </row>
        <row r="11">
          <cell r="J11" t="str">
            <v>Erizo punta de lapiz</v>
          </cell>
        </row>
        <row r="12">
          <cell r="J12" t="str">
            <v>Erizo negro</v>
          </cell>
        </row>
        <row r="13">
          <cell r="J13" t="str">
            <v>Muricea</v>
          </cell>
        </row>
        <row r="14">
          <cell r="J14" t="str">
            <v>Estrella sol</v>
          </cell>
        </row>
        <row r="15">
          <cell r="J15" t="str">
            <v>Caracol turbanico</v>
          </cell>
        </row>
        <row r="16">
          <cell r="J16" t="str">
            <v>Caracol undosa</v>
          </cell>
        </row>
        <row r="17">
          <cell r="J17" t="str">
            <v>Pulpo dos puntos</v>
          </cell>
        </row>
        <row r="18">
          <cell r="J18" t="str">
            <v>Pulpo rojo</v>
          </cell>
        </row>
        <row r="19">
          <cell r="J19" t="str">
            <v>n/d</v>
          </cell>
        </row>
        <row r="20">
          <cell r="J20" t="str">
            <v>Erizo espinudo</v>
          </cell>
        </row>
        <row r="21">
          <cell r="J21" t="str">
            <v>Erizo puntas rotas</v>
          </cell>
        </row>
        <row r="22">
          <cell r="J22" t="str">
            <v>Estrella comun</v>
          </cell>
        </row>
        <row r="23">
          <cell r="J23" t="str">
            <v>n/a</v>
          </cell>
        </row>
        <row r="26">
          <cell r="J26" t="str">
            <v>AZUL</v>
          </cell>
        </row>
        <row r="27">
          <cell r="J27" t="str">
            <v>AMARILLO</v>
          </cell>
        </row>
      </sheetData>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 val="Instrucciones"/>
      <sheetName val="Validaciones"/>
      <sheetName val="Diversidad de algas"/>
    </sheetNames>
    <sheetDataSet>
      <sheetData sheetId="0"/>
      <sheetData sheetId="1"/>
      <sheetData sheetId="2">
        <row r="2">
          <cell r="I2">
            <v>1</v>
          </cell>
        </row>
        <row r="3">
          <cell r="I3">
            <v>2</v>
          </cell>
        </row>
        <row r="4">
          <cell r="I4" t="str">
            <v>n/d</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uE" refreshedDate="40569.741770023145" createdVersion="1" refreshedVersion="2" recordCount="42" upgradeOnRefresh="1">
  <cacheSource type="worksheet">
    <worksheetSource ref="A1:AW2" sheet="Sustrato, Cobertura y Relieve"/>
  </cacheSource>
  <cacheFields count="49">
    <cacheField name="codigo" numFmtId="0">
      <sharedItems count="77">
        <s v="IMPUSO-261110-RR-2-1-PCU"/>
        <s v="IMPUSO-261110-OM-2-2-PCU"/>
        <s v="IMPUSO-261110-CR-2-3-PCU"/>
        <s v="IMPUSO-261110-ML-2-4-PCU"/>
        <s v="IMPUSO-261110-MW-2-5-PCU"/>
        <s v="IMPUSO-261110-AH-2-6-PCU"/>
        <s v="IMELPR-281110-AR-1-1-PCU"/>
        <s v="IMELPR-281110-AH-1-2-PCU"/>
        <s v="IMELPR-281110-AH-1-3-PCU"/>
        <s v="IMELPR-281110-RR-1-4-PCU"/>
        <s v="IMELPR-281110-ML-1-5-PCU"/>
        <s v="IMELPR-281110-MW-1-6-PCU"/>
        <s v="IMELPR-281110-AR-2-7-PCU"/>
        <s v="IMELPR-281110-AH-2-8-PCU"/>
        <s v="IMELPR-281110-AH-2-9-PCU"/>
        <s v="IMELPR-281110-RR-2-10-PCU"/>
        <s v="IMELPR-281110-ML-2-11-PCU"/>
        <s v="IMELPR-281110-MW-2-12-PCU"/>
        <s v="IMPUTE-271110-OR-1-1-PCU"/>
        <s v="IMELABO-271110-OR-2-1-PCU"/>
        <s v="IMPUTE-271110-AH-1-2-PCU"/>
        <s v="IMELABO-271110-AH-2-2-PCU"/>
        <s v="IMPUTE-271110-AH-1-3-PCU"/>
        <s v="IMELABO-271110-AH-2-3-PCU"/>
        <s v="IMPUTE-271110-NV-1-4-PCU"/>
        <s v="IMELABO-271110-NV-2-4-PCU"/>
        <s v="IMPUTE-271110-ML-1-5-PCU"/>
        <s v="IMELABO-271110-ML-2-5-PCU"/>
        <s v="IMPUTE-271110-MW-1-6-PCU"/>
        <s v="IMPUTE-271110-MW-1-7-PCU"/>
        <s v="IMELABO-271110-MW-2-6-PCU"/>
        <s v="BAMAG-261110-RR-1-1-PCU"/>
        <s v="BAMAG-261110-OR-1-2-PCU"/>
        <s v="BAMAG-261110-MW-1-3-PCU"/>
        <s v="BAMAG-261110-ML-1-4-PCU"/>
        <s v="BAMAG-261110-AH-1-5-PCU"/>
        <s v="IMLOCA-241110-AH-1-1-PCU"/>
        <s v="IMLOCA-241110-MW-1-2-PCU"/>
        <s v="IMLOCA-241110-ML-1-3-PCU"/>
        <s v="IMLOCA-241110-ML-2-4-PCU"/>
        <s v="IMLOCA-241110-MW-2-5-PCU"/>
        <s v="IMLOCA-241110-AH-2-6-PCU"/>
        <s v="IMELABO-271110-AH-3-3-PCU" u="1"/>
        <s v="IMELABO-271110-ML-5-5-PCU" u="1"/>
        <s v="IMELABO-271110-MW-6-6-PCU" u="1"/>
        <s v="IMELABO-271110-NV-4-4-PCU" u="1"/>
        <s v="IMELPR-281110-AH-2-2-PCU" u="1"/>
        <s v="IMELPR-281110-AH-3-3-PCU" u="1"/>
        <s v="IMELPR-281110-AH-8-8-PCU" u="1"/>
        <s v="IMELPR-281110-AH-9-9-PCU" u="1"/>
        <s v="IMELPR-281110-AR-7-7-PCU" u="1"/>
        <s v="IMELPR-281110-ML-11-11-PCU" u="1"/>
        <s v="IMELPR-281110-ML-5-5-PCU" u="1"/>
        <s v="IMELPR-281110-MW-12-12-PCU" u="1"/>
        <s v="IMELPR-281110-MW-6-6-PCU" u="1"/>
        <s v="IMELPR-281110-NV-4-4-PCU" u="1"/>
        <s v="IMELPR-281110-RR-10-10-PCU" u="1"/>
        <s v="IMLOCA-241110-AH-6-6-PCU" u="1"/>
        <s v="IMLOCA-241110-ML-3-3-PCU" u="1"/>
        <s v="IMLOCA-241110-ML-4-4-PCU" u="1"/>
        <s v="IMLOCA-241110-MW-2-2-PCU" u="1"/>
        <s v="IMLOCA-241110-MW-5-5-PCU" u="1"/>
        <s v="IMPUSO-261110-AH-1-6-PCU" u="1"/>
        <s v="IMPUSO-261110-AH-6-6-PCU" u="1"/>
        <s v="IMPUSO-261110-CR-1-3-PCU" u="1"/>
        <s v="IMPUSO-261110-CR-3-3-PCU" u="1"/>
        <s v="IMPUSO-261110-ML-1-4-PCU" u="1"/>
        <s v="IMPUSO-261110-ML-4-4-PCU" u="1"/>
        <s v="IMPUSO-261110-MW-1-5-PCU" u="1"/>
        <s v="IMPUSO-261110-MW-5-5-PCU" u="1"/>
        <s v="IMPUSO-261110-OM-1-2-PCU" u="1"/>
        <s v="IMPUSO-261110-RM-1-1-PCU" u="1"/>
        <s v="IMPUSO-261110-RM-2-1-PCU" u="1"/>
        <s v="IMPUTE-271110-ML-5-5-PCU" u="1"/>
        <s v="IMPUTE-271110-MW-6-6-PCU" u="1"/>
        <s v="IMPUTE-271110-MW-7-7-PCU" u="1"/>
        <s v="IMPUTE-271110-NV-4-4-PCU" u="1"/>
      </sharedItems>
    </cacheField>
    <cacheField name="observador" numFmtId="0">
      <sharedItems count="8">
        <s v="Roguer Romero"/>
        <s v="Omar Rangel"/>
        <s v="Cipriano Romero"/>
        <s v="Mary Luna"/>
        <s v="Megan Wehrenberg"/>
        <s v="Arturo Hernandez"/>
        <s v="Alfonso Romero"/>
        <s v="Norberto Velez"/>
      </sharedItems>
    </cacheField>
    <cacheField name="fecha" numFmtId="0">
      <sharedItems containsSemiMixedTypes="0" containsNonDate="0" containsDate="1" containsString="0" minDate="2010-11-24T00:00:00" maxDate="2010-11-29T00:00:00" count="4">
        <d v="2010-11-26T00:00:00"/>
        <d v="2010-11-28T00:00:00"/>
        <d v="2010-11-27T00:00:00"/>
        <d v="2010-11-24T00:00:00"/>
      </sharedItems>
    </cacheField>
    <cacheField name="Año" numFmtId="0">
      <sharedItems containsSemiMixedTypes="0" containsString="0" containsNumber="1" containsInteger="1" minValue="2010" maxValue="2010" count="1">
        <n v="2010"/>
      </sharedItems>
    </cacheField>
    <cacheField name="tiempo inicio" numFmtId="0">
      <sharedItems containsSemiMixedTypes="0" containsNonDate="0" containsDate="1" containsString="0" minDate="1899-12-30T01:07:00" maxDate="1899-12-30T13:17:00"/>
    </cacheField>
    <cacheField name="tiempo final" numFmtId="0">
      <sharedItems containsSemiMixedTypes="0" containsNonDate="0" containsDate="1" containsString="0" minDate="1899-12-30T01:14:00" maxDate="1899-12-30T13:26:00"/>
    </cacheField>
    <cacheField name="tiempo total" numFmtId="0">
      <sharedItems containsSemiMixedTypes="0" containsNonDate="0" containsDate="1" containsString="0" minDate="1899-12-30T00:05:00" maxDate="1899-12-30T00:20:00" count="12">
        <d v="1899-12-30T00:11:00"/>
        <d v="1899-12-30T00:15:00"/>
        <d v="1899-12-30T00:09:00"/>
        <d v="1899-12-30T00:08:00"/>
        <d v="1899-12-30T00:06:00"/>
        <d v="1899-12-30T00:12:00"/>
        <d v="1899-12-30T00:05:00"/>
        <d v="1899-12-30T00:10:00"/>
        <d v="1899-12-30T00:07:00"/>
        <d v="1899-12-30T00:13:00"/>
        <d v="1899-12-30T00:16:00"/>
        <d v="1899-12-30T00:20:00"/>
      </sharedItems>
    </cacheField>
    <cacheField name="epoca" numFmtId="0">
      <sharedItems containsSemiMixedTypes="0" containsString="0" containsNumber="1" containsInteger="1" minValue="2" maxValue="2" count="1">
        <n v="2"/>
      </sharedItems>
    </cacheField>
    <cacheField name="no. buceo" numFmtId="0">
      <sharedItems containsSemiMixedTypes="0" containsString="0" containsNumber="1" containsInteger="1" minValue="1" maxValue="2" count="2">
        <n v="2"/>
        <n v="1"/>
      </sharedItems>
    </cacheField>
    <cacheField name="no. replica" numFmtId="0">
      <sharedItems containsSemiMixedTypes="0" containsString="0" containsNumber="1" containsInteger="1" minValue="1" maxValue="12" count="12">
        <n v="1"/>
        <n v="2"/>
        <n v="3"/>
        <n v="4"/>
        <n v="5"/>
        <n v="6"/>
        <n v="7"/>
        <n v="8"/>
        <n v="9"/>
        <n v="10"/>
        <n v="11"/>
        <n v="12"/>
      </sharedItems>
    </cacheField>
    <cacheField name="no. transecto" numFmtId="0">
      <sharedItems containsSemiMixedTypes="0" containsString="0" containsNumber="1" containsInteger="1" minValue="1" maxValue="12" count="12">
        <n v="1"/>
        <n v="2"/>
        <n v="3"/>
        <n v="4"/>
        <n v="5"/>
        <n v="6"/>
        <n v="7"/>
        <n v="8"/>
        <n v="9"/>
        <n v="10"/>
        <n v="11"/>
        <n v="12"/>
      </sharedItems>
    </cacheField>
    <cacheField name="sitio" numFmtId="0">
      <sharedItems count="6">
        <s v="Punta Blanca somero"/>
        <s v="El Progresista"/>
        <s v="Punta Blanca Tepetate"/>
        <s v="El Abolladero"/>
        <s v="Punta Blanca Garropas"/>
        <s v="Los Cabitos"/>
      </sharedItems>
    </cacheField>
    <cacheField name="sitio en extenso" numFmtId="0">
      <sharedItems count="6">
        <s v="Punta Blanca somero, Isla Magdalena, Baja California Sur"/>
        <s v="El progresista, Isla Magdalena, Baja California Sur"/>
        <s v="Punta Blanca Tepetate, Isla Magdalena, Baja California Sur"/>
        <s v="El Abolladero, Isla Magdalena, Baja California Sur"/>
        <s v="Punta Blanca, Isla Magdalena, Baja California Sur"/>
        <s v="Los Cabitos, Isla Magdalena, Baja California Sur"/>
      </sharedItems>
    </cacheField>
    <cacheField name="tipo sitio" numFmtId="0">
      <sharedItems containsSemiMixedTypes="0" containsString="0" containsNumber="1" containsInteger="1" minValue="1" maxValue="2" count="2">
        <n v="1"/>
        <n v="2"/>
      </sharedItems>
    </cacheField>
    <cacheField name="prof inicial (ft)" numFmtId="0">
      <sharedItems containsSemiMixedTypes="0" containsString="0" containsNumber="1" minValue="12.209999999999999" maxValue="57.419999999999995"/>
    </cacheField>
    <cacheField name="prof inicial (m)" numFmtId="0">
      <sharedItems containsSemiMixedTypes="0" containsString="0" containsNumber="1" minValue="3.7" maxValue="17.399999999999999"/>
    </cacheField>
    <cacheField name="prof final (ft)" numFmtId="0">
      <sharedItems containsSemiMixedTypes="0" containsString="0" containsNumber="1" minValue="14.52" maxValue="58.74"/>
    </cacheField>
    <cacheField name="prof final (m)" numFmtId="0">
      <sharedItems containsSemiMixedTypes="0" containsString="0" containsNumber="1" minValue="4.4000000000000004" maxValue="17.8"/>
    </cacheField>
    <cacheField name="prof max (ft)" numFmtId="0">
      <sharedItems containsSemiMixedTypes="0" containsString="0" containsNumber="1" minValue="14.52" maxValue="58.74"/>
    </cacheField>
    <cacheField name="prof max (m)" numFmtId="0">
      <sharedItems containsSemiMixedTypes="0" containsString="0" containsNumber="1" minValue="4.4000000000000004" maxValue="17.8"/>
    </cacheField>
    <cacheField name="prof X (ft)" numFmtId="0">
      <sharedItems containsSemiMixedTypes="0" containsString="0" containsNumber="1" minValue="13.695" maxValue="57.09"/>
    </cacheField>
    <cacheField name="prof X (m)" numFmtId="0">
      <sharedItems containsSemiMixedTypes="0" containsString="0" containsNumber="1" minValue="4.1500000000000004" maxValue="17.3"/>
    </cacheField>
    <cacheField name="latitud (N)" numFmtId="0">
      <sharedItems containsSemiMixedTypes="0" containsString="0" containsNumber="1" minValue="24.55612" maxValue="24.661999999999999" count="15">
        <n v="24.651299999999999"/>
        <n v="24.659300000000002"/>
        <n v="24.661639999999998"/>
        <n v="24.66179"/>
        <n v="24.66187"/>
        <n v="24.661809999999999"/>
        <n v="24.65128"/>
        <n v="24.572870000000002"/>
        <n v="24.659109999999998"/>
        <n v="24.574190000000002"/>
        <n v="24.661999999999999"/>
        <n v="24.661519999999999"/>
        <n v="24.55612"/>
        <n v="24.55641"/>
        <n v="24.558319999999998"/>
      </sharedItems>
    </cacheField>
    <cacheField name="longitud (W)" numFmtId="0">
      <sharedItems containsSemiMixedTypes="0" containsString="0" containsNumber="1" minValue="-112.18231" maxValue="112.18231" count="30">
        <n v="-112.17654"/>
        <n v="-112.17776000000001"/>
        <n v="-112.17349"/>
        <n v="-112.17228"/>
        <n v="-112.17224"/>
        <n v="-112.17298"/>
        <n v="-112.18231"/>
        <n v="-112.10508"/>
        <n v="-112.1806"/>
        <n v="-112.10616"/>
        <n v="-112.1802"/>
        <n v="-112.18146"/>
        <n v="-112.10513"/>
        <n v="-112.10266"/>
        <n v="-112.10448"/>
        <n v="112.10266" u="1"/>
        <n v="112.10448" u="1"/>
        <n v="112.10508" u="1"/>
        <n v="112.10513" u="1"/>
        <n v="112.10616" u="1"/>
        <n v="112.17224" u="1"/>
        <n v="112.17228" u="1"/>
        <n v="112.17298" u="1"/>
        <n v="112.17349" u="1"/>
        <n v="112.17654" u="1"/>
        <n v="112.17776000000001" u="1"/>
        <n v="112.1802" u="1"/>
        <n v="112.1806" u="1"/>
        <n v="112.18146" u="1"/>
        <n v="112.18231" u="1"/>
      </sharedItems>
    </cacheField>
    <cacheField name="temperatura (°F)" numFmtId="0">
      <sharedItems containsMixedTypes="1" containsNumber="1" minValue="60.8" maxValue="62.6" count="3">
        <s v="n/d"/>
        <n v="62.6"/>
        <n v="60.8"/>
      </sharedItems>
    </cacheField>
    <cacheField name="temperatura (°C)" numFmtId="0">
      <sharedItems containsMixedTypes="1" containsNumber="1" containsInteger="1" minValue="16" maxValue="17" count="3">
        <s v="n/d"/>
        <n v="17"/>
        <n v="16"/>
      </sharedItems>
    </cacheField>
    <cacheField name="visibilidad (m)" numFmtId="0">
      <sharedItems containsMixedTypes="1" containsNumber="1" containsInteger="1" minValue="5" maxValue="10" count="7">
        <s v="n/d"/>
        <n v="6"/>
        <n v="5"/>
        <n v="8"/>
        <n v="10"/>
        <n v="9"/>
        <n v="7"/>
      </sharedItems>
    </cacheField>
    <cacheField name="A" numFmtId="0">
      <sharedItems containsSemiMixedTypes="0" containsString="0" containsNumber="1" containsInteger="1" minValue="0" maxValue="10" count="8">
        <n v="0"/>
        <n v="6"/>
        <n v="1"/>
        <n v="5"/>
        <n v="8"/>
        <n v="2"/>
        <n v="3"/>
        <n v="10"/>
      </sharedItems>
    </cacheField>
    <cacheField name="G" numFmtId="0">
      <sharedItems containsSemiMixedTypes="0" containsString="0" containsNumber="1" containsInteger="1" minValue="0" maxValue="2" count="3">
        <n v="0"/>
        <n v="1"/>
        <n v="2"/>
      </sharedItems>
    </cacheField>
    <cacheField name="B" numFmtId="0">
      <sharedItems containsString="0" containsBlank="1" containsNumber="1" containsInteger="1" minValue="0" maxValue="28" count="11">
        <n v="0"/>
        <n v="1"/>
        <n v="12"/>
        <n v="9"/>
        <n v="14"/>
        <n v="11"/>
        <n v="8"/>
        <n v="2"/>
        <n v="6"/>
        <n v="28"/>
        <m/>
      </sharedItems>
    </cacheField>
    <cacheField name="R" numFmtId="0">
      <sharedItems containsSemiMixedTypes="0" containsString="0" containsNumber="1" containsInteger="1" minValue="0" maxValue="30" count="16">
        <n v="30"/>
        <n v="29"/>
        <n v="12"/>
        <n v="28"/>
        <n v="25"/>
        <n v="18"/>
        <n v="21"/>
        <n v="15"/>
        <n v="26"/>
        <n v="17"/>
        <n v="27"/>
        <n v="22"/>
        <n v="19"/>
        <n v="24"/>
        <n v="0"/>
        <n v="23"/>
      </sharedItems>
    </cacheField>
    <cacheField name="O" numFmtId="0">
      <sharedItems containsString="0" containsBlank="1" containsNumber="1" containsInteger="1" minValue="0" maxValue="2" count="4">
        <n v="0"/>
        <n v="1"/>
        <n v="2"/>
        <m/>
      </sharedItems>
    </cacheField>
    <cacheField name="0" numFmtId="0">
      <sharedItems containsSemiMixedTypes="0" containsString="0" containsNumber="1" containsInteger="1" minValue="0" maxValue="29" count="12">
        <n v="24"/>
        <n v="0"/>
        <n v="8"/>
        <n v="1"/>
        <n v="9"/>
        <n v="3"/>
        <n v="11"/>
        <n v="27"/>
        <n v="14"/>
        <n v="15"/>
        <n v="18"/>
        <n v="29"/>
      </sharedItems>
    </cacheField>
    <cacheField name="1" numFmtId="0">
      <sharedItems containsSemiMixedTypes="0" containsString="0" containsNumber="1" containsInteger="1" minValue="1" maxValue="30" count="19">
        <n v="6"/>
        <n v="29"/>
        <n v="16"/>
        <n v="25"/>
        <n v="20"/>
        <n v="27"/>
        <n v="21"/>
        <n v="30"/>
        <n v="1"/>
        <n v="26"/>
        <n v="22"/>
        <n v="28"/>
        <n v="24"/>
        <n v="19"/>
        <n v="3"/>
        <n v="15"/>
        <n v="12"/>
        <n v="14"/>
        <n v="23"/>
      </sharedItems>
    </cacheField>
    <cacheField name="2" numFmtId="0">
      <sharedItems containsSemiMixedTypes="0" containsString="0" containsNumber="1" containsInteger="1" minValue="0" maxValue="26" count="11">
        <n v="0"/>
        <n v="1"/>
        <n v="6"/>
        <n v="5"/>
        <n v="7"/>
        <n v="3"/>
        <n v="9"/>
        <n v="2"/>
        <n v="26"/>
        <n v="4"/>
        <n v="8"/>
      </sharedItems>
    </cacheField>
    <cacheField name="3" numFmtId="0">
      <sharedItems containsSemiMixedTypes="0" containsString="0" containsNumber="1" containsInteger="1" minValue="0" maxValue="3" count="4">
        <n v="0"/>
        <n v="2"/>
        <n v="1"/>
        <n v="3"/>
      </sharedItems>
    </cacheField>
    <cacheField name="N" numFmtId="0">
      <sharedItems containsSemiMixedTypes="0" containsString="0" containsNumber="1" containsInteger="1" minValue="0" maxValue="18" count="11">
        <n v="0"/>
        <n v="7"/>
        <n v="3"/>
        <n v="1"/>
        <n v="6"/>
        <n v="5"/>
        <n v="8"/>
        <n v="4"/>
        <n v="2"/>
        <n v="13"/>
        <n v="18"/>
      </sharedItems>
    </cacheField>
    <cacheField name="C" numFmtId="0">
      <sharedItems containsSemiMixedTypes="0" containsString="0" containsNumber="1" containsInteger="1" minValue="0" maxValue="8" count="9">
        <n v="3"/>
        <n v="0"/>
        <n v="1"/>
        <n v="2"/>
        <n v="7"/>
        <n v="8"/>
        <n v="6"/>
        <n v="4"/>
        <n v="5"/>
      </sharedItems>
    </cacheField>
    <cacheField name="OC" numFmtId="0">
      <sharedItems containsSemiMixedTypes="0" containsString="0" containsNumber="1" containsInteger="1" minValue="0" maxValue="11" count="7">
        <n v="0"/>
        <n v="3"/>
        <n v="1"/>
        <n v="4"/>
        <n v="2"/>
        <n v="11"/>
        <n v="6"/>
      </sharedItems>
    </cacheField>
    <cacheField name="V" numFmtId="0">
      <sharedItems containsSemiMixedTypes="0" containsString="0" containsNumber="1" containsInteger="1" minValue="0" maxValue="1" count="2">
        <n v="0"/>
        <n v="1"/>
      </sharedItems>
    </cacheField>
    <cacheField name="R2" numFmtId="0">
      <sharedItems containsSemiMixedTypes="0" containsString="0" containsNumber="1" containsInteger="1" minValue="0" maxValue="22" count="16">
        <n v="14"/>
        <n v="16"/>
        <n v="4"/>
        <n v="8"/>
        <n v="10"/>
        <n v="12"/>
        <n v="18"/>
        <n v="17"/>
        <n v="20"/>
        <n v="22"/>
        <n v="13"/>
        <n v="9"/>
        <n v="0"/>
        <n v="6"/>
        <n v="3"/>
        <n v="7"/>
      </sharedItems>
    </cacheField>
    <cacheField name="CO" numFmtId="0">
      <sharedItems containsSemiMixedTypes="0" containsString="0" containsNumber="1" containsInteger="1" minValue="0" maxValue="13" count="12">
        <n v="0"/>
        <n v="7"/>
        <n v="3"/>
        <n v="6"/>
        <n v="8"/>
        <n v="1"/>
        <n v="4"/>
        <n v="2"/>
        <n v="5"/>
        <n v="11"/>
        <n v="10"/>
        <n v="13"/>
      </sharedItems>
    </cacheField>
    <cacheField name="L" numFmtId="0">
      <sharedItems containsSemiMixedTypes="0" containsString="0" containsNumber="1" containsInteger="1" minValue="1" maxValue="13" count="13">
        <n v="13"/>
        <n v="7"/>
        <n v="12"/>
        <n v="1"/>
        <n v="6"/>
        <n v="10"/>
        <n v="8"/>
        <n v="5"/>
        <n v="3"/>
        <n v="9"/>
        <n v="2"/>
        <n v="4"/>
        <n v="11"/>
      </sharedItems>
    </cacheField>
    <cacheField name="I" numFmtId="0">
      <sharedItems containsSemiMixedTypes="0" containsString="0" containsNumber="1" containsInteger="1" minValue="0" maxValue="8" count="7">
        <n v="0"/>
        <n v="4"/>
        <n v="1"/>
        <n v="3"/>
        <n v="2"/>
        <n v="6"/>
        <n v="8"/>
      </sharedItems>
    </cacheField>
    <cacheField name="G2" numFmtId="0">
      <sharedItems containsSemiMixedTypes="0" containsString="0" containsNumber="1" containsInteger="1" minValue="0" maxValue="6" count="3">
        <n v="0"/>
        <n v="4"/>
        <n v="6"/>
      </sharedItems>
    </cacheField>
    <cacheField name="P" numFmtId="0">
      <sharedItems containsSemiMixedTypes="0" containsString="0" containsNumber="1" containsInteger="1" minValue="0" maxValue="7" count="4">
        <n v="0"/>
        <n v="3"/>
        <n v="1"/>
        <n v="7"/>
      </sharedItems>
    </cacheField>
    <cacheField name="Total sustrato" numFmtId="0">
      <sharedItems containsSemiMixedTypes="0" containsString="0" containsNumber="1" containsInteger="1" minValue="30" maxValue="30" count="1">
        <n v="30"/>
      </sharedItems>
    </cacheField>
    <cacheField name="Total relieve" numFmtId="0">
      <sharedItems containsSemiMixedTypes="0" containsString="0" containsNumber="1" containsInteger="1" minValue="30" maxValue="30" count="1">
        <n v="30"/>
      </sharedItems>
    </cacheField>
    <cacheField name="Total Cobertura" numFmtId="0">
      <sharedItems containsSemiMixedTypes="0" containsString="0" containsNumber="1" containsInteger="1" minValue="30" maxValue="30" count="1">
        <n v="30"/>
      </sharedItems>
    </cacheField>
  </cacheFields>
</pivotCacheDefinition>
</file>

<file path=xl/pivotCache/pivotCacheRecords1.xml><?xml version="1.0" encoding="utf-8"?>
<pivotCacheRecords xmlns="http://schemas.openxmlformats.org/spreadsheetml/2006/main" xmlns:r="http://schemas.openxmlformats.org/officeDocument/2006/relationships" count="42">
  <r>
    <x v="0"/>
    <x v="0"/>
    <x v="0"/>
    <x v="0"/>
    <d v="1899-12-30T11:50:00"/>
    <d v="1899-12-30T12:01:00"/>
    <x v="0"/>
    <x v="0"/>
    <x v="0"/>
    <x v="0"/>
    <x v="0"/>
    <x v="0"/>
    <x v="0"/>
    <x v="0"/>
    <n v="44.879999999999995"/>
    <n v="13.6"/>
    <n v="39.93"/>
    <n v="12.1"/>
    <n v="44.879999999999995"/>
    <n v="13.6"/>
    <n v="42.405000000000001"/>
    <n v="12.85"/>
    <x v="0"/>
    <x v="0"/>
    <x v="0"/>
    <x v="0"/>
    <x v="0"/>
    <x v="0"/>
    <x v="0"/>
    <x v="0"/>
    <x v="0"/>
    <x v="0"/>
    <x v="0"/>
    <x v="0"/>
    <x v="0"/>
    <x v="0"/>
    <x v="0"/>
    <x v="0"/>
    <x v="0"/>
    <x v="0"/>
    <x v="0"/>
    <x v="0"/>
    <x v="0"/>
    <x v="0"/>
    <x v="0"/>
    <x v="0"/>
    <x v="0"/>
    <x v="0"/>
    <x v="0"/>
  </r>
  <r>
    <x v="1"/>
    <x v="1"/>
    <x v="0"/>
    <x v="0"/>
    <d v="1899-12-30T12:01:00"/>
    <d v="1899-12-30T12:16:00"/>
    <x v="1"/>
    <x v="0"/>
    <x v="0"/>
    <x v="1"/>
    <x v="1"/>
    <x v="0"/>
    <x v="0"/>
    <x v="0"/>
    <n v="39.599999999999994"/>
    <n v="12"/>
    <n v="42.9"/>
    <n v="13"/>
    <n v="42.9"/>
    <n v="13"/>
    <n v="41.25"/>
    <n v="12.5"/>
    <x v="0"/>
    <x v="0"/>
    <x v="0"/>
    <x v="0"/>
    <x v="1"/>
    <x v="0"/>
    <x v="0"/>
    <x v="1"/>
    <x v="1"/>
    <x v="0"/>
    <x v="1"/>
    <x v="1"/>
    <x v="1"/>
    <x v="0"/>
    <x v="0"/>
    <x v="1"/>
    <x v="0"/>
    <x v="0"/>
    <x v="1"/>
    <x v="1"/>
    <x v="1"/>
    <x v="0"/>
    <x v="0"/>
    <x v="0"/>
    <x v="0"/>
    <x v="0"/>
    <x v="0"/>
  </r>
  <r>
    <x v="2"/>
    <x v="2"/>
    <x v="0"/>
    <x v="0"/>
    <d v="1899-12-30T12:18:00"/>
    <d v="1899-12-30T12:27:00"/>
    <x v="2"/>
    <x v="0"/>
    <x v="0"/>
    <x v="2"/>
    <x v="2"/>
    <x v="0"/>
    <x v="0"/>
    <x v="0"/>
    <n v="36.299999999999997"/>
    <n v="11"/>
    <n v="33"/>
    <n v="10"/>
    <n v="36.299999999999997"/>
    <n v="11"/>
    <n v="34.65"/>
    <n v="10.5"/>
    <x v="0"/>
    <x v="0"/>
    <x v="0"/>
    <x v="0"/>
    <x v="2"/>
    <x v="1"/>
    <x v="0"/>
    <x v="2"/>
    <x v="2"/>
    <x v="0"/>
    <x v="2"/>
    <x v="2"/>
    <x v="2"/>
    <x v="0"/>
    <x v="1"/>
    <x v="0"/>
    <x v="0"/>
    <x v="0"/>
    <x v="2"/>
    <x v="0"/>
    <x v="0"/>
    <x v="0"/>
    <x v="0"/>
    <x v="1"/>
    <x v="0"/>
    <x v="0"/>
    <x v="0"/>
  </r>
  <r>
    <x v="3"/>
    <x v="3"/>
    <x v="0"/>
    <x v="0"/>
    <d v="1899-12-30T12:10:00"/>
    <d v="1899-12-30T12:21:00"/>
    <x v="0"/>
    <x v="0"/>
    <x v="0"/>
    <x v="3"/>
    <x v="3"/>
    <x v="0"/>
    <x v="0"/>
    <x v="0"/>
    <n v="32.01"/>
    <n v="9.6999999999999993"/>
    <n v="33"/>
    <n v="10"/>
    <n v="33"/>
    <n v="10"/>
    <n v="32.504999999999995"/>
    <n v="9.85"/>
    <x v="1"/>
    <x v="1"/>
    <x v="0"/>
    <x v="0"/>
    <x v="1"/>
    <x v="2"/>
    <x v="0"/>
    <x v="0"/>
    <x v="3"/>
    <x v="1"/>
    <x v="1"/>
    <x v="3"/>
    <x v="3"/>
    <x v="0"/>
    <x v="2"/>
    <x v="2"/>
    <x v="1"/>
    <x v="0"/>
    <x v="3"/>
    <x v="2"/>
    <x v="2"/>
    <x v="0"/>
    <x v="0"/>
    <x v="0"/>
    <x v="0"/>
    <x v="0"/>
    <x v="0"/>
  </r>
  <r>
    <x v="4"/>
    <x v="4"/>
    <x v="0"/>
    <x v="0"/>
    <d v="1899-12-30T12:10:00"/>
    <d v="1899-12-30T12:18:00"/>
    <x v="3"/>
    <x v="0"/>
    <x v="0"/>
    <x v="4"/>
    <x v="4"/>
    <x v="0"/>
    <x v="0"/>
    <x v="0"/>
    <n v="34.32"/>
    <n v="10.4"/>
    <n v="37.29"/>
    <n v="11.3"/>
    <n v="37.29"/>
    <n v="11.3"/>
    <n v="35.805"/>
    <n v="10.850000000000001"/>
    <x v="1"/>
    <x v="1"/>
    <x v="0"/>
    <x v="0"/>
    <x v="1"/>
    <x v="3"/>
    <x v="0"/>
    <x v="0"/>
    <x v="4"/>
    <x v="0"/>
    <x v="3"/>
    <x v="4"/>
    <x v="4"/>
    <x v="1"/>
    <x v="1"/>
    <x v="2"/>
    <x v="2"/>
    <x v="0"/>
    <x v="4"/>
    <x v="3"/>
    <x v="3"/>
    <x v="1"/>
    <x v="0"/>
    <x v="0"/>
    <x v="0"/>
    <x v="0"/>
    <x v="0"/>
  </r>
  <r>
    <x v="5"/>
    <x v="5"/>
    <x v="0"/>
    <x v="0"/>
    <d v="1899-12-30T12:36:00"/>
    <d v="1899-12-30T12:42:00"/>
    <x v="4"/>
    <x v="0"/>
    <x v="0"/>
    <x v="5"/>
    <x v="5"/>
    <x v="0"/>
    <x v="0"/>
    <x v="0"/>
    <n v="31.349999999999998"/>
    <n v="9.5"/>
    <n v="27.39"/>
    <n v="8.3000000000000007"/>
    <n v="31.349999999999998"/>
    <n v="9.5"/>
    <n v="29.369999999999997"/>
    <n v="8.9"/>
    <x v="1"/>
    <x v="1"/>
    <x v="0"/>
    <x v="0"/>
    <x v="1"/>
    <x v="0"/>
    <x v="0"/>
    <x v="2"/>
    <x v="5"/>
    <x v="0"/>
    <x v="1"/>
    <x v="5"/>
    <x v="5"/>
    <x v="0"/>
    <x v="0"/>
    <x v="1"/>
    <x v="1"/>
    <x v="0"/>
    <x v="5"/>
    <x v="4"/>
    <x v="4"/>
    <x v="2"/>
    <x v="0"/>
    <x v="0"/>
    <x v="0"/>
    <x v="0"/>
    <x v="0"/>
  </r>
  <r>
    <x v="6"/>
    <x v="6"/>
    <x v="1"/>
    <x v="0"/>
    <d v="1899-12-30T10:39:00"/>
    <d v="1899-12-30T10:54:00"/>
    <x v="1"/>
    <x v="0"/>
    <x v="1"/>
    <x v="0"/>
    <x v="0"/>
    <x v="1"/>
    <x v="1"/>
    <x v="1"/>
    <n v="34.65"/>
    <n v="10.5"/>
    <n v="38.609999999999992"/>
    <n v="11.7"/>
    <n v="38.609999999999992"/>
    <n v="11.7"/>
    <n v="36.629999999999995"/>
    <n v="11.1"/>
    <x v="2"/>
    <x v="2"/>
    <x v="0"/>
    <x v="0"/>
    <x v="1"/>
    <x v="2"/>
    <x v="0"/>
    <x v="0"/>
    <x v="1"/>
    <x v="0"/>
    <x v="1"/>
    <x v="5"/>
    <x v="5"/>
    <x v="0"/>
    <x v="3"/>
    <x v="1"/>
    <x v="0"/>
    <x v="0"/>
    <x v="6"/>
    <x v="5"/>
    <x v="5"/>
    <x v="0"/>
    <x v="0"/>
    <x v="0"/>
    <x v="0"/>
    <x v="0"/>
    <x v="0"/>
  </r>
  <r>
    <x v="7"/>
    <x v="5"/>
    <x v="1"/>
    <x v="0"/>
    <d v="1899-12-30T10:41:00"/>
    <d v="1899-12-30T10:47:00"/>
    <x v="4"/>
    <x v="0"/>
    <x v="1"/>
    <x v="1"/>
    <x v="1"/>
    <x v="1"/>
    <x v="1"/>
    <x v="1"/>
    <n v="29.7"/>
    <n v="9"/>
    <n v="34.32"/>
    <n v="10.4"/>
    <n v="34.32"/>
    <n v="10.4"/>
    <n v="32.01"/>
    <n v="9.6999999999999993"/>
    <x v="2"/>
    <x v="2"/>
    <x v="1"/>
    <x v="1"/>
    <x v="1"/>
    <x v="0"/>
    <x v="0"/>
    <x v="3"/>
    <x v="6"/>
    <x v="0"/>
    <x v="1"/>
    <x v="5"/>
    <x v="5"/>
    <x v="0"/>
    <x v="0"/>
    <x v="1"/>
    <x v="0"/>
    <x v="0"/>
    <x v="7"/>
    <x v="6"/>
    <x v="6"/>
    <x v="2"/>
    <x v="0"/>
    <x v="0"/>
    <x v="0"/>
    <x v="0"/>
    <x v="0"/>
  </r>
  <r>
    <x v="8"/>
    <x v="5"/>
    <x v="1"/>
    <x v="0"/>
    <d v="1899-12-30T10:41:00"/>
    <d v="1899-12-30T10:52:00"/>
    <x v="0"/>
    <x v="0"/>
    <x v="1"/>
    <x v="2"/>
    <x v="2"/>
    <x v="1"/>
    <x v="1"/>
    <x v="1"/>
    <n v="31.679999999999996"/>
    <n v="9.6"/>
    <n v="35.97"/>
    <n v="10.9"/>
    <n v="35.97"/>
    <n v="10.9"/>
    <n v="33.824999999999996"/>
    <n v="10.25"/>
    <x v="3"/>
    <x v="3"/>
    <x v="0"/>
    <x v="0"/>
    <x v="1"/>
    <x v="0"/>
    <x v="1"/>
    <x v="4"/>
    <x v="7"/>
    <x v="0"/>
    <x v="1"/>
    <x v="5"/>
    <x v="5"/>
    <x v="0"/>
    <x v="0"/>
    <x v="2"/>
    <x v="0"/>
    <x v="0"/>
    <x v="8"/>
    <x v="7"/>
    <x v="4"/>
    <x v="2"/>
    <x v="0"/>
    <x v="0"/>
    <x v="0"/>
    <x v="0"/>
    <x v="0"/>
  </r>
  <r>
    <x v="9"/>
    <x v="0"/>
    <x v="1"/>
    <x v="0"/>
    <d v="1899-12-30T10:35:00"/>
    <d v="1899-12-30T10:46:00"/>
    <x v="0"/>
    <x v="0"/>
    <x v="1"/>
    <x v="3"/>
    <x v="3"/>
    <x v="1"/>
    <x v="1"/>
    <x v="1"/>
    <n v="24.419999999999998"/>
    <n v="7.4"/>
    <n v="29.37"/>
    <n v="8.9"/>
    <n v="29.37"/>
    <n v="8.9"/>
    <n v="26.895"/>
    <n v="8.15"/>
    <x v="3"/>
    <x v="3"/>
    <x v="0"/>
    <x v="0"/>
    <x v="2"/>
    <x v="0"/>
    <x v="0"/>
    <x v="0"/>
    <x v="0"/>
    <x v="0"/>
    <x v="1"/>
    <x v="4"/>
    <x v="6"/>
    <x v="2"/>
    <x v="0"/>
    <x v="1"/>
    <x v="0"/>
    <x v="0"/>
    <x v="9"/>
    <x v="0"/>
    <x v="6"/>
    <x v="0"/>
    <x v="0"/>
    <x v="0"/>
    <x v="0"/>
    <x v="0"/>
    <x v="0"/>
  </r>
  <r>
    <x v="10"/>
    <x v="3"/>
    <x v="1"/>
    <x v="0"/>
    <d v="1899-12-30T10:30:00"/>
    <d v="1899-12-30T10:39:00"/>
    <x v="2"/>
    <x v="0"/>
    <x v="1"/>
    <x v="4"/>
    <x v="4"/>
    <x v="1"/>
    <x v="1"/>
    <x v="1"/>
    <n v="30.69"/>
    <n v="9.3000000000000007"/>
    <n v="25.41"/>
    <n v="7.7"/>
    <n v="30.69"/>
    <n v="9.3000000000000007"/>
    <n v="28.05"/>
    <n v="8.5"/>
    <x v="4"/>
    <x v="4"/>
    <x v="0"/>
    <x v="0"/>
    <x v="3"/>
    <x v="0"/>
    <x v="2"/>
    <x v="0"/>
    <x v="8"/>
    <x v="2"/>
    <x v="1"/>
    <x v="3"/>
    <x v="3"/>
    <x v="0"/>
    <x v="4"/>
    <x v="1"/>
    <x v="2"/>
    <x v="0"/>
    <x v="10"/>
    <x v="7"/>
    <x v="7"/>
    <x v="3"/>
    <x v="0"/>
    <x v="0"/>
    <x v="0"/>
    <x v="0"/>
    <x v="0"/>
  </r>
  <r>
    <x v="11"/>
    <x v="4"/>
    <x v="1"/>
    <x v="0"/>
    <d v="1899-12-30T10:21:00"/>
    <d v="1899-12-30T10:32:00"/>
    <x v="0"/>
    <x v="0"/>
    <x v="1"/>
    <x v="5"/>
    <x v="5"/>
    <x v="1"/>
    <x v="1"/>
    <x v="1"/>
    <n v="26.07"/>
    <n v="7.9"/>
    <n v="23.099999999999998"/>
    <n v="7"/>
    <n v="26.07"/>
    <n v="7.9"/>
    <n v="24.585000000000001"/>
    <n v="7.45"/>
    <x v="4"/>
    <x v="4"/>
    <x v="0"/>
    <x v="0"/>
    <x v="3"/>
    <x v="0"/>
    <x v="2"/>
    <x v="5"/>
    <x v="9"/>
    <x v="0"/>
    <x v="1"/>
    <x v="6"/>
    <x v="6"/>
    <x v="0"/>
    <x v="0"/>
    <x v="1"/>
    <x v="3"/>
    <x v="0"/>
    <x v="1"/>
    <x v="8"/>
    <x v="8"/>
    <x v="4"/>
    <x v="0"/>
    <x v="0"/>
    <x v="0"/>
    <x v="0"/>
    <x v="0"/>
  </r>
  <r>
    <x v="12"/>
    <x v="6"/>
    <x v="1"/>
    <x v="0"/>
    <d v="1899-12-30T12:30:00"/>
    <d v="1899-12-30T12:42:00"/>
    <x v="5"/>
    <x v="0"/>
    <x v="0"/>
    <x v="6"/>
    <x v="6"/>
    <x v="1"/>
    <x v="1"/>
    <x v="1"/>
    <n v="28.049999999999997"/>
    <n v="8.5"/>
    <n v="25.41"/>
    <n v="7.7"/>
    <n v="28.049999999999997"/>
    <n v="8.5"/>
    <n v="26.729999999999997"/>
    <n v="8.1"/>
    <x v="5"/>
    <x v="5"/>
    <x v="0"/>
    <x v="0"/>
    <x v="3"/>
    <x v="2"/>
    <x v="0"/>
    <x v="0"/>
    <x v="10"/>
    <x v="2"/>
    <x v="1"/>
    <x v="7"/>
    <x v="0"/>
    <x v="0"/>
    <x v="2"/>
    <x v="1"/>
    <x v="0"/>
    <x v="0"/>
    <x v="6"/>
    <x v="0"/>
    <x v="9"/>
    <x v="0"/>
    <x v="0"/>
    <x v="0"/>
    <x v="0"/>
    <x v="0"/>
    <x v="0"/>
  </r>
  <r>
    <x v="13"/>
    <x v="5"/>
    <x v="1"/>
    <x v="0"/>
    <d v="1899-12-30T12:30:00"/>
    <d v="1899-12-30T12:38:00"/>
    <x v="3"/>
    <x v="0"/>
    <x v="0"/>
    <x v="7"/>
    <x v="7"/>
    <x v="1"/>
    <x v="1"/>
    <x v="1"/>
    <n v="23.099999999999998"/>
    <n v="7"/>
    <n v="32.01"/>
    <n v="9.6999999999999993"/>
    <n v="32.01"/>
    <n v="9.6999999999999993"/>
    <n v="27.555"/>
    <n v="8.35"/>
    <x v="5"/>
    <x v="5"/>
    <x v="0"/>
    <x v="0"/>
    <x v="4"/>
    <x v="0"/>
    <x v="0"/>
    <x v="6"/>
    <x v="11"/>
    <x v="0"/>
    <x v="3"/>
    <x v="5"/>
    <x v="7"/>
    <x v="0"/>
    <x v="0"/>
    <x v="3"/>
    <x v="0"/>
    <x v="0"/>
    <x v="10"/>
    <x v="8"/>
    <x v="5"/>
    <x v="0"/>
    <x v="0"/>
    <x v="0"/>
    <x v="0"/>
    <x v="0"/>
    <x v="0"/>
  </r>
  <r>
    <x v="14"/>
    <x v="5"/>
    <x v="1"/>
    <x v="0"/>
    <d v="1899-12-30T12:50:00"/>
    <d v="1899-12-30T12:55:00"/>
    <x v="6"/>
    <x v="0"/>
    <x v="0"/>
    <x v="8"/>
    <x v="8"/>
    <x v="1"/>
    <x v="1"/>
    <x v="1"/>
    <n v="30.029999999999998"/>
    <n v="9.1"/>
    <n v="28.38"/>
    <n v="8.6"/>
    <n v="30.029999999999998"/>
    <n v="9.1"/>
    <n v="29.204999999999998"/>
    <n v="8.85"/>
    <x v="5"/>
    <x v="5"/>
    <x v="0"/>
    <x v="0"/>
    <x v="4"/>
    <x v="0"/>
    <x v="2"/>
    <x v="3"/>
    <x v="12"/>
    <x v="0"/>
    <x v="1"/>
    <x v="7"/>
    <x v="0"/>
    <x v="0"/>
    <x v="0"/>
    <x v="2"/>
    <x v="0"/>
    <x v="0"/>
    <x v="7"/>
    <x v="3"/>
    <x v="4"/>
    <x v="0"/>
    <x v="0"/>
    <x v="0"/>
    <x v="0"/>
    <x v="0"/>
    <x v="0"/>
  </r>
  <r>
    <x v="15"/>
    <x v="0"/>
    <x v="1"/>
    <x v="0"/>
    <d v="1899-12-30T12:17:00"/>
    <d v="1899-12-30T12:27:00"/>
    <x v="7"/>
    <x v="0"/>
    <x v="0"/>
    <x v="9"/>
    <x v="9"/>
    <x v="1"/>
    <x v="1"/>
    <x v="1"/>
    <n v="12.87"/>
    <n v="3.9"/>
    <n v="14.52"/>
    <n v="4.4000000000000004"/>
    <n v="14.52"/>
    <n v="4.4000000000000004"/>
    <n v="13.695"/>
    <n v="4.1500000000000004"/>
    <x v="3"/>
    <x v="3"/>
    <x v="0"/>
    <x v="0"/>
    <x v="2"/>
    <x v="0"/>
    <x v="0"/>
    <x v="0"/>
    <x v="0"/>
    <x v="0"/>
    <x v="1"/>
    <x v="8"/>
    <x v="8"/>
    <x v="3"/>
    <x v="0"/>
    <x v="1"/>
    <x v="2"/>
    <x v="0"/>
    <x v="8"/>
    <x v="0"/>
    <x v="9"/>
    <x v="0"/>
    <x v="0"/>
    <x v="0"/>
    <x v="0"/>
    <x v="0"/>
    <x v="0"/>
  </r>
  <r>
    <x v="16"/>
    <x v="3"/>
    <x v="1"/>
    <x v="0"/>
    <d v="1899-12-30T13:11:00"/>
    <d v="1899-12-30T13:26:00"/>
    <x v="1"/>
    <x v="0"/>
    <x v="0"/>
    <x v="10"/>
    <x v="10"/>
    <x v="1"/>
    <x v="1"/>
    <x v="1"/>
    <n v="12.209999999999999"/>
    <n v="3.7"/>
    <n v="17.16"/>
    <n v="5.2"/>
    <n v="17.16"/>
    <n v="5.2"/>
    <n v="14.684999999999999"/>
    <n v="4.45"/>
    <x v="3"/>
    <x v="3"/>
    <x v="0"/>
    <x v="0"/>
    <x v="3"/>
    <x v="0"/>
    <x v="0"/>
    <x v="0"/>
    <x v="0"/>
    <x v="0"/>
    <x v="1"/>
    <x v="6"/>
    <x v="6"/>
    <x v="0"/>
    <x v="5"/>
    <x v="1"/>
    <x v="0"/>
    <x v="0"/>
    <x v="11"/>
    <x v="0"/>
    <x v="5"/>
    <x v="5"/>
    <x v="0"/>
    <x v="0"/>
    <x v="0"/>
    <x v="0"/>
    <x v="0"/>
  </r>
  <r>
    <x v="17"/>
    <x v="4"/>
    <x v="1"/>
    <x v="0"/>
    <d v="1899-12-30T01:07:00"/>
    <d v="1899-12-30T01:14:00"/>
    <x v="8"/>
    <x v="0"/>
    <x v="0"/>
    <x v="11"/>
    <x v="11"/>
    <x v="1"/>
    <x v="1"/>
    <x v="1"/>
    <n v="20.13"/>
    <n v="6.1"/>
    <n v="22.11"/>
    <n v="6.7"/>
    <n v="22.11"/>
    <n v="6.7"/>
    <n v="21.119999999999997"/>
    <n v="6.4"/>
    <x v="3"/>
    <x v="3"/>
    <x v="0"/>
    <x v="0"/>
    <x v="5"/>
    <x v="0"/>
    <x v="1"/>
    <x v="7"/>
    <x v="10"/>
    <x v="0"/>
    <x v="1"/>
    <x v="9"/>
    <x v="9"/>
    <x v="0"/>
    <x v="6"/>
    <x v="3"/>
    <x v="0"/>
    <x v="0"/>
    <x v="4"/>
    <x v="0"/>
    <x v="4"/>
    <x v="1"/>
    <x v="0"/>
    <x v="0"/>
    <x v="0"/>
    <x v="0"/>
    <x v="0"/>
  </r>
  <r>
    <x v="18"/>
    <x v="1"/>
    <x v="2"/>
    <x v="0"/>
    <d v="1899-12-30T10:42:00"/>
    <d v="1899-12-30T10:55:00"/>
    <x v="9"/>
    <x v="0"/>
    <x v="1"/>
    <x v="0"/>
    <x v="0"/>
    <x v="2"/>
    <x v="2"/>
    <x v="0"/>
    <n v="44.55"/>
    <n v="13.5"/>
    <n v="42.9"/>
    <n v="13"/>
    <n v="44.55"/>
    <n v="13.5"/>
    <n v="43.724999999999994"/>
    <n v="13.25"/>
    <x v="6"/>
    <x v="6"/>
    <x v="0"/>
    <x v="0"/>
    <x v="0"/>
    <x v="0"/>
    <x v="0"/>
    <x v="8"/>
    <x v="13"/>
    <x v="0"/>
    <x v="1"/>
    <x v="7"/>
    <x v="0"/>
    <x v="0"/>
    <x v="0"/>
    <x v="3"/>
    <x v="0"/>
    <x v="0"/>
    <x v="7"/>
    <x v="6"/>
    <x v="4"/>
    <x v="2"/>
    <x v="0"/>
    <x v="0"/>
    <x v="0"/>
    <x v="0"/>
    <x v="0"/>
  </r>
  <r>
    <x v="19"/>
    <x v="1"/>
    <x v="2"/>
    <x v="0"/>
    <d v="1899-12-30T12:26:00"/>
    <d v="1899-12-30T12:37:00"/>
    <x v="0"/>
    <x v="0"/>
    <x v="0"/>
    <x v="0"/>
    <x v="0"/>
    <x v="3"/>
    <x v="3"/>
    <x v="1"/>
    <n v="37.619999999999997"/>
    <n v="11.4"/>
    <n v="36.959999999999994"/>
    <n v="11.2"/>
    <n v="37.619999999999997"/>
    <n v="11.4"/>
    <n v="37.289999999999992"/>
    <n v="11.3"/>
    <x v="7"/>
    <x v="7"/>
    <x v="0"/>
    <x v="0"/>
    <x v="0"/>
    <x v="0"/>
    <x v="0"/>
    <x v="0"/>
    <x v="0"/>
    <x v="0"/>
    <x v="1"/>
    <x v="7"/>
    <x v="0"/>
    <x v="0"/>
    <x v="0"/>
    <x v="4"/>
    <x v="0"/>
    <x v="0"/>
    <x v="1"/>
    <x v="0"/>
    <x v="1"/>
    <x v="0"/>
    <x v="0"/>
    <x v="0"/>
    <x v="0"/>
    <x v="0"/>
    <x v="0"/>
  </r>
  <r>
    <x v="20"/>
    <x v="5"/>
    <x v="2"/>
    <x v="0"/>
    <d v="1899-12-30T10:42:00"/>
    <d v="1899-12-30T10:49:00"/>
    <x v="8"/>
    <x v="0"/>
    <x v="1"/>
    <x v="1"/>
    <x v="1"/>
    <x v="2"/>
    <x v="2"/>
    <x v="0"/>
    <n v="43.23"/>
    <n v="13.1"/>
    <n v="43.23"/>
    <n v="13.1"/>
    <n v="43.23"/>
    <n v="13.1"/>
    <n v="43.23"/>
    <n v="13.1"/>
    <x v="6"/>
    <x v="6"/>
    <x v="0"/>
    <x v="0"/>
    <x v="0"/>
    <x v="0"/>
    <x v="0"/>
    <x v="0"/>
    <x v="0"/>
    <x v="0"/>
    <x v="2"/>
    <x v="10"/>
    <x v="0"/>
    <x v="0"/>
    <x v="0"/>
    <x v="0"/>
    <x v="4"/>
    <x v="0"/>
    <x v="5"/>
    <x v="9"/>
    <x v="3"/>
    <x v="2"/>
    <x v="0"/>
    <x v="0"/>
    <x v="0"/>
    <x v="0"/>
    <x v="0"/>
  </r>
  <r>
    <x v="21"/>
    <x v="5"/>
    <x v="2"/>
    <x v="0"/>
    <d v="1899-12-30T10:59:00"/>
    <d v="1899-12-30T11:04:00"/>
    <x v="6"/>
    <x v="0"/>
    <x v="0"/>
    <x v="1"/>
    <x v="1"/>
    <x v="3"/>
    <x v="3"/>
    <x v="1"/>
    <n v="43.23"/>
    <n v="13.1"/>
    <n v="45.54"/>
    <n v="13.8"/>
    <n v="45.54"/>
    <n v="13.8"/>
    <n v="44.384999999999998"/>
    <n v="13.45"/>
    <x v="7"/>
    <x v="7"/>
    <x v="0"/>
    <x v="0"/>
    <x v="0"/>
    <x v="0"/>
    <x v="0"/>
    <x v="0"/>
    <x v="0"/>
    <x v="0"/>
    <x v="4"/>
    <x v="6"/>
    <x v="0"/>
    <x v="0"/>
    <x v="0"/>
    <x v="2"/>
    <x v="3"/>
    <x v="0"/>
    <x v="0"/>
    <x v="4"/>
    <x v="10"/>
    <x v="2"/>
    <x v="0"/>
    <x v="0"/>
    <x v="0"/>
    <x v="0"/>
    <x v="0"/>
  </r>
  <r>
    <x v="22"/>
    <x v="5"/>
    <x v="2"/>
    <x v="0"/>
    <d v="1899-12-30T11:29:00"/>
    <d v="1899-12-30T11:35:00"/>
    <x v="4"/>
    <x v="0"/>
    <x v="1"/>
    <x v="2"/>
    <x v="2"/>
    <x v="2"/>
    <x v="2"/>
    <x v="0"/>
    <n v="39.93"/>
    <n v="12.1"/>
    <n v="36.629999999999995"/>
    <n v="11.1"/>
    <n v="39.93"/>
    <n v="12.1"/>
    <n v="38.28"/>
    <n v="11.6"/>
    <x v="6"/>
    <x v="6"/>
    <x v="0"/>
    <x v="0"/>
    <x v="5"/>
    <x v="0"/>
    <x v="1"/>
    <x v="1"/>
    <x v="3"/>
    <x v="0"/>
    <x v="3"/>
    <x v="11"/>
    <x v="1"/>
    <x v="0"/>
    <x v="0"/>
    <x v="5"/>
    <x v="0"/>
    <x v="0"/>
    <x v="3"/>
    <x v="7"/>
    <x v="2"/>
    <x v="0"/>
    <x v="0"/>
    <x v="0"/>
    <x v="0"/>
    <x v="0"/>
    <x v="0"/>
  </r>
  <r>
    <x v="23"/>
    <x v="5"/>
    <x v="2"/>
    <x v="0"/>
    <d v="1899-12-30T12:42:00"/>
    <d v="1899-12-30T12:48:00"/>
    <x v="4"/>
    <x v="0"/>
    <x v="0"/>
    <x v="2"/>
    <x v="2"/>
    <x v="3"/>
    <x v="3"/>
    <x v="1"/>
    <n v="42.57"/>
    <n v="12.9"/>
    <n v="36.629999999999995"/>
    <n v="11.1"/>
    <n v="42.57"/>
    <n v="12.9"/>
    <n v="39.599999999999994"/>
    <n v="12"/>
    <x v="7"/>
    <x v="7"/>
    <x v="0"/>
    <x v="0"/>
    <x v="0"/>
    <x v="0"/>
    <x v="0"/>
    <x v="0"/>
    <x v="0"/>
    <x v="0"/>
    <x v="2"/>
    <x v="10"/>
    <x v="0"/>
    <x v="0"/>
    <x v="0"/>
    <x v="6"/>
    <x v="0"/>
    <x v="0"/>
    <x v="4"/>
    <x v="5"/>
    <x v="7"/>
    <x v="1"/>
    <x v="1"/>
    <x v="0"/>
    <x v="0"/>
    <x v="0"/>
    <x v="0"/>
  </r>
  <r>
    <x v="24"/>
    <x v="7"/>
    <x v="2"/>
    <x v="0"/>
    <d v="1899-12-30T10:32:00"/>
    <d v="1899-12-30T10:48:00"/>
    <x v="10"/>
    <x v="0"/>
    <x v="1"/>
    <x v="3"/>
    <x v="3"/>
    <x v="2"/>
    <x v="2"/>
    <x v="0"/>
    <n v="39.599999999999994"/>
    <n v="12"/>
    <n v="41.25"/>
    <n v="12.5"/>
    <n v="41.25"/>
    <n v="12.5"/>
    <n v="40.424999999999997"/>
    <n v="12.25"/>
    <x v="8"/>
    <x v="8"/>
    <x v="0"/>
    <x v="0"/>
    <x v="5"/>
    <x v="0"/>
    <x v="0"/>
    <x v="0"/>
    <x v="0"/>
    <x v="0"/>
    <x v="3"/>
    <x v="5"/>
    <x v="7"/>
    <x v="0"/>
    <x v="3"/>
    <x v="5"/>
    <x v="5"/>
    <x v="0"/>
    <x v="12"/>
    <x v="0"/>
    <x v="5"/>
    <x v="0"/>
    <x v="0"/>
    <x v="0"/>
    <x v="0"/>
    <x v="0"/>
    <x v="0"/>
  </r>
  <r>
    <x v="25"/>
    <x v="7"/>
    <x v="2"/>
    <x v="0"/>
    <d v="1899-12-30T12:23:00"/>
    <d v="1899-12-30T12:38:00"/>
    <x v="1"/>
    <x v="0"/>
    <x v="0"/>
    <x v="3"/>
    <x v="3"/>
    <x v="3"/>
    <x v="3"/>
    <x v="1"/>
    <n v="41.58"/>
    <n v="12.6"/>
    <n v="40.92"/>
    <n v="12.4"/>
    <n v="41.58"/>
    <n v="12.6"/>
    <n v="41.25"/>
    <n v="12.5"/>
    <x v="9"/>
    <x v="9"/>
    <x v="0"/>
    <x v="0"/>
    <x v="0"/>
    <x v="2"/>
    <x v="0"/>
    <x v="1"/>
    <x v="3"/>
    <x v="0"/>
    <x v="5"/>
    <x v="12"/>
    <x v="5"/>
    <x v="0"/>
    <x v="3"/>
    <x v="7"/>
    <x v="2"/>
    <x v="1"/>
    <x v="11"/>
    <x v="0"/>
    <x v="0"/>
    <x v="0"/>
    <x v="0"/>
    <x v="2"/>
    <x v="0"/>
    <x v="0"/>
    <x v="0"/>
  </r>
  <r>
    <x v="26"/>
    <x v="3"/>
    <x v="2"/>
    <x v="0"/>
    <d v="1899-12-30T10:22:00"/>
    <d v="1899-12-30T10:33:00"/>
    <x v="0"/>
    <x v="0"/>
    <x v="1"/>
    <x v="4"/>
    <x v="4"/>
    <x v="2"/>
    <x v="2"/>
    <x v="0"/>
    <n v="40.590000000000003"/>
    <n v="12.3"/>
    <n v="39.599999999999994"/>
    <n v="12"/>
    <n v="40.590000000000003"/>
    <n v="12.3"/>
    <n v="40.094999999999999"/>
    <n v="12.15"/>
    <x v="8"/>
    <x v="8"/>
    <x v="0"/>
    <x v="0"/>
    <x v="5"/>
    <x v="0"/>
    <x v="0"/>
    <x v="0"/>
    <x v="0"/>
    <x v="0"/>
    <x v="6"/>
    <x v="13"/>
    <x v="0"/>
    <x v="0"/>
    <x v="5"/>
    <x v="1"/>
    <x v="1"/>
    <x v="0"/>
    <x v="13"/>
    <x v="10"/>
    <x v="4"/>
    <x v="0"/>
    <x v="0"/>
    <x v="0"/>
    <x v="0"/>
    <x v="0"/>
    <x v="0"/>
  </r>
  <r>
    <x v="27"/>
    <x v="3"/>
    <x v="2"/>
    <x v="0"/>
    <d v="1899-12-30T12:16:00"/>
    <d v="1899-12-30T12:26:00"/>
    <x v="7"/>
    <x v="0"/>
    <x v="0"/>
    <x v="4"/>
    <x v="4"/>
    <x v="3"/>
    <x v="3"/>
    <x v="1"/>
    <n v="44.879999999999995"/>
    <n v="13.6"/>
    <n v="38.279999999999994"/>
    <n v="11.6"/>
    <n v="44.879999999999995"/>
    <n v="13.6"/>
    <n v="41.58"/>
    <n v="12.6"/>
    <x v="9"/>
    <x v="9"/>
    <x v="0"/>
    <x v="0"/>
    <x v="0"/>
    <x v="0"/>
    <x v="0"/>
    <x v="0"/>
    <x v="0"/>
    <x v="0"/>
    <x v="7"/>
    <x v="14"/>
    <x v="0"/>
    <x v="0"/>
    <x v="6"/>
    <x v="2"/>
    <x v="0"/>
    <x v="1"/>
    <x v="10"/>
    <x v="0"/>
    <x v="1"/>
    <x v="0"/>
    <x v="0"/>
    <x v="0"/>
    <x v="0"/>
    <x v="0"/>
    <x v="0"/>
  </r>
  <r>
    <x v="28"/>
    <x v="4"/>
    <x v="2"/>
    <x v="0"/>
    <d v="1899-12-30T10:06:00"/>
    <d v="1899-12-30T10:12:00"/>
    <x v="4"/>
    <x v="0"/>
    <x v="1"/>
    <x v="5"/>
    <x v="5"/>
    <x v="2"/>
    <x v="2"/>
    <x v="0"/>
    <n v="44"/>
    <n v="13.333333333333334"/>
    <n v="43"/>
    <n v="13.030303030303031"/>
    <n v="44"/>
    <n v="13.333333333333334"/>
    <n v="43.5"/>
    <n v="13.181818181818183"/>
    <x v="10"/>
    <x v="10"/>
    <x v="0"/>
    <x v="0"/>
    <x v="3"/>
    <x v="0"/>
    <x v="0"/>
    <x v="0"/>
    <x v="0"/>
    <x v="0"/>
    <x v="8"/>
    <x v="2"/>
    <x v="0"/>
    <x v="0"/>
    <x v="0"/>
    <x v="1"/>
    <x v="6"/>
    <x v="1"/>
    <x v="4"/>
    <x v="8"/>
    <x v="6"/>
    <x v="0"/>
    <x v="0"/>
    <x v="0"/>
    <x v="0"/>
    <x v="0"/>
    <x v="0"/>
  </r>
  <r>
    <x v="29"/>
    <x v="4"/>
    <x v="2"/>
    <x v="0"/>
    <d v="1899-12-30T10:23:00"/>
    <d v="1899-12-30T10:31:00"/>
    <x v="3"/>
    <x v="0"/>
    <x v="1"/>
    <x v="6"/>
    <x v="6"/>
    <x v="2"/>
    <x v="2"/>
    <x v="0"/>
    <n v="45"/>
    <n v="13.636363636363637"/>
    <n v="41"/>
    <n v="12.424242424242426"/>
    <n v="45"/>
    <n v="13.636363636363637"/>
    <n v="43"/>
    <n v="13.030303030303031"/>
    <x v="10"/>
    <x v="10"/>
    <x v="0"/>
    <x v="0"/>
    <x v="3"/>
    <x v="0"/>
    <x v="0"/>
    <x v="0"/>
    <x v="0"/>
    <x v="0"/>
    <x v="9"/>
    <x v="15"/>
    <x v="0"/>
    <x v="0"/>
    <x v="3"/>
    <x v="1"/>
    <x v="3"/>
    <x v="0"/>
    <x v="6"/>
    <x v="6"/>
    <x v="10"/>
    <x v="2"/>
    <x v="0"/>
    <x v="0"/>
    <x v="0"/>
    <x v="0"/>
    <x v="0"/>
  </r>
  <r>
    <x v="30"/>
    <x v="4"/>
    <x v="2"/>
    <x v="0"/>
    <d v="1899-12-30T12:06:00"/>
    <d v="1899-12-30T12:14:00"/>
    <x v="3"/>
    <x v="0"/>
    <x v="0"/>
    <x v="5"/>
    <x v="5"/>
    <x v="3"/>
    <x v="3"/>
    <x v="1"/>
    <n v="35"/>
    <n v="10.606060606060607"/>
    <n v="40"/>
    <n v="12.121212121212121"/>
    <n v="40"/>
    <n v="12.121212121212121"/>
    <n v="37.5"/>
    <n v="11.363636363636363"/>
    <x v="9"/>
    <x v="9"/>
    <x v="0"/>
    <x v="0"/>
    <x v="3"/>
    <x v="1"/>
    <x v="2"/>
    <x v="0"/>
    <x v="11"/>
    <x v="0"/>
    <x v="10"/>
    <x v="16"/>
    <x v="0"/>
    <x v="0"/>
    <x v="7"/>
    <x v="0"/>
    <x v="2"/>
    <x v="0"/>
    <x v="13"/>
    <x v="0"/>
    <x v="4"/>
    <x v="3"/>
    <x v="0"/>
    <x v="3"/>
    <x v="0"/>
    <x v="0"/>
    <x v="0"/>
  </r>
  <r>
    <x v="31"/>
    <x v="0"/>
    <x v="0"/>
    <x v="0"/>
    <d v="1899-12-30T10:40:00"/>
    <d v="1899-12-30T10:50:00"/>
    <x v="7"/>
    <x v="0"/>
    <x v="1"/>
    <x v="0"/>
    <x v="0"/>
    <x v="4"/>
    <x v="4"/>
    <x v="0"/>
    <n v="57.419999999999995"/>
    <n v="17.399999999999999"/>
    <n v="47.19"/>
    <n v="14.3"/>
    <n v="57.419999999999995"/>
    <n v="17.399999999999999"/>
    <n v="52.304999999999993"/>
    <n v="15.85"/>
    <x v="11"/>
    <x v="11"/>
    <x v="0"/>
    <x v="0"/>
    <x v="0"/>
    <x v="4"/>
    <x v="0"/>
    <x v="0"/>
    <x v="11"/>
    <x v="0"/>
    <x v="11"/>
    <x v="8"/>
    <x v="0"/>
    <x v="0"/>
    <x v="6"/>
    <x v="3"/>
    <x v="0"/>
    <x v="0"/>
    <x v="10"/>
    <x v="0"/>
    <x v="1"/>
    <x v="0"/>
    <x v="0"/>
    <x v="0"/>
    <x v="0"/>
    <x v="0"/>
    <x v="0"/>
  </r>
  <r>
    <x v="32"/>
    <x v="1"/>
    <x v="0"/>
    <x v="0"/>
    <d v="1899-12-30T10:49:00"/>
    <d v="1899-12-30T11:02:00"/>
    <x v="9"/>
    <x v="0"/>
    <x v="1"/>
    <x v="1"/>
    <x v="1"/>
    <x v="4"/>
    <x v="4"/>
    <x v="0"/>
    <n v="50.82"/>
    <n v="15.4"/>
    <n v="49.5"/>
    <n v="15"/>
    <n v="50.82"/>
    <n v="15.4"/>
    <n v="50.16"/>
    <n v="15.2"/>
    <x v="11"/>
    <x v="11"/>
    <x v="0"/>
    <x v="0"/>
    <x v="0"/>
    <x v="2"/>
    <x v="0"/>
    <x v="0"/>
    <x v="1"/>
    <x v="0"/>
    <x v="1"/>
    <x v="10"/>
    <x v="10"/>
    <x v="0"/>
    <x v="3"/>
    <x v="3"/>
    <x v="0"/>
    <x v="0"/>
    <x v="6"/>
    <x v="1"/>
    <x v="3"/>
    <x v="2"/>
    <x v="0"/>
    <x v="0"/>
    <x v="0"/>
    <x v="0"/>
    <x v="0"/>
  </r>
  <r>
    <x v="33"/>
    <x v="4"/>
    <x v="0"/>
    <x v="0"/>
    <d v="1899-12-30T10:06:00"/>
    <d v="1899-12-30T10:13:00"/>
    <x v="8"/>
    <x v="0"/>
    <x v="1"/>
    <x v="2"/>
    <x v="2"/>
    <x v="4"/>
    <x v="4"/>
    <x v="0"/>
    <n v="44.22"/>
    <n v="13.4"/>
    <n v="45.209999999999994"/>
    <n v="13.7"/>
    <n v="45.21"/>
    <n v="13.7"/>
    <n v="44.715000000000003"/>
    <n v="13.55"/>
    <x v="11"/>
    <x v="11"/>
    <x v="0"/>
    <x v="0"/>
    <x v="0"/>
    <x v="0"/>
    <x v="1"/>
    <x v="0"/>
    <x v="3"/>
    <x v="1"/>
    <x v="8"/>
    <x v="17"/>
    <x v="7"/>
    <x v="0"/>
    <x v="0"/>
    <x v="2"/>
    <x v="4"/>
    <x v="0"/>
    <x v="6"/>
    <x v="6"/>
    <x v="11"/>
    <x v="2"/>
    <x v="0"/>
    <x v="0"/>
    <x v="0"/>
    <x v="0"/>
    <x v="0"/>
  </r>
  <r>
    <x v="34"/>
    <x v="3"/>
    <x v="0"/>
    <x v="0"/>
    <d v="1899-12-30T10:38:00"/>
    <d v="1899-12-30T10:48:00"/>
    <x v="7"/>
    <x v="0"/>
    <x v="1"/>
    <x v="3"/>
    <x v="3"/>
    <x v="4"/>
    <x v="4"/>
    <x v="0"/>
    <n v="48.84"/>
    <n v="14.8"/>
    <n v="44.22"/>
    <n v="13.4"/>
    <n v="48.84"/>
    <n v="14.8"/>
    <n v="46.53"/>
    <n v="14.1"/>
    <x v="11"/>
    <x v="11"/>
    <x v="0"/>
    <x v="0"/>
    <x v="1"/>
    <x v="0"/>
    <x v="1"/>
    <x v="0"/>
    <x v="3"/>
    <x v="1"/>
    <x v="1"/>
    <x v="7"/>
    <x v="0"/>
    <x v="0"/>
    <x v="4"/>
    <x v="2"/>
    <x v="2"/>
    <x v="0"/>
    <x v="10"/>
    <x v="3"/>
    <x v="10"/>
    <x v="2"/>
    <x v="0"/>
    <x v="0"/>
    <x v="0"/>
    <x v="0"/>
    <x v="0"/>
  </r>
  <r>
    <x v="35"/>
    <x v="5"/>
    <x v="0"/>
    <x v="0"/>
    <d v="1899-12-30T10:53:00"/>
    <d v="1899-12-30T11:05:00"/>
    <x v="5"/>
    <x v="0"/>
    <x v="1"/>
    <x v="4"/>
    <x v="4"/>
    <x v="4"/>
    <x v="4"/>
    <x v="0"/>
    <n v="54.45"/>
    <n v="16.5"/>
    <n v="52.14"/>
    <n v="15.8"/>
    <n v="54.45"/>
    <n v="16.5"/>
    <n v="53.295000000000002"/>
    <n v="16.149999999999999"/>
    <x v="11"/>
    <x v="11"/>
    <x v="0"/>
    <x v="0"/>
    <x v="1"/>
    <x v="5"/>
    <x v="0"/>
    <x v="9"/>
    <x v="14"/>
    <x v="0"/>
    <x v="3"/>
    <x v="3"/>
    <x v="9"/>
    <x v="0"/>
    <x v="8"/>
    <x v="8"/>
    <x v="0"/>
    <x v="0"/>
    <x v="14"/>
    <x v="11"/>
    <x v="11"/>
    <x v="3"/>
    <x v="0"/>
    <x v="0"/>
    <x v="0"/>
    <x v="0"/>
    <x v="0"/>
  </r>
  <r>
    <x v="36"/>
    <x v="5"/>
    <x v="3"/>
    <x v="0"/>
    <d v="1899-12-30T11:45:00"/>
    <d v="1899-12-30T11:53:00"/>
    <x v="3"/>
    <x v="0"/>
    <x v="1"/>
    <x v="0"/>
    <x v="0"/>
    <x v="5"/>
    <x v="5"/>
    <x v="1"/>
    <n v="46.53"/>
    <n v="14.1"/>
    <n v="45.54"/>
    <n v="13.8"/>
    <n v="46.53"/>
    <n v="14.1"/>
    <n v="46.034999999999997"/>
    <n v="13.95"/>
    <x v="12"/>
    <x v="12"/>
    <x v="2"/>
    <x v="2"/>
    <x v="6"/>
    <x v="0"/>
    <x v="0"/>
    <x v="3"/>
    <x v="6"/>
    <x v="0"/>
    <x v="1"/>
    <x v="3"/>
    <x v="3"/>
    <x v="0"/>
    <x v="0"/>
    <x v="3"/>
    <x v="0"/>
    <x v="0"/>
    <x v="6"/>
    <x v="6"/>
    <x v="8"/>
    <x v="3"/>
    <x v="0"/>
    <x v="0"/>
    <x v="0"/>
    <x v="0"/>
    <x v="0"/>
  </r>
  <r>
    <x v="37"/>
    <x v="2"/>
    <x v="3"/>
    <x v="0"/>
    <d v="1899-12-30T11:50:00"/>
    <d v="1899-12-30T12:10:00"/>
    <x v="11"/>
    <x v="0"/>
    <x v="1"/>
    <x v="1"/>
    <x v="1"/>
    <x v="5"/>
    <x v="5"/>
    <x v="1"/>
    <n v="45"/>
    <n v="13.636363636363637"/>
    <n v="46"/>
    <n v="13.939393939393939"/>
    <n v="46"/>
    <n v="13.939393939393939"/>
    <n v="45.5"/>
    <n v="13.787878787878789"/>
    <x v="13"/>
    <x v="13"/>
    <x v="0"/>
    <x v="0"/>
    <x v="1"/>
    <x v="6"/>
    <x v="0"/>
    <x v="7"/>
    <x v="13"/>
    <x v="1"/>
    <x v="1"/>
    <x v="12"/>
    <x v="2"/>
    <x v="0"/>
    <x v="5"/>
    <x v="1"/>
    <x v="0"/>
    <x v="0"/>
    <x v="0"/>
    <x v="0"/>
    <x v="12"/>
    <x v="0"/>
    <x v="0"/>
    <x v="0"/>
    <x v="0"/>
    <x v="0"/>
    <x v="0"/>
  </r>
  <r>
    <x v="38"/>
    <x v="3"/>
    <x v="3"/>
    <x v="0"/>
    <d v="1899-12-30T11:09:00"/>
    <d v="1899-12-30T11:18:00"/>
    <x v="2"/>
    <x v="0"/>
    <x v="1"/>
    <x v="2"/>
    <x v="2"/>
    <x v="5"/>
    <x v="5"/>
    <x v="1"/>
    <n v="55.44"/>
    <n v="16.8"/>
    <n v="58.74"/>
    <n v="17.8"/>
    <n v="58.74"/>
    <n v="17.8"/>
    <n v="57.09"/>
    <n v="17.3"/>
    <x v="13"/>
    <x v="13"/>
    <x v="0"/>
    <x v="0"/>
    <x v="4"/>
    <x v="3"/>
    <x v="0"/>
    <x v="0"/>
    <x v="15"/>
    <x v="2"/>
    <x v="1"/>
    <x v="7"/>
    <x v="0"/>
    <x v="0"/>
    <x v="9"/>
    <x v="1"/>
    <x v="0"/>
    <x v="1"/>
    <x v="5"/>
    <x v="5"/>
    <x v="8"/>
    <x v="0"/>
    <x v="0"/>
    <x v="0"/>
    <x v="0"/>
    <x v="0"/>
    <x v="0"/>
  </r>
  <r>
    <x v="39"/>
    <x v="3"/>
    <x v="3"/>
    <x v="0"/>
    <d v="1899-12-30T13:10:00"/>
    <d v="1899-12-30T13:22:00"/>
    <x v="5"/>
    <x v="0"/>
    <x v="0"/>
    <x v="3"/>
    <x v="3"/>
    <x v="5"/>
    <x v="5"/>
    <x v="1"/>
    <n v="35.97"/>
    <n v="10.9"/>
    <n v="40.92"/>
    <n v="12.4"/>
    <n v="40.92"/>
    <n v="12.4"/>
    <n v="38.445"/>
    <n v="11.65"/>
    <x v="13"/>
    <x v="13"/>
    <x v="0"/>
    <x v="0"/>
    <x v="3"/>
    <x v="7"/>
    <x v="2"/>
    <x v="0"/>
    <x v="5"/>
    <x v="0"/>
    <x v="1"/>
    <x v="18"/>
    <x v="4"/>
    <x v="0"/>
    <x v="10"/>
    <x v="3"/>
    <x v="0"/>
    <x v="0"/>
    <x v="3"/>
    <x v="0"/>
    <x v="3"/>
    <x v="2"/>
    <x v="0"/>
    <x v="0"/>
    <x v="0"/>
    <x v="0"/>
    <x v="0"/>
  </r>
  <r>
    <x v="40"/>
    <x v="4"/>
    <x v="3"/>
    <x v="0"/>
    <d v="1899-12-30T13:09:00"/>
    <d v="1899-12-30T13:17:00"/>
    <x v="3"/>
    <x v="0"/>
    <x v="0"/>
    <x v="4"/>
    <x v="4"/>
    <x v="5"/>
    <x v="5"/>
    <x v="1"/>
    <n v="38"/>
    <n v="11.515151515151516"/>
    <n v="35"/>
    <n v="10.606060606060607"/>
    <n v="38"/>
    <n v="11.515151515151516"/>
    <n v="36.5"/>
    <n v="11.060606060606062"/>
    <x v="13"/>
    <x v="13"/>
    <x v="0"/>
    <x v="0"/>
    <x v="3"/>
    <x v="1"/>
    <x v="0"/>
    <x v="0"/>
    <x v="13"/>
    <x v="0"/>
    <x v="1"/>
    <x v="5"/>
    <x v="5"/>
    <x v="0"/>
    <x v="1"/>
    <x v="3"/>
    <x v="0"/>
    <x v="0"/>
    <x v="15"/>
    <x v="5"/>
    <x v="3"/>
    <x v="5"/>
    <x v="2"/>
    <x v="0"/>
    <x v="0"/>
    <x v="0"/>
    <x v="0"/>
  </r>
  <r>
    <x v="41"/>
    <x v="5"/>
    <x v="3"/>
    <x v="0"/>
    <d v="1899-12-30T13:17:00"/>
    <d v="1899-12-30T13:24:00"/>
    <x v="8"/>
    <x v="0"/>
    <x v="0"/>
    <x v="5"/>
    <x v="5"/>
    <x v="5"/>
    <x v="5"/>
    <x v="1"/>
    <n v="46.53"/>
    <n v="14.1"/>
    <n v="45.54"/>
    <n v="13.8"/>
    <n v="46.53"/>
    <n v="14.1"/>
    <n v="46.034999999999997"/>
    <n v="13.95"/>
    <x v="14"/>
    <x v="14"/>
    <x v="2"/>
    <x v="2"/>
    <x v="6"/>
    <x v="5"/>
    <x v="0"/>
    <x v="10"/>
    <x v="3"/>
    <x v="3"/>
    <x v="3"/>
    <x v="18"/>
    <x v="2"/>
    <x v="0"/>
    <x v="2"/>
    <x v="8"/>
    <x v="0"/>
    <x v="0"/>
    <x v="3"/>
    <x v="7"/>
    <x v="11"/>
    <x v="6"/>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6" cacheId="1" dataOnRows="1" applyNumberFormats="0" applyBorderFormats="0" applyFontFormats="0" applyPatternFormats="0" applyAlignmentFormats="0" applyWidthHeightFormats="1" dataCaption="Datos" updatedVersion="2" showMemberPropertyTips="0" useAutoFormatting="1" itemPrintTitles="1" createdVersion="1" indent="0" compact="0" compactData="0" gridDropZones="1">
  <location ref="A3:P47" firstHeaderRow="2" firstDataRow="2" firstDataCol="10"/>
  <pivotFields count="49">
    <pivotField axis="axisRow" compact="0" outline="0" subtotalTop="0" showAll="0" includeNewItemsInFilter="1" defaultSubtotal="0">
      <items count="77">
        <item x="35"/>
        <item x="34"/>
        <item x="33"/>
        <item x="32"/>
        <item x="31"/>
        <item x="21"/>
        <item m="1" x="42"/>
        <item m="1" x="43"/>
        <item m="1" x="44"/>
        <item m="1" x="45"/>
        <item x="19"/>
        <item m="1" x="46"/>
        <item m="1" x="47"/>
        <item m="1" x="48"/>
        <item m="1" x="49"/>
        <item x="6"/>
        <item m="1" x="50"/>
        <item m="1" x="51"/>
        <item m="1" x="52"/>
        <item m="1" x="53"/>
        <item m="1" x="54"/>
        <item m="1" x="55"/>
        <item m="1" x="56"/>
        <item x="36"/>
        <item m="1" x="57"/>
        <item m="1" x="58"/>
        <item m="1" x="59"/>
        <item m="1" x="60"/>
        <item m="1" x="61"/>
        <item m="1" x="63"/>
        <item m="1" x="65"/>
        <item m="1" x="67"/>
        <item m="1" x="69"/>
        <item x="1"/>
        <item m="1" x="71"/>
        <item x="20"/>
        <item x="22"/>
        <item m="1" x="73"/>
        <item m="1" x="74"/>
        <item m="1" x="75"/>
        <item m="1" x="76"/>
        <item x="18"/>
        <item x="23"/>
        <item x="24"/>
        <item x="25"/>
        <item x="26"/>
        <item x="27"/>
        <item x="28"/>
        <item x="29"/>
        <item x="30"/>
        <item m="1" x="70"/>
        <item m="1" x="64"/>
        <item m="1" x="66"/>
        <item m="1" x="68"/>
        <item m="1" x="62"/>
        <item x="38"/>
        <item x="39"/>
        <item x="40"/>
        <item x="41"/>
        <item m="1" x="72"/>
        <item x="2"/>
        <item x="3"/>
        <item x="4"/>
        <item x="5"/>
        <item x="7"/>
        <item x="8"/>
        <item x="9"/>
        <item x="10"/>
        <item x="11"/>
        <item x="12"/>
        <item x="13"/>
        <item x="14"/>
        <item x="15"/>
        <item x="16"/>
        <item x="17"/>
        <item x="37"/>
        <item x="0"/>
      </items>
    </pivotField>
    <pivotField axis="axisRow" compact="0" outline="0" subtotalTop="0" showAll="0" includeNewItemsInFilter="1" defaultSubtotal="0">
      <items count="8">
        <item x="6"/>
        <item x="5"/>
        <item x="2"/>
        <item x="3"/>
        <item x="4"/>
        <item x="7"/>
        <item x="1"/>
        <item x="0"/>
      </items>
    </pivotField>
    <pivotField axis="axisRow" compact="0" numFmtId="15" outline="0" subtotalTop="0" showAll="0" includeNewItemsInFilter="1" defaultSubtotal="0">
      <items count="4">
        <item x="3"/>
        <item x="0"/>
        <item x="2"/>
        <item x="1"/>
      </items>
    </pivotField>
    <pivotField compact="0" outline="0" subtotalTop="0" showAll="0" includeNewItemsInFilter="1"/>
    <pivotField compact="0" outline="0" subtotalTop="0" showAll="0" includeNewItemsInFilter="1"/>
    <pivotField compact="0" numFmtId="20" outline="0" subtotalTop="0" showAll="0" includeNewItemsInFilter="1"/>
    <pivotField compact="0" numFmtId="20" outline="0" subtotalTop="0" showAll="0" includeNewItemsInFilter="1"/>
    <pivotField compact="0" outline="0" subtotalTop="0" showAll="0" includeNewItemsInFilter="1"/>
    <pivotField axis="axisRow" compact="0" outline="0" subtotalTop="0" showAll="0" includeNewItemsInFilter="1" defaultSubtotal="0">
      <items count="2">
        <item x="1"/>
        <item x="0"/>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6">
        <item x="3"/>
        <item x="1"/>
        <item x="5"/>
        <item x="4"/>
        <item x="0"/>
        <item x="2"/>
      </items>
    </pivotField>
    <pivotField compact="0" outline="0" subtotalTop="0" showAll="0" includeNewItemsInFilter="1"/>
    <pivotField axis="axisRow" compact="0" outline="0" subtotalTop="0" showAll="0" includeNewItemsInFilter="1" defaultSubtotal="0">
      <items count="2">
        <item x="0"/>
        <item x="1"/>
      </items>
    </pivotField>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axis="axisRow" compact="0" outline="0" subtotalTop="0" showAll="0" includeNewItemsInFilter="1" defaultSubtotal="0">
      <items count="15">
        <item x="12"/>
        <item x="13"/>
        <item x="14"/>
        <item x="7"/>
        <item x="9"/>
        <item x="6"/>
        <item x="0"/>
        <item x="8"/>
        <item x="1"/>
        <item x="11"/>
        <item x="2"/>
        <item x="3"/>
        <item x="5"/>
        <item x="4"/>
        <item x="10"/>
      </items>
    </pivotField>
    <pivotField axis="axisRow" compact="0" outline="0" subtotalTop="0" showAll="0" includeNewItemsInFilter="1">
      <items count="31">
        <item x="6"/>
        <item x="7"/>
        <item m="1" x="15"/>
        <item m="1" x="16"/>
        <item m="1" x="17"/>
        <item m="1" x="18"/>
        <item m="1" x="19"/>
        <item m="1" x="20"/>
        <item m="1" x="21"/>
        <item m="1" x="22"/>
        <item m="1" x="23"/>
        <item m="1" x="24"/>
        <item m="1" x="25"/>
        <item m="1" x="26"/>
        <item m="1" x="27"/>
        <item m="1" x="28"/>
        <item m="1" x="29"/>
        <item x="8"/>
        <item x="9"/>
        <item x="10"/>
        <item x="0"/>
        <item x="1"/>
        <item x="11"/>
        <item x="12"/>
        <item x="13"/>
        <item x="14"/>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1"/>
    <field x="13"/>
    <field x="2"/>
    <field x="8"/>
    <field x="9"/>
    <field x="10"/>
    <field x="0"/>
    <field x="1"/>
    <field x="22"/>
    <field x="23"/>
  </rowFields>
  <rowItems count="43">
    <i>
      <x/>
      <x v="1"/>
      <x v="2"/>
      <x v="1"/>
      <x/>
      <x/>
      <x v="10"/>
      <x v="6"/>
      <x v="3"/>
      <x v="1"/>
    </i>
    <i r="4">
      <x v="1"/>
      <x v="1"/>
      <x v="5"/>
      <x v="1"/>
      <x v="3"/>
      <x v="1"/>
    </i>
    <i r="4">
      <x v="2"/>
      <x v="2"/>
      <x v="42"/>
      <x v="1"/>
      <x v="3"/>
      <x v="1"/>
    </i>
    <i r="4">
      <x v="3"/>
      <x v="3"/>
      <x v="44"/>
      <x v="5"/>
      <x v="4"/>
      <x v="18"/>
    </i>
    <i r="4">
      <x v="4"/>
      <x v="4"/>
      <x v="46"/>
      <x v="3"/>
      <x v="4"/>
      <x v="18"/>
    </i>
    <i r="4">
      <x v="5"/>
      <x v="5"/>
      <x v="49"/>
      <x v="4"/>
      <x v="4"/>
      <x v="18"/>
    </i>
    <i>
      <x v="1"/>
      <x v="1"/>
      <x v="3"/>
      <x/>
      <x/>
      <x/>
      <x v="15"/>
      <x/>
      <x v="10"/>
      <x v="26"/>
    </i>
    <i r="4">
      <x v="1"/>
      <x v="1"/>
      <x v="64"/>
      <x v="1"/>
      <x v="10"/>
      <x v="26"/>
    </i>
    <i r="4">
      <x v="2"/>
      <x v="2"/>
      <x v="65"/>
      <x v="1"/>
      <x v="11"/>
      <x v="27"/>
    </i>
    <i r="4">
      <x v="3"/>
      <x v="3"/>
      <x v="66"/>
      <x v="7"/>
      <x v="11"/>
      <x v="27"/>
    </i>
    <i r="4">
      <x v="4"/>
      <x v="4"/>
      <x v="67"/>
      <x v="3"/>
      <x v="13"/>
      <x v="28"/>
    </i>
    <i r="4">
      <x v="5"/>
      <x v="5"/>
      <x v="68"/>
      <x v="4"/>
      <x v="13"/>
      <x v="28"/>
    </i>
    <i r="3">
      <x v="1"/>
      <x v="6"/>
      <x v="6"/>
      <x v="69"/>
      <x/>
      <x v="12"/>
      <x v="29"/>
    </i>
    <i r="4">
      <x v="7"/>
      <x v="7"/>
      <x v="70"/>
      <x v="1"/>
      <x v="12"/>
      <x v="29"/>
    </i>
    <i r="4">
      <x v="8"/>
      <x v="8"/>
      <x v="71"/>
      <x v="1"/>
      <x v="12"/>
      <x v="29"/>
    </i>
    <i r="4">
      <x v="9"/>
      <x v="9"/>
      <x v="72"/>
      <x v="7"/>
      <x v="11"/>
      <x v="27"/>
    </i>
    <i r="4">
      <x v="10"/>
      <x v="10"/>
      <x v="73"/>
      <x v="3"/>
      <x v="11"/>
      <x v="27"/>
    </i>
    <i r="4">
      <x v="11"/>
      <x v="11"/>
      <x v="74"/>
      <x v="4"/>
      <x v="11"/>
      <x v="27"/>
    </i>
    <i>
      <x v="2"/>
      <x v="1"/>
      <x/>
      <x/>
      <x/>
      <x/>
      <x v="23"/>
      <x v="1"/>
      <x/>
      <x v="23"/>
    </i>
    <i r="4">
      <x v="1"/>
      <x v="1"/>
      <x v="75"/>
      <x v="2"/>
      <x v="1"/>
      <x v="24"/>
    </i>
    <i r="4">
      <x v="2"/>
      <x v="2"/>
      <x v="55"/>
      <x v="3"/>
      <x v="1"/>
      <x v="24"/>
    </i>
    <i r="3">
      <x v="1"/>
      <x v="3"/>
      <x v="3"/>
      <x v="56"/>
      <x v="3"/>
      <x v="1"/>
      <x v="24"/>
    </i>
    <i r="4">
      <x v="4"/>
      <x v="4"/>
      <x v="57"/>
      <x v="4"/>
      <x v="1"/>
      <x v="24"/>
    </i>
    <i r="4">
      <x v="5"/>
      <x v="5"/>
      <x v="58"/>
      <x v="1"/>
      <x v="2"/>
      <x v="25"/>
    </i>
    <i>
      <x v="3"/>
      <x/>
      <x v="1"/>
      <x/>
      <x/>
      <x/>
      <x v="4"/>
      <x v="7"/>
      <x v="9"/>
      <x v="22"/>
    </i>
    <i r="4">
      <x v="1"/>
      <x v="1"/>
      <x v="3"/>
      <x v="6"/>
      <x v="9"/>
      <x v="22"/>
    </i>
    <i r="4">
      <x v="2"/>
      <x v="2"/>
      <x v="2"/>
      <x v="4"/>
      <x v="9"/>
      <x v="22"/>
    </i>
    <i r="4">
      <x v="3"/>
      <x v="3"/>
      <x v="1"/>
      <x v="3"/>
      <x v="9"/>
      <x v="22"/>
    </i>
    <i r="4">
      <x v="4"/>
      <x v="4"/>
      <x/>
      <x v="1"/>
      <x v="9"/>
      <x v="22"/>
    </i>
    <i>
      <x v="4"/>
      <x/>
      <x v="1"/>
      <x v="1"/>
      <x/>
      <x/>
      <x v="76"/>
      <x v="7"/>
      <x v="6"/>
      <x v="20"/>
    </i>
    <i r="4">
      <x v="1"/>
      <x v="1"/>
      <x v="33"/>
      <x v="6"/>
      <x v="6"/>
      <x v="20"/>
    </i>
    <i r="4">
      <x v="2"/>
      <x v="2"/>
      <x v="60"/>
      <x v="2"/>
      <x v="6"/>
      <x v="20"/>
    </i>
    <i r="4">
      <x v="3"/>
      <x v="3"/>
      <x v="61"/>
      <x v="3"/>
      <x v="8"/>
      <x v="21"/>
    </i>
    <i r="4">
      <x v="4"/>
      <x v="4"/>
      <x v="62"/>
      <x v="4"/>
      <x v="8"/>
      <x v="21"/>
    </i>
    <i r="4">
      <x v="5"/>
      <x v="5"/>
      <x v="63"/>
      <x v="1"/>
      <x v="8"/>
      <x v="21"/>
    </i>
    <i>
      <x v="5"/>
      <x/>
      <x v="2"/>
      <x/>
      <x/>
      <x/>
      <x v="41"/>
      <x v="6"/>
      <x v="5"/>
      <x/>
    </i>
    <i r="4">
      <x v="1"/>
      <x v="1"/>
      <x v="35"/>
      <x v="1"/>
      <x v="5"/>
      <x/>
    </i>
    <i r="4">
      <x v="2"/>
      <x v="2"/>
      <x v="36"/>
      <x v="1"/>
      <x v="5"/>
      <x/>
    </i>
    <i r="4">
      <x v="3"/>
      <x v="3"/>
      <x v="43"/>
      <x v="5"/>
      <x v="7"/>
      <x v="17"/>
    </i>
    <i r="4">
      <x v="4"/>
      <x v="4"/>
      <x v="45"/>
      <x v="3"/>
      <x v="7"/>
      <x v="17"/>
    </i>
    <i r="4">
      <x v="5"/>
      <x v="5"/>
      <x v="47"/>
      <x v="4"/>
      <x v="14"/>
      <x v="19"/>
    </i>
    <i r="4">
      <x v="6"/>
      <x v="6"/>
      <x v="48"/>
      <x v="4"/>
      <x v="14"/>
      <x v="19"/>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63"/>
  <sheetViews>
    <sheetView workbookViewId="0">
      <selection activeCell="D11" sqref="D11"/>
    </sheetView>
  </sheetViews>
  <sheetFormatPr baseColWidth="10" defaultColWidth="11.42578125" defaultRowHeight="15"/>
  <cols>
    <col min="1" max="1" width="29.7109375" style="5" customWidth="1"/>
    <col min="2" max="2" width="88.85546875" style="9" customWidth="1"/>
    <col min="4" max="4" width="24.140625" customWidth="1"/>
  </cols>
  <sheetData>
    <row r="1" spans="1:2">
      <c r="A1" s="98" t="s">
        <v>44</v>
      </c>
      <c r="B1" s="98"/>
    </row>
    <row r="2" spans="1:2">
      <c r="A2" s="98" t="s">
        <v>45</v>
      </c>
      <c r="B2" s="98"/>
    </row>
    <row r="3" spans="1:2">
      <c r="A3" s="3" t="s">
        <v>46</v>
      </c>
      <c r="B3" s="4"/>
    </row>
    <row r="4" spans="1:2" ht="39.75" customHeight="1">
      <c r="A4" s="99" t="s">
        <v>47</v>
      </c>
      <c r="B4" s="97"/>
    </row>
    <row r="5" spans="1:2" ht="69" customHeight="1">
      <c r="A5" s="100" t="s">
        <v>48</v>
      </c>
      <c r="B5" s="97"/>
    </row>
    <row r="6" spans="1:2" ht="15" customHeight="1">
      <c r="A6" s="96" t="s">
        <v>49</v>
      </c>
      <c r="B6" s="96"/>
    </row>
    <row r="7" spans="1:2" ht="9.75" customHeight="1">
      <c r="B7" s="5"/>
    </row>
    <row r="8" spans="1:2" ht="15" customHeight="1">
      <c r="A8" s="6" t="s">
        <v>50</v>
      </c>
      <c r="B8" s="5"/>
    </row>
    <row r="9" spans="1:2" ht="25.5" customHeight="1">
      <c r="A9" s="97" t="s">
        <v>51</v>
      </c>
      <c r="B9" s="97"/>
    </row>
    <row r="10" spans="1:2" ht="26.25" customHeight="1">
      <c r="A10" s="102" t="s">
        <v>52</v>
      </c>
      <c r="B10" s="97"/>
    </row>
    <row r="11" spans="1:2" ht="27" customHeight="1">
      <c r="A11" s="102" t="s">
        <v>53</v>
      </c>
      <c r="B11" s="97"/>
    </row>
    <row r="12" spans="1:2" ht="13.5" customHeight="1">
      <c r="A12" s="102" t="s">
        <v>54</v>
      </c>
      <c r="B12" s="97"/>
    </row>
    <row r="13" spans="1:2" ht="40.5" customHeight="1">
      <c r="A13" s="97" t="s">
        <v>55</v>
      </c>
      <c r="B13" s="97"/>
    </row>
    <row r="14" spans="1:2" ht="29.25" customHeight="1">
      <c r="A14" s="102" t="s">
        <v>56</v>
      </c>
      <c r="B14" s="102"/>
    </row>
    <row r="15" spans="1:2">
      <c r="A15" s="2" t="s">
        <v>57</v>
      </c>
      <c r="B15" s="1" t="s">
        <v>58</v>
      </c>
    </row>
    <row r="16" spans="1:2">
      <c r="A16" s="98" t="s">
        <v>59</v>
      </c>
      <c r="B16" s="101"/>
    </row>
    <row r="17" spans="1:7" ht="150">
      <c r="A17" s="7" t="s">
        <v>60</v>
      </c>
      <c r="B17" s="8" t="s">
        <v>61</v>
      </c>
    </row>
    <row r="18" spans="1:7">
      <c r="A18" s="7" t="s">
        <v>1</v>
      </c>
      <c r="B18" s="9" t="s">
        <v>62</v>
      </c>
    </row>
    <row r="19" spans="1:7" ht="41.25" customHeight="1">
      <c r="A19" s="7" t="s">
        <v>2</v>
      </c>
      <c r="B19" s="9" t="s">
        <v>63</v>
      </c>
    </row>
    <row r="20" spans="1:7">
      <c r="A20" s="7" t="s">
        <v>3</v>
      </c>
      <c r="B20" s="9" t="s">
        <v>64</v>
      </c>
      <c r="E20" t="s">
        <v>65</v>
      </c>
      <c r="F20" t="s">
        <v>65</v>
      </c>
      <c r="G20" t="s">
        <v>65</v>
      </c>
    </row>
    <row r="21" spans="1:7">
      <c r="A21" s="7" t="s">
        <v>4</v>
      </c>
      <c r="B21" s="9" t="s">
        <v>66</v>
      </c>
      <c r="E21" t="s">
        <v>65</v>
      </c>
      <c r="F21" t="s">
        <v>65</v>
      </c>
      <c r="G21" t="s">
        <v>65</v>
      </c>
    </row>
    <row r="22" spans="1:7">
      <c r="A22" s="7" t="s">
        <v>5</v>
      </c>
      <c r="B22" s="9" t="s">
        <v>67</v>
      </c>
    </row>
    <row r="23" spans="1:7" ht="30">
      <c r="A23" s="7" t="s">
        <v>6</v>
      </c>
      <c r="B23" s="9" t="s">
        <v>68</v>
      </c>
    </row>
    <row r="24" spans="1:7" ht="30">
      <c r="A24" s="7" t="s">
        <v>7</v>
      </c>
      <c r="B24" s="9" t="s">
        <v>69</v>
      </c>
    </row>
    <row r="25" spans="1:7">
      <c r="A25" s="7" t="s">
        <v>8</v>
      </c>
      <c r="B25" s="9" t="s">
        <v>70</v>
      </c>
    </row>
    <row r="26" spans="1:7" ht="13.5" customHeight="1">
      <c r="A26" s="7" t="s">
        <v>9</v>
      </c>
      <c r="B26" s="9" t="s">
        <v>71</v>
      </c>
    </row>
    <row r="27" spans="1:7" ht="45">
      <c r="A27" s="7" t="s">
        <v>10</v>
      </c>
      <c r="B27" s="9" t="s">
        <v>72</v>
      </c>
    </row>
    <row r="28" spans="1:7" ht="45">
      <c r="A28" s="7" t="s">
        <v>11</v>
      </c>
      <c r="B28" s="9" t="s">
        <v>73</v>
      </c>
    </row>
    <row r="29" spans="1:7">
      <c r="A29" s="7" t="s">
        <v>12</v>
      </c>
      <c r="B29" s="9" t="s">
        <v>74</v>
      </c>
    </row>
    <row r="30" spans="1:7">
      <c r="A30" s="7" t="s">
        <v>75</v>
      </c>
      <c r="B30" s="9" t="s">
        <v>76</v>
      </c>
      <c r="E30" t="s">
        <v>65</v>
      </c>
      <c r="F30" t="s">
        <v>65</v>
      </c>
      <c r="G30" t="s">
        <v>65</v>
      </c>
    </row>
    <row r="31" spans="1:7">
      <c r="A31" s="7" t="s">
        <v>13</v>
      </c>
      <c r="B31" s="9" t="s">
        <v>77</v>
      </c>
    </row>
    <row r="32" spans="1:7">
      <c r="A32" s="7" t="s">
        <v>14</v>
      </c>
      <c r="B32" s="9" t="s">
        <v>78</v>
      </c>
    </row>
    <row r="33" spans="1:7">
      <c r="A33" s="7" t="s">
        <v>13</v>
      </c>
      <c r="B33" s="9" t="s">
        <v>79</v>
      </c>
    </row>
    <row r="34" spans="1:7">
      <c r="A34" s="7" t="s">
        <v>14</v>
      </c>
      <c r="B34" s="9" t="s">
        <v>80</v>
      </c>
    </row>
    <row r="35" spans="1:7">
      <c r="A35" s="7" t="s">
        <v>17</v>
      </c>
      <c r="B35" s="9" t="s">
        <v>81</v>
      </c>
    </row>
    <row r="36" spans="1:7">
      <c r="A36" s="7" t="s">
        <v>18</v>
      </c>
      <c r="B36" s="9" t="s">
        <v>82</v>
      </c>
    </row>
    <row r="37" spans="1:7">
      <c r="A37" s="7" t="s">
        <v>19</v>
      </c>
      <c r="B37" s="9" t="s">
        <v>83</v>
      </c>
    </row>
    <row r="38" spans="1:7">
      <c r="A38" s="7" t="s">
        <v>20</v>
      </c>
      <c r="B38" s="9" t="s">
        <v>84</v>
      </c>
    </row>
    <row r="39" spans="1:7">
      <c r="A39" s="7" t="s">
        <v>21</v>
      </c>
      <c r="B39" s="9" t="s">
        <v>85</v>
      </c>
    </row>
    <row r="40" spans="1:7">
      <c r="A40" s="7" t="s">
        <v>22</v>
      </c>
      <c r="B40" s="9" t="s">
        <v>86</v>
      </c>
    </row>
    <row r="41" spans="1:7">
      <c r="A41" s="7" t="s">
        <v>23</v>
      </c>
      <c r="B41" s="9" t="s">
        <v>87</v>
      </c>
    </row>
    <row r="42" spans="1:7">
      <c r="A42" s="7" t="s">
        <v>24</v>
      </c>
      <c r="B42" s="9" t="s">
        <v>88</v>
      </c>
      <c r="E42" t="s">
        <v>65</v>
      </c>
      <c r="F42" t="s">
        <v>65</v>
      </c>
      <c r="G42" t="s">
        <v>65</v>
      </c>
    </row>
    <row r="43" spans="1:7">
      <c r="A43" s="7" t="s">
        <v>25</v>
      </c>
      <c r="B43" s="9" t="s">
        <v>89</v>
      </c>
    </row>
    <row r="44" spans="1:7">
      <c r="A44" s="98" t="s">
        <v>90</v>
      </c>
      <c r="B44" s="101"/>
    </row>
    <row r="45" spans="1:7">
      <c r="A45" s="10" t="s">
        <v>91</v>
      </c>
      <c r="B45" s="11" t="s">
        <v>92</v>
      </c>
    </row>
    <row r="46" spans="1:7" ht="30">
      <c r="A46" s="7" t="s">
        <v>93</v>
      </c>
      <c r="B46" s="9" t="s">
        <v>94</v>
      </c>
    </row>
    <row r="47" spans="1:7" ht="42" customHeight="1">
      <c r="A47" s="7" t="s">
        <v>95</v>
      </c>
      <c r="B47" s="9" t="s">
        <v>96</v>
      </c>
      <c r="E47" t="s">
        <v>65</v>
      </c>
      <c r="F47" t="s">
        <v>65</v>
      </c>
      <c r="G47" t="s">
        <v>65</v>
      </c>
    </row>
    <row r="48" spans="1:7">
      <c r="A48" s="7" t="s">
        <v>97</v>
      </c>
      <c r="B48" s="9" t="s">
        <v>98</v>
      </c>
      <c r="E48" t="s">
        <v>65</v>
      </c>
      <c r="F48" t="s">
        <v>65</v>
      </c>
      <c r="G48" t="s">
        <v>65</v>
      </c>
    </row>
    <row r="49" spans="1:2" ht="30">
      <c r="A49" s="7" t="s">
        <v>99</v>
      </c>
      <c r="B49" s="9" t="s">
        <v>100</v>
      </c>
    </row>
    <row r="50" spans="1:2">
      <c r="A50" s="98" t="s">
        <v>101</v>
      </c>
      <c r="B50" s="98"/>
    </row>
    <row r="51" spans="1:2" ht="27.75" customHeight="1">
      <c r="A51" s="99" t="s">
        <v>102</v>
      </c>
      <c r="B51" s="97"/>
    </row>
    <row r="52" spans="1:2" s="14" customFormat="1">
      <c r="A52" s="12"/>
      <c r="B52" s="13"/>
    </row>
    <row r="53" spans="1:2" s="14" customFormat="1">
      <c r="A53" s="12"/>
      <c r="B53" s="13"/>
    </row>
    <row r="54" spans="1:2" s="14" customFormat="1">
      <c r="A54" s="12"/>
      <c r="B54" s="13"/>
    </row>
    <row r="55" spans="1:2" s="14" customFormat="1">
      <c r="A55" s="15"/>
      <c r="B55" s="15"/>
    </row>
    <row r="56" spans="1:2" s="14" customFormat="1">
      <c r="A56" s="13"/>
      <c r="B56" s="16"/>
    </row>
    <row r="57" spans="1:2" s="14" customFormat="1">
      <c r="A57" s="12"/>
      <c r="B57" s="16"/>
    </row>
    <row r="58" spans="1:2" s="14" customFormat="1">
      <c r="A58" s="12"/>
      <c r="B58" s="16"/>
    </row>
    <row r="59" spans="1:2" s="14" customFormat="1">
      <c r="A59" s="15"/>
      <c r="B59" s="15"/>
    </row>
    <row r="60" spans="1:2" s="14" customFormat="1">
      <c r="A60" s="13"/>
    </row>
    <row r="61" spans="1:2" s="14" customFormat="1">
      <c r="A61" s="12"/>
      <c r="B61" s="16"/>
    </row>
    <row r="62" spans="1:2" s="14" customFormat="1">
      <c r="A62" s="12"/>
      <c r="B62" s="16"/>
    </row>
    <row r="63" spans="1:2" s="14" customFormat="1">
      <c r="A63" s="12"/>
      <c r="B63" s="16"/>
    </row>
  </sheetData>
  <mergeCells count="15">
    <mergeCell ref="A44:B44"/>
    <mergeCell ref="A50:B50"/>
    <mergeCell ref="A51:B51"/>
    <mergeCell ref="A10:B10"/>
    <mergeCell ref="A11:B11"/>
    <mergeCell ref="A12:B12"/>
    <mergeCell ref="A13:B13"/>
    <mergeCell ref="A14:B14"/>
    <mergeCell ref="A16:B16"/>
    <mergeCell ref="A6:B6"/>
    <mergeCell ref="A9:B9"/>
    <mergeCell ref="A1:B1"/>
    <mergeCell ref="A2:B2"/>
    <mergeCell ref="A4:B4"/>
    <mergeCell ref="A5:B5"/>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P47"/>
  <sheetViews>
    <sheetView workbookViewId="0">
      <selection activeCell="C22" sqref="C22"/>
    </sheetView>
  </sheetViews>
  <sheetFormatPr baseColWidth="10" defaultRowHeight="15"/>
  <cols>
    <col min="1" max="1" width="20.85546875" bestFit="1" customWidth="1"/>
    <col min="2" max="2" width="10" bestFit="1" customWidth="1"/>
    <col min="3" max="3" width="28.5703125" bestFit="1" customWidth="1"/>
    <col min="4" max="5" width="18.7109375" bestFit="1" customWidth="1"/>
    <col min="6" max="6" width="29" customWidth="1"/>
    <col min="7" max="7" width="12.28515625" bestFit="1" customWidth="1"/>
    <col min="8" max="10" width="14.28515625" bestFit="1" customWidth="1"/>
  </cols>
  <sheetData>
    <row r="3" spans="1:16">
      <c r="A3" s="18"/>
      <c r="B3" s="19"/>
      <c r="C3" s="19"/>
      <c r="D3" s="19"/>
      <c r="E3" s="19"/>
      <c r="F3" s="19"/>
      <c r="G3" s="19"/>
      <c r="H3" s="19"/>
      <c r="I3" s="19"/>
      <c r="J3" s="19"/>
      <c r="K3" s="18"/>
      <c r="L3" s="19"/>
      <c r="M3" s="19"/>
      <c r="N3" s="19"/>
      <c r="O3" s="19"/>
      <c r="P3" s="20"/>
    </row>
    <row r="4" spans="1:16">
      <c r="A4" s="27" t="s">
        <v>10</v>
      </c>
      <c r="B4" s="27" t="s">
        <v>12</v>
      </c>
      <c r="C4" s="27" t="s">
        <v>2</v>
      </c>
      <c r="D4" s="27" t="s">
        <v>7</v>
      </c>
      <c r="E4" s="27" t="s">
        <v>8</v>
      </c>
      <c r="F4" s="27" t="s">
        <v>9</v>
      </c>
      <c r="G4" s="27" t="s">
        <v>0</v>
      </c>
      <c r="H4" s="27" t="s">
        <v>1</v>
      </c>
      <c r="I4" s="27" t="s">
        <v>21</v>
      </c>
      <c r="J4" s="27" t="s">
        <v>22</v>
      </c>
      <c r="K4" s="21"/>
      <c r="L4" s="22"/>
      <c r="M4" s="22"/>
      <c r="N4" s="22"/>
      <c r="O4" s="22"/>
      <c r="P4" s="23"/>
    </row>
    <row r="5" spans="1:16">
      <c r="A5" s="18" t="s">
        <v>109</v>
      </c>
      <c r="B5" s="18">
        <v>2</v>
      </c>
      <c r="C5" s="29">
        <v>40509</v>
      </c>
      <c r="D5" s="18">
        <v>2</v>
      </c>
      <c r="E5" s="18">
        <v>1</v>
      </c>
      <c r="F5" s="18">
        <v>1</v>
      </c>
      <c r="G5" s="18" t="s">
        <v>135</v>
      </c>
      <c r="H5" s="18" t="s">
        <v>114</v>
      </c>
      <c r="I5" s="18">
        <v>24.572870000000002</v>
      </c>
      <c r="J5" s="18">
        <v>-112.10508</v>
      </c>
      <c r="K5" s="18"/>
      <c r="L5" s="19"/>
      <c r="M5" s="19"/>
      <c r="N5" s="19"/>
      <c r="O5" s="19"/>
      <c r="P5" s="20"/>
    </row>
    <row r="6" spans="1:16">
      <c r="A6" s="21"/>
      <c r="B6" s="21"/>
      <c r="C6" s="21"/>
      <c r="D6" s="21"/>
      <c r="E6" s="18">
        <v>2</v>
      </c>
      <c r="F6" s="18">
        <v>2</v>
      </c>
      <c r="G6" s="18" t="s">
        <v>127</v>
      </c>
      <c r="H6" s="18" t="s">
        <v>119</v>
      </c>
      <c r="I6" s="18">
        <v>24.572870000000002</v>
      </c>
      <c r="J6" s="18">
        <v>-112.10508</v>
      </c>
      <c r="K6" s="21"/>
      <c r="L6" s="22"/>
      <c r="M6" s="22"/>
      <c r="N6" s="22"/>
      <c r="O6" s="22"/>
      <c r="P6" s="23"/>
    </row>
    <row r="7" spans="1:16">
      <c r="A7" s="21"/>
      <c r="B7" s="21"/>
      <c r="C7" s="21"/>
      <c r="D7" s="21"/>
      <c r="E7" s="18">
        <v>3</v>
      </c>
      <c r="F7" s="18">
        <v>3</v>
      </c>
      <c r="G7" s="18" t="s">
        <v>139</v>
      </c>
      <c r="H7" s="18" t="s">
        <v>119</v>
      </c>
      <c r="I7" s="18">
        <v>24.572870000000002</v>
      </c>
      <c r="J7" s="18">
        <v>-112.10508</v>
      </c>
      <c r="K7" s="21"/>
      <c r="L7" s="22"/>
      <c r="M7" s="22"/>
      <c r="N7" s="22"/>
      <c r="O7" s="22"/>
      <c r="P7" s="23"/>
    </row>
    <row r="8" spans="1:16">
      <c r="A8" s="21"/>
      <c r="B8" s="21"/>
      <c r="C8" s="21"/>
      <c r="D8" s="21"/>
      <c r="E8" s="18">
        <v>4</v>
      </c>
      <c r="F8" s="18">
        <v>4</v>
      </c>
      <c r="G8" s="18" t="s">
        <v>141</v>
      </c>
      <c r="H8" s="18" t="s">
        <v>124</v>
      </c>
      <c r="I8" s="18">
        <v>24.574190000000002</v>
      </c>
      <c r="J8" s="18">
        <v>-112.10616</v>
      </c>
      <c r="K8" s="21"/>
      <c r="L8" s="22"/>
      <c r="M8" s="22"/>
      <c r="N8" s="22"/>
      <c r="O8" s="22"/>
      <c r="P8" s="23"/>
    </row>
    <row r="9" spans="1:16">
      <c r="A9" s="21"/>
      <c r="B9" s="21"/>
      <c r="C9" s="21"/>
      <c r="D9" s="21"/>
      <c r="E9" s="18">
        <v>5</v>
      </c>
      <c r="F9" s="18">
        <v>5</v>
      </c>
      <c r="G9" s="18" t="s">
        <v>143</v>
      </c>
      <c r="H9" s="18" t="s">
        <v>117</v>
      </c>
      <c r="I9" s="18">
        <v>24.574190000000002</v>
      </c>
      <c r="J9" s="18">
        <v>-112.10616</v>
      </c>
      <c r="K9" s="21"/>
      <c r="L9" s="22"/>
      <c r="M9" s="22"/>
      <c r="N9" s="22"/>
      <c r="O9" s="22"/>
      <c r="P9" s="23"/>
    </row>
    <row r="10" spans="1:16">
      <c r="A10" s="21"/>
      <c r="B10" s="21"/>
      <c r="C10" s="21"/>
      <c r="D10" s="21"/>
      <c r="E10" s="18">
        <v>6</v>
      </c>
      <c r="F10" s="18">
        <v>6</v>
      </c>
      <c r="G10" s="18" t="s">
        <v>146</v>
      </c>
      <c r="H10" s="18" t="s">
        <v>118</v>
      </c>
      <c r="I10" s="18">
        <v>24.574190000000002</v>
      </c>
      <c r="J10" s="18">
        <v>-112.10616</v>
      </c>
      <c r="K10" s="21"/>
      <c r="L10" s="22"/>
      <c r="M10" s="22"/>
      <c r="N10" s="22"/>
      <c r="O10" s="22"/>
      <c r="P10" s="23"/>
    </row>
    <row r="11" spans="1:16">
      <c r="A11" s="18" t="s">
        <v>121</v>
      </c>
      <c r="B11" s="18">
        <v>2</v>
      </c>
      <c r="C11" s="29">
        <v>40510</v>
      </c>
      <c r="D11" s="18">
        <v>1</v>
      </c>
      <c r="E11" s="18">
        <v>1</v>
      </c>
      <c r="F11" s="18">
        <v>1</v>
      </c>
      <c r="G11" s="18" t="s">
        <v>122</v>
      </c>
      <c r="H11" s="18" t="s">
        <v>120</v>
      </c>
      <c r="I11" s="18">
        <v>24.661639999999998</v>
      </c>
      <c r="J11" s="18">
        <v>-112.17349</v>
      </c>
      <c r="K11" s="21"/>
      <c r="L11" s="22"/>
      <c r="M11" s="22"/>
      <c r="N11" s="22"/>
      <c r="O11" s="22"/>
      <c r="P11" s="23"/>
    </row>
    <row r="12" spans="1:16">
      <c r="A12" s="21"/>
      <c r="B12" s="21"/>
      <c r="C12" s="21"/>
      <c r="D12" s="21"/>
      <c r="E12" s="18">
        <v>2</v>
      </c>
      <c r="F12" s="18">
        <v>2</v>
      </c>
      <c r="G12" s="18" t="s">
        <v>162</v>
      </c>
      <c r="H12" s="18" t="s">
        <v>119</v>
      </c>
      <c r="I12" s="18">
        <v>24.661639999999998</v>
      </c>
      <c r="J12" s="18">
        <v>-112.17349</v>
      </c>
      <c r="K12" s="21"/>
      <c r="L12" s="22"/>
      <c r="M12" s="22"/>
      <c r="N12" s="22"/>
      <c r="O12" s="22"/>
      <c r="P12" s="23"/>
    </row>
    <row r="13" spans="1:16">
      <c r="A13" s="21"/>
      <c r="B13" s="21"/>
      <c r="C13" s="21"/>
      <c r="D13" s="21"/>
      <c r="E13" s="18">
        <v>3</v>
      </c>
      <c r="F13" s="18">
        <v>3</v>
      </c>
      <c r="G13" s="18" t="s">
        <v>163</v>
      </c>
      <c r="H13" s="18" t="s">
        <v>119</v>
      </c>
      <c r="I13" s="18">
        <v>24.66179</v>
      </c>
      <c r="J13" s="18">
        <v>-112.17228</v>
      </c>
      <c r="K13" s="21"/>
      <c r="L13" s="22"/>
      <c r="M13" s="22"/>
      <c r="N13" s="22"/>
      <c r="O13" s="22"/>
      <c r="P13" s="23"/>
    </row>
    <row r="14" spans="1:16">
      <c r="A14" s="21"/>
      <c r="B14" s="21"/>
      <c r="C14" s="21"/>
      <c r="D14" s="21"/>
      <c r="E14" s="18">
        <v>4</v>
      </c>
      <c r="F14" s="18">
        <v>4</v>
      </c>
      <c r="G14" s="18" t="s">
        <v>157</v>
      </c>
      <c r="H14" s="18" t="s">
        <v>112</v>
      </c>
      <c r="I14" s="18">
        <v>24.66179</v>
      </c>
      <c r="J14" s="18">
        <v>-112.17228</v>
      </c>
      <c r="K14" s="21"/>
      <c r="L14" s="22"/>
      <c r="M14" s="22"/>
      <c r="N14" s="22"/>
      <c r="O14" s="22"/>
      <c r="P14" s="23"/>
    </row>
    <row r="15" spans="1:16">
      <c r="A15" s="21"/>
      <c r="B15" s="21"/>
      <c r="C15" s="21"/>
      <c r="D15" s="21"/>
      <c r="E15" s="18">
        <v>5</v>
      </c>
      <c r="F15" s="18">
        <v>5</v>
      </c>
      <c r="G15" s="18" t="s">
        <v>158</v>
      </c>
      <c r="H15" s="18" t="s">
        <v>117</v>
      </c>
      <c r="I15" s="18">
        <v>24.66187</v>
      </c>
      <c r="J15" s="18">
        <v>-112.17224</v>
      </c>
      <c r="K15" s="21"/>
      <c r="L15" s="22"/>
      <c r="M15" s="22"/>
      <c r="N15" s="22"/>
      <c r="O15" s="22"/>
      <c r="P15" s="23"/>
    </row>
    <row r="16" spans="1:16">
      <c r="A16" s="21"/>
      <c r="B16" s="21"/>
      <c r="C16" s="21"/>
      <c r="D16" s="21"/>
      <c r="E16" s="18">
        <v>6</v>
      </c>
      <c r="F16" s="18">
        <v>6</v>
      </c>
      <c r="G16" s="18" t="s">
        <v>160</v>
      </c>
      <c r="H16" s="18" t="s">
        <v>118</v>
      </c>
      <c r="I16" s="18">
        <v>24.66187</v>
      </c>
      <c r="J16" s="18">
        <v>-112.17224</v>
      </c>
      <c r="K16" s="21"/>
      <c r="L16" s="22"/>
      <c r="M16" s="22"/>
      <c r="N16" s="22"/>
      <c r="O16" s="22"/>
      <c r="P16" s="23"/>
    </row>
    <row r="17" spans="1:16">
      <c r="A17" s="21"/>
      <c r="B17" s="21"/>
      <c r="C17" s="21"/>
      <c r="D17" s="18">
        <v>2</v>
      </c>
      <c r="E17" s="18">
        <v>7</v>
      </c>
      <c r="F17" s="18">
        <v>7</v>
      </c>
      <c r="G17" s="18" t="s">
        <v>155</v>
      </c>
      <c r="H17" s="18" t="s">
        <v>120</v>
      </c>
      <c r="I17" s="18">
        <v>24.661809999999999</v>
      </c>
      <c r="J17" s="18">
        <v>-112.17298</v>
      </c>
      <c r="K17" s="21"/>
      <c r="L17" s="22"/>
      <c r="M17" s="22"/>
      <c r="N17" s="22"/>
      <c r="O17" s="22"/>
      <c r="P17" s="23"/>
    </row>
    <row r="18" spans="1:16">
      <c r="A18" s="21"/>
      <c r="B18" s="21"/>
      <c r="C18" s="21"/>
      <c r="D18" s="21"/>
      <c r="E18" s="18">
        <v>8</v>
      </c>
      <c r="F18" s="18">
        <v>8</v>
      </c>
      <c r="G18" s="18" t="s">
        <v>164</v>
      </c>
      <c r="H18" s="18" t="s">
        <v>119</v>
      </c>
      <c r="I18" s="18">
        <v>24.661809999999999</v>
      </c>
      <c r="J18" s="18">
        <v>-112.17298</v>
      </c>
      <c r="K18" s="21"/>
      <c r="L18" s="22"/>
      <c r="M18" s="22"/>
      <c r="N18" s="22"/>
      <c r="O18" s="22"/>
      <c r="P18" s="23"/>
    </row>
    <row r="19" spans="1:16">
      <c r="A19" s="21"/>
      <c r="B19" s="21"/>
      <c r="C19" s="21"/>
      <c r="D19" s="21"/>
      <c r="E19" s="18">
        <v>9</v>
      </c>
      <c r="F19" s="18">
        <v>9</v>
      </c>
      <c r="G19" s="18" t="s">
        <v>165</v>
      </c>
      <c r="H19" s="18" t="s">
        <v>119</v>
      </c>
      <c r="I19" s="18">
        <v>24.661809999999999</v>
      </c>
      <c r="J19" s="18">
        <v>-112.17298</v>
      </c>
      <c r="K19" s="21"/>
      <c r="L19" s="22"/>
      <c r="M19" s="22"/>
      <c r="N19" s="22"/>
      <c r="O19" s="22"/>
      <c r="P19" s="23"/>
    </row>
    <row r="20" spans="1:16">
      <c r="A20" s="21"/>
      <c r="B20" s="21"/>
      <c r="C20" s="21"/>
      <c r="D20" s="21"/>
      <c r="E20" s="18">
        <v>10</v>
      </c>
      <c r="F20" s="18">
        <v>10</v>
      </c>
      <c r="G20" s="18" t="s">
        <v>156</v>
      </c>
      <c r="H20" s="18" t="s">
        <v>112</v>
      </c>
      <c r="I20" s="18">
        <v>24.66179</v>
      </c>
      <c r="J20" s="18">
        <v>-112.17228</v>
      </c>
      <c r="K20" s="21"/>
      <c r="L20" s="22"/>
      <c r="M20" s="22"/>
      <c r="N20" s="22"/>
      <c r="O20" s="22"/>
      <c r="P20" s="23"/>
    </row>
    <row r="21" spans="1:16">
      <c r="A21" s="21"/>
      <c r="B21" s="21"/>
      <c r="C21" s="21"/>
      <c r="D21" s="21"/>
      <c r="E21" s="18">
        <v>11</v>
      </c>
      <c r="F21" s="18">
        <v>11</v>
      </c>
      <c r="G21" s="18" t="s">
        <v>159</v>
      </c>
      <c r="H21" s="18" t="s">
        <v>117</v>
      </c>
      <c r="I21" s="18">
        <v>24.66179</v>
      </c>
      <c r="J21" s="18">
        <v>-112.17228</v>
      </c>
      <c r="K21" s="21"/>
      <c r="L21" s="22"/>
      <c r="M21" s="22"/>
      <c r="N21" s="22"/>
      <c r="O21" s="22"/>
      <c r="P21" s="23"/>
    </row>
    <row r="22" spans="1:16">
      <c r="A22" s="21"/>
      <c r="B22" s="21"/>
      <c r="C22" s="21"/>
      <c r="D22" s="21"/>
      <c r="E22" s="18">
        <v>12</v>
      </c>
      <c r="F22" s="18">
        <v>12</v>
      </c>
      <c r="G22" s="18" t="s">
        <v>161</v>
      </c>
      <c r="H22" s="18" t="s">
        <v>118</v>
      </c>
      <c r="I22" s="18">
        <v>24.66179</v>
      </c>
      <c r="J22" s="18">
        <v>-112.17228</v>
      </c>
      <c r="K22" s="21"/>
      <c r="L22" s="22"/>
      <c r="M22" s="22"/>
      <c r="N22" s="22"/>
      <c r="O22" s="22"/>
      <c r="P22" s="23"/>
    </row>
    <row r="23" spans="1:16">
      <c r="A23" s="18" t="s">
        <v>108</v>
      </c>
      <c r="B23" s="18">
        <v>2</v>
      </c>
      <c r="C23" s="29">
        <v>40506</v>
      </c>
      <c r="D23" s="18">
        <v>1</v>
      </c>
      <c r="E23" s="18">
        <v>1</v>
      </c>
      <c r="F23" s="18">
        <v>1</v>
      </c>
      <c r="G23" s="18" t="s">
        <v>134</v>
      </c>
      <c r="H23" s="18" t="s">
        <v>119</v>
      </c>
      <c r="I23" s="18">
        <v>24.55612</v>
      </c>
      <c r="J23" s="18">
        <v>-112.10513</v>
      </c>
      <c r="K23" s="21"/>
      <c r="L23" s="22"/>
      <c r="M23" s="22"/>
      <c r="N23" s="22"/>
      <c r="O23" s="22"/>
      <c r="P23" s="23"/>
    </row>
    <row r="24" spans="1:16">
      <c r="A24" s="21"/>
      <c r="B24" s="21"/>
      <c r="C24" s="21"/>
      <c r="D24" s="21"/>
      <c r="E24" s="18">
        <v>2</v>
      </c>
      <c r="F24" s="18">
        <v>2</v>
      </c>
      <c r="G24" s="18" t="s">
        <v>166</v>
      </c>
      <c r="H24" s="18" t="s">
        <v>115</v>
      </c>
      <c r="I24" s="18">
        <v>24.55641</v>
      </c>
      <c r="J24" s="18">
        <v>-112.10266</v>
      </c>
      <c r="K24" s="21"/>
      <c r="L24" s="22"/>
      <c r="M24" s="22"/>
      <c r="N24" s="22"/>
      <c r="O24" s="22"/>
      <c r="P24" s="23"/>
    </row>
    <row r="25" spans="1:16">
      <c r="A25" s="21"/>
      <c r="B25" s="21"/>
      <c r="C25" s="21"/>
      <c r="D25" s="21"/>
      <c r="E25" s="18">
        <v>3</v>
      </c>
      <c r="F25" s="18">
        <v>3</v>
      </c>
      <c r="G25" s="18" t="s">
        <v>149</v>
      </c>
      <c r="H25" s="18" t="s">
        <v>117</v>
      </c>
      <c r="I25" s="18">
        <v>24.55641</v>
      </c>
      <c r="J25" s="18">
        <v>-112.10266</v>
      </c>
      <c r="K25" s="21"/>
      <c r="L25" s="22"/>
      <c r="M25" s="22"/>
      <c r="N25" s="22"/>
      <c r="O25" s="22"/>
      <c r="P25" s="23"/>
    </row>
    <row r="26" spans="1:16">
      <c r="A26" s="21"/>
      <c r="B26" s="21"/>
      <c r="C26" s="21"/>
      <c r="D26" s="18">
        <v>2</v>
      </c>
      <c r="E26" s="18">
        <v>4</v>
      </c>
      <c r="F26" s="18">
        <v>4</v>
      </c>
      <c r="G26" s="18" t="s">
        <v>150</v>
      </c>
      <c r="H26" s="18" t="s">
        <v>117</v>
      </c>
      <c r="I26" s="18">
        <v>24.55641</v>
      </c>
      <c r="J26" s="18">
        <v>-112.10266</v>
      </c>
      <c r="K26" s="21"/>
      <c r="L26" s="22"/>
      <c r="M26" s="22"/>
      <c r="N26" s="22"/>
      <c r="O26" s="22"/>
      <c r="P26" s="23"/>
    </row>
    <row r="27" spans="1:16">
      <c r="A27" s="21"/>
      <c r="B27" s="21"/>
      <c r="C27" s="21"/>
      <c r="D27" s="21"/>
      <c r="E27" s="18">
        <v>5</v>
      </c>
      <c r="F27" s="18">
        <v>5</v>
      </c>
      <c r="G27" s="18" t="s">
        <v>147</v>
      </c>
      <c r="H27" s="18" t="s">
        <v>118</v>
      </c>
      <c r="I27" s="18">
        <v>24.55641</v>
      </c>
      <c r="J27" s="18">
        <v>-112.10266</v>
      </c>
      <c r="K27" s="21"/>
      <c r="L27" s="22"/>
      <c r="M27" s="22"/>
      <c r="N27" s="22"/>
      <c r="O27" s="22"/>
      <c r="P27" s="23"/>
    </row>
    <row r="28" spans="1:16">
      <c r="A28" s="21"/>
      <c r="B28" s="21"/>
      <c r="C28" s="21"/>
      <c r="D28" s="21"/>
      <c r="E28" s="18">
        <v>6</v>
      </c>
      <c r="F28" s="18">
        <v>6</v>
      </c>
      <c r="G28" s="18" t="s">
        <v>148</v>
      </c>
      <c r="H28" s="18" t="s">
        <v>119</v>
      </c>
      <c r="I28" s="18">
        <v>24.558319999999998</v>
      </c>
      <c r="J28" s="18">
        <v>-112.10448</v>
      </c>
      <c r="K28" s="21"/>
      <c r="L28" s="22"/>
      <c r="M28" s="22"/>
      <c r="N28" s="22"/>
      <c r="O28" s="22"/>
      <c r="P28" s="23"/>
    </row>
    <row r="29" spans="1:16">
      <c r="A29" s="18" t="s">
        <v>111</v>
      </c>
      <c r="B29" s="18">
        <v>1</v>
      </c>
      <c r="C29" s="29">
        <v>40508</v>
      </c>
      <c r="D29" s="18">
        <v>1</v>
      </c>
      <c r="E29" s="18">
        <v>1</v>
      </c>
      <c r="F29" s="18">
        <v>1</v>
      </c>
      <c r="G29" s="18" t="s">
        <v>129</v>
      </c>
      <c r="H29" s="18" t="s">
        <v>112</v>
      </c>
      <c r="I29" s="18">
        <v>24.661519999999999</v>
      </c>
      <c r="J29" s="18">
        <v>-112.18146</v>
      </c>
      <c r="K29" s="21"/>
      <c r="L29" s="22"/>
      <c r="M29" s="22"/>
      <c r="N29" s="22"/>
      <c r="O29" s="22"/>
      <c r="P29" s="23"/>
    </row>
    <row r="30" spans="1:16">
      <c r="A30" s="21"/>
      <c r="B30" s="21"/>
      <c r="C30" s="21"/>
      <c r="D30" s="21"/>
      <c r="E30" s="18">
        <v>2</v>
      </c>
      <c r="F30" s="18">
        <v>2</v>
      </c>
      <c r="G30" s="18" t="s">
        <v>130</v>
      </c>
      <c r="H30" s="18" t="s">
        <v>114</v>
      </c>
      <c r="I30" s="18">
        <v>24.661519999999999</v>
      </c>
      <c r="J30" s="18">
        <v>-112.18146</v>
      </c>
      <c r="K30" s="21"/>
      <c r="L30" s="22"/>
      <c r="M30" s="22"/>
      <c r="N30" s="22"/>
      <c r="O30" s="22"/>
      <c r="P30" s="23"/>
    </row>
    <row r="31" spans="1:16">
      <c r="A31" s="21"/>
      <c r="B31" s="21"/>
      <c r="C31" s="21"/>
      <c r="D31" s="21"/>
      <c r="E31" s="18">
        <v>3</v>
      </c>
      <c r="F31" s="18">
        <v>3</v>
      </c>
      <c r="G31" s="18" t="s">
        <v>131</v>
      </c>
      <c r="H31" s="18" t="s">
        <v>118</v>
      </c>
      <c r="I31" s="18">
        <v>24.661519999999999</v>
      </c>
      <c r="J31" s="18">
        <v>-112.18146</v>
      </c>
      <c r="K31" s="21"/>
      <c r="L31" s="22"/>
      <c r="M31" s="22"/>
      <c r="N31" s="22"/>
      <c r="O31" s="22"/>
      <c r="P31" s="23"/>
    </row>
    <row r="32" spans="1:16">
      <c r="A32" s="21"/>
      <c r="B32" s="21"/>
      <c r="C32" s="21"/>
      <c r="D32" s="21"/>
      <c r="E32" s="18">
        <v>4</v>
      </c>
      <c r="F32" s="18">
        <v>4</v>
      </c>
      <c r="G32" s="18" t="s">
        <v>132</v>
      </c>
      <c r="H32" s="18" t="s">
        <v>117</v>
      </c>
      <c r="I32" s="18">
        <v>24.661519999999999</v>
      </c>
      <c r="J32" s="18">
        <v>-112.18146</v>
      </c>
      <c r="K32" s="21"/>
      <c r="L32" s="22"/>
      <c r="M32" s="22"/>
      <c r="N32" s="22"/>
      <c r="O32" s="22"/>
      <c r="P32" s="23"/>
    </row>
    <row r="33" spans="1:16">
      <c r="A33" s="21"/>
      <c r="B33" s="21"/>
      <c r="C33" s="21"/>
      <c r="D33" s="21"/>
      <c r="E33" s="18">
        <v>5</v>
      </c>
      <c r="F33" s="18">
        <v>5</v>
      </c>
      <c r="G33" s="18" t="s">
        <v>133</v>
      </c>
      <c r="H33" s="18" t="s">
        <v>119</v>
      </c>
      <c r="I33" s="18">
        <v>24.661519999999999</v>
      </c>
      <c r="J33" s="18">
        <v>-112.18146</v>
      </c>
      <c r="K33" s="21"/>
      <c r="L33" s="22"/>
      <c r="M33" s="22"/>
      <c r="N33" s="22"/>
      <c r="O33" s="22"/>
      <c r="P33" s="23"/>
    </row>
    <row r="34" spans="1:16">
      <c r="A34" s="18" t="s">
        <v>113</v>
      </c>
      <c r="B34" s="18">
        <v>1</v>
      </c>
      <c r="C34" s="29">
        <v>40508</v>
      </c>
      <c r="D34" s="18">
        <v>2</v>
      </c>
      <c r="E34" s="18">
        <v>1</v>
      </c>
      <c r="F34" s="18">
        <v>1</v>
      </c>
      <c r="G34" s="18" t="s">
        <v>167</v>
      </c>
      <c r="H34" s="18" t="s">
        <v>112</v>
      </c>
      <c r="I34" s="18">
        <v>24.651299999999999</v>
      </c>
      <c r="J34" s="18">
        <v>-112.17654</v>
      </c>
      <c r="K34" s="21"/>
      <c r="L34" s="22"/>
      <c r="M34" s="22"/>
      <c r="N34" s="22"/>
      <c r="O34" s="22"/>
      <c r="P34" s="23"/>
    </row>
    <row r="35" spans="1:16">
      <c r="A35" s="21"/>
      <c r="B35" s="21"/>
      <c r="C35" s="21"/>
      <c r="D35" s="21"/>
      <c r="E35" s="18">
        <v>2</v>
      </c>
      <c r="F35" s="18">
        <v>2</v>
      </c>
      <c r="G35" s="18" t="s">
        <v>116</v>
      </c>
      <c r="H35" s="18" t="s">
        <v>114</v>
      </c>
      <c r="I35" s="18">
        <v>24.651299999999999</v>
      </c>
      <c r="J35" s="18">
        <v>-112.17654</v>
      </c>
      <c r="K35" s="21"/>
      <c r="L35" s="22"/>
      <c r="M35" s="22"/>
      <c r="N35" s="22"/>
      <c r="O35" s="22"/>
      <c r="P35" s="23"/>
    </row>
    <row r="36" spans="1:16">
      <c r="A36" s="21"/>
      <c r="B36" s="21"/>
      <c r="C36" s="21"/>
      <c r="D36" s="21"/>
      <c r="E36" s="18">
        <v>3</v>
      </c>
      <c r="F36" s="18">
        <v>3</v>
      </c>
      <c r="G36" s="18" t="s">
        <v>151</v>
      </c>
      <c r="H36" s="18" t="s">
        <v>115</v>
      </c>
      <c r="I36" s="18">
        <v>24.651299999999999</v>
      </c>
      <c r="J36" s="18">
        <v>-112.17654</v>
      </c>
      <c r="K36" s="21"/>
      <c r="L36" s="22"/>
      <c r="M36" s="22"/>
      <c r="N36" s="22"/>
      <c r="O36" s="22"/>
      <c r="P36" s="23"/>
    </row>
    <row r="37" spans="1:16">
      <c r="A37" s="21"/>
      <c r="B37" s="21"/>
      <c r="C37" s="21"/>
      <c r="D37" s="21"/>
      <c r="E37" s="18">
        <v>4</v>
      </c>
      <c r="F37" s="18">
        <v>4</v>
      </c>
      <c r="G37" s="18" t="s">
        <v>152</v>
      </c>
      <c r="H37" s="18" t="s">
        <v>117</v>
      </c>
      <c r="I37" s="18">
        <v>24.659300000000002</v>
      </c>
      <c r="J37" s="18">
        <v>-112.17776000000001</v>
      </c>
      <c r="K37" s="21"/>
      <c r="L37" s="22"/>
      <c r="M37" s="22"/>
      <c r="N37" s="22"/>
      <c r="O37" s="22"/>
      <c r="P37" s="23"/>
    </row>
    <row r="38" spans="1:16">
      <c r="A38" s="21"/>
      <c r="B38" s="21"/>
      <c r="C38" s="21"/>
      <c r="D38" s="21"/>
      <c r="E38" s="18">
        <v>5</v>
      </c>
      <c r="F38" s="18">
        <v>5</v>
      </c>
      <c r="G38" s="18" t="s">
        <v>153</v>
      </c>
      <c r="H38" s="18" t="s">
        <v>118</v>
      </c>
      <c r="I38" s="18">
        <v>24.659300000000002</v>
      </c>
      <c r="J38" s="18">
        <v>-112.17776000000001</v>
      </c>
      <c r="K38" s="21"/>
      <c r="L38" s="22"/>
      <c r="M38" s="22"/>
      <c r="N38" s="22"/>
      <c r="O38" s="22"/>
      <c r="P38" s="23"/>
    </row>
    <row r="39" spans="1:16">
      <c r="A39" s="21"/>
      <c r="B39" s="21"/>
      <c r="C39" s="21"/>
      <c r="D39" s="21"/>
      <c r="E39" s="18">
        <v>6</v>
      </c>
      <c r="F39" s="18">
        <v>6</v>
      </c>
      <c r="G39" s="18" t="s">
        <v>154</v>
      </c>
      <c r="H39" s="18" t="s">
        <v>119</v>
      </c>
      <c r="I39" s="18">
        <v>24.659300000000002</v>
      </c>
      <c r="J39" s="18">
        <v>-112.17776000000001</v>
      </c>
      <c r="K39" s="21"/>
      <c r="L39" s="22"/>
      <c r="M39" s="22"/>
      <c r="N39" s="22"/>
      <c r="O39" s="22"/>
      <c r="P39" s="23"/>
    </row>
    <row r="40" spans="1:16">
      <c r="A40" s="18" t="s">
        <v>125</v>
      </c>
      <c r="B40" s="18">
        <v>1</v>
      </c>
      <c r="C40" s="29">
        <v>40509</v>
      </c>
      <c r="D40" s="18">
        <v>1</v>
      </c>
      <c r="E40" s="18">
        <v>1</v>
      </c>
      <c r="F40" s="18">
        <v>1</v>
      </c>
      <c r="G40" s="18" t="s">
        <v>126</v>
      </c>
      <c r="H40" s="18" t="s">
        <v>114</v>
      </c>
      <c r="I40" s="18">
        <v>24.65128</v>
      </c>
      <c r="J40" s="18">
        <v>-112.18231</v>
      </c>
      <c r="K40" s="21"/>
      <c r="L40" s="22"/>
      <c r="M40" s="22"/>
      <c r="N40" s="22"/>
      <c r="O40" s="22"/>
      <c r="P40" s="23"/>
    </row>
    <row r="41" spans="1:16">
      <c r="A41" s="21"/>
      <c r="B41" s="21"/>
      <c r="C41" s="21"/>
      <c r="D41" s="21"/>
      <c r="E41" s="18">
        <v>2</v>
      </c>
      <c r="F41" s="18">
        <v>2</v>
      </c>
      <c r="G41" s="18" t="s">
        <v>136</v>
      </c>
      <c r="H41" s="18" t="s">
        <v>119</v>
      </c>
      <c r="I41" s="18">
        <v>24.65128</v>
      </c>
      <c r="J41" s="18">
        <v>-112.18231</v>
      </c>
      <c r="K41" s="21"/>
      <c r="L41" s="22"/>
      <c r="M41" s="22"/>
      <c r="N41" s="22"/>
      <c r="O41" s="22"/>
      <c r="P41" s="23"/>
    </row>
    <row r="42" spans="1:16">
      <c r="A42" s="21"/>
      <c r="B42" s="21"/>
      <c r="C42" s="21"/>
      <c r="D42" s="21"/>
      <c r="E42" s="18">
        <v>3</v>
      </c>
      <c r="F42" s="18">
        <v>3</v>
      </c>
      <c r="G42" s="18" t="s">
        <v>137</v>
      </c>
      <c r="H42" s="18" t="s">
        <v>119</v>
      </c>
      <c r="I42" s="18">
        <v>24.65128</v>
      </c>
      <c r="J42" s="18">
        <v>-112.18231</v>
      </c>
      <c r="K42" s="21"/>
      <c r="L42" s="22"/>
      <c r="M42" s="22"/>
      <c r="N42" s="22"/>
      <c r="O42" s="22"/>
      <c r="P42" s="23"/>
    </row>
    <row r="43" spans="1:16">
      <c r="A43" s="21"/>
      <c r="B43" s="21"/>
      <c r="C43" s="21"/>
      <c r="D43" s="21"/>
      <c r="E43" s="18">
        <v>4</v>
      </c>
      <c r="F43" s="18">
        <v>4</v>
      </c>
      <c r="G43" s="18" t="s">
        <v>140</v>
      </c>
      <c r="H43" s="18" t="s">
        <v>124</v>
      </c>
      <c r="I43" s="18">
        <v>24.659109999999998</v>
      </c>
      <c r="J43" s="18">
        <v>-112.1806</v>
      </c>
      <c r="K43" s="21"/>
      <c r="L43" s="22"/>
      <c r="M43" s="22"/>
      <c r="N43" s="22"/>
      <c r="O43" s="22"/>
      <c r="P43" s="23"/>
    </row>
    <row r="44" spans="1:16">
      <c r="A44" s="21"/>
      <c r="B44" s="21"/>
      <c r="C44" s="21"/>
      <c r="D44" s="21"/>
      <c r="E44" s="18">
        <v>5</v>
      </c>
      <c r="F44" s="18">
        <v>5</v>
      </c>
      <c r="G44" s="18" t="s">
        <v>142</v>
      </c>
      <c r="H44" s="18" t="s">
        <v>117</v>
      </c>
      <c r="I44" s="18">
        <v>24.659109999999998</v>
      </c>
      <c r="J44" s="18">
        <v>-112.1806</v>
      </c>
      <c r="K44" s="21"/>
      <c r="L44" s="22"/>
      <c r="M44" s="22"/>
      <c r="N44" s="22"/>
      <c r="O44" s="22"/>
      <c r="P44" s="23"/>
    </row>
    <row r="45" spans="1:16">
      <c r="A45" s="21"/>
      <c r="B45" s="21"/>
      <c r="C45" s="21"/>
      <c r="D45" s="21"/>
      <c r="E45" s="18">
        <v>6</v>
      </c>
      <c r="F45" s="18">
        <v>6</v>
      </c>
      <c r="G45" s="18" t="s">
        <v>144</v>
      </c>
      <c r="H45" s="18" t="s">
        <v>118</v>
      </c>
      <c r="I45" s="18">
        <v>24.661999999999999</v>
      </c>
      <c r="J45" s="18">
        <v>-112.1802</v>
      </c>
      <c r="K45" s="21"/>
      <c r="L45" s="22"/>
      <c r="M45" s="22"/>
      <c r="N45" s="22"/>
      <c r="O45" s="22"/>
      <c r="P45" s="23"/>
    </row>
    <row r="46" spans="1:16">
      <c r="A46" s="21"/>
      <c r="B46" s="21"/>
      <c r="C46" s="21"/>
      <c r="D46" s="21"/>
      <c r="E46" s="18">
        <v>7</v>
      </c>
      <c r="F46" s="18">
        <v>7</v>
      </c>
      <c r="G46" s="18" t="s">
        <v>145</v>
      </c>
      <c r="H46" s="18" t="s">
        <v>118</v>
      </c>
      <c r="I46" s="18">
        <v>24.661999999999999</v>
      </c>
      <c r="J46" s="18">
        <v>-112.1802</v>
      </c>
      <c r="K46" s="21"/>
      <c r="L46" s="22"/>
      <c r="M46" s="22"/>
      <c r="N46" s="22"/>
      <c r="O46" s="22"/>
      <c r="P46" s="23"/>
    </row>
    <row r="47" spans="1:16">
      <c r="A47" s="28" t="s">
        <v>138</v>
      </c>
      <c r="B47" s="30"/>
      <c r="C47" s="30"/>
      <c r="D47" s="30"/>
      <c r="E47" s="30"/>
      <c r="F47" s="30"/>
      <c r="G47" s="30"/>
      <c r="H47" s="30"/>
      <c r="I47" s="30"/>
      <c r="J47" s="30"/>
      <c r="K47" s="24"/>
      <c r="L47" s="25"/>
      <c r="M47" s="25"/>
      <c r="N47" s="25"/>
      <c r="O47" s="25"/>
      <c r="P47" s="26"/>
    </row>
  </sheetData>
  <phoneticPr fontId="1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BU150"/>
  <sheetViews>
    <sheetView tabSelected="1" workbookViewId="0">
      <pane ySplit="1" topLeftCell="A67" activePane="bottomLeft" state="frozen"/>
      <selection pane="bottomLeft" activeCell="A87" sqref="A87"/>
    </sheetView>
  </sheetViews>
  <sheetFormatPr baseColWidth="10" defaultColWidth="9.140625" defaultRowHeight="15"/>
  <cols>
    <col min="1" max="1" width="28.7109375" style="83" bestFit="1" customWidth="1"/>
    <col min="2" max="2" width="18.85546875" style="83" bestFit="1" customWidth="1"/>
    <col min="3" max="3" width="10.7109375" style="86" bestFit="1" customWidth="1"/>
    <col min="4" max="4" width="6.140625" style="87" customWidth="1"/>
    <col min="5" max="5" width="9.42578125" style="83" customWidth="1"/>
    <col min="6" max="6" width="9.85546875" style="83" customWidth="1"/>
    <col min="7" max="7" width="8.7109375" style="83" customWidth="1"/>
    <col min="8" max="8" width="6.5703125" style="89" bestFit="1" customWidth="1"/>
    <col min="9" max="9" width="6.5703125" style="83" bestFit="1" customWidth="1"/>
    <col min="10" max="10" width="7.28515625" style="83" bestFit="1" customWidth="1"/>
    <col min="11" max="11" width="11.85546875" style="83" customWidth="1"/>
    <col min="12" max="12" width="24.5703125" style="83" bestFit="1" customWidth="1"/>
    <col min="13" max="13" width="55.7109375" style="83" bestFit="1" customWidth="1"/>
    <col min="14" max="14" width="8.7109375" style="83" bestFit="1" customWidth="1"/>
    <col min="15" max="15" width="10.5703125" style="83" customWidth="1"/>
    <col min="16" max="16" width="11.140625" style="83" customWidth="1"/>
    <col min="17" max="20" width="9.140625" style="83" customWidth="1"/>
    <col min="21" max="22" width="6.42578125" style="83" bestFit="1" customWidth="1"/>
    <col min="23" max="23" width="11" style="83" bestFit="1" customWidth="1"/>
    <col min="24" max="24" width="14.140625" style="83" bestFit="1" customWidth="1"/>
    <col min="25" max="26" width="12.140625" style="83" bestFit="1" customWidth="1"/>
    <col min="27" max="27" width="10.28515625" style="83" bestFit="1" customWidth="1"/>
    <col min="28" max="28" width="5.5703125" style="85" customWidth="1"/>
    <col min="29" max="29" width="5.28515625" style="83" customWidth="1"/>
    <col min="30" max="30" width="5.7109375" style="83" customWidth="1"/>
    <col min="31" max="31" width="5.28515625" style="83" customWidth="1"/>
    <col min="32" max="32" width="5.140625" style="83" customWidth="1"/>
    <col min="33" max="33" width="4.42578125" style="85" customWidth="1"/>
    <col min="34" max="34" width="4.140625" style="83" customWidth="1"/>
    <col min="35" max="35" width="4" style="83" customWidth="1"/>
    <col min="36" max="36" width="4.140625" style="83" customWidth="1"/>
    <col min="37" max="37" width="5.42578125" style="85" customWidth="1"/>
    <col min="38" max="38" width="5.5703125" style="83" customWidth="1"/>
    <col min="39" max="39" width="6" style="83" customWidth="1"/>
    <col min="40" max="40" width="5.7109375" style="83" customWidth="1"/>
    <col min="41" max="42" width="5.85546875" style="83" customWidth="1"/>
    <col min="43" max="44" width="6" style="83" customWidth="1"/>
    <col min="45" max="45" width="5.5703125" style="83" customWidth="1"/>
    <col min="46" max="46" width="6.42578125" style="83" customWidth="1"/>
    <col min="47" max="47" width="15.7109375" style="85" customWidth="1"/>
    <col min="48" max="48" width="14.28515625" style="83" customWidth="1"/>
    <col min="49" max="49" width="17.42578125" style="83" customWidth="1"/>
    <col min="50" max="50" width="37.140625" style="83" customWidth="1"/>
    <col min="51" max="16384" width="9.140625" style="83"/>
  </cols>
  <sheetData>
    <row r="1" spans="1:50" s="73" customFormat="1" ht="33" customHeight="1">
      <c r="A1" s="59" t="s">
        <v>0</v>
      </c>
      <c r="B1" s="59" t="s">
        <v>1</v>
      </c>
      <c r="C1" s="60" t="s">
        <v>2</v>
      </c>
      <c r="D1" s="61" t="s">
        <v>43</v>
      </c>
      <c r="E1" s="59" t="s">
        <v>3</v>
      </c>
      <c r="F1" s="59" t="s">
        <v>4</v>
      </c>
      <c r="G1" s="62" t="s">
        <v>5</v>
      </c>
      <c r="H1" s="63" t="s">
        <v>6</v>
      </c>
      <c r="I1" s="59" t="s">
        <v>7</v>
      </c>
      <c r="J1" s="59" t="s">
        <v>8</v>
      </c>
      <c r="K1" s="59" t="s">
        <v>9</v>
      </c>
      <c r="L1" s="59" t="s">
        <v>10</v>
      </c>
      <c r="M1" s="59" t="s">
        <v>11</v>
      </c>
      <c r="N1" s="59" t="s">
        <v>12</v>
      </c>
      <c r="O1" s="64" t="s">
        <v>13</v>
      </c>
      <c r="P1" s="64" t="s">
        <v>14</v>
      </c>
      <c r="Q1" s="64" t="s">
        <v>15</v>
      </c>
      <c r="R1" s="64" t="s">
        <v>16</v>
      </c>
      <c r="S1" s="59" t="s">
        <v>17</v>
      </c>
      <c r="T1" s="59" t="s">
        <v>18</v>
      </c>
      <c r="U1" s="59" t="s">
        <v>19</v>
      </c>
      <c r="V1" s="59" t="s">
        <v>20</v>
      </c>
      <c r="W1" s="59" t="s">
        <v>21</v>
      </c>
      <c r="X1" s="59" t="s">
        <v>22</v>
      </c>
      <c r="Y1" s="64" t="s">
        <v>23</v>
      </c>
      <c r="Z1" s="64" t="s">
        <v>24</v>
      </c>
      <c r="AA1" s="59" t="s">
        <v>25</v>
      </c>
      <c r="AB1" s="65" t="s">
        <v>26</v>
      </c>
      <c r="AC1" s="66" t="s">
        <v>27</v>
      </c>
      <c r="AD1" s="66" t="s">
        <v>28</v>
      </c>
      <c r="AE1" s="66" t="s">
        <v>30</v>
      </c>
      <c r="AF1" s="66" t="s">
        <v>31</v>
      </c>
      <c r="AG1" s="67">
        <v>0</v>
      </c>
      <c r="AH1" s="68">
        <v>1</v>
      </c>
      <c r="AI1" s="68">
        <v>2</v>
      </c>
      <c r="AJ1" s="68">
        <v>3</v>
      </c>
      <c r="AK1" s="69" t="s">
        <v>32</v>
      </c>
      <c r="AL1" s="70" t="s">
        <v>29</v>
      </c>
      <c r="AM1" s="70" t="s">
        <v>37</v>
      </c>
      <c r="AN1" s="70" t="s">
        <v>38</v>
      </c>
      <c r="AO1" s="70" t="s">
        <v>30</v>
      </c>
      <c r="AP1" s="70" t="s">
        <v>39</v>
      </c>
      <c r="AQ1" s="70" t="s">
        <v>40</v>
      </c>
      <c r="AR1" s="70" t="s">
        <v>168</v>
      </c>
      <c r="AS1" s="70" t="s">
        <v>169</v>
      </c>
      <c r="AT1" s="70" t="s">
        <v>41</v>
      </c>
      <c r="AU1" s="71" t="s">
        <v>34</v>
      </c>
      <c r="AV1" s="72" t="s">
        <v>35</v>
      </c>
      <c r="AW1" s="70" t="s">
        <v>36</v>
      </c>
      <c r="AX1" s="73" t="s">
        <v>170</v>
      </c>
    </row>
    <row r="2" spans="1:50" s="50" customFormat="1">
      <c r="A2" s="53" t="s">
        <v>174</v>
      </c>
      <c r="B2" s="50" t="s">
        <v>112</v>
      </c>
      <c r="C2" s="74">
        <v>41190</v>
      </c>
      <c r="D2" s="75">
        <v>2012</v>
      </c>
      <c r="E2" s="76">
        <v>0.42986111111111108</v>
      </c>
      <c r="F2" s="76">
        <v>0.43611111111111112</v>
      </c>
      <c r="G2" s="76">
        <f t="shared" ref="G2" si="0">F2-E2</f>
        <v>6.2500000000000333E-3</v>
      </c>
      <c r="H2" s="77">
        <v>2</v>
      </c>
      <c r="I2" s="77">
        <v>1</v>
      </c>
      <c r="J2" s="77">
        <v>1</v>
      </c>
      <c r="K2" s="77">
        <v>1</v>
      </c>
      <c r="L2" s="50" t="s">
        <v>175</v>
      </c>
      <c r="M2" s="50" t="s">
        <v>172</v>
      </c>
      <c r="N2" s="50">
        <v>1</v>
      </c>
      <c r="O2" s="49">
        <f>(P2*3.3)</f>
        <v>60.719999999999992</v>
      </c>
      <c r="P2" s="49">
        <v>18.399999999999999</v>
      </c>
      <c r="Q2" s="49">
        <f>(R2*3.3)</f>
        <v>62.699999999999996</v>
      </c>
      <c r="R2" s="49">
        <v>19</v>
      </c>
      <c r="S2" s="50">
        <f t="shared" ref="S2" si="1">MAX(O2,Q2,)</f>
        <v>62.699999999999996</v>
      </c>
      <c r="T2" s="50">
        <f t="shared" ref="T2" si="2">MAX(P2,R2)</f>
        <v>19</v>
      </c>
      <c r="U2" s="49">
        <f t="shared" ref="U2:V17" si="3">AVERAGE(O2,Q2)</f>
        <v>61.709999999999994</v>
      </c>
      <c r="V2" s="49">
        <f t="shared" si="3"/>
        <v>18.7</v>
      </c>
      <c r="W2" s="78">
        <v>24.652519999999999</v>
      </c>
      <c r="X2" s="78">
        <v>112.18105</v>
      </c>
      <c r="Y2" s="51">
        <f t="shared" ref="Y2:Y45" si="4">(Z2*1.8)+32</f>
        <v>75.2</v>
      </c>
      <c r="Z2" s="49">
        <v>24</v>
      </c>
      <c r="AA2" s="75"/>
      <c r="AB2" s="79">
        <v>5</v>
      </c>
      <c r="AC2" s="77">
        <v>0</v>
      </c>
      <c r="AD2" s="77">
        <v>0</v>
      </c>
      <c r="AE2" s="77">
        <v>25</v>
      </c>
      <c r="AF2" s="77">
        <v>0</v>
      </c>
      <c r="AG2" s="79">
        <v>3</v>
      </c>
      <c r="AH2" s="77">
        <v>27</v>
      </c>
      <c r="AI2" s="77">
        <v>0</v>
      </c>
      <c r="AJ2" s="77">
        <v>0</v>
      </c>
      <c r="AK2" s="79">
        <v>5</v>
      </c>
      <c r="AL2" s="77">
        <v>2</v>
      </c>
      <c r="AM2" s="77">
        <v>0</v>
      </c>
      <c r="AN2" s="77">
        <v>0</v>
      </c>
      <c r="AO2" s="77">
        <v>7</v>
      </c>
      <c r="AP2" s="77">
        <v>0</v>
      </c>
      <c r="AQ2" s="77">
        <v>14</v>
      </c>
      <c r="AR2" s="77">
        <v>2</v>
      </c>
      <c r="AS2" s="77">
        <v>0</v>
      </c>
      <c r="AT2" s="77">
        <v>0</v>
      </c>
      <c r="AU2" s="79">
        <f t="shared" ref="AU2" si="5">SUM(AB2+AC2+AD2+AE2+AF2)</f>
        <v>30</v>
      </c>
      <c r="AV2" s="77">
        <f t="shared" ref="AV2" si="6">SUM(AG2:AJ2)</f>
        <v>30</v>
      </c>
      <c r="AW2" s="77">
        <f t="shared" ref="AW2" si="7">SUM(AK2:AT2)</f>
        <v>30</v>
      </c>
    </row>
    <row r="3" spans="1:50">
      <c r="A3" s="53" t="s">
        <v>179</v>
      </c>
      <c r="B3" s="53" t="s">
        <v>115</v>
      </c>
      <c r="C3" s="74">
        <v>41190</v>
      </c>
      <c r="D3" s="75">
        <v>2012</v>
      </c>
      <c r="E3" s="76">
        <v>0.44027777777777777</v>
      </c>
      <c r="F3" s="76">
        <v>0.44722222222222219</v>
      </c>
      <c r="G3" s="76">
        <f t="shared" ref="G3" si="8">F3-E3</f>
        <v>6.9444444444444198E-3</v>
      </c>
      <c r="H3" s="77">
        <v>2</v>
      </c>
      <c r="I3" s="77">
        <v>1</v>
      </c>
      <c r="J3" s="77">
        <v>2</v>
      </c>
      <c r="K3" s="77">
        <v>2</v>
      </c>
      <c r="L3" s="50" t="s">
        <v>175</v>
      </c>
      <c r="M3" s="50" t="s">
        <v>172</v>
      </c>
      <c r="N3" s="50">
        <v>1</v>
      </c>
      <c r="O3" s="49">
        <f t="shared" ref="O3:O45" si="9">(P3*3.3)</f>
        <v>52.8</v>
      </c>
      <c r="P3" s="49">
        <v>16</v>
      </c>
      <c r="Q3" s="49">
        <f t="shared" ref="Q3:Q45" si="10">(R3*3.3)</f>
        <v>49.5</v>
      </c>
      <c r="R3" s="49">
        <v>15</v>
      </c>
      <c r="S3" s="50">
        <f t="shared" ref="S3:S45" si="11">MAX(O3,Q3,)</f>
        <v>52.8</v>
      </c>
      <c r="T3" s="50">
        <f t="shared" ref="T3:T45" si="12">MAX(P3,R3)</f>
        <v>16</v>
      </c>
      <c r="U3" s="49">
        <f t="shared" si="3"/>
        <v>51.15</v>
      </c>
      <c r="V3" s="49">
        <f t="shared" si="3"/>
        <v>15.5</v>
      </c>
      <c r="W3" s="78">
        <v>24.654869999999999</v>
      </c>
      <c r="X3" s="78">
        <v>112.18131</v>
      </c>
      <c r="Y3" s="51">
        <f t="shared" si="4"/>
        <v>75.2</v>
      </c>
      <c r="Z3" s="49">
        <v>24</v>
      </c>
      <c r="AA3" s="80"/>
      <c r="AB3" s="81">
        <v>8</v>
      </c>
      <c r="AC3" s="82">
        <v>2</v>
      </c>
      <c r="AD3" s="82">
        <v>6</v>
      </c>
      <c r="AE3" s="82">
        <v>14</v>
      </c>
      <c r="AF3" s="82">
        <v>0</v>
      </c>
      <c r="AG3" s="79">
        <v>3</v>
      </c>
      <c r="AH3" s="77">
        <v>15</v>
      </c>
      <c r="AI3" s="77">
        <v>12</v>
      </c>
      <c r="AJ3" s="77">
        <v>0</v>
      </c>
      <c r="AK3" s="79">
        <v>10</v>
      </c>
      <c r="AL3" s="77">
        <v>2</v>
      </c>
      <c r="AM3" s="77">
        <v>0</v>
      </c>
      <c r="AN3" s="77">
        <v>2</v>
      </c>
      <c r="AO3" s="77">
        <v>0</v>
      </c>
      <c r="AP3" s="77">
        <v>0</v>
      </c>
      <c r="AQ3" s="77">
        <v>15</v>
      </c>
      <c r="AR3" s="77">
        <v>1</v>
      </c>
      <c r="AS3" s="77">
        <v>0</v>
      </c>
      <c r="AT3" s="82">
        <v>0</v>
      </c>
      <c r="AU3" s="79">
        <f t="shared" ref="AU3:AU29" si="13">SUM(AB3+AC3+AD3+AE3+AF3)</f>
        <v>30</v>
      </c>
      <c r="AV3" s="77">
        <f t="shared" ref="AV3:AV29" si="14">SUM(AG3:AJ3)</f>
        <v>30</v>
      </c>
      <c r="AW3" s="77">
        <f>SUM(AK3:AT3)</f>
        <v>30</v>
      </c>
    </row>
    <row r="4" spans="1:50">
      <c r="A4" s="53" t="s">
        <v>183</v>
      </c>
      <c r="B4" s="53" t="s">
        <v>123</v>
      </c>
      <c r="C4" s="74">
        <v>41190</v>
      </c>
      <c r="D4" s="75">
        <v>2012</v>
      </c>
      <c r="E4" s="76">
        <v>0.42499999999999999</v>
      </c>
      <c r="F4" s="76">
        <v>0.43055555555555558</v>
      </c>
      <c r="G4" s="76">
        <f t="shared" ref="G4" si="15">F4-E4</f>
        <v>5.5555555555555913E-3</v>
      </c>
      <c r="H4" s="77">
        <v>2</v>
      </c>
      <c r="I4" s="77">
        <v>1</v>
      </c>
      <c r="J4" s="77">
        <v>3</v>
      </c>
      <c r="K4" s="77">
        <v>3</v>
      </c>
      <c r="L4" s="50" t="s">
        <v>175</v>
      </c>
      <c r="M4" s="50" t="s">
        <v>172</v>
      </c>
      <c r="N4" s="50">
        <v>1</v>
      </c>
      <c r="O4" s="49">
        <f t="shared" si="9"/>
        <v>49.83</v>
      </c>
      <c r="P4" s="49">
        <v>15.1</v>
      </c>
      <c r="Q4" s="49">
        <f t="shared" si="10"/>
        <v>58.08</v>
      </c>
      <c r="R4" s="49">
        <v>17.600000000000001</v>
      </c>
      <c r="S4" s="50">
        <f t="shared" si="11"/>
        <v>58.08</v>
      </c>
      <c r="T4" s="50">
        <f t="shared" si="12"/>
        <v>17.600000000000001</v>
      </c>
      <c r="U4" s="49">
        <f t="shared" si="3"/>
        <v>53.954999999999998</v>
      </c>
      <c r="V4" s="49">
        <f t="shared" si="3"/>
        <v>16.350000000000001</v>
      </c>
      <c r="W4" s="78">
        <v>24.65307</v>
      </c>
      <c r="X4" s="78">
        <v>112.18046</v>
      </c>
      <c r="Y4" s="51">
        <f t="shared" si="4"/>
        <v>75.2</v>
      </c>
      <c r="Z4" s="49">
        <v>24</v>
      </c>
      <c r="AA4" s="80"/>
      <c r="AB4" s="81">
        <v>0</v>
      </c>
      <c r="AC4" s="82">
        <v>7</v>
      </c>
      <c r="AD4" s="82">
        <v>23</v>
      </c>
      <c r="AE4" s="82">
        <v>0</v>
      </c>
      <c r="AF4" s="82">
        <v>0</v>
      </c>
      <c r="AG4" s="79">
        <v>8</v>
      </c>
      <c r="AH4" s="77">
        <v>18</v>
      </c>
      <c r="AI4" s="77">
        <v>4</v>
      </c>
      <c r="AJ4" s="77">
        <v>0</v>
      </c>
      <c r="AK4" s="79">
        <v>1</v>
      </c>
      <c r="AL4" s="77">
        <v>3</v>
      </c>
      <c r="AM4" s="77">
        <v>0</v>
      </c>
      <c r="AN4" s="77">
        <v>0</v>
      </c>
      <c r="AO4" s="77">
        <v>3</v>
      </c>
      <c r="AP4" s="77">
        <v>10</v>
      </c>
      <c r="AQ4" s="77">
        <v>12</v>
      </c>
      <c r="AR4" s="77">
        <v>0</v>
      </c>
      <c r="AS4" s="77">
        <v>1</v>
      </c>
      <c r="AT4" s="82">
        <v>0</v>
      </c>
      <c r="AU4" s="79">
        <f t="shared" si="13"/>
        <v>30</v>
      </c>
      <c r="AV4" s="77">
        <f t="shared" si="14"/>
        <v>30</v>
      </c>
      <c r="AW4" s="77">
        <f t="shared" ref="AW4:AW29" si="16">SUM(AK4:AT4)</f>
        <v>30</v>
      </c>
    </row>
    <row r="5" spans="1:50">
      <c r="A5" s="53" t="s">
        <v>184</v>
      </c>
      <c r="B5" s="53" t="s">
        <v>114</v>
      </c>
      <c r="C5" s="74">
        <v>41190</v>
      </c>
      <c r="D5" s="75">
        <v>2012</v>
      </c>
      <c r="E5" s="76">
        <v>0.42152777777777778</v>
      </c>
      <c r="F5" s="76">
        <v>10.18</v>
      </c>
      <c r="G5" s="76">
        <f t="shared" ref="G5" si="17">F5-E5</f>
        <v>9.7584722222222222</v>
      </c>
      <c r="H5" s="77">
        <v>2</v>
      </c>
      <c r="I5" s="77">
        <v>1</v>
      </c>
      <c r="J5" s="77">
        <v>4</v>
      </c>
      <c r="K5" s="77">
        <v>4</v>
      </c>
      <c r="L5" s="50" t="s">
        <v>175</v>
      </c>
      <c r="M5" s="50" t="s">
        <v>172</v>
      </c>
      <c r="N5" s="50">
        <v>1</v>
      </c>
      <c r="O5" s="49">
        <f t="shared" si="9"/>
        <v>51.48</v>
      </c>
      <c r="P5" s="49">
        <v>15.6</v>
      </c>
      <c r="Q5" s="49">
        <f t="shared" si="10"/>
        <v>56.099999999999994</v>
      </c>
      <c r="R5" s="49">
        <v>17</v>
      </c>
      <c r="S5" s="50">
        <f t="shared" si="11"/>
        <v>56.099999999999994</v>
      </c>
      <c r="T5" s="50">
        <f t="shared" si="12"/>
        <v>17</v>
      </c>
      <c r="U5" s="49">
        <f t="shared" si="3"/>
        <v>53.789999999999992</v>
      </c>
      <c r="V5" s="49">
        <f t="shared" si="3"/>
        <v>16.3</v>
      </c>
      <c r="W5" s="78">
        <v>24.756530699999999</v>
      </c>
      <c r="X5" s="78">
        <v>112.18046</v>
      </c>
      <c r="Y5" s="51">
        <f t="shared" si="4"/>
        <v>75.2</v>
      </c>
      <c r="Z5" s="49">
        <v>24</v>
      </c>
      <c r="AA5" s="80"/>
      <c r="AB5" s="81">
        <v>2</v>
      </c>
      <c r="AC5" s="82">
        <v>5</v>
      </c>
      <c r="AD5" s="82">
        <v>6</v>
      </c>
      <c r="AE5" s="82">
        <v>17</v>
      </c>
      <c r="AF5" s="82">
        <v>0</v>
      </c>
      <c r="AG5" s="79">
        <v>0</v>
      </c>
      <c r="AH5" s="77">
        <v>28</v>
      </c>
      <c r="AI5" s="77">
        <v>2</v>
      </c>
      <c r="AJ5" s="77">
        <v>0</v>
      </c>
      <c r="AK5" s="79">
        <v>2</v>
      </c>
      <c r="AL5" s="77">
        <v>2</v>
      </c>
      <c r="AM5" s="77">
        <v>0</v>
      </c>
      <c r="AN5" s="77">
        <v>0</v>
      </c>
      <c r="AO5" s="77">
        <v>10</v>
      </c>
      <c r="AP5" s="77">
        <v>0</v>
      </c>
      <c r="AQ5" s="77">
        <v>16</v>
      </c>
      <c r="AR5" s="77">
        <v>0</v>
      </c>
      <c r="AS5" s="77">
        <v>0</v>
      </c>
      <c r="AT5" s="82">
        <v>0</v>
      </c>
      <c r="AU5" s="79">
        <f t="shared" ref="AU5" si="18">SUM(AB5+AC5+AD5+AE5+AF5)</f>
        <v>30</v>
      </c>
      <c r="AV5" s="77">
        <f t="shared" ref="AV5" si="19">SUM(AG5:AJ5)</f>
        <v>30</v>
      </c>
      <c r="AW5" s="77">
        <f t="shared" ref="AW5" si="20">SUM(AK5:AT5)</f>
        <v>30</v>
      </c>
    </row>
    <row r="6" spans="1:50">
      <c r="A6" s="53" t="s">
        <v>186</v>
      </c>
      <c r="B6" s="53" t="s">
        <v>188</v>
      </c>
      <c r="C6" s="74">
        <v>41190</v>
      </c>
      <c r="D6" s="75">
        <v>2012</v>
      </c>
      <c r="E6" s="76">
        <v>0.4375</v>
      </c>
      <c r="F6" s="76">
        <v>0.44444444444444442</v>
      </c>
      <c r="G6" s="76">
        <f t="shared" ref="G6" si="21">F6-E6</f>
        <v>6.9444444444444198E-3</v>
      </c>
      <c r="H6" s="77">
        <v>2</v>
      </c>
      <c r="I6" s="77">
        <v>1</v>
      </c>
      <c r="J6" s="77">
        <v>5</v>
      </c>
      <c r="K6" s="77">
        <v>5</v>
      </c>
      <c r="L6" s="50" t="s">
        <v>175</v>
      </c>
      <c r="M6" s="50" t="s">
        <v>172</v>
      </c>
      <c r="N6" s="50">
        <v>1</v>
      </c>
      <c r="O6" s="49">
        <f t="shared" si="9"/>
        <v>51.48</v>
      </c>
      <c r="P6" s="49">
        <v>15.6</v>
      </c>
      <c r="Q6" s="49">
        <f t="shared" si="10"/>
        <v>49.83</v>
      </c>
      <c r="R6" s="49">
        <v>15.1</v>
      </c>
      <c r="S6" s="50">
        <f t="shared" si="11"/>
        <v>51.48</v>
      </c>
      <c r="T6" s="50">
        <f t="shared" si="12"/>
        <v>15.6</v>
      </c>
      <c r="U6" s="49">
        <f t="shared" si="3"/>
        <v>50.655000000000001</v>
      </c>
      <c r="V6" s="49">
        <f t="shared" si="3"/>
        <v>15.35</v>
      </c>
      <c r="W6" s="78">
        <v>24.654900000000001</v>
      </c>
      <c r="X6" s="78">
        <v>112.18131</v>
      </c>
      <c r="Y6" s="51">
        <f t="shared" si="4"/>
        <v>75.2</v>
      </c>
      <c r="Z6" s="49">
        <v>24</v>
      </c>
      <c r="AA6" s="80"/>
      <c r="AB6" s="81">
        <v>0</v>
      </c>
      <c r="AC6" s="82">
        <v>0</v>
      </c>
      <c r="AD6" s="82">
        <v>2</v>
      </c>
      <c r="AE6" s="82">
        <v>28</v>
      </c>
      <c r="AF6" s="82">
        <v>0</v>
      </c>
      <c r="AG6" s="79">
        <v>12</v>
      </c>
      <c r="AH6" s="77">
        <v>18</v>
      </c>
      <c r="AI6" s="77">
        <v>0</v>
      </c>
      <c r="AJ6" s="77">
        <v>0</v>
      </c>
      <c r="AK6" s="79">
        <v>7</v>
      </c>
      <c r="AL6" s="77">
        <v>8</v>
      </c>
      <c r="AM6" s="77">
        <v>2</v>
      </c>
      <c r="AN6" s="77">
        <v>0</v>
      </c>
      <c r="AO6" s="77">
        <v>3</v>
      </c>
      <c r="AP6" s="77">
        <v>0</v>
      </c>
      <c r="AQ6" s="77">
        <v>8</v>
      </c>
      <c r="AR6" s="77">
        <v>2</v>
      </c>
      <c r="AS6" s="77">
        <v>0</v>
      </c>
      <c r="AT6" s="82">
        <v>0</v>
      </c>
      <c r="AU6" s="79">
        <f t="shared" si="13"/>
        <v>30</v>
      </c>
      <c r="AV6" s="77">
        <f t="shared" si="14"/>
        <v>30</v>
      </c>
      <c r="AW6" s="77">
        <f t="shared" si="16"/>
        <v>30</v>
      </c>
    </row>
    <row r="7" spans="1:50">
      <c r="A7" s="53" t="s">
        <v>190</v>
      </c>
      <c r="B7" s="53" t="s">
        <v>128</v>
      </c>
      <c r="C7" s="74">
        <v>41190</v>
      </c>
      <c r="D7" s="75">
        <v>2012</v>
      </c>
      <c r="E7" s="76">
        <v>0.43055555555555558</v>
      </c>
      <c r="F7" s="76">
        <v>0.43888888888888888</v>
      </c>
      <c r="G7" s="76">
        <f t="shared" ref="G7:G73" si="22">F7-E7</f>
        <v>8.3333333333333037E-3</v>
      </c>
      <c r="H7" s="77">
        <v>2</v>
      </c>
      <c r="I7" s="77">
        <v>1</v>
      </c>
      <c r="J7" s="77">
        <v>6</v>
      </c>
      <c r="K7" s="77">
        <v>6</v>
      </c>
      <c r="L7" s="50" t="s">
        <v>175</v>
      </c>
      <c r="M7" s="50" t="s">
        <v>172</v>
      </c>
      <c r="N7" s="50">
        <v>1</v>
      </c>
      <c r="O7" s="49">
        <f t="shared" si="9"/>
        <v>59.4</v>
      </c>
      <c r="P7" s="49">
        <v>18</v>
      </c>
      <c r="Q7" s="49">
        <f t="shared" si="10"/>
        <v>66</v>
      </c>
      <c r="R7" s="49">
        <v>20</v>
      </c>
      <c r="S7" s="50">
        <f t="shared" si="11"/>
        <v>66</v>
      </c>
      <c r="T7" s="50">
        <f t="shared" si="12"/>
        <v>20</v>
      </c>
      <c r="U7" s="49">
        <f t="shared" si="3"/>
        <v>62.7</v>
      </c>
      <c r="V7" s="49">
        <f t="shared" si="3"/>
        <v>19</v>
      </c>
      <c r="W7" s="78">
        <v>24.652519999999999</v>
      </c>
      <c r="X7" s="78">
        <v>112.18105</v>
      </c>
      <c r="Y7" s="51">
        <f t="shared" si="4"/>
        <v>75.2</v>
      </c>
      <c r="Z7" s="49">
        <v>24</v>
      </c>
      <c r="AA7" s="80"/>
      <c r="AB7" s="81">
        <v>6</v>
      </c>
      <c r="AC7" s="82">
        <v>2</v>
      </c>
      <c r="AD7" s="82">
        <v>3</v>
      </c>
      <c r="AE7" s="82">
        <v>19</v>
      </c>
      <c r="AF7" s="82">
        <v>0</v>
      </c>
      <c r="AG7" s="79">
        <v>11</v>
      </c>
      <c r="AH7" s="77">
        <v>19</v>
      </c>
      <c r="AI7" s="77">
        <v>0</v>
      </c>
      <c r="AJ7" s="77">
        <v>0</v>
      </c>
      <c r="AK7" s="79">
        <v>7</v>
      </c>
      <c r="AL7" s="77">
        <v>7</v>
      </c>
      <c r="AM7" s="77">
        <v>0</v>
      </c>
      <c r="AN7" s="77">
        <v>0</v>
      </c>
      <c r="AO7" s="77">
        <v>2</v>
      </c>
      <c r="AP7" s="77">
        <v>5</v>
      </c>
      <c r="AQ7" s="77">
        <v>8</v>
      </c>
      <c r="AR7" s="77">
        <v>1</v>
      </c>
      <c r="AS7" s="77">
        <v>0</v>
      </c>
      <c r="AT7" s="82">
        <v>0</v>
      </c>
      <c r="AU7" s="79">
        <f t="shared" si="13"/>
        <v>30</v>
      </c>
      <c r="AV7" s="77">
        <f t="shared" si="14"/>
        <v>30</v>
      </c>
      <c r="AW7" s="77">
        <f t="shared" si="16"/>
        <v>30</v>
      </c>
    </row>
    <row r="8" spans="1:50" s="50" customFormat="1">
      <c r="A8" s="53" t="s">
        <v>180</v>
      </c>
      <c r="B8" s="50" t="s">
        <v>112</v>
      </c>
      <c r="C8" s="74">
        <v>41190</v>
      </c>
      <c r="D8" s="75">
        <v>2012</v>
      </c>
      <c r="E8" s="76">
        <v>0.49374999999999997</v>
      </c>
      <c r="F8" s="76">
        <v>0.49861111111111112</v>
      </c>
      <c r="G8" s="76">
        <f t="shared" si="22"/>
        <v>4.8611111111111494E-3</v>
      </c>
      <c r="H8" s="77">
        <v>2</v>
      </c>
      <c r="I8" s="77">
        <v>2</v>
      </c>
      <c r="J8" s="77">
        <v>1</v>
      </c>
      <c r="K8" s="77">
        <v>1</v>
      </c>
      <c r="L8" s="50" t="s">
        <v>121</v>
      </c>
      <c r="M8" s="50" t="s">
        <v>173</v>
      </c>
      <c r="N8" s="50">
        <v>1</v>
      </c>
      <c r="O8" s="49">
        <f t="shared" si="9"/>
        <v>21.45</v>
      </c>
      <c r="P8" s="49">
        <v>6.5</v>
      </c>
      <c r="Q8" s="49">
        <f t="shared" si="10"/>
        <v>19.139999999999997</v>
      </c>
      <c r="R8" s="49">
        <v>5.8</v>
      </c>
      <c r="S8" s="50">
        <f t="shared" si="11"/>
        <v>21.45</v>
      </c>
      <c r="T8" s="50">
        <f t="shared" si="12"/>
        <v>6.5</v>
      </c>
      <c r="U8" s="49">
        <f t="shared" si="3"/>
        <v>20.294999999999998</v>
      </c>
      <c r="V8" s="49">
        <f t="shared" si="3"/>
        <v>6.15</v>
      </c>
      <c r="W8" s="78">
        <v>24.659970000000001</v>
      </c>
      <c r="X8" s="78">
        <v>112.18105</v>
      </c>
      <c r="Y8" s="51">
        <f t="shared" si="4"/>
        <v>75.2</v>
      </c>
      <c r="Z8" s="49">
        <v>24</v>
      </c>
      <c r="AA8" s="75"/>
      <c r="AB8" s="79">
        <v>0</v>
      </c>
      <c r="AC8" s="77">
        <v>0</v>
      </c>
      <c r="AD8" s="77">
        <v>0</v>
      </c>
      <c r="AE8" s="77">
        <v>30</v>
      </c>
      <c r="AF8" s="77">
        <v>0</v>
      </c>
      <c r="AG8" s="79">
        <v>10</v>
      </c>
      <c r="AH8" s="77">
        <v>28</v>
      </c>
      <c r="AI8" s="77">
        <v>0</v>
      </c>
      <c r="AJ8" s="77">
        <v>0</v>
      </c>
      <c r="AK8" s="79">
        <v>0</v>
      </c>
      <c r="AL8" s="77">
        <v>10</v>
      </c>
      <c r="AM8" s="77">
        <v>0</v>
      </c>
      <c r="AN8" s="77">
        <v>0</v>
      </c>
      <c r="AO8" s="77">
        <v>9</v>
      </c>
      <c r="AP8" s="77">
        <v>0</v>
      </c>
      <c r="AQ8" s="77">
        <v>11</v>
      </c>
      <c r="AR8" s="77">
        <v>0</v>
      </c>
      <c r="AS8" s="77">
        <v>0</v>
      </c>
      <c r="AT8" s="77">
        <v>0</v>
      </c>
      <c r="AU8" s="79">
        <v>30</v>
      </c>
      <c r="AV8" s="77">
        <f t="shared" si="14"/>
        <v>38</v>
      </c>
      <c r="AW8" s="77">
        <v>30</v>
      </c>
    </row>
    <row r="9" spans="1:50">
      <c r="A9" s="53" t="s">
        <v>181</v>
      </c>
      <c r="B9" s="53" t="s">
        <v>115</v>
      </c>
      <c r="C9" s="74">
        <v>41190</v>
      </c>
      <c r="D9" s="75">
        <v>2012</v>
      </c>
      <c r="E9" s="76">
        <v>0.44027777777777777</v>
      </c>
      <c r="F9" s="76">
        <v>0.44722222222222219</v>
      </c>
      <c r="G9" s="76">
        <f t="shared" si="22"/>
        <v>6.9444444444444198E-3</v>
      </c>
      <c r="H9" s="77">
        <v>2</v>
      </c>
      <c r="I9" s="77">
        <v>2</v>
      </c>
      <c r="J9" s="77">
        <v>2</v>
      </c>
      <c r="K9" s="77">
        <v>2</v>
      </c>
      <c r="L9" s="53" t="s">
        <v>121</v>
      </c>
      <c r="M9" s="53" t="s">
        <v>173</v>
      </c>
      <c r="N9" s="50">
        <v>1</v>
      </c>
      <c r="O9" s="49">
        <f t="shared" si="9"/>
        <v>33</v>
      </c>
      <c r="P9" s="49">
        <v>10</v>
      </c>
      <c r="Q9" s="49">
        <f t="shared" si="10"/>
        <v>33</v>
      </c>
      <c r="R9" s="49">
        <v>10</v>
      </c>
      <c r="S9" s="50">
        <f t="shared" si="11"/>
        <v>33</v>
      </c>
      <c r="T9" s="50">
        <f t="shared" si="12"/>
        <v>10</v>
      </c>
      <c r="U9" s="49">
        <f t="shared" si="3"/>
        <v>33</v>
      </c>
      <c r="V9" s="49">
        <f t="shared" si="3"/>
        <v>10</v>
      </c>
      <c r="W9" s="78">
        <v>24.6631</v>
      </c>
      <c r="X9" s="78">
        <v>112.17283999999999</v>
      </c>
      <c r="Y9" s="51">
        <f t="shared" si="4"/>
        <v>75.2</v>
      </c>
      <c r="Z9" s="49">
        <v>24</v>
      </c>
      <c r="AA9" s="80"/>
      <c r="AB9" s="81">
        <v>7</v>
      </c>
      <c r="AC9" s="82">
        <v>3</v>
      </c>
      <c r="AD9" s="82">
        <v>13</v>
      </c>
      <c r="AE9" s="82">
        <v>7</v>
      </c>
      <c r="AF9" s="82">
        <v>0</v>
      </c>
      <c r="AG9" s="79">
        <v>0</v>
      </c>
      <c r="AH9" s="77">
        <v>12</v>
      </c>
      <c r="AI9" s="77">
        <v>18</v>
      </c>
      <c r="AJ9" s="77">
        <v>0</v>
      </c>
      <c r="AK9" s="79">
        <v>10</v>
      </c>
      <c r="AL9" s="77">
        <v>2</v>
      </c>
      <c r="AM9" s="77">
        <v>0</v>
      </c>
      <c r="AN9" s="77">
        <v>0</v>
      </c>
      <c r="AO9" s="77">
        <v>5</v>
      </c>
      <c r="AP9" s="77">
        <v>0</v>
      </c>
      <c r="AQ9" s="77">
        <v>12</v>
      </c>
      <c r="AR9" s="77">
        <v>0</v>
      </c>
      <c r="AS9" s="77">
        <v>0</v>
      </c>
      <c r="AT9" s="82">
        <v>1</v>
      </c>
      <c r="AU9" s="79">
        <v>30</v>
      </c>
      <c r="AV9" s="77">
        <f t="shared" si="14"/>
        <v>30</v>
      </c>
      <c r="AW9" s="77">
        <v>30</v>
      </c>
    </row>
    <row r="10" spans="1:50">
      <c r="A10" s="53" t="s">
        <v>182</v>
      </c>
      <c r="B10" s="53" t="s">
        <v>123</v>
      </c>
      <c r="C10" s="74">
        <v>41190</v>
      </c>
      <c r="D10" s="75">
        <v>2012</v>
      </c>
      <c r="E10" s="76">
        <v>0.44027777777777777</v>
      </c>
      <c r="F10" s="76">
        <v>0.44722222222222219</v>
      </c>
      <c r="G10" s="76">
        <f t="shared" si="22"/>
        <v>6.9444444444444198E-3</v>
      </c>
      <c r="H10" s="77">
        <v>2</v>
      </c>
      <c r="I10" s="77">
        <v>2</v>
      </c>
      <c r="J10" s="77">
        <v>3</v>
      </c>
      <c r="K10" s="77">
        <v>3</v>
      </c>
      <c r="L10" s="53" t="s">
        <v>121</v>
      </c>
      <c r="M10" s="53" t="s">
        <v>173</v>
      </c>
      <c r="N10" s="50">
        <v>1</v>
      </c>
      <c r="O10" s="49">
        <f t="shared" si="9"/>
        <v>19.139999999999997</v>
      </c>
      <c r="P10" s="49">
        <v>5.8</v>
      </c>
      <c r="Q10" s="49">
        <f t="shared" si="10"/>
        <v>19.799999999999997</v>
      </c>
      <c r="R10" s="49">
        <v>6</v>
      </c>
      <c r="S10" s="50">
        <f t="shared" si="11"/>
        <v>19.799999999999997</v>
      </c>
      <c r="T10" s="50">
        <f t="shared" si="12"/>
        <v>6</v>
      </c>
      <c r="U10" s="49">
        <f t="shared" si="3"/>
        <v>19.47</v>
      </c>
      <c r="V10" s="49">
        <f t="shared" si="3"/>
        <v>5.9</v>
      </c>
      <c r="W10" s="78">
        <v>24.661180000000002</v>
      </c>
      <c r="X10" s="78">
        <v>112.17282</v>
      </c>
      <c r="Y10" s="51">
        <f t="shared" si="4"/>
        <v>75.2</v>
      </c>
      <c r="Z10" s="49">
        <v>24</v>
      </c>
      <c r="AA10" s="84"/>
      <c r="AB10" s="81">
        <v>0</v>
      </c>
      <c r="AC10" s="82">
        <v>0</v>
      </c>
      <c r="AD10" s="82">
        <v>3</v>
      </c>
      <c r="AE10" s="82">
        <v>27</v>
      </c>
      <c r="AF10" s="82">
        <v>0</v>
      </c>
      <c r="AG10" s="79">
        <v>0</v>
      </c>
      <c r="AH10" s="77">
        <v>2</v>
      </c>
      <c r="AI10" s="77">
        <v>21</v>
      </c>
      <c r="AJ10" s="77">
        <v>7</v>
      </c>
      <c r="AK10" s="79">
        <v>0</v>
      </c>
      <c r="AL10" s="77">
        <v>2</v>
      </c>
      <c r="AM10" s="77">
        <v>6</v>
      </c>
      <c r="AN10" s="77">
        <v>6</v>
      </c>
      <c r="AO10" s="77">
        <v>4</v>
      </c>
      <c r="AP10" s="77">
        <v>0</v>
      </c>
      <c r="AQ10" s="77">
        <v>12</v>
      </c>
      <c r="AR10" s="77">
        <v>0</v>
      </c>
      <c r="AS10" s="77">
        <v>0</v>
      </c>
      <c r="AT10" s="82">
        <v>0</v>
      </c>
      <c r="AU10" s="79">
        <v>30</v>
      </c>
      <c r="AV10" s="77">
        <f t="shared" si="14"/>
        <v>30</v>
      </c>
      <c r="AW10" s="77">
        <v>30</v>
      </c>
    </row>
    <row r="11" spans="1:50">
      <c r="A11" s="53" t="s">
        <v>185</v>
      </c>
      <c r="B11" s="53" t="s">
        <v>114</v>
      </c>
      <c r="C11" s="74">
        <v>41190</v>
      </c>
      <c r="D11" s="75">
        <v>2012</v>
      </c>
      <c r="E11" s="76">
        <v>0.49236111111111108</v>
      </c>
      <c r="F11" s="76">
        <v>0.4993055555555555</v>
      </c>
      <c r="G11" s="76">
        <f t="shared" si="22"/>
        <v>6.9444444444444198E-3</v>
      </c>
      <c r="H11" s="77">
        <v>2</v>
      </c>
      <c r="I11" s="77">
        <v>2</v>
      </c>
      <c r="J11" s="77">
        <v>4</v>
      </c>
      <c r="K11" s="77">
        <v>4</v>
      </c>
      <c r="L11" s="53" t="s">
        <v>121</v>
      </c>
      <c r="M11" s="53" t="s">
        <v>173</v>
      </c>
      <c r="N11" s="50">
        <v>1</v>
      </c>
      <c r="O11" s="49">
        <f t="shared" si="9"/>
        <v>20.46</v>
      </c>
      <c r="P11" s="49">
        <v>6.2</v>
      </c>
      <c r="Q11" s="49">
        <f t="shared" si="10"/>
        <v>17.489999999999998</v>
      </c>
      <c r="R11" s="49">
        <v>5.3</v>
      </c>
      <c r="S11" s="50">
        <f t="shared" si="11"/>
        <v>20.46</v>
      </c>
      <c r="T11" s="50">
        <f t="shared" si="12"/>
        <v>6.2</v>
      </c>
      <c r="U11" s="49">
        <f t="shared" si="3"/>
        <v>18.975000000000001</v>
      </c>
      <c r="V11" s="49">
        <f t="shared" si="3"/>
        <v>5.75</v>
      </c>
      <c r="W11" s="78">
        <v>24.661180000000002</v>
      </c>
      <c r="X11" s="78">
        <v>112.17282</v>
      </c>
      <c r="Y11" s="51">
        <f t="shared" si="4"/>
        <v>75.2</v>
      </c>
      <c r="Z11" s="49">
        <v>24</v>
      </c>
      <c r="AA11" s="84"/>
      <c r="AB11" s="81">
        <v>0</v>
      </c>
      <c r="AC11" s="82">
        <v>0</v>
      </c>
      <c r="AD11" s="82">
        <v>2</v>
      </c>
      <c r="AE11" s="82">
        <v>28</v>
      </c>
      <c r="AF11" s="82">
        <v>0</v>
      </c>
      <c r="AG11" s="79">
        <v>0</v>
      </c>
      <c r="AH11" s="77">
        <v>21</v>
      </c>
      <c r="AI11" s="77">
        <v>9</v>
      </c>
      <c r="AJ11" s="77">
        <v>0</v>
      </c>
      <c r="AK11" s="79">
        <v>1</v>
      </c>
      <c r="AL11" s="77">
        <v>6</v>
      </c>
      <c r="AM11" s="77">
        <v>0</v>
      </c>
      <c r="AN11" s="77">
        <v>0</v>
      </c>
      <c r="AO11" s="77">
        <v>12</v>
      </c>
      <c r="AP11" s="77">
        <v>0</v>
      </c>
      <c r="AQ11" s="77">
        <v>5</v>
      </c>
      <c r="AR11" s="77">
        <v>0</v>
      </c>
      <c r="AS11" s="77">
        <v>6</v>
      </c>
      <c r="AT11" s="82">
        <v>0</v>
      </c>
      <c r="AU11" s="79">
        <v>30</v>
      </c>
      <c r="AV11" s="77">
        <f t="shared" si="14"/>
        <v>30</v>
      </c>
      <c r="AW11" s="77">
        <v>30</v>
      </c>
    </row>
    <row r="12" spans="1:50">
      <c r="A12" s="53" t="s">
        <v>187</v>
      </c>
      <c r="B12" s="53" t="s">
        <v>188</v>
      </c>
      <c r="C12" s="74">
        <v>41190</v>
      </c>
      <c r="D12" s="75">
        <v>2012</v>
      </c>
      <c r="E12" s="76">
        <v>0.51041666666666663</v>
      </c>
      <c r="F12" s="76">
        <v>0.51388888888888895</v>
      </c>
      <c r="G12" s="76">
        <f t="shared" si="22"/>
        <v>3.4722222222223209E-3</v>
      </c>
      <c r="H12" s="77">
        <v>2</v>
      </c>
      <c r="I12" s="77">
        <v>2</v>
      </c>
      <c r="J12" s="77">
        <v>5</v>
      </c>
      <c r="K12" s="77">
        <v>5</v>
      </c>
      <c r="L12" s="53" t="s">
        <v>121</v>
      </c>
      <c r="M12" s="53" t="s">
        <v>173</v>
      </c>
      <c r="N12" s="50">
        <v>1</v>
      </c>
      <c r="O12" s="49">
        <f t="shared" si="9"/>
        <v>35.64</v>
      </c>
      <c r="P12" s="49">
        <v>10.8</v>
      </c>
      <c r="Q12" s="49">
        <f t="shared" si="10"/>
        <v>29.7</v>
      </c>
      <c r="R12" s="49">
        <v>9</v>
      </c>
      <c r="S12" s="50">
        <f t="shared" si="11"/>
        <v>35.64</v>
      </c>
      <c r="T12" s="50">
        <f t="shared" si="12"/>
        <v>10.8</v>
      </c>
      <c r="U12" s="49">
        <f t="shared" si="3"/>
        <v>32.67</v>
      </c>
      <c r="V12" s="49">
        <f t="shared" si="3"/>
        <v>9.9</v>
      </c>
      <c r="W12" s="78">
        <v>24.663309999999999</v>
      </c>
      <c r="X12" s="78">
        <v>112.17283999999999</v>
      </c>
      <c r="Y12" s="51">
        <f t="shared" si="4"/>
        <v>75.2</v>
      </c>
      <c r="Z12" s="49">
        <v>24</v>
      </c>
      <c r="AA12" s="80"/>
      <c r="AB12" s="81">
        <v>1</v>
      </c>
      <c r="AC12" s="82">
        <v>1</v>
      </c>
      <c r="AD12" s="82">
        <v>19</v>
      </c>
      <c r="AE12" s="82">
        <v>9</v>
      </c>
      <c r="AF12" s="82">
        <v>0</v>
      </c>
      <c r="AG12" s="79">
        <v>10</v>
      </c>
      <c r="AH12" s="77">
        <v>20</v>
      </c>
      <c r="AI12" s="77">
        <v>0</v>
      </c>
      <c r="AJ12" s="77">
        <v>0</v>
      </c>
      <c r="AK12" s="79">
        <v>5</v>
      </c>
      <c r="AL12" s="77">
        <v>1</v>
      </c>
      <c r="AM12" s="77">
        <v>2</v>
      </c>
      <c r="AN12" s="77">
        <v>0</v>
      </c>
      <c r="AO12" s="77">
        <v>9</v>
      </c>
      <c r="AP12" s="77">
        <v>4</v>
      </c>
      <c r="AQ12" s="77">
        <v>9</v>
      </c>
      <c r="AR12" s="77">
        <v>0</v>
      </c>
      <c r="AS12" s="77">
        <v>0</v>
      </c>
      <c r="AT12" s="82">
        <v>0</v>
      </c>
      <c r="AU12" s="79">
        <v>30</v>
      </c>
      <c r="AV12" s="77">
        <f t="shared" si="14"/>
        <v>30</v>
      </c>
      <c r="AW12" s="77">
        <v>30</v>
      </c>
    </row>
    <row r="13" spans="1:50">
      <c r="A13" s="53" t="s">
        <v>189</v>
      </c>
      <c r="B13" s="53" t="s">
        <v>128</v>
      </c>
      <c r="C13" s="74">
        <v>41190</v>
      </c>
      <c r="D13" s="75">
        <v>2012</v>
      </c>
      <c r="E13" s="76">
        <v>0.50902777777777775</v>
      </c>
      <c r="F13" s="76">
        <v>0.51874999999999993</v>
      </c>
      <c r="G13" s="76">
        <f t="shared" si="22"/>
        <v>9.7222222222221877E-3</v>
      </c>
      <c r="H13" s="77">
        <v>2</v>
      </c>
      <c r="I13" s="77">
        <v>2</v>
      </c>
      <c r="J13" s="77">
        <v>6</v>
      </c>
      <c r="K13" s="77">
        <v>6</v>
      </c>
      <c r="L13" s="53" t="s">
        <v>121</v>
      </c>
      <c r="M13" s="53" t="s">
        <v>173</v>
      </c>
      <c r="N13" s="50">
        <v>1</v>
      </c>
      <c r="O13" s="49">
        <f t="shared" si="9"/>
        <v>19.799999999999997</v>
      </c>
      <c r="P13" s="49">
        <v>6</v>
      </c>
      <c r="Q13" s="49">
        <f t="shared" si="10"/>
        <v>19.799999999999997</v>
      </c>
      <c r="R13" s="49">
        <v>6</v>
      </c>
      <c r="S13" s="50">
        <f t="shared" si="11"/>
        <v>19.799999999999997</v>
      </c>
      <c r="T13" s="50">
        <f t="shared" si="12"/>
        <v>6</v>
      </c>
      <c r="U13" s="49">
        <f t="shared" si="3"/>
        <v>19.799999999999997</v>
      </c>
      <c r="V13" s="49">
        <f t="shared" si="3"/>
        <v>6</v>
      </c>
      <c r="W13" s="78">
        <v>24.659970000000001</v>
      </c>
      <c r="X13" s="78">
        <v>112.17377999999999</v>
      </c>
      <c r="Y13" s="51">
        <f t="shared" si="4"/>
        <v>75.2</v>
      </c>
      <c r="Z13" s="49">
        <v>24</v>
      </c>
      <c r="AB13" s="85">
        <v>0</v>
      </c>
      <c r="AC13" s="83">
        <v>0</v>
      </c>
      <c r="AD13" s="83">
        <v>21</v>
      </c>
      <c r="AE13" s="83">
        <v>9</v>
      </c>
      <c r="AF13" s="83">
        <v>0</v>
      </c>
      <c r="AG13" s="85">
        <v>0</v>
      </c>
      <c r="AH13" s="83">
        <v>29</v>
      </c>
      <c r="AI13" s="83">
        <v>1</v>
      </c>
      <c r="AJ13" s="83">
        <v>0</v>
      </c>
      <c r="AK13" s="85">
        <v>0</v>
      </c>
      <c r="AL13" s="83">
        <v>8</v>
      </c>
      <c r="AM13" s="83">
        <v>0</v>
      </c>
      <c r="AN13" s="83">
        <v>0</v>
      </c>
      <c r="AO13" s="83">
        <v>7</v>
      </c>
      <c r="AP13" s="83">
        <v>10</v>
      </c>
      <c r="AQ13" s="83">
        <v>4</v>
      </c>
      <c r="AR13" s="83">
        <v>0</v>
      </c>
      <c r="AS13" s="83">
        <v>1</v>
      </c>
      <c r="AT13" s="83">
        <v>0</v>
      </c>
      <c r="AU13" s="79">
        <v>30</v>
      </c>
      <c r="AV13" s="77">
        <f t="shared" si="14"/>
        <v>30</v>
      </c>
      <c r="AW13" s="77">
        <v>30</v>
      </c>
    </row>
    <row r="14" spans="1:50" s="52" customFormat="1">
      <c r="A14" s="52" t="s">
        <v>191</v>
      </c>
      <c r="B14" s="53" t="s">
        <v>119</v>
      </c>
      <c r="C14" s="54">
        <v>41191</v>
      </c>
      <c r="D14" s="52">
        <v>2012</v>
      </c>
      <c r="E14" s="55">
        <v>0.3888888888888889</v>
      </c>
      <c r="F14" s="55">
        <v>0.39444444444444443</v>
      </c>
      <c r="G14" s="76">
        <f t="shared" si="22"/>
        <v>5.5555555555555358E-3</v>
      </c>
      <c r="H14" s="56">
        <v>2</v>
      </c>
      <c r="I14" s="57">
        <v>1</v>
      </c>
      <c r="J14" s="57">
        <v>1</v>
      </c>
      <c r="K14" s="57">
        <v>1</v>
      </c>
      <c r="L14" s="58" t="s">
        <v>176</v>
      </c>
      <c r="M14" s="58" t="s">
        <v>177</v>
      </c>
      <c r="N14" s="52">
        <v>1</v>
      </c>
      <c r="O14" s="49">
        <f t="shared" si="9"/>
        <v>45.209999999999994</v>
      </c>
      <c r="P14" s="49">
        <v>13.7</v>
      </c>
      <c r="Q14" s="49">
        <f t="shared" si="10"/>
        <v>45.54</v>
      </c>
      <c r="R14" s="49">
        <v>13.8</v>
      </c>
      <c r="S14" s="50">
        <f t="shared" si="11"/>
        <v>45.54</v>
      </c>
      <c r="T14" s="50">
        <f t="shared" si="12"/>
        <v>13.8</v>
      </c>
      <c r="U14" s="49">
        <f t="shared" si="3"/>
        <v>45.375</v>
      </c>
      <c r="V14" s="49">
        <f t="shared" si="3"/>
        <v>13.75</v>
      </c>
      <c r="W14" s="57">
        <v>24.66245</v>
      </c>
      <c r="X14" s="57">
        <v>112.18239</v>
      </c>
      <c r="Y14" s="51">
        <f t="shared" si="4"/>
        <v>75.2</v>
      </c>
      <c r="Z14" s="51">
        <v>24</v>
      </c>
      <c r="AA14" s="52">
        <v>11</v>
      </c>
      <c r="AB14" s="85">
        <v>0</v>
      </c>
      <c r="AC14" s="83">
        <v>0</v>
      </c>
      <c r="AD14" s="83">
        <v>0</v>
      </c>
      <c r="AE14" s="83">
        <v>0</v>
      </c>
      <c r="AF14" s="83">
        <v>30</v>
      </c>
      <c r="AG14" s="85">
        <v>10</v>
      </c>
      <c r="AH14" s="83">
        <v>20</v>
      </c>
      <c r="AI14" s="83">
        <v>0</v>
      </c>
      <c r="AJ14" s="83">
        <v>0</v>
      </c>
      <c r="AK14" s="85">
        <v>0</v>
      </c>
      <c r="AL14" s="83">
        <v>6</v>
      </c>
      <c r="AM14" s="83">
        <v>2</v>
      </c>
      <c r="AN14" s="83">
        <v>0</v>
      </c>
      <c r="AO14" s="83">
        <v>9</v>
      </c>
      <c r="AP14" s="83">
        <v>5</v>
      </c>
      <c r="AQ14" s="83">
        <v>7</v>
      </c>
      <c r="AR14" s="83">
        <v>1</v>
      </c>
      <c r="AS14" s="83">
        <v>0</v>
      </c>
      <c r="AT14" s="83">
        <v>0</v>
      </c>
      <c r="AU14" s="79">
        <f t="shared" si="13"/>
        <v>30</v>
      </c>
      <c r="AV14" s="77">
        <f t="shared" si="14"/>
        <v>30</v>
      </c>
      <c r="AW14" s="77">
        <f t="shared" si="16"/>
        <v>30</v>
      </c>
    </row>
    <row r="15" spans="1:50" s="52" customFormat="1">
      <c r="A15" s="52" t="s">
        <v>192</v>
      </c>
      <c r="B15" s="53" t="s">
        <v>115</v>
      </c>
      <c r="C15" s="54">
        <v>41191</v>
      </c>
      <c r="D15" s="52">
        <v>2012</v>
      </c>
      <c r="E15" s="55">
        <v>0.40069444444444446</v>
      </c>
      <c r="F15" s="55">
        <v>0.40416666666666662</v>
      </c>
      <c r="G15" s="76">
        <f t="shared" si="22"/>
        <v>3.4722222222221544E-3</v>
      </c>
      <c r="H15" s="56">
        <v>2</v>
      </c>
      <c r="I15" s="57">
        <v>1</v>
      </c>
      <c r="J15" s="57">
        <v>2</v>
      </c>
      <c r="K15" s="57">
        <v>2</v>
      </c>
      <c r="L15" s="58" t="s">
        <v>176</v>
      </c>
      <c r="M15" s="58" t="s">
        <v>177</v>
      </c>
      <c r="N15" s="52">
        <v>1</v>
      </c>
      <c r="O15" s="49">
        <f t="shared" si="9"/>
        <v>42.9</v>
      </c>
      <c r="P15" s="49">
        <v>13</v>
      </c>
      <c r="Q15" s="49">
        <f t="shared" si="10"/>
        <v>46.199999999999996</v>
      </c>
      <c r="R15" s="49">
        <v>14</v>
      </c>
      <c r="S15" s="50">
        <f t="shared" si="11"/>
        <v>46.199999999999996</v>
      </c>
      <c r="T15" s="50">
        <f t="shared" si="12"/>
        <v>14</v>
      </c>
      <c r="U15" s="49">
        <f t="shared" si="3"/>
        <v>44.55</v>
      </c>
      <c r="V15" s="49">
        <f t="shared" si="3"/>
        <v>13.5</v>
      </c>
      <c r="W15" s="57">
        <v>24.66245</v>
      </c>
      <c r="X15" s="57">
        <v>112.18239</v>
      </c>
      <c r="Y15" s="51">
        <f t="shared" si="4"/>
        <v>78.800000000000011</v>
      </c>
      <c r="Z15" s="51">
        <v>26</v>
      </c>
      <c r="AA15" s="52">
        <v>11</v>
      </c>
      <c r="AB15" s="85">
        <v>2</v>
      </c>
      <c r="AC15" s="83">
        <v>0</v>
      </c>
      <c r="AD15" s="83">
        <v>1</v>
      </c>
      <c r="AE15" s="83">
        <v>27</v>
      </c>
      <c r="AF15" s="83">
        <v>0</v>
      </c>
      <c r="AG15" s="85">
        <v>0</v>
      </c>
      <c r="AH15" s="83">
        <v>27</v>
      </c>
      <c r="AI15" s="83">
        <v>3</v>
      </c>
      <c r="AJ15" s="83">
        <v>0</v>
      </c>
      <c r="AK15" s="85">
        <v>2</v>
      </c>
      <c r="AL15" s="83">
        <v>9</v>
      </c>
      <c r="AM15" s="83">
        <v>0</v>
      </c>
      <c r="AN15" s="83">
        <v>0</v>
      </c>
      <c r="AO15" s="83">
        <v>4</v>
      </c>
      <c r="AP15" s="83">
        <v>0</v>
      </c>
      <c r="AQ15" s="83">
        <v>10</v>
      </c>
      <c r="AR15" s="83">
        <v>5</v>
      </c>
      <c r="AS15" s="83">
        <v>0</v>
      </c>
      <c r="AT15" s="83">
        <v>0</v>
      </c>
      <c r="AU15" s="79">
        <f t="shared" si="13"/>
        <v>30</v>
      </c>
      <c r="AV15" s="77">
        <f t="shared" si="14"/>
        <v>30</v>
      </c>
      <c r="AW15" s="77">
        <f t="shared" si="16"/>
        <v>30</v>
      </c>
    </row>
    <row r="16" spans="1:50" s="52" customFormat="1">
      <c r="A16" s="52" t="s">
        <v>193</v>
      </c>
      <c r="B16" s="53" t="s">
        <v>123</v>
      </c>
      <c r="C16" s="54">
        <v>41191</v>
      </c>
      <c r="D16" s="52">
        <v>2012</v>
      </c>
      <c r="E16" s="55">
        <v>0.38750000000000001</v>
      </c>
      <c r="F16" s="55">
        <v>9.25</v>
      </c>
      <c r="G16" s="76">
        <f t="shared" si="22"/>
        <v>8.8625000000000007</v>
      </c>
      <c r="H16" s="56">
        <v>2</v>
      </c>
      <c r="I16" s="57">
        <v>1</v>
      </c>
      <c r="J16" s="57">
        <v>3</v>
      </c>
      <c r="K16" s="57">
        <v>3</v>
      </c>
      <c r="L16" s="58" t="s">
        <v>176</v>
      </c>
      <c r="M16" s="58" t="s">
        <v>177</v>
      </c>
      <c r="N16" s="52">
        <v>1</v>
      </c>
      <c r="O16" s="49">
        <f t="shared" si="9"/>
        <v>39.599999999999994</v>
      </c>
      <c r="P16" s="49">
        <v>12</v>
      </c>
      <c r="Q16" s="49">
        <f t="shared" si="10"/>
        <v>42.9</v>
      </c>
      <c r="R16" s="49">
        <v>13</v>
      </c>
      <c r="S16" s="50">
        <f t="shared" si="11"/>
        <v>42.9</v>
      </c>
      <c r="T16" s="50">
        <f t="shared" si="12"/>
        <v>13</v>
      </c>
      <c r="U16" s="49">
        <f t="shared" si="3"/>
        <v>41.25</v>
      </c>
      <c r="V16" s="49">
        <f t="shared" si="3"/>
        <v>12.5</v>
      </c>
      <c r="W16" s="57">
        <v>24.66104</v>
      </c>
      <c r="X16" s="57">
        <v>112.18169</v>
      </c>
      <c r="Y16" s="51">
        <f t="shared" si="4"/>
        <v>82.4</v>
      </c>
      <c r="Z16" s="51">
        <v>28</v>
      </c>
      <c r="AA16" s="52">
        <v>9</v>
      </c>
      <c r="AB16" s="85">
        <v>0</v>
      </c>
      <c r="AC16" s="83">
        <v>2</v>
      </c>
      <c r="AD16" s="83">
        <v>28</v>
      </c>
      <c r="AE16" s="83">
        <v>0</v>
      </c>
      <c r="AF16" s="83">
        <v>0</v>
      </c>
      <c r="AG16" s="85">
        <v>22</v>
      </c>
      <c r="AH16" s="83">
        <v>8</v>
      </c>
      <c r="AI16" s="83">
        <v>0</v>
      </c>
      <c r="AJ16" s="83">
        <v>0</v>
      </c>
      <c r="AK16" s="85">
        <v>0</v>
      </c>
      <c r="AL16" s="83">
        <v>5</v>
      </c>
      <c r="AM16" s="83">
        <v>0</v>
      </c>
      <c r="AN16" s="83">
        <v>0</v>
      </c>
      <c r="AO16" s="83">
        <v>21</v>
      </c>
      <c r="AP16" s="83">
        <v>0</v>
      </c>
      <c r="AQ16" s="83">
        <v>4</v>
      </c>
      <c r="AR16" s="83">
        <v>0</v>
      </c>
      <c r="AS16" s="83">
        <v>0</v>
      </c>
      <c r="AT16" s="83">
        <v>0</v>
      </c>
      <c r="AU16" s="79">
        <f t="shared" si="13"/>
        <v>30</v>
      </c>
      <c r="AV16" s="77">
        <f t="shared" si="14"/>
        <v>30</v>
      </c>
      <c r="AW16" s="77">
        <f t="shared" si="16"/>
        <v>30</v>
      </c>
    </row>
    <row r="17" spans="1:49" s="52" customFormat="1">
      <c r="A17" s="52" t="s">
        <v>194</v>
      </c>
      <c r="B17" s="53" t="s">
        <v>114</v>
      </c>
      <c r="C17" s="54">
        <v>41191</v>
      </c>
      <c r="D17" s="52">
        <v>2012</v>
      </c>
      <c r="E17" s="55">
        <v>0.3888888888888889</v>
      </c>
      <c r="F17" s="55">
        <v>0.39305555555555555</v>
      </c>
      <c r="G17" s="76">
        <f t="shared" si="22"/>
        <v>4.1666666666666519E-3</v>
      </c>
      <c r="H17" s="56">
        <v>2</v>
      </c>
      <c r="I17" s="57">
        <v>1</v>
      </c>
      <c r="J17" s="57">
        <v>4</v>
      </c>
      <c r="K17" s="57">
        <v>4</v>
      </c>
      <c r="L17" s="58" t="s">
        <v>176</v>
      </c>
      <c r="M17" s="58" t="s">
        <v>177</v>
      </c>
      <c r="N17" s="52">
        <v>1</v>
      </c>
      <c r="O17" s="49">
        <f t="shared" si="9"/>
        <v>41.91</v>
      </c>
      <c r="P17" s="49">
        <v>12.7</v>
      </c>
      <c r="Q17" s="49">
        <f t="shared" si="10"/>
        <v>43.23</v>
      </c>
      <c r="R17" s="49">
        <v>13.1</v>
      </c>
      <c r="S17" s="50">
        <f t="shared" si="11"/>
        <v>43.23</v>
      </c>
      <c r="T17" s="50">
        <f t="shared" si="12"/>
        <v>13.1</v>
      </c>
      <c r="U17" s="49">
        <f t="shared" si="3"/>
        <v>42.569999999999993</v>
      </c>
      <c r="V17" s="49">
        <f t="shared" si="3"/>
        <v>12.899999999999999</v>
      </c>
      <c r="W17" s="57">
        <v>24.66104</v>
      </c>
      <c r="X17" s="57">
        <v>112.18169</v>
      </c>
      <c r="Y17" s="51">
        <f t="shared" si="4"/>
        <v>82.4</v>
      </c>
      <c r="Z17" s="51">
        <v>28</v>
      </c>
      <c r="AA17" s="52">
        <v>9</v>
      </c>
      <c r="AB17" s="85">
        <v>0</v>
      </c>
      <c r="AC17" s="83">
        <v>0</v>
      </c>
      <c r="AD17" s="83">
        <v>0</v>
      </c>
      <c r="AE17" s="83">
        <v>30</v>
      </c>
      <c r="AF17" s="83">
        <v>0</v>
      </c>
      <c r="AG17" s="85">
        <v>26</v>
      </c>
      <c r="AH17" s="83">
        <v>4</v>
      </c>
      <c r="AI17" s="83">
        <v>0</v>
      </c>
      <c r="AJ17" s="83">
        <v>0</v>
      </c>
      <c r="AK17" s="85">
        <v>5</v>
      </c>
      <c r="AL17" s="83">
        <v>3</v>
      </c>
      <c r="AM17" s="83">
        <v>0</v>
      </c>
      <c r="AN17" s="83">
        <v>0</v>
      </c>
      <c r="AO17" s="83">
        <v>21</v>
      </c>
      <c r="AP17" s="83">
        <v>1</v>
      </c>
      <c r="AQ17" s="83">
        <v>0</v>
      </c>
      <c r="AR17" s="83">
        <v>0</v>
      </c>
      <c r="AS17" s="83">
        <v>0</v>
      </c>
      <c r="AT17" s="83">
        <v>0</v>
      </c>
      <c r="AU17" s="79">
        <f t="shared" si="13"/>
        <v>30</v>
      </c>
      <c r="AV17" s="77">
        <f t="shared" si="14"/>
        <v>30</v>
      </c>
      <c r="AW17" s="77">
        <f t="shared" si="16"/>
        <v>30</v>
      </c>
    </row>
    <row r="18" spans="1:49" s="52" customFormat="1">
      <c r="A18" s="52" t="s">
        <v>195</v>
      </c>
      <c r="B18" s="53" t="s">
        <v>128</v>
      </c>
      <c r="C18" s="54">
        <v>41191</v>
      </c>
      <c r="D18" s="52">
        <v>2012</v>
      </c>
      <c r="E18" s="55">
        <v>0.3923611111111111</v>
      </c>
      <c r="F18" s="55">
        <v>0.39652777777777781</v>
      </c>
      <c r="G18" s="76">
        <f t="shared" si="22"/>
        <v>4.1666666666667074E-3</v>
      </c>
      <c r="H18" s="56">
        <v>2</v>
      </c>
      <c r="I18" s="57">
        <v>1</v>
      </c>
      <c r="J18" s="57">
        <v>5</v>
      </c>
      <c r="K18" s="57">
        <v>5</v>
      </c>
      <c r="L18" s="58" t="s">
        <v>176</v>
      </c>
      <c r="M18" s="58" t="s">
        <v>177</v>
      </c>
      <c r="N18" s="52">
        <v>1</v>
      </c>
      <c r="O18" s="49">
        <f t="shared" si="9"/>
        <v>54.11999999999999</v>
      </c>
      <c r="P18" s="49">
        <v>16.399999999999999</v>
      </c>
      <c r="Q18" s="49">
        <f t="shared" si="10"/>
        <v>53.79</v>
      </c>
      <c r="R18" s="49">
        <v>16.3</v>
      </c>
      <c r="S18" s="50">
        <f t="shared" si="11"/>
        <v>54.11999999999999</v>
      </c>
      <c r="T18" s="50">
        <f t="shared" si="12"/>
        <v>16.399999999999999</v>
      </c>
      <c r="U18" s="49">
        <f t="shared" ref="U18:U45" si="23">AVERAGE(O18,Q18)</f>
        <v>53.954999999999998</v>
      </c>
      <c r="V18" s="49">
        <f t="shared" ref="V18:V45" si="24">AVERAGE(P18,R18)</f>
        <v>16.350000000000001</v>
      </c>
      <c r="W18" s="57">
        <v>24.658829999999998</v>
      </c>
      <c r="X18" s="57">
        <v>112.18228000000001</v>
      </c>
      <c r="Y18" s="51">
        <f t="shared" si="4"/>
        <v>78.800000000000011</v>
      </c>
      <c r="Z18" s="51">
        <v>26</v>
      </c>
      <c r="AA18" s="52">
        <v>10</v>
      </c>
      <c r="AB18" s="85">
        <v>0</v>
      </c>
      <c r="AC18" s="83">
        <v>0</v>
      </c>
      <c r="AD18" s="83">
        <v>0</v>
      </c>
      <c r="AE18" s="83">
        <v>30</v>
      </c>
      <c r="AF18" s="83">
        <v>0</v>
      </c>
      <c r="AG18" s="85">
        <v>17</v>
      </c>
      <c r="AH18" s="83">
        <v>13</v>
      </c>
      <c r="AI18" s="83">
        <v>0</v>
      </c>
      <c r="AJ18" s="83">
        <v>0</v>
      </c>
      <c r="AK18" s="85">
        <v>5</v>
      </c>
      <c r="AL18" s="83">
        <v>3</v>
      </c>
      <c r="AM18" s="83">
        <v>0</v>
      </c>
      <c r="AN18" s="83">
        <v>0</v>
      </c>
      <c r="AO18" s="83">
        <v>6</v>
      </c>
      <c r="AP18" s="83">
        <v>10</v>
      </c>
      <c r="AQ18" s="83">
        <v>3</v>
      </c>
      <c r="AR18" s="83">
        <v>3</v>
      </c>
      <c r="AS18" s="83">
        <v>0</v>
      </c>
      <c r="AT18" s="83">
        <v>0</v>
      </c>
      <c r="AU18" s="79">
        <f t="shared" si="13"/>
        <v>30</v>
      </c>
      <c r="AV18" s="77">
        <f t="shared" si="14"/>
        <v>30</v>
      </c>
      <c r="AW18" s="77">
        <f t="shared" si="16"/>
        <v>30</v>
      </c>
    </row>
    <row r="19" spans="1:49" s="52" customFormat="1">
      <c r="A19" s="52" t="s">
        <v>196</v>
      </c>
      <c r="B19" s="53" t="s">
        <v>188</v>
      </c>
      <c r="C19" s="54">
        <v>41191</v>
      </c>
      <c r="D19" s="52">
        <v>2012</v>
      </c>
      <c r="E19" s="55">
        <v>0.39444444444444443</v>
      </c>
      <c r="F19" s="55">
        <v>0.39999999999999997</v>
      </c>
      <c r="G19" s="76">
        <f t="shared" si="22"/>
        <v>5.5555555555555358E-3</v>
      </c>
      <c r="H19" s="56">
        <v>2</v>
      </c>
      <c r="I19" s="57">
        <v>1</v>
      </c>
      <c r="J19" s="57">
        <v>6</v>
      </c>
      <c r="K19" s="57">
        <v>6</v>
      </c>
      <c r="L19" s="58" t="s">
        <v>176</v>
      </c>
      <c r="M19" s="58" t="s">
        <v>177</v>
      </c>
      <c r="N19" s="52">
        <v>1</v>
      </c>
      <c r="O19" s="49">
        <f t="shared" si="9"/>
        <v>56.099999999999994</v>
      </c>
      <c r="P19" s="49">
        <v>17</v>
      </c>
      <c r="Q19" s="49">
        <f t="shared" si="10"/>
        <v>60.059999999999995</v>
      </c>
      <c r="R19" s="49">
        <v>18.2</v>
      </c>
      <c r="S19" s="50">
        <f t="shared" si="11"/>
        <v>60.059999999999995</v>
      </c>
      <c r="T19" s="50">
        <f t="shared" si="12"/>
        <v>18.2</v>
      </c>
      <c r="U19" s="49">
        <f t="shared" si="23"/>
        <v>58.08</v>
      </c>
      <c r="V19" s="49">
        <f t="shared" si="24"/>
        <v>17.600000000000001</v>
      </c>
      <c r="W19" s="57">
        <v>24.658829999999998</v>
      </c>
      <c r="X19" s="57">
        <v>112.18228000000001</v>
      </c>
      <c r="Y19" s="51">
        <f t="shared" si="4"/>
        <v>78.800000000000011</v>
      </c>
      <c r="Z19" s="51">
        <v>26</v>
      </c>
      <c r="AA19" s="52">
        <v>10</v>
      </c>
      <c r="AB19" s="85">
        <v>2</v>
      </c>
      <c r="AC19" s="83">
        <v>2</v>
      </c>
      <c r="AD19" s="83">
        <v>0</v>
      </c>
      <c r="AE19" s="83">
        <v>26</v>
      </c>
      <c r="AF19" s="83">
        <v>0</v>
      </c>
      <c r="AG19" s="85">
        <v>20</v>
      </c>
      <c r="AH19" s="83">
        <v>10</v>
      </c>
      <c r="AI19" s="83">
        <v>0</v>
      </c>
      <c r="AJ19" s="83">
        <v>0</v>
      </c>
      <c r="AK19" s="85">
        <v>2</v>
      </c>
      <c r="AL19" s="83">
        <v>0</v>
      </c>
      <c r="AM19" s="83">
        <v>1</v>
      </c>
      <c r="AN19" s="83">
        <v>0</v>
      </c>
      <c r="AO19" s="83">
        <v>2</v>
      </c>
      <c r="AP19" s="83">
        <v>10</v>
      </c>
      <c r="AQ19" s="83">
        <v>14</v>
      </c>
      <c r="AR19" s="83">
        <v>1</v>
      </c>
      <c r="AS19" s="83">
        <v>0</v>
      </c>
      <c r="AT19" s="83">
        <v>0</v>
      </c>
      <c r="AU19" s="79">
        <f t="shared" si="13"/>
        <v>30</v>
      </c>
      <c r="AV19" s="77">
        <f t="shared" si="14"/>
        <v>30</v>
      </c>
      <c r="AW19" s="77">
        <f t="shared" si="16"/>
        <v>30</v>
      </c>
    </row>
    <row r="20" spans="1:49" s="52" customFormat="1">
      <c r="A20" s="52" t="s">
        <v>197</v>
      </c>
      <c r="B20" s="53" t="s">
        <v>112</v>
      </c>
      <c r="C20" s="54">
        <v>41191</v>
      </c>
      <c r="D20" s="52">
        <v>2012</v>
      </c>
      <c r="E20" s="55">
        <v>0.38819444444444445</v>
      </c>
      <c r="F20" s="55">
        <v>0.39444444444444443</v>
      </c>
      <c r="G20" s="76">
        <f t="shared" si="22"/>
        <v>6.2499999999999778E-3</v>
      </c>
      <c r="H20" s="56">
        <v>2</v>
      </c>
      <c r="I20" s="57">
        <v>1</v>
      </c>
      <c r="J20" s="57">
        <v>7</v>
      </c>
      <c r="K20" s="57">
        <v>7</v>
      </c>
      <c r="L20" s="58" t="s">
        <v>176</v>
      </c>
      <c r="M20" s="58" t="s">
        <v>177</v>
      </c>
      <c r="N20" s="52">
        <v>1</v>
      </c>
      <c r="O20" s="49">
        <f t="shared" si="9"/>
        <v>50.16</v>
      </c>
      <c r="P20" s="49">
        <v>15.2</v>
      </c>
      <c r="Q20" s="49">
        <f t="shared" si="10"/>
        <v>48.18</v>
      </c>
      <c r="R20" s="49">
        <v>14.6</v>
      </c>
      <c r="S20" s="50">
        <f t="shared" si="11"/>
        <v>50.16</v>
      </c>
      <c r="T20" s="50">
        <f t="shared" si="12"/>
        <v>15.2</v>
      </c>
      <c r="U20" s="49">
        <f t="shared" si="23"/>
        <v>49.17</v>
      </c>
      <c r="V20" s="49">
        <f t="shared" si="24"/>
        <v>14.899999999999999</v>
      </c>
      <c r="W20" s="57">
        <v>24.660430000000002</v>
      </c>
      <c r="X20" s="57">
        <v>112.1816</v>
      </c>
      <c r="Y20" s="51">
        <f t="shared" si="4"/>
        <v>77</v>
      </c>
      <c r="Z20" s="51">
        <v>25</v>
      </c>
      <c r="AA20" s="52">
        <v>15</v>
      </c>
      <c r="AB20" s="85">
        <v>2</v>
      </c>
      <c r="AC20" s="83">
        <v>0</v>
      </c>
      <c r="AD20" s="83">
        <v>28</v>
      </c>
      <c r="AE20" s="83">
        <v>0</v>
      </c>
      <c r="AF20" s="83">
        <v>0</v>
      </c>
      <c r="AG20" s="85">
        <v>27</v>
      </c>
      <c r="AH20" s="83">
        <v>3</v>
      </c>
      <c r="AI20" s="83">
        <v>0</v>
      </c>
      <c r="AJ20" s="83">
        <v>0</v>
      </c>
      <c r="AK20" s="85">
        <v>2</v>
      </c>
      <c r="AL20" s="83">
        <v>7</v>
      </c>
      <c r="AM20" s="83">
        <v>0</v>
      </c>
      <c r="AN20" s="83">
        <v>0</v>
      </c>
      <c r="AO20" s="83">
        <v>11</v>
      </c>
      <c r="AP20" s="83">
        <v>0</v>
      </c>
      <c r="AQ20" s="83">
        <v>10</v>
      </c>
      <c r="AR20" s="83">
        <v>0</v>
      </c>
      <c r="AS20" s="83">
        <v>0</v>
      </c>
      <c r="AT20" s="83">
        <v>0</v>
      </c>
      <c r="AU20" s="79">
        <f t="shared" si="13"/>
        <v>30</v>
      </c>
      <c r="AV20" s="77">
        <f t="shared" si="14"/>
        <v>30</v>
      </c>
      <c r="AW20" s="77">
        <f t="shared" si="16"/>
        <v>30</v>
      </c>
    </row>
    <row r="21" spans="1:49" s="52" customFormat="1">
      <c r="A21" s="52" t="s">
        <v>198</v>
      </c>
      <c r="B21" s="53" t="s">
        <v>124</v>
      </c>
      <c r="C21" s="54">
        <v>41191</v>
      </c>
      <c r="D21" s="52">
        <v>2012</v>
      </c>
      <c r="E21" s="55">
        <v>0.3888888888888889</v>
      </c>
      <c r="F21" s="55">
        <v>0.39513888888888887</v>
      </c>
      <c r="G21" s="76">
        <f t="shared" si="22"/>
        <v>6.2499999999999778E-3</v>
      </c>
      <c r="H21" s="56">
        <v>2</v>
      </c>
      <c r="I21" s="57">
        <v>1</v>
      </c>
      <c r="J21" s="57">
        <v>8</v>
      </c>
      <c r="K21" s="57">
        <v>8</v>
      </c>
      <c r="L21" s="58" t="s">
        <v>176</v>
      </c>
      <c r="M21" s="58" t="s">
        <v>177</v>
      </c>
      <c r="N21" s="52">
        <v>1</v>
      </c>
      <c r="O21" s="49">
        <f t="shared" si="9"/>
        <v>46.859999999999992</v>
      </c>
      <c r="P21" s="49">
        <v>14.2</v>
      </c>
      <c r="Q21" s="49">
        <f t="shared" si="10"/>
        <v>47.19</v>
      </c>
      <c r="R21" s="49">
        <v>14.3</v>
      </c>
      <c r="S21" s="50">
        <f t="shared" si="11"/>
        <v>47.19</v>
      </c>
      <c r="T21" s="50">
        <f t="shared" si="12"/>
        <v>14.3</v>
      </c>
      <c r="U21" s="49">
        <f t="shared" si="23"/>
        <v>47.024999999999991</v>
      </c>
      <c r="V21" s="49">
        <f t="shared" si="24"/>
        <v>14.25</v>
      </c>
      <c r="W21" s="57">
        <v>24.660430000000002</v>
      </c>
      <c r="X21" s="57">
        <v>112.1816</v>
      </c>
      <c r="Y21" s="51">
        <f t="shared" si="4"/>
        <v>77</v>
      </c>
      <c r="Z21" s="51">
        <v>25</v>
      </c>
      <c r="AA21" s="52">
        <v>12</v>
      </c>
      <c r="AB21" s="85">
        <v>0</v>
      </c>
      <c r="AC21" s="83">
        <v>0</v>
      </c>
      <c r="AD21" s="83">
        <v>0</v>
      </c>
      <c r="AE21" s="83">
        <v>30</v>
      </c>
      <c r="AF21" s="83">
        <v>0</v>
      </c>
      <c r="AG21" s="85">
        <v>20</v>
      </c>
      <c r="AH21" s="83">
        <v>10</v>
      </c>
      <c r="AI21" s="83">
        <v>0</v>
      </c>
      <c r="AJ21" s="83">
        <v>0</v>
      </c>
      <c r="AK21" s="85">
        <v>0</v>
      </c>
      <c r="AL21" s="83">
        <v>0</v>
      </c>
      <c r="AM21" s="83">
        <v>0</v>
      </c>
      <c r="AN21" s="83">
        <v>7</v>
      </c>
      <c r="AO21" s="83">
        <v>6</v>
      </c>
      <c r="AP21" s="83">
        <v>14</v>
      </c>
      <c r="AQ21" s="83">
        <v>3</v>
      </c>
      <c r="AR21" s="83">
        <v>0</v>
      </c>
      <c r="AS21" s="83">
        <v>0</v>
      </c>
      <c r="AT21" s="83">
        <v>0</v>
      </c>
      <c r="AU21" s="79">
        <f t="shared" si="13"/>
        <v>30</v>
      </c>
      <c r="AV21" s="77">
        <f t="shared" si="14"/>
        <v>30</v>
      </c>
      <c r="AW21" s="77">
        <f t="shared" si="16"/>
        <v>30</v>
      </c>
    </row>
    <row r="22" spans="1:49" s="52" customFormat="1">
      <c r="A22" s="52" t="s">
        <v>199</v>
      </c>
      <c r="B22" s="53" t="s">
        <v>119</v>
      </c>
      <c r="C22" s="54">
        <v>41191</v>
      </c>
      <c r="D22" s="52">
        <v>2012</v>
      </c>
      <c r="E22" s="55">
        <v>0.44236111111111115</v>
      </c>
      <c r="F22" s="55">
        <v>0.44791666666666669</v>
      </c>
      <c r="G22" s="76">
        <f t="shared" si="22"/>
        <v>5.5555555555555358E-3</v>
      </c>
      <c r="H22" s="56">
        <v>2</v>
      </c>
      <c r="I22" s="57">
        <v>2</v>
      </c>
      <c r="J22" s="57">
        <v>7</v>
      </c>
      <c r="K22" s="57">
        <v>7</v>
      </c>
      <c r="L22" s="58" t="s">
        <v>121</v>
      </c>
      <c r="M22" s="58" t="s">
        <v>173</v>
      </c>
      <c r="N22" s="52">
        <v>1</v>
      </c>
      <c r="O22" s="49">
        <f t="shared" si="9"/>
        <v>19.799999999999997</v>
      </c>
      <c r="P22" s="49">
        <v>6</v>
      </c>
      <c r="Q22" s="49">
        <f t="shared" si="10"/>
        <v>24.09</v>
      </c>
      <c r="R22" s="49">
        <v>7.3</v>
      </c>
      <c r="S22" s="50">
        <f t="shared" si="11"/>
        <v>24.09</v>
      </c>
      <c r="T22" s="50">
        <f t="shared" si="12"/>
        <v>7.3</v>
      </c>
      <c r="U22" s="49">
        <f t="shared" si="23"/>
        <v>21.945</v>
      </c>
      <c r="V22" s="49">
        <f t="shared" si="24"/>
        <v>6.65</v>
      </c>
      <c r="W22" s="57">
        <v>24.66282</v>
      </c>
      <c r="X22" s="57">
        <v>112.17182</v>
      </c>
      <c r="Y22" s="51">
        <f t="shared" si="4"/>
        <v>78.800000000000011</v>
      </c>
      <c r="Z22" s="51">
        <v>26</v>
      </c>
      <c r="AA22" s="52">
        <v>8</v>
      </c>
      <c r="AB22" s="85">
        <v>1</v>
      </c>
      <c r="AC22" s="83">
        <v>0</v>
      </c>
      <c r="AD22" s="83">
        <v>5</v>
      </c>
      <c r="AE22" s="83">
        <v>24</v>
      </c>
      <c r="AF22" s="83">
        <v>0</v>
      </c>
      <c r="AG22" s="85">
        <v>1</v>
      </c>
      <c r="AH22" s="83">
        <v>24</v>
      </c>
      <c r="AI22" s="83">
        <v>5</v>
      </c>
      <c r="AJ22" s="83">
        <v>0</v>
      </c>
      <c r="AK22" s="85">
        <v>1</v>
      </c>
      <c r="AL22" s="83">
        <v>4</v>
      </c>
      <c r="AM22" s="83">
        <v>2</v>
      </c>
      <c r="AN22" s="83">
        <v>0</v>
      </c>
      <c r="AO22" s="83">
        <v>11</v>
      </c>
      <c r="AP22" s="83">
        <v>7</v>
      </c>
      <c r="AQ22" s="83">
        <v>2</v>
      </c>
      <c r="AR22" s="83">
        <v>1</v>
      </c>
      <c r="AS22" s="83">
        <v>0</v>
      </c>
      <c r="AT22" s="83">
        <v>2</v>
      </c>
      <c r="AU22" s="79">
        <f t="shared" si="13"/>
        <v>30</v>
      </c>
      <c r="AV22" s="77">
        <f t="shared" si="14"/>
        <v>30</v>
      </c>
      <c r="AW22" s="77">
        <f t="shared" si="16"/>
        <v>30</v>
      </c>
    </row>
    <row r="23" spans="1:49" s="52" customFormat="1">
      <c r="A23" s="52" t="s">
        <v>200</v>
      </c>
      <c r="B23" s="53" t="s">
        <v>115</v>
      </c>
      <c r="C23" s="54">
        <v>41191</v>
      </c>
      <c r="D23" s="52">
        <v>2012</v>
      </c>
      <c r="E23" s="55">
        <v>0.45555555555555555</v>
      </c>
      <c r="F23" s="55">
        <v>0.4604166666666667</v>
      </c>
      <c r="G23" s="76">
        <f t="shared" si="22"/>
        <v>4.8611111111111494E-3</v>
      </c>
      <c r="H23" s="56">
        <v>2</v>
      </c>
      <c r="I23" s="57">
        <v>2</v>
      </c>
      <c r="J23" s="57">
        <v>8</v>
      </c>
      <c r="K23" s="57">
        <v>8</v>
      </c>
      <c r="L23" s="58" t="s">
        <v>121</v>
      </c>
      <c r="M23" s="58" t="s">
        <v>173</v>
      </c>
      <c r="N23" s="52">
        <v>1</v>
      </c>
      <c r="O23" s="49">
        <f t="shared" si="9"/>
        <v>23.099999999999998</v>
      </c>
      <c r="P23" s="49">
        <v>7</v>
      </c>
      <c r="Q23" s="49">
        <f t="shared" si="10"/>
        <v>19.799999999999997</v>
      </c>
      <c r="R23" s="49">
        <v>6</v>
      </c>
      <c r="S23" s="50">
        <f t="shared" si="11"/>
        <v>23.099999999999998</v>
      </c>
      <c r="T23" s="50">
        <f t="shared" si="12"/>
        <v>7</v>
      </c>
      <c r="U23" s="49">
        <f t="shared" si="23"/>
        <v>21.449999999999996</v>
      </c>
      <c r="V23" s="49">
        <f t="shared" si="24"/>
        <v>6.5</v>
      </c>
      <c r="W23" s="57">
        <v>24.66282</v>
      </c>
      <c r="X23" s="57">
        <v>112.17182</v>
      </c>
      <c r="Y23" s="51">
        <f t="shared" si="4"/>
        <v>78.800000000000011</v>
      </c>
      <c r="Z23" s="51">
        <v>26</v>
      </c>
      <c r="AA23" s="52">
        <v>7</v>
      </c>
      <c r="AB23" s="85">
        <v>8</v>
      </c>
      <c r="AC23" s="83">
        <v>3</v>
      </c>
      <c r="AD23" s="83">
        <v>5</v>
      </c>
      <c r="AE23" s="83">
        <v>14</v>
      </c>
      <c r="AF23" s="83">
        <v>0</v>
      </c>
      <c r="AG23" s="85">
        <v>0</v>
      </c>
      <c r="AH23" s="83">
        <v>28</v>
      </c>
      <c r="AI23" s="83">
        <v>2</v>
      </c>
      <c r="AJ23" s="83">
        <v>0</v>
      </c>
      <c r="AK23" s="85">
        <v>10</v>
      </c>
      <c r="AL23" s="83">
        <v>2</v>
      </c>
      <c r="AM23" s="83">
        <v>0</v>
      </c>
      <c r="AN23" s="83">
        <v>0</v>
      </c>
      <c r="AO23" s="83">
        <v>10</v>
      </c>
      <c r="AP23" s="83">
        <v>0</v>
      </c>
      <c r="AQ23" s="83">
        <v>8</v>
      </c>
      <c r="AR23" s="83">
        <v>0</v>
      </c>
      <c r="AS23" s="83">
        <v>0</v>
      </c>
      <c r="AT23" s="83">
        <v>0</v>
      </c>
      <c r="AU23" s="79">
        <f t="shared" si="13"/>
        <v>30</v>
      </c>
      <c r="AV23" s="77">
        <f t="shared" si="14"/>
        <v>30</v>
      </c>
      <c r="AW23" s="77">
        <f t="shared" si="16"/>
        <v>30</v>
      </c>
    </row>
    <row r="24" spans="1:49" s="52" customFormat="1">
      <c r="A24" s="52" t="s">
        <v>201</v>
      </c>
      <c r="B24" s="53" t="s">
        <v>123</v>
      </c>
      <c r="C24" s="54">
        <v>41191</v>
      </c>
      <c r="D24" s="52">
        <v>2012</v>
      </c>
      <c r="E24" s="55">
        <v>0.4375</v>
      </c>
      <c r="F24" s="55">
        <v>0.44166666666666665</v>
      </c>
      <c r="G24" s="76">
        <f t="shared" si="22"/>
        <v>4.1666666666666519E-3</v>
      </c>
      <c r="H24" s="56">
        <v>2</v>
      </c>
      <c r="I24" s="57">
        <v>2</v>
      </c>
      <c r="J24" s="57">
        <v>9</v>
      </c>
      <c r="K24" s="57">
        <v>9</v>
      </c>
      <c r="L24" s="58" t="s">
        <v>121</v>
      </c>
      <c r="M24" s="58" t="s">
        <v>173</v>
      </c>
      <c r="N24" s="52">
        <v>1</v>
      </c>
      <c r="O24" s="49">
        <f t="shared" si="9"/>
        <v>26.4</v>
      </c>
      <c r="P24" s="49">
        <v>8</v>
      </c>
      <c r="Q24" s="49">
        <f t="shared" si="10"/>
        <v>26.4</v>
      </c>
      <c r="R24" s="49">
        <v>8</v>
      </c>
      <c r="S24" s="50">
        <f t="shared" si="11"/>
        <v>26.4</v>
      </c>
      <c r="T24" s="50">
        <f t="shared" si="12"/>
        <v>8</v>
      </c>
      <c r="U24" s="49">
        <f t="shared" si="23"/>
        <v>26.4</v>
      </c>
      <c r="V24" s="49">
        <f t="shared" si="24"/>
        <v>8</v>
      </c>
      <c r="W24" s="57">
        <v>24.669360000000001</v>
      </c>
      <c r="X24" s="57">
        <v>112.1698</v>
      </c>
      <c r="Y24" s="51">
        <f t="shared" si="4"/>
        <v>78.800000000000011</v>
      </c>
      <c r="Z24" s="51">
        <v>26</v>
      </c>
      <c r="AA24" s="52">
        <v>7</v>
      </c>
      <c r="AB24" s="85">
        <v>0</v>
      </c>
      <c r="AC24" s="83">
        <v>0</v>
      </c>
      <c r="AD24" s="83">
        <v>0</v>
      </c>
      <c r="AE24" s="83">
        <v>30</v>
      </c>
      <c r="AF24" s="83">
        <v>0</v>
      </c>
      <c r="AG24" s="85">
        <v>0</v>
      </c>
      <c r="AH24" s="83">
        <v>0</v>
      </c>
      <c r="AI24" s="83">
        <v>24</v>
      </c>
      <c r="AJ24" s="83">
        <v>6</v>
      </c>
      <c r="AK24" s="85">
        <v>0</v>
      </c>
      <c r="AL24" s="83">
        <v>3</v>
      </c>
      <c r="AM24" s="83">
        <v>1</v>
      </c>
      <c r="AN24" s="83">
        <v>0</v>
      </c>
      <c r="AO24" s="83">
        <v>12</v>
      </c>
      <c r="AP24" s="83">
        <v>4</v>
      </c>
      <c r="AQ24" s="83">
        <v>10</v>
      </c>
      <c r="AR24" s="83">
        <v>0</v>
      </c>
      <c r="AS24" s="83">
        <v>0</v>
      </c>
      <c r="AT24" s="83">
        <v>0</v>
      </c>
      <c r="AU24" s="79">
        <f t="shared" si="13"/>
        <v>30</v>
      </c>
      <c r="AV24" s="77">
        <f t="shared" si="14"/>
        <v>30</v>
      </c>
      <c r="AW24" s="77">
        <f t="shared" si="16"/>
        <v>30</v>
      </c>
    </row>
    <row r="25" spans="1:49" s="52" customFormat="1">
      <c r="A25" s="52" t="s">
        <v>202</v>
      </c>
      <c r="B25" s="53" t="s">
        <v>114</v>
      </c>
      <c r="C25" s="54">
        <v>41191</v>
      </c>
      <c r="D25" s="52">
        <v>2012</v>
      </c>
      <c r="E25" s="55">
        <v>0.43958333333333338</v>
      </c>
      <c r="F25" s="55">
        <v>0.4458333333333333</v>
      </c>
      <c r="G25" s="76">
        <f t="shared" si="22"/>
        <v>6.2499999999999223E-3</v>
      </c>
      <c r="H25" s="56">
        <v>2</v>
      </c>
      <c r="I25" s="57">
        <v>2</v>
      </c>
      <c r="J25" s="57">
        <v>10</v>
      </c>
      <c r="K25" s="57">
        <v>10</v>
      </c>
      <c r="L25" s="58" t="s">
        <v>121</v>
      </c>
      <c r="M25" s="58" t="s">
        <v>173</v>
      </c>
      <c r="N25" s="52">
        <v>1</v>
      </c>
      <c r="O25" s="49">
        <f t="shared" si="9"/>
        <v>29.04</v>
      </c>
      <c r="P25" s="49">
        <v>8.8000000000000007</v>
      </c>
      <c r="Q25" s="49">
        <f t="shared" si="10"/>
        <v>26.729999999999997</v>
      </c>
      <c r="R25" s="49">
        <v>8.1</v>
      </c>
      <c r="S25" s="50">
        <f t="shared" si="11"/>
        <v>29.04</v>
      </c>
      <c r="T25" s="50">
        <f t="shared" si="12"/>
        <v>8.8000000000000007</v>
      </c>
      <c r="U25" s="49">
        <f t="shared" si="23"/>
        <v>27.884999999999998</v>
      </c>
      <c r="V25" s="49">
        <f t="shared" si="24"/>
        <v>8.4499999999999993</v>
      </c>
      <c r="W25" s="57">
        <v>24.669360000000001</v>
      </c>
      <c r="X25" s="57">
        <v>112.1698</v>
      </c>
      <c r="Y25" s="51">
        <f t="shared" si="4"/>
        <v>78.800000000000011</v>
      </c>
      <c r="Z25" s="51">
        <v>26</v>
      </c>
      <c r="AA25" s="52">
        <v>7</v>
      </c>
      <c r="AB25" s="85">
        <v>0</v>
      </c>
      <c r="AC25" s="83">
        <v>1</v>
      </c>
      <c r="AD25" s="83">
        <v>4</v>
      </c>
      <c r="AE25" s="83">
        <v>25</v>
      </c>
      <c r="AF25" s="83">
        <v>0</v>
      </c>
      <c r="AG25" s="85">
        <v>0</v>
      </c>
      <c r="AH25" s="83">
        <v>10</v>
      </c>
      <c r="AI25" s="83">
        <v>18</v>
      </c>
      <c r="AJ25" s="83">
        <v>2</v>
      </c>
      <c r="AK25" s="85">
        <v>0</v>
      </c>
      <c r="AL25" s="83">
        <v>9</v>
      </c>
      <c r="AM25" s="83">
        <v>0</v>
      </c>
      <c r="AN25" s="83">
        <v>0</v>
      </c>
      <c r="AO25" s="83">
        <v>18</v>
      </c>
      <c r="AP25" s="83">
        <v>3</v>
      </c>
      <c r="AQ25" s="83">
        <v>0</v>
      </c>
      <c r="AR25" s="83">
        <v>0</v>
      </c>
      <c r="AS25" s="83">
        <v>0</v>
      </c>
      <c r="AT25" s="83">
        <v>0</v>
      </c>
      <c r="AU25" s="79">
        <f t="shared" si="13"/>
        <v>30</v>
      </c>
      <c r="AV25" s="77">
        <f t="shared" si="14"/>
        <v>30</v>
      </c>
      <c r="AW25" s="77">
        <f t="shared" si="16"/>
        <v>30</v>
      </c>
    </row>
    <row r="26" spans="1:49" s="52" customFormat="1">
      <c r="A26" s="52" t="s">
        <v>203</v>
      </c>
      <c r="B26" s="53" t="s">
        <v>128</v>
      </c>
      <c r="C26" s="54">
        <v>41191</v>
      </c>
      <c r="D26" s="52">
        <v>2012</v>
      </c>
      <c r="E26" s="55">
        <v>0.4548611111111111</v>
      </c>
      <c r="F26" s="55">
        <v>0.46388888888888885</v>
      </c>
      <c r="G26" s="76">
        <f t="shared" si="22"/>
        <v>9.0277777777777457E-3</v>
      </c>
      <c r="H26" s="56">
        <v>2</v>
      </c>
      <c r="I26" s="57">
        <v>2</v>
      </c>
      <c r="J26" s="57">
        <v>11</v>
      </c>
      <c r="K26" s="57">
        <v>11</v>
      </c>
      <c r="L26" s="58" t="s">
        <v>121</v>
      </c>
      <c r="M26" s="58" t="s">
        <v>173</v>
      </c>
      <c r="N26" s="52">
        <v>1</v>
      </c>
      <c r="O26" s="49">
        <f t="shared" si="9"/>
        <v>32.67</v>
      </c>
      <c r="P26" s="49">
        <v>9.9</v>
      </c>
      <c r="Q26" s="49">
        <f t="shared" si="10"/>
        <v>26.465999999999998</v>
      </c>
      <c r="R26" s="49">
        <v>8.02</v>
      </c>
      <c r="S26" s="50">
        <f t="shared" si="11"/>
        <v>32.67</v>
      </c>
      <c r="T26" s="50">
        <f t="shared" si="12"/>
        <v>9.9</v>
      </c>
      <c r="U26" s="49">
        <f t="shared" si="23"/>
        <v>29.567999999999998</v>
      </c>
      <c r="V26" s="49">
        <f t="shared" si="24"/>
        <v>8.9600000000000009</v>
      </c>
      <c r="W26" s="57">
        <v>24.66001</v>
      </c>
      <c r="X26" s="57">
        <v>112.17645</v>
      </c>
      <c r="Y26" s="51">
        <f t="shared" si="4"/>
        <v>78.800000000000011</v>
      </c>
      <c r="Z26" s="51">
        <v>26</v>
      </c>
      <c r="AA26" s="52">
        <v>7</v>
      </c>
      <c r="AB26" s="85">
        <v>0</v>
      </c>
      <c r="AC26" s="83">
        <v>0</v>
      </c>
      <c r="AD26" s="83">
        <v>0</v>
      </c>
      <c r="AE26" s="83">
        <v>30</v>
      </c>
      <c r="AF26" s="83">
        <v>0</v>
      </c>
      <c r="AG26" s="85">
        <v>0</v>
      </c>
      <c r="AH26" s="83">
        <v>30</v>
      </c>
      <c r="AI26" s="83">
        <v>0</v>
      </c>
      <c r="AJ26" s="83">
        <v>0</v>
      </c>
      <c r="AK26" s="85">
        <v>0</v>
      </c>
      <c r="AL26" s="83">
        <v>5</v>
      </c>
      <c r="AM26" s="83">
        <v>0</v>
      </c>
      <c r="AN26" s="83">
        <v>0</v>
      </c>
      <c r="AO26" s="83">
        <v>12</v>
      </c>
      <c r="AP26" s="83">
        <v>6</v>
      </c>
      <c r="AQ26" s="83">
        <v>7</v>
      </c>
      <c r="AR26" s="83">
        <v>0</v>
      </c>
      <c r="AS26" s="83">
        <v>0</v>
      </c>
      <c r="AT26" s="83">
        <v>0</v>
      </c>
      <c r="AU26" s="79">
        <f t="shared" si="13"/>
        <v>30</v>
      </c>
      <c r="AV26" s="77">
        <f t="shared" si="14"/>
        <v>30</v>
      </c>
      <c r="AW26" s="77">
        <f t="shared" si="16"/>
        <v>30</v>
      </c>
    </row>
    <row r="27" spans="1:49" s="52" customFormat="1">
      <c r="A27" s="52" t="s">
        <v>204</v>
      </c>
      <c r="B27" s="53" t="s">
        <v>188</v>
      </c>
      <c r="C27" s="54">
        <v>41191</v>
      </c>
      <c r="D27" s="52">
        <v>2012</v>
      </c>
      <c r="E27" s="55">
        <v>0.45555555555555555</v>
      </c>
      <c r="F27" s="55">
        <v>0.46527777777777773</v>
      </c>
      <c r="G27" s="76">
        <f t="shared" si="22"/>
        <v>9.7222222222221877E-3</v>
      </c>
      <c r="H27" s="56">
        <v>2</v>
      </c>
      <c r="I27" s="57">
        <v>2</v>
      </c>
      <c r="J27" s="57">
        <v>12</v>
      </c>
      <c r="K27" s="57">
        <v>12</v>
      </c>
      <c r="L27" s="58" t="s">
        <v>121</v>
      </c>
      <c r="M27" s="58" t="s">
        <v>173</v>
      </c>
      <c r="N27" s="52">
        <v>1</v>
      </c>
      <c r="O27" s="49">
        <f t="shared" si="9"/>
        <v>33</v>
      </c>
      <c r="P27" s="49">
        <v>10</v>
      </c>
      <c r="Q27" s="49">
        <f t="shared" si="10"/>
        <v>30.029999999999998</v>
      </c>
      <c r="R27" s="49">
        <v>9.1</v>
      </c>
      <c r="S27" s="50">
        <f t="shared" si="11"/>
        <v>33</v>
      </c>
      <c r="T27" s="50">
        <f t="shared" si="12"/>
        <v>10</v>
      </c>
      <c r="U27" s="49">
        <f t="shared" si="23"/>
        <v>31.515000000000001</v>
      </c>
      <c r="V27" s="49">
        <f t="shared" si="24"/>
        <v>9.5500000000000007</v>
      </c>
      <c r="W27" s="57">
        <v>24.66001</v>
      </c>
      <c r="X27" s="57">
        <v>112.17645</v>
      </c>
      <c r="Y27" s="51">
        <f t="shared" si="4"/>
        <v>78.800000000000011</v>
      </c>
      <c r="Z27" s="51">
        <v>26</v>
      </c>
      <c r="AA27" s="52">
        <v>7</v>
      </c>
      <c r="AB27" s="85">
        <v>1</v>
      </c>
      <c r="AC27" s="83">
        <v>4</v>
      </c>
      <c r="AD27" s="83">
        <v>17</v>
      </c>
      <c r="AE27" s="83">
        <v>5</v>
      </c>
      <c r="AF27" s="83">
        <v>3</v>
      </c>
      <c r="AG27" s="85">
        <v>2</v>
      </c>
      <c r="AH27" s="83">
        <v>28</v>
      </c>
      <c r="AI27" s="83">
        <v>0</v>
      </c>
      <c r="AJ27" s="83">
        <v>0</v>
      </c>
      <c r="AK27" s="85">
        <v>5</v>
      </c>
      <c r="AL27" s="83">
        <v>1</v>
      </c>
      <c r="AM27" s="83">
        <v>1</v>
      </c>
      <c r="AN27" s="83">
        <v>0</v>
      </c>
      <c r="AO27" s="83">
        <v>13</v>
      </c>
      <c r="AP27" s="83">
        <v>0</v>
      </c>
      <c r="AQ27" s="83">
        <v>9</v>
      </c>
      <c r="AR27" s="83">
        <v>1</v>
      </c>
      <c r="AS27" s="83">
        <v>0</v>
      </c>
      <c r="AT27" s="83">
        <v>0</v>
      </c>
      <c r="AU27" s="79">
        <f t="shared" si="13"/>
        <v>30</v>
      </c>
      <c r="AV27" s="77">
        <f t="shared" si="14"/>
        <v>30</v>
      </c>
      <c r="AW27" s="77">
        <f t="shared" si="16"/>
        <v>30</v>
      </c>
    </row>
    <row r="28" spans="1:49" s="52" customFormat="1">
      <c r="A28" s="52" t="s">
        <v>205</v>
      </c>
      <c r="B28" s="53" t="s">
        <v>112</v>
      </c>
      <c r="C28" s="54">
        <v>41191</v>
      </c>
      <c r="D28" s="52">
        <v>2012</v>
      </c>
      <c r="E28" s="55">
        <v>0.44722222222222219</v>
      </c>
      <c r="F28" s="55">
        <v>0.45208333333333334</v>
      </c>
      <c r="G28" s="76">
        <f t="shared" si="22"/>
        <v>4.8611111111111494E-3</v>
      </c>
      <c r="H28" s="56">
        <v>2</v>
      </c>
      <c r="I28" s="57">
        <v>2</v>
      </c>
      <c r="J28" s="57">
        <v>13</v>
      </c>
      <c r="K28" s="57">
        <v>13</v>
      </c>
      <c r="L28" s="58" t="s">
        <v>121</v>
      </c>
      <c r="M28" s="58" t="s">
        <v>173</v>
      </c>
      <c r="N28" s="52">
        <v>1</v>
      </c>
      <c r="O28" s="49">
        <f t="shared" si="9"/>
        <v>27.059999999999995</v>
      </c>
      <c r="P28" s="49">
        <v>8.1999999999999993</v>
      </c>
      <c r="Q28" s="49">
        <f t="shared" si="10"/>
        <v>23.099999999999998</v>
      </c>
      <c r="R28" s="49">
        <v>7</v>
      </c>
      <c r="S28" s="50">
        <f t="shared" si="11"/>
        <v>27.059999999999995</v>
      </c>
      <c r="T28" s="50">
        <f t="shared" si="12"/>
        <v>8.1999999999999993</v>
      </c>
      <c r="U28" s="49">
        <f t="shared" si="23"/>
        <v>25.08</v>
      </c>
      <c r="V28" s="49">
        <f t="shared" si="24"/>
        <v>7.6</v>
      </c>
      <c r="W28" s="57">
        <v>24.659610000000001</v>
      </c>
      <c r="X28" s="57">
        <v>112.17523</v>
      </c>
      <c r="Y28" s="51">
        <f t="shared" si="4"/>
        <v>78.800000000000011</v>
      </c>
      <c r="Z28" s="51">
        <v>26</v>
      </c>
      <c r="AA28" s="52">
        <v>7</v>
      </c>
      <c r="AB28" s="85">
        <v>0</v>
      </c>
      <c r="AC28" s="83">
        <v>0</v>
      </c>
      <c r="AD28" s="83">
        <v>0</v>
      </c>
      <c r="AE28" s="83">
        <v>30</v>
      </c>
      <c r="AF28" s="83">
        <v>0</v>
      </c>
      <c r="AG28" s="85">
        <v>0</v>
      </c>
      <c r="AH28" s="83">
        <v>23</v>
      </c>
      <c r="AI28" s="83">
        <v>7</v>
      </c>
      <c r="AJ28" s="83">
        <v>0</v>
      </c>
      <c r="AK28" s="85">
        <v>0</v>
      </c>
      <c r="AL28" s="83">
        <v>4</v>
      </c>
      <c r="AM28" s="83">
        <v>0</v>
      </c>
      <c r="AN28" s="83">
        <v>5</v>
      </c>
      <c r="AO28" s="83">
        <v>13</v>
      </c>
      <c r="AP28" s="83">
        <v>0</v>
      </c>
      <c r="AQ28" s="83">
        <v>8</v>
      </c>
      <c r="AR28" s="83">
        <v>0</v>
      </c>
      <c r="AS28" s="83">
        <v>0</v>
      </c>
      <c r="AT28" s="83">
        <v>0</v>
      </c>
      <c r="AU28" s="79">
        <f t="shared" si="13"/>
        <v>30</v>
      </c>
      <c r="AV28" s="77">
        <f t="shared" si="14"/>
        <v>30</v>
      </c>
      <c r="AW28" s="77">
        <f t="shared" si="16"/>
        <v>30</v>
      </c>
    </row>
    <row r="29" spans="1:49" s="52" customFormat="1">
      <c r="A29" s="52" t="s">
        <v>206</v>
      </c>
      <c r="B29" s="53" t="s">
        <v>124</v>
      </c>
      <c r="C29" s="54">
        <v>41191</v>
      </c>
      <c r="D29" s="52">
        <v>2012</v>
      </c>
      <c r="E29" s="55">
        <v>0.47152777777777777</v>
      </c>
      <c r="F29" s="55">
        <v>0.4770833333333333</v>
      </c>
      <c r="G29" s="76">
        <f t="shared" si="22"/>
        <v>5.5555555555555358E-3</v>
      </c>
      <c r="H29" s="56">
        <v>2</v>
      </c>
      <c r="I29" s="57">
        <v>2</v>
      </c>
      <c r="J29" s="57">
        <v>14</v>
      </c>
      <c r="K29" s="57">
        <v>14</v>
      </c>
      <c r="L29" s="58" t="s">
        <v>121</v>
      </c>
      <c r="M29" s="58" t="s">
        <v>173</v>
      </c>
      <c r="N29" s="52">
        <v>1</v>
      </c>
      <c r="O29" s="49">
        <f t="shared" si="9"/>
        <v>24.09</v>
      </c>
      <c r="P29" s="49">
        <v>7.3</v>
      </c>
      <c r="Q29" s="49">
        <f t="shared" si="10"/>
        <v>20.46</v>
      </c>
      <c r="R29" s="49">
        <v>6.2</v>
      </c>
      <c r="S29" s="50">
        <f t="shared" si="11"/>
        <v>24.09</v>
      </c>
      <c r="T29" s="50">
        <f t="shared" si="12"/>
        <v>7.3</v>
      </c>
      <c r="U29" s="49">
        <f t="shared" si="23"/>
        <v>22.274999999999999</v>
      </c>
      <c r="V29" s="49">
        <f t="shared" si="24"/>
        <v>6.75</v>
      </c>
      <c r="W29" s="57">
        <v>24.659610000000001</v>
      </c>
      <c r="X29" s="57">
        <v>112.17523</v>
      </c>
      <c r="Y29" s="51">
        <f t="shared" si="4"/>
        <v>78.800000000000011</v>
      </c>
      <c r="Z29" s="51">
        <v>26</v>
      </c>
      <c r="AA29" s="52">
        <v>7</v>
      </c>
      <c r="AB29" s="85">
        <v>1</v>
      </c>
      <c r="AC29" s="83">
        <v>0</v>
      </c>
      <c r="AD29" s="83">
        <v>0</v>
      </c>
      <c r="AE29" s="83">
        <v>29</v>
      </c>
      <c r="AF29" s="83">
        <v>0</v>
      </c>
      <c r="AG29" s="85">
        <v>0</v>
      </c>
      <c r="AH29" s="83">
        <v>21</v>
      </c>
      <c r="AI29" s="83">
        <v>9</v>
      </c>
      <c r="AJ29" s="83">
        <v>0</v>
      </c>
      <c r="AK29" s="85">
        <v>2</v>
      </c>
      <c r="AL29" s="83">
        <v>0</v>
      </c>
      <c r="AM29" s="83">
        <v>2</v>
      </c>
      <c r="AN29" s="83">
        <v>3</v>
      </c>
      <c r="AO29" s="83">
        <v>5</v>
      </c>
      <c r="AP29" s="83">
        <v>12</v>
      </c>
      <c r="AQ29" s="83">
        <v>5</v>
      </c>
      <c r="AR29" s="83">
        <v>1</v>
      </c>
      <c r="AS29" s="83">
        <v>0</v>
      </c>
      <c r="AT29" s="83">
        <v>0</v>
      </c>
      <c r="AU29" s="79">
        <f t="shared" si="13"/>
        <v>30</v>
      </c>
      <c r="AV29" s="77">
        <f t="shared" si="14"/>
        <v>30</v>
      </c>
      <c r="AW29" s="77">
        <f t="shared" si="16"/>
        <v>30</v>
      </c>
    </row>
    <row r="30" spans="1:49" s="52" customFormat="1">
      <c r="A30" s="52" t="s">
        <v>209</v>
      </c>
      <c r="B30" s="53" t="s">
        <v>119</v>
      </c>
      <c r="C30" s="54">
        <v>41192</v>
      </c>
      <c r="D30" s="52">
        <v>2012</v>
      </c>
      <c r="E30" s="55">
        <v>0.40347222222222223</v>
      </c>
      <c r="F30" s="55">
        <v>0.4069444444444445</v>
      </c>
      <c r="G30" s="76">
        <f t="shared" si="22"/>
        <v>3.4722222222222654E-3</v>
      </c>
      <c r="H30" s="56">
        <v>2</v>
      </c>
      <c r="I30" s="57">
        <v>1</v>
      </c>
      <c r="J30" s="57">
        <v>7</v>
      </c>
      <c r="K30" s="57">
        <v>7</v>
      </c>
      <c r="L30" s="58" t="s">
        <v>175</v>
      </c>
      <c r="M30" s="58" t="s">
        <v>207</v>
      </c>
      <c r="N30" s="52">
        <v>1</v>
      </c>
      <c r="O30" s="49">
        <f t="shared" si="9"/>
        <v>62.699999999999996</v>
      </c>
      <c r="P30" s="49">
        <v>19</v>
      </c>
      <c r="Q30" s="49">
        <f t="shared" si="10"/>
        <v>65.669999999999987</v>
      </c>
      <c r="R30" s="49">
        <v>19.899999999999999</v>
      </c>
      <c r="S30" s="50">
        <f t="shared" si="11"/>
        <v>65.669999999999987</v>
      </c>
      <c r="T30" s="50">
        <f t="shared" si="12"/>
        <v>19.899999999999999</v>
      </c>
      <c r="U30" s="49">
        <f t="shared" si="23"/>
        <v>64.184999999999988</v>
      </c>
      <c r="V30" s="49">
        <f t="shared" si="24"/>
        <v>19.45</v>
      </c>
      <c r="W30" s="57">
        <v>24.652940000000001</v>
      </c>
      <c r="X30" s="57">
        <v>112.18159</v>
      </c>
      <c r="Y30" s="51">
        <f t="shared" si="4"/>
        <v>78.800000000000011</v>
      </c>
      <c r="Z30" s="51">
        <v>26</v>
      </c>
      <c r="AA30" s="52">
        <v>6</v>
      </c>
      <c r="AB30" s="85">
        <v>1</v>
      </c>
      <c r="AC30" s="83">
        <v>6</v>
      </c>
      <c r="AD30" s="83">
        <v>23</v>
      </c>
      <c r="AE30" s="83">
        <v>0</v>
      </c>
      <c r="AF30" s="83">
        <v>0</v>
      </c>
      <c r="AG30" s="85">
        <v>5</v>
      </c>
      <c r="AH30" s="83">
        <v>25</v>
      </c>
      <c r="AI30" s="83">
        <v>0</v>
      </c>
      <c r="AJ30" s="83">
        <v>0</v>
      </c>
      <c r="AK30" s="85">
        <v>1</v>
      </c>
      <c r="AL30" s="83">
        <v>2</v>
      </c>
      <c r="AM30" s="83">
        <v>1</v>
      </c>
      <c r="AN30" s="83">
        <v>0</v>
      </c>
      <c r="AO30" s="83">
        <v>4</v>
      </c>
      <c r="AP30" s="83">
        <v>2</v>
      </c>
      <c r="AQ30" s="83">
        <v>15</v>
      </c>
      <c r="AR30" s="83">
        <v>5</v>
      </c>
      <c r="AS30" s="83">
        <v>0</v>
      </c>
      <c r="AT30" s="83">
        <v>0</v>
      </c>
      <c r="AU30" s="79">
        <f t="shared" ref="AU30:AU81" si="25">SUM(AB30+AC30+AD30+AE30+AF30)</f>
        <v>30</v>
      </c>
      <c r="AV30" s="77">
        <f t="shared" ref="AV30:AV81" si="26">SUM(AG30:AJ30)</f>
        <v>30</v>
      </c>
      <c r="AW30" s="77">
        <f t="shared" ref="AW30:AW81" si="27">SUM(AK30:AT30)</f>
        <v>30</v>
      </c>
    </row>
    <row r="31" spans="1:49" s="52" customFormat="1">
      <c r="A31" s="52" t="s">
        <v>210</v>
      </c>
      <c r="B31" s="53" t="s">
        <v>115</v>
      </c>
      <c r="C31" s="54">
        <v>41192</v>
      </c>
      <c r="D31" s="52">
        <v>2012</v>
      </c>
      <c r="E31" s="55">
        <v>0.40486111111111112</v>
      </c>
      <c r="F31" s="55">
        <v>0.41805555555555557</v>
      </c>
      <c r="G31" s="76">
        <f t="shared" si="22"/>
        <v>1.3194444444444453E-2</v>
      </c>
      <c r="H31" s="56">
        <v>2</v>
      </c>
      <c r="I31" s="57">
        <v>1</v>
      </c>
      <c r="J31" s="57">
        <v>8</v>
      </c>
      <c r="K31" s="57">
        <v>8</v>
      </c>
      <c r="L31" s="58" t="s">
        <v>175</v>
      </c>
      <c r="M31" s="58" t="s">
        <v>207</v>
      </c>
      <c r="N31" s="52">
        <v>1</v>
      </c>
      <c r="O31" s="49">
        <f t="shared" si="9"/>
        <v>62.699999999999996</v>
      </c>
      <c r="P31" s="49">
        <v>19</v>
      </c>
      <c r="Q31" s="49">
        <f t="shared" si="10"/>
        <v>66</v>
      </c>
      <c r="R31" s="49">
        <v>20</v>
      </c>
      <c r="S31" s="50">
        <f t="shared" si="11"/>
        <v>66</v>
      </c>
      <c r="T31" s="50">
        <f t="shared" si="12"/>
        <v>20</v>
      </c>
      <c r="U31" s="49">
        <f t="shared" si="23"/>
        <v>64.349999999999994</v>
      </c>
      <c r="V31" s="49">
        <f t="shared" si="24"/>
        <v>19.5</v>
      </c>
      <c r="W31" s="57">
        <v>24.652940000000001</v>
      </c>
      <c r="X31" s="57">
        <v>112.18159</v>
      </c>
      <c r="Y31" s="51">
        <f t="shared" si="4"/>
        <v>78.800000000000011</v>
      </c>
      <c r="Z31" s="51">
        <v>26</v>
      </c>
      <c r="AA31" s="52">
        <v>9</v>
      </c>
      <c r="AB31" s="85">
        <v>4</v>
      </c>
      <c r="AC31" s="83">
        <v>8</v>
      </c>
      <c r="AD31" s="83">
        <v>14</v>
      </c>
      <c r="AE31" s="83">
        <v>4</v>
      </c>
      <c r="AF31" s="83">
        <v>0</v>
      </c>
      <c r="AG31" s="85">
        <v>27</v>
      </c>
      <c r="AH31" s="83">
        <v>3</v>
      </c>
      <c r="AI31" s="83">
        <v>0</v>
      </c>
      <c r="AJ31" s="83">
        <v>0</v>
      </c>
      <c r="AK31" s="85">
        <v>14</v>
      </c>
      <c r="AL31" s="83">
        <v>2</v>
      </c>
      <c r="AM31" s="83">
        <v>0</v>
      </c>
      <c r="AN31" s="83">
        <v>0</v>
      </c>
      <c r="AO31" s="83">
        <v>0</v>
      </c>
      <c r="AP31" s="83">
        <v>0</v>
      </c>
      <c r="AQ31" s="83">
        <v>12</v>
      </c>
      <c r="AR31" s="83">
        <v>2</v>
      </c>
      <c r="AS31" s="83">
        <v>0</v>
      </c>
      <c r="AT31" s="83">
        <v>0</v>
      </c>
      <c r="AU31" s="79">
        <f t="shared" si="25"/>
        <v>30</v>
      </c>
      <c r="AV31" s="77">
        <f t="shared" si="26"/>
        <v>30</v>
      </c>
      <c r="AW31" s="77">
        <f t="shared" si="27"/>
        <v>30</v>
      </c>
    </row>
    <row r="32" spans="1:49" s="52" customFormat="1">
      <c r="A32" s="52" t="s">
        <v>211</v>
      </c>
      <c r="B32" s="53" t="s">
        <v>123</v>
      </c>
      <c r="C32" s="54">
        <v>41192</v>
      </c>
      <c r="D32" s="52">
        <v>2012</v>
      </c>
      <c r="E32" s="55">
        <v>0.40486111111111112</v>
      </c>
      <c r="F32" s="55">
        <v>0.4152777777777778</v>
      </c>
      <c r="G32" s="76">
        <f t="shared" si="22"/>
        <v>1.0416666666666685E-2</v>
      </c>
      <c r="H32" s="56">
        <v>2</v>
      </c>
      <c r="I32" s="57">
        <v>1</v>
      </c>
      <c r="J32" s="57">
        <v>9</v>
      </c>
      <c r="K32" s="57">
        <v>9</v>
      </c>
      <c r="L32" s="58" t="s">
        <v>175</v>
      </c>
      <c r="M32" s="58" t="s">
        <v>207</v>
      </c>
      <c r="N32" s="52">
        <v>1</v>
      </c>
      <c r="O32" s="49">
        <f t="shared" si="9"/>
        <v>69.3</v>
      </c>
      <c r="P32" s="49">
        <v>21</v>
      </c>
      <c r="Q32" s="49">
        <f t="shared" si="10"/>
        <v>69.3</v>
      </c>
      <c r="R32" s="49">
        <v>21</v>
      </c>
      <c r="S32" s="50">
        <f t="shared" si="11"/>
        <v>69.3</v>
      </c>
      <c r="T32" s="50">
        <f t="shared" si="12"/>
        <v>21</v>
      </c>
      <c r="U32" s="49">
        <f t="shared" si="23"/>
        <v>69.3</v>
      </c>
      <c r="V32" s="49">
        <f t="shared" si="24"/>
        <v>21</v>
      </c>
      <c r="W32" s="57">
        <v>24.65137</v>
      </c>
      <c r="X32" s="57">
        <v>112.18235</v>
      </c>
      <c r="Y32" s="51">
        <f t="shared" si="4"/>
        <v>75.2</v>
      </c>
      <c r="Z32" s="51">
        <v>24</v>
      </c>
      <c r="AA32" s="52">
        <v>4</v>
      </c>
      <c r="AB32" s="85">
        <v>0</v>
      </c>
      <c r="AC32" s="83">
        <v>4</v>
      </c>
      <c r="AD32" s="83">
        <v>25</v>
      </c>
      <c r="AE32" s="83">
        <v>1</v>
      </c>
      <c r="AF32" s="83">
        <v>0</v>
      </c>
      <c r="AG32" s="85">
        <v>4</v>
      </c>
      <c r="AH32" s="83">
        <v>25</v>
      </c>
      <c r="AI32" s="83">
        <v>1</v>
      </c>
      <c r="AJ32" s="83">
        <v>0</v>
      </c>
      <c r="AK32" s="85">
        <v>2</v>
      </c>
      <c r="AL32" s="83">
        <v>0</v>
      </c>
      <c r="AM32" s="83">
        <v>1</v>
      </c>
      <c r="AN32" s="83">
        <v>15</v>
      </c>
      <c r="AO32" s="83">
        <v>0</v>
      </c>
      <c r="AP32" s="83">
        <v>12</v>
      </c>
      <c r="AQ32" s="83">
        <v>0</v>
      </c>
      <c r="AR32" s="83">
        <v>0</v>
      </c>
      <c r="AS32" s="83">
        <v>0</v>
      </c>
      <c r="AT32" s="83">
        <v>0</v>
      </c>
      <c r="AU32" s="79">
        <f t="shared" si="25"/>
        <v>30</v>
      </c>
      <c r="AV32" s="77">
        <f t="shared" si="26"/>
        <v>30</v>
      </c>
      <c r="AW32" s="77">
        <f t="shared" si="27"/>
        <v>30</v>
      </c>
    </row>
    <row r="33" spans="1:49" s="52" customFormat="1">
      <c r="A33" s="52" t="s">
        <v>212</v>
      </c>
      <c r="B33" s="53" t="s">
        <v>114</v>
      </c>
      <c r="C33" s="54">
        <v>41192</v>
      </c>
      <c r="D33" s="52">
        <v>2012</v>
      </c>
      <c r="E33" s="55">
        <v>0.40069444444444446</v>
      </c>
      <c r="F33" s="55">
        <v>0.4069444444444445</v>
      </c>
      <c r="G33" s="76">
        <f t="shared" si="22"/>
        <v>6.2500000000000333E-3</v>
      </c>
      <c r="H33" s="56">
        <v>2</v>
      </c>
      <c r="I33" s="57">
        <v>1</v>
      </c>
      <c r="J33" s="57">
        <v>10</v>
      </c>
      <c r="K33" s="57">
        <v>10</v>
      </c>
      <c r="L33" s="58" t="s">
        <v>175</v>
      </c>
      <c r="M33" s="58" t="s">
        <v>207</v>
      </c>
      <c r="N33" s="52">
        <v>1</v>
      </c>
      <c r="O33" s="49">
        <f t="shared" si="9"/>
        <v>64.680000000000007</v>
      </c>
      <c r="P33" s="49">
        <v>19.600000000000001</v>
      </c>
      <c r="Q33" s="49">
        <f t="shared" si="10"/>
        <v>69.3</v>
      </c>
      <c r="R33" s="49">
        <v>21</v>
      </c>
      <c r="S33" s="50">
        <f t="shared" si="11"/>
        <v>69.3</v>
      </c>
      <c r="T33" s="50">
        <f t="shared" si="12"/>
        <v>21</v>
      </c>
      <c r="U33" s="49">
        <f t="shared" si="23"/>
        <v>66.990000000000009</v>
      </c>
      <c r="V33" s="49">
        <f t="shared" si="24"/>
        <v>20.3</v>
      </c>
      <c r="W33" s="57">
        <v>24.65137</v>
      </c>
      <c r="X33" s="57">
        <v>112.18235</v>
      </c>
      <c r="Y33" s="51">
        <f t="shared" si="4"/>
        <v>75.2</v>
      </c>
      <c r="Z33" s="51">
        <v>24</v>
      </c>
      <c r="AA33" s="52">
        <v>7</v>
      </c>
      <c r="AB33" s="85">
        <v>1</v>
      </c>
      <c r="AC33" s="83">
        <v>6</v>
      </c>
      <c r="AD33" s="83">
        <v>8</v>
      </c>
      <c r="AE33" s="83">
        <v>15</v>
      </c>
      <c r="AF33" s="83">
        <v>0</v>
      </c>
      <c r="AG33" s="85">
        <v>2</v>
      </c>
      <c r="AH33" s="83">
        <v>15</v>
      </c>
      <c r="AI33" s="83">
        <v>13</v>
      </c>
      <c r="AJ33" s="83">
        <v>0</v>
      </c>
      <c r="AK33" s="85">
        <v>0</v>
      </c>
      <c r="AL33" s="83">
        <v>3</v>
      </c>
      <c r="AM33" s="83">
        <v>0</v>
      </c>
      <c r="AN33" s="83">
        <v>0</v>
      </c>
      <c r="AO33" s="83">
        <v>18</v>
      </c>
      <c r="AP33" s="83">
        <v>0</v>
      </c>
      <c r="AQ33" s="83">
        <v>9</v>
      </c>
      <c r="AR33" s="83">
        <v>1</v>
      </c>
      <c r="AS33" s="83">
        <v>0</v>
      </c>
      <c r="AT33" s="83">
        <v>0</v>
      </c>
      <c r="AU33" s="79">
        <f t="shared" si="25"/>
        <v>30</v>
      </c>
      <c r="AV33" s="77">
        <f t="shared" si="26"/>
        <v>30</v>
      </c>
      <c r="AW33" s="77">
        <f t="shared" si="27"/>
        <v>31</v>
      </c>
    </row>
    <row r="34" spans="1:49" s="52" customFormat="1">
      <c r="A34" s="52" t="s">
        <v>213</v>
      </c>
      <c r="B34" s="53" t="s">
        <v>188</v>
      </c>
      <c r="C34" s="54">
        <v>41192</v>
      </c>
      <c r="D34" s="52">
        <v>2012</v>
      </c>
      <c r="E34" s="55">
        <v>0.41666666666666669</v>
      </c>
      <c r="F34" s="55">
        <v>0.42152777777777778</v>
      </c>
      <c r="G34" s="76">
        <f t="shared" si="22"/>
        <v>4.8611111111110938E-3</v>
      </c>
      <c r="H34" s="56">
        <v>2</v>
      </c>
      <c r="I34" s="57">
        <v>1</v>
      </c>
      <c r="J34" s="57">
        <v>11</v>
      </c>
      <c r="K34" s="57">
        <v>11</v>
      </c>
      <c r="L34" s="58" t="s">
        <v>175</v>
      </c>
      <c r="M34" s="58" t="s">
        <v>207</v>
      </c>
      <c r="N34" s="52">
        <v>1</v>
      </c>
      <c r="O34" s="49">
        <f t="shared" si="9"/>
        <v>57.089999999999996</v>
      </c>
      <c r="P34" s="49">
        <v>17.3</v>
      </c>
      <c r="Q34" s="49">
        <f t="shared" si="10"/>
        <v>60.39</v>
      </c>
      <c r="R34" s="49">
        <v>18.3</v>
      </c>
      <c r="S34" s="50">
        <f t="shared" si="11"/>
        <v>60.39</v>
      </c>
      <c r="T34" s="50">
        <f t="shared" si="12"/>
        <v>18.3</v>
      </c>
      <c r="U34" s="49">
        <f t="shared" si="23"/>
        <v>58.739999999999995</v>
      </c>
      <c r="V34" s="49">
        <f t="shared" si="24"/>
        <v>17.8</v>
      </c>
      <c r="W34" s="57">
        <v>24.654240000000001</v>
      </c>
      <c r="X34" s="57">
        <v>112.18325</v>
      </c>
      <c r="Y34" s="51">
        <f t="shared" si="4"/>
        <v>77</v>
      </c>
      <c r="Z34" s="51">
        <v>25</v>
      </c>
      <c r="AA34" s="52">
        <v>7</v>
      </c>
      <c r="AB34" s="85">
        <v>0</v>
      </c>
      <c r="AC34" s="83">
        <v>1</v>
      </c>
      <c r="AD34" s="83">
        <v>20</v>
      </c>
      <c r="AE34" s="83">
        <v>9</v>
      </c>
      <c r="AF34" s="83">
        <v>0</v>
      </c>
      <c r="AG34" s="85">
        <v>0</v>
      </c>
      <c r="AH34" s="83">
        <v>30</v>
      </c>
      <c r="AI34" s="83">
        <v>0</v>
      </c>
      <c r="AJ34" s="83">
        <v>0</v>
      </c>
      <c r="AK34" s="85">
        <v>1</v>
      </c>
      <c r="AL34" s="83">
        <v>4</v>
      </c>
      <c r="AM34" s="83">
        <v>0</v>
      </c>
      <c r="AN34" s="83">
        <v>0</v>
      </c>
      <c r="AO34" s="83">
        <v>10</v>
      </c>
      <c r="AP34" s="83">
        <v>2</v>
      </c>
      <c r="AQ34" s="83">
        <v>9</v>
      </c>
      <c r="AR34" s="83">
        <v>4</v>
      </c>
      <c r="AS34" s="83">
        <v>0</v>
      </c>
      <c r="AT34" s="83">
        <v>0</v>
      </c>
      <c r="AU34" s="79">
        <f t="shared" si="25"/>
        <v>30</v>
      </c>
      <c r="AV34" s="77">
        <f t="shared" si="26"/>
        <v>30</v>
      </c>
      <c r="AW34" s="77">
        <f t="shared" si="27"/>
        <v>30</v>
      </c>
    </row>
    <row r="35" spans="1:49" s="52" customFormat="1">
      <c r="A35" s="52" t="s">
        <v>214</v>
      </c>
      <c r="B35" s="53" t="s">
        <v>128</v>
      </c>
      <c r="C35" s="54">
        <v>41192</v>
      </c>
      <c r="D35" s="52">
        <v>2012</v>
      </c>
      <c r="E35" s="55">
        <v>0.41319444444444442</v>
      </c>
      <c r="F35" s="55">
        <v>0.42291666666666666</v>
      </c>
      <c r="G35" s="76">
        <f t="shared" si="22"/>
        <v>9.7222222222222432E-3</v>
      </c>
      <c r="H35" s="56">
        <v>2</v>
      </c>
      <c r="I35" s="57">
        <v>1</v>
      </c>
      <c r="J35" s="57">
        <v>12</v>
      </c>
      <c r="K35" s="57">
        <v>12</v>
      </c>
      <c r="L35" s="58" t="s">
        <v>175</v>
      </c>
      <c r="M35" s="58" t="s">
        <v>207</v>
      </c>
      <c r="N35" s="52">
        <v>1</v>
      </c>
      <c r="O35" s="49">
        <f t="shared" si="9"/>
        <v>62.699999999999996</v>
      </c>
      <c r="P35" s="49">
        <v>19</v>
      </c>
      <c r="Q35" s="49">
        <f t="shared" si="10"/>
        <v>61.38</v>
      </c>
      <c r="R35" s="49">
        <v>18.600000000000001</v>
      </c>
      <c r="S35" s="50">
        <f t="shared" si="11"/>
        <v>62.699999999999996</v>
      </c>
      <c r="T35" s="50">
        <f t="shared" si="12"/>
        <v>19</v>
      </c>
      <c r="U35" s="49">
        <f t="shared" si="23"/>
        <v>62.04</v>
      </c>
      <c r="V35" s="49">
        <f t="shared" si="24"/>
        <v>18.8</v>
      </c>
      <c r="W35" s="57">
        <v>24.654240000000001</v>
      </c>
      <c r="X35" s="57">
        <v>112.18325</v>
      </c>
      <c r="Y35" s="51">
        <f t="shared" si="4"/>
        <v>77</v>
      </c>
      <c r="Z35" s="51">
        <v>25</v>
      </c>
      <c r="AA35" s="52">
        <v>10</v>
      </c>
      <c r="AB35" s="85">
        <v>2</v>
      </c>
      <c r="AC35" s="83">
        <v>1</v>
      </c>
      <c r="AD35" s="83">
        <v>20</v>
      </c>
      <c r="AE35" s="83">
        <v>7</v>
      </c>
      <c r="AF35" s="83">
        <v>0</v>
      </c>
      <c r="AG35" s="85">
        <v>5</v>
      </c>
      <c r="AH35" s="83">
        <v>25</v>
      </c>
      <c r="AI35" s="83">
        <v>0</v>
      </c>
      <c r="AJ35" s="83">
        <v>0</v>
      </c>
      <c r="AK35" s="85">
        <v>6</v>
      </c>
      <c r="AL35" s="83">
        <v>10</v>
      </c>
      <c r="AM35" s="83">
        <v>0</v>
      </c>
      <c r="AN35" s="83">
        <v>0</v>
      </c>
      <c r="AO35" s="83">
        <v>2</v>
      </c>
      <c r="AP35" s="83">
        <v>0</v>
      </c>
      <c r="AQ35" s="83">
        <v>11</v>
      </c>
      <c r="AR35" s="83">
        <v>0</v>
      </c>
      <c r="AS35" s="83">
        <v>1</v>
      </c>
      <c r="AT35" s="83">
        <v>0</v>
      </c>
      <c r="AU35" s="79">
        <f t="shared" si="25"/>
        <v>30</v>
      </c>
      <c r="AV35" s="77">
        <f t="shared" si="26"/>
        <v>30</v>
      </c>
      <c r="AW35" s="77">
        <f t="shared" si="27"/>
        <v>30</v>
      </c>
    </row>
    <row r="36" spans="1:49" s="52" customFormat="1">
      <c r="A36" s="52" t="s">
        <v>215</v>
      </c>
      <c r="B36" s="53" t="s">
        <v>124</v>
      </c>
      <c r="C36" s="54">
        <v>41192</v>
      </c>
      <c r="D36" s="52">
        <v>2012</v>
      </c>
      <c r="E36" s="55">
        <v>0.38194444444444442</v>
      </c>
      <c r="F36" s="55">
        <v>0.38819444444444445</v>
      </c>
      <c r="G36" s="76">
        <f t="shared" si="22"/>
        <v>6.2500000000000333E-3</v>
      </c>
      <c r="H36" s="56">
        <v>2</v>
      </c>
      <c r="I36" s="57">
        <v>1</v>
      </c>
      <c r="J36" s="57">
        <v>13</v>
      </c>
      <c r="K36" s="57">
        <v>13</v>
      </c>
      <c r="L36" s="58" t="s">
        <v>175</v>
      </c>
      <c r="M36" s="58" t="s">
        <v>207</v>
      </c>
      <c r="N36" s="52">
        <v>1</v>
      </c>
      <c r="O36" s="49">
        <f t="shared" si="9"/>
        <v>53.459999999999994</v>
      </c>
      <c r="P36" s="49">
        <v>16.2</v>
      </c>
      <c r="Q36" s="49">
        <f t="shared" si="10"/>
        <v>46.859999999999992</v>
      </c>
      <c r="R36" s="49">
        <v>14.2</v>
      </c>
      <c r="S36" s="50">
        <f t="shared" si="11"/>
        <v>53.459999999999994</v>
      </c>
      <c r="T36" s="50">
        <f t="shared" si="12"/>
        <v>16.2</v>
      </c>
      <c r="U36" s="49">
        <f t="shared" si="23"/>
        <v>50.16</v>
      </c>
      <c r="V36" s="49">
        <f t="shared" si="24"/>
        <v>15.2</v>
      </c>
      <c r="W36" s="57">
        <v>24.65344</v>
      </c>
      <c r="X36" s="57">
        <v>112.18284</v>
      </c>
      <c r="Y36" s="51">
        <f t="shared" si="4"/>
        <v>80.599999999999994</v>
      </c>
      <c r="Z36" s="51">
        <v>27</v>
      </c>
      <c r="AA36" s="52">
        <v>10</v>
      </c>
      <c r="AB36" s="85">
        <v>0</v>
      </c>
      <c r="AC36" s="83">
        <v>0</v>
      </c>
      <c r="AD36" s="83">
        <v>5</v>
      </c>
      <c r="AE36" s="83">
        <v>25</v>
      </c>
      <c r="AF36" s="83">
        <v>0</v>
      </c>
      <c r="AG36" s="85">
        <v>0</v>
      </c>
      <c r="AH36" s="83">
        <v>0</v>
      </c>
      <c r="AI36" s="83">
        <v>30</v>
      </c>
      <c r="AJ36" s="83">
        <v>0</v>
      </c>
      <c r="AK36" s="85">
        <v>1</v>
      </c>
      <c r="AL36" s="83">
        <v>0</v>
      </c>
      <c r="AM36" s="83">
        <v>0</v>
      </c>
      <c r="AN36" s="83">
        <v>3</v>
      </c>
      <c r="AO36" s="83">
        <v>13</v>
      </c>
      <c r="AP36" s="83">
        <v>4</v>
      </c>
      <c r="AQ36" s="83">
        <v>7</v>
      </c>
      <c r="AR36" s="83">
        <v>2</v>
      </c>
      <c r="AS36" s="83">
        <v>0</v>
      </c>
      <c r="AT36" s="83">
        <v>0</v>
      </c>
      <c r="AU36" s="79">
        <f t="shared" si="25"/>
        <v>30</v>
      </c>
      <c r="AV36" s="77">
        <f t="shared" si="26"/>
        <v>30</v>
      </c>
      <c r="AW36" s="77">
        <f t="shared" si="27"/>
        <v>30</v>
      </c>
    </row>
    <row r="37" spans="1:49" s="52" customFormat="1">
      <c r="A37" s="52" t="s">
        <v>216</v>
      </c>
      <c r="B37" s="53" t="s">
        <v>112</v>
      </c>
      <c r="C37" s="54">
        <v>41192</v>
      </c>
      <c r="D37" s="52">
        <v>2012</v>
      </c>
      <c r="E37" s="55">
        <v>0.39930555555555558</v>
      </c>
      <c r="F37" s="55">
        <v>0.40416666666666662</v>
      </c>
      <c r="G37" s="76">
        <f t="shared" si="22"/>
        <v>4.8611111111110383E-3</v>
      </c>
      <c r="H37" s="56">
        <v>2</v>
      </c>
      <c r="I37" s="57">
        <v>1</v>
      </c>
      <c r="J37" s="57">
        <v>14</v>
      </c>
      <c r="K37" s="57">
        <v>14</v>
      </c>
      <c r="L37" s="58" t="s">
        <v>175</v>
      </c>
      <c r="M37" s="58" t="s">
        <v>207</v>
      </c>
      <c r="N37" s="52">
        <v>1</v>
      </c>
      <c r="O37" s="49">
        <f t="shared" si="9"/>
        <v>52.14</v>
      </c>
      <c r="P37" s="49">
        <v>15.8</v>
      </c>
      <c r="Q37" s="49">
        <f t="shared" si="10"/>
        <v>49.17</v>
      </c>
      <c r="R37" s="49">
        <v>14.9</v>
      </c>
      <c r="S37" s="50">
        <f t="shared" si="11"/>
        <v>52.14</v>
      </c>
      <c r="T37" s="50">
        <f t="shared" si="12"/>
        <v>15.8</v>
      </c>
      <c r="U37" s="49">
        <f t="shared" si="23"/>
        <v>50.655000000000001</v>
      </c>
      <c r="V37" s="49">
        <f t="shared" si="24"/>
        <v>15.350000000000001</v>
      </c>
      <c r="W37" s="57">
        <v>24.65344</v>
      </c>
      <c r="X37" s="57">
        <v>112.18284</v>
      </c>
      <c r="Y37" s="51">
        <f t="shared" si="4"/>
        <v>77</v>
      </c>
      <c r="Z37" s="51">
        <v>25</v>
      </c>
      <c r="AA37" s="52">
        <v>10</v>
      </c>
      <c r="AB37" s="85">
        <v>0</v>
      </c>
      <c r="AC37" s="83">
        <v>0</v>
      </c>
      <c r="AD37" s="83">
        <v>29</v>
      </c>
      <c r="AE37" s="83">
        <v>1</v>
      </c>
      <c r="AF37" s="83">
        <v>0</v>
      </c>
      <c r="AG37" s="85">
        <v>0</v>
      </c>
      <c r="AH37" s="83">
        <v>30</v>
      </c>
      <c r="AI37" s="83">
        <v>0</v>
      </c>
      <c r="AJ37" s="83">
        <v>0</v>
      </c>
      <c r="AK37" s="85">
        <v>0</v>
      </c>
      <c r="AL37" s="83">
        <v>9</v>
      </c>
      <c r="AM37" s="83">
        <v>0</v>
      </c>
      <c r="AN37" s="83">
        <v>0</v>
      </c>
      <c r="AO37" s="83">
        <v>13</v>
      </c>
      <c r="AP37" s="83">
        <v>0</v>
      </c>
      <c r="AQ37" s="83">
        <v>8</v>
      </c>
      <c r="AR37" s="83">
        <v>0</v>
      </c>
      <c r="AS37" s="83">
        <v>0</v>
      </c>
      <c r="AT37" s="83">
        <v>0</v>
      </c>
      <c r="AU37" s="79">
        <f t="shared" si="25"/>
        <v>30</v>
      </c>
      <c r="AV37" s="77">
        <f t="shared" si="26"/>
        <v>30</v>
      </c>
      <c r="AW37" s="77">
        <f t="shared" si="27"/>
        <v>30</v>
      </c>
    </row>
    <row r="38" spans="1:49" s="52" customFormat="1">
      <c r="A38" s="52" t="s">
        <v>217</v>
      </c>
      <c r="B38" s="53" t="s">
        <v>119</v>
      </c>
      <c r="C38" s="54">
        <v>41192</v>
      </c>
      <c r="D38" s="52">
        <v>2012</v>
      </c>
      <c r="E38" s="55">
        <v>0.4604166666666667</v>
      </c>
      <c r="F38" s="55">
        <v>0.46319444444444446</v>
      </c>
      <c r="G38" s="76">
        <f t="shared" si="22"/>
        <v>2.7777777777777679E-3</v>
      </c>
      <c r="H38" s="56">
        <v>2</v>
      </c>
      <c r="I38" s="57">
        <v>1</v>
      </c>
      <c r="J38" s="57">
        <v>1</v>
      </c>
      <c r="K38" s="57">
        <v>1</v>
      </c>
      <c r="L38" s="58" t="s">
        <v>113</v>
      </c>
      <c r="M38" s="58" t="s">
        <v>208</v>
      </c>
      <c r="N38" s="52">
        <v>1</v>
      </c>
      <c r="O38" s="49">
        <f t="shared" si="9"/>
        <v>22.11</v>
      </c>
      <c r="P38" s="49">
        <v>6.7</v>
      </c>
      <c r="Q38" s="49">
        <f t="shared" si="10"/>
        <v>25.74</v>
      </c>
      <c r="R38" s="49">
        <v>7.8</v>
      </c>
      <c r="S38" s="50">
        <f t="shared" si="11"/>
        <v>25.74</v>
      </c>
      <c r="T38" s="50">
        <f t="shared" si="12"/>
        <v>7.8</v>
      </c>
      <c r="U38" s="49">
        <f t="shared" si="23"/>
        <v>23.924999999999997</v>
      </c>
      <c r="V38" s="49">
        <f t="shared" si="24"/>
        <v>7.25</v>
      </c>
      <c r="W38" s="57">
        <v>24.652529999999999</v>
      </c>
      <c r="X38" s="57">
        <v>112.17615000000001</v>
      </c>
      <c r="Y38" s="51">
        <f t="shared" si="4"/>
        <v>78.800000000000011</v>
      </c>
      <c r="Z38" s="51">
        <v>26</v>
      </c>
      <c r="AA38" s="52">
        <v>10</v>
      </c>
      <c r="AB38" s="85">
        <v>0</v>
      </c>
      <c r="AC38" s="83">
        <v>2</v>
      </c>
      <c r="AD38" s="83">
        <v>15</v>
      </c>
      <c r="AE38" s="83">
        <v>13</v>
      </c>
      <c r="AF38" s="83">
        <v>0</v>
      </c>
      <c r="AG38" s="85">
        <v>0</v>
      </c>
      <c r="AH38" s="83">
        <v>29</v>
      </c>
      <c r="AI38" s="83">
        <v>1</v>
      </c>
      <c r="AJ38" s="83">
        <v>0</v>
      </c>
      <c r="AK38" s="85">
        <v>0</v>
      </c>
      <c r="AL38" s="83">
        <v>1</v>
      </c>
      <c r="AM38" s="83">
        <v>1</v>
      </c>
      <c r="AN38" s="83">
        <v>0</v>
      </c>
      <c r="AO38" s="83">
        <v>10</v>
      </c>
      <c r="AP38" s="83">
        <v>5</v>
      </c>
      <c r="AQ38" s="83">
        <v>9</v>
      </c>
      <c r="AR38" s="83">
        <v>2</v>
      </c>
      <c r="AS38" s="83">
        <v>0</v>
      </c>
      <c r="AT38" s="83">
        <v>2</v>
      </c>
      <c r="AU38" s="79">
        <f t="shared" si="25"/>
        <v>30</v>
      </c>
      <c r="AV38" s="77">
        <f t="shared" si="26"/>
        <v>30</v>
      </c>
      <c r="AW38" s="77">
        <f t="shared" si="27"/>
        <v>30</v>
      </c>
    </row>
    <row r="39" spans="1:49" s="52" customFormat="1">
      <c r="A39" s="52" t="s">
        <v>218</v>
      </c>
      <c r="B39" s="53" t="s">
        <v>115</v>
      </c>
      <c r="C39" s="54">
        <v>41192</v>
      </c>
      <c r="D39" s="52">
        <v>2012</v>
      </c>
      <c r="E39" s="55">
        <v>0.46249999999999997</v>
      </c>
      <c r="F39" s="55">
        <v>0.4694444444444445</v>
      </c>
      <c r="G39" s="76">
        <f t="shared" si="22"/>
        <v>6.9444444444445308E-3</v>
      </c>
      <c r="H39" s="56">
        <v>2</v>
      </c>
      <c r="I39" s="57">
        <v>1</v>
      </c>
      <c r="J39" s="57">
        <v>2</v>
      </c>
      <c r="K39" s="57">
        <v>2</v>
      </c>
      <c r="L39" s="58" t="s">
        <v>113</v>
      </c>
      <c r="M39" s="58" t="s">
        <v>208</v>
      </c>
      <c r="N39" s="52">
        <v>1</v>
      </c>
      <c r="O39" s="49">
        <f t="shared" si="9"/>
        <v>26.4</v>
      </c>
      <c r="P39" s="49">
        <v>8</v>
      </c>
      <c r="Q39" s="49">
        <f t="shared" si="10"/>
        <v>26.4</v>
      </c>
      <c r="R39" s="49">
        <v>8</v>
      </c>
      <c r="S39" s="50">
        <f t="shared" si="11"/>
        <v>26.4</v>
      </c>
      <c r="T39" s="50">
        <f t="shared" si="12"/>
        <v>8</v>
      </c>
      <c r="U39" s="49">
        <f t="shared" si="23"/>
        <v>26.4</v>
      </c>
      <c r="V39" s="49">
        <f t="shared" si="24"/>
        <v>8</v>
      </c>
      <c r="W39" s="57">
        <v>24.652529999999999</v>
      </c>
      <c r="X39" s="57">
        <v>112.17615000000001</v>
      </c>
      <c r="Y39" s="51">
        <f t="shared" si="4"/>
        <v>78.800000000000011</v>
      </c>
      <c r="Z39" s="51">
        <v>26</v>
      </c>
      <c r="AA39" s="52">
        <v>10</v>
      </c>
      <c r="AB39" s="85">
        <v>7</v>
      </c>
      <c r="AC39" s="83">
        <v>4</v>
      </c>
      <c r="AD39" s="83">
        <v>13</v>
      </c>
      <c r="AE39" s="83">
        <v>6</v>
      </c>
      <c r="AF39" s="83">
        <v>0</v>
      </c>
      <c r="AG39" s="85">
        <v>0</v>
      </c>
      <c r="AH39" s="83">
        <v>26</v>
      </c>
      <c r="AI39" s="83">
        <v>4</v>
      </c>
      <c r="AJ39" s="83">
        <v>0</v>
      </c>
      <c r="AK39" s="85">
        <v>13</v>
      </c>
      <c r="AL39" s="83">
        <v>0</v>
      </c>
      <c r="AM39" s="83">
        <v>0</v>
      </c>
      <c r="AN39" s="83">
        <v>0</v>
      </c>
      <c r="AO39" s="83">
        <v>0</v>
      </c>
      <c r="AP39" s="83">
        <v>0</v>
      </c>
      <c r="AQ39" s="83">
        <v>0</v>
      </c>
      <c r="AR39" s="83">
        <v>5</v>
      </c>
      <c r="AS39" s="83">
        <v>7</v>
      </c>
      <c r="AT39" s="83">
        <v>5</v>
      </c>
      <c r="AU39" s="79">
        <f t="shared" si="25"/>
        <v>30</v>
      </c>
      <c r="AV39" s="77">
        <f t="shared" si="26"/>
        <v>30</v>
      </c>
      <c r="AW39" s="77">
        <f t="shared" si="27"/>
        <v>30</v>
      </c>
    </row>
    <row r="40" spans="1:49" s="52" customFormat="1">
      <c r="A40" s="52" t="s">
        <v>219</v>
      </c>
      <c r="B40" s="53" t="s">
        <v>123</v>
      </c>
      <c r="C40" s="54">
        <v>41192</v>
      </c>
      <c r="D40" s="52">
        <v>2012</v>
      </c>
      <c r="E40" s="55">
        <v>0.4604166666666667</v>
      </c>
      <c r="F40" s="55">
        <v>0.46319444444444446</v>
      </c>
      <c r="G40" s="76">
        <f t="shared" si="22"/>
        <v>2.7777777777777679E-3</v>
      </c>
      <c r="H40" s="56">
        <v>2</v>
      </c>
      <c r="I40" s="57">
        <v>1</v>
      </c>
      <c r="J40" s="57">
        <v>3</v>
      </c>
      <c r="K40" s="57">
        <v>3</v>
      </c>
      <c r="L40" s="58" t="s">
        <v>113</v>
      </c>
      <c r="M40" s="58" t="s">
        <v>208</v>
      </c>
      <c r="N40" s="52">
        <v>1</v>
      </c>
      <c r="O40" s="49">
        <f t="shared" si="9"/>
        <v>22.11</v>
      </c>
      <c r="P40" s="49">
        <v>6.7</v>
      </c>
      <c r="Q40" s="49">
        <f t="shared" si="10"/>
        <v>25.74</v>
      </c>
      <c r="R40" s="49">
        <v>7.8</v>
      </c>
      <c r="S40" s="50">
        <f t="shared" si="11"/>
        <v>25.74</v>
      </c>
      <c r="T40" s="50">
        <f t="shared" si="12"/>
        <v>7.8</v>
      </c>
      <c r="U40" s="49">
        <f t="shared" si="23"/>
        <v>23.924999999999997</v>
      </c>
      <c r="V40" s="49">
        <f t="shared" si="24"/>
        <v>7.25</v>
      </c>
      <c r="W40" s="57">
        <v>24.652529999999999</v>
      </c>
      <c r="X40" s="57">
        <v>112.17615000000001</v>
      </c>
      <c r="Y40" s="51">
        <f t="shared" si="4"/>
        <v>78.800000000000011</v>
      </c>
      <c r="Z40" s="51">
        <v>26</v>
      </c>
      <c r="AA40" s="52">
        <v>10</v>
      </c>
      <c r="AB40" s="85">
        <v>0</v>
      </c>
      <c r="AC40" s="83">
        <v>0</v>
      </c>
      <c r="AD40" s="83">
        <v>17</v>
      </c>
      <c r="AE40" s="83">
        <v>13</v>
      </c>
      <c r="AF40" s="83">
        <v>0</v>
      </c>
      <c r="AG40" s="85">
        <v>0</v>
      </c>
      <c r="AH40" s="83">
        <v>24</v>
      </c>
      <c r="AI40" s="83">
        <v>6</v>
      </c>
      <c r="AJ40" s="83">
        <v>0</v>
      </c>
      <c r="AK40" s="85">
        <v>0</v>
      </c>
      <c r="AL40" s="83">
        <v>1</v>
      </c>
      <c r="AM40" s="83">
        <v>0</v>
      </c>
      <c r="AN40" s="83">
        <v>0</v>
      </c>
      <c r="AO40" s="83">
        <v>6</v>
      </c>
      <c r="AP40" s="83">
        <v>3</v>
      </c>
      <c r="AQ40" s="83">
        <v>13</v>
      </c>
      <c r="AR40" s="83">
        <v>0</v>
      </c>
      <c r="AS40" s="83">
        <v>0</v>
      </c>
      <c r="AT40" s="83">
        <v>7</v>
      </c>
      <c r="AU40" s="79">
        <f t="shared" si="25"/>
        <v>30</v>
      </c>
      <c r="AV40" s="77">
        <f t="shared" si="26"/>
        <v>30</v>
      </c>
      <c r="AW40" s="77">
        <f t="shared" si="27"/>
        <v>30</v>
      </c>
    </row>
    <row r="41" spans="1:49" s="52" customFormat="1">
      <c r="A41" s="52" t="s">
        <v>220</v>
      </c>
      <c r="B41" s="53" t="s">
        <v>114</v>
      </c>
      <c r="C41" s="54">
        <v>41192</v>
      </c>
      <c r="D41" s="52">
        <v>2012</v>
      </c>
      <c r="E41" s="55">
        <v>0.4548611111111111</v>
      </c>
      <c r="F41" s="55">
        <v>0.4604166666666667</v>
      </c>
      <c r="G41" s="76">
        <f t="shared" si="22"/>
        <v>5.5555555555555913E-3</v>
      </c>
      <c r="H41" s="56">
        <v>2</v>
      </c>
      <c r="I41" s="57">
        <v>1</v>
      </c>
      <c r="J41" s="57">
        <v>4</v>
      </c>
      <c r="K41" s="57">
        <v>4</v>
      </c>
      <c r="L41" s="58" t="s">
        <v>113</v>
      </c>
      <c r="M41" s="58" t="s">
        <v>208</v>
      </c>
      <c r="N41" s="52">
        <v>1</v>
      </c>
      <c r="O41" s="49">
        <f t="shared" si="9"/>
        <v>28.709999999999997</v>
      </c>
      <c r="P41" s="49">
        <v>8.6999999999999993</v>
      </c>
      <c r="Q41" s="49">
        <f t="shared" si="10"/>
        <v>30.69</v>
      </c>
      <c r="R41" s="49">
        <v>9.3000000000000007</v>
      </c>
      <c r="S41" s="50">
        <f t="shared" si="11"/>
        <v>30.69</v>
      </c>
      <c r="T41" s="50">
        <f t="shared" si="12"/>
        <v>9.3000000000000007</v>
      </c>
      <c r="U41" s="49">
        <f t="shared" si="23"/>
        <v>29.7</v>
      </c>
      <c r="V41" s="49">
        <f t="shared" si="24"/>
        <v>9</v>
      </c>
      <c r="W41" s="57">
        <v>24.652249999999999</v>
      </c>
      <c r="X41" s="57">
        <v>112.17236</v>
      </c>
      <c r="Y41" s="51">
        <f t="shared" si="4"/>
        <v>78.800000000000011</v>
      </c>
      <c r="Z41" s="51">
        <v>26</v>
      </c>
      <c r="AA41" s="52">
        <v>10</v>
      </c>
      <c r="AB41" s="85">
        <v>3</v>
      </c>
      <c r="AC41" s="83">
        <v>0</v>
      </c>
      <c r="AD41" s="83">
        <v>7</v>
      </c>
      <c r="AE41" s="83">
        <v>20</v>
      </c>
      <c r="AF41" s="83">
        <v>0</v>
      </c>
      <c r="AG41" s="85">
        <v>1</v>
      </c>
      <c r="AH41" s="83">
        <v>28</v>
      </c>
      <c r="AI41" s="83">
        <v>1</v>
      </c>
      <c r="AJ41" s="83">
        <v>0</v>
      </c>
      <c r="AK41" s="85">
        <v>3</v>
      </c>
      <c r="AL41" s="83">
        <v>3</v>
      </c>
      <c r="AM41" s="83">
        <v>0</v>
      </c>
      <c r="AN41" s="83">
        <v>0</v>
      </c>
      <c r="AO41" s="83">
        <v>14</v>
      </c>
      <c r="AP41" s="83">
        <v>0</v>
      </c>
      <c r="AQ41" s="83">
        <v>7</v>
      </c>
      <c r="AR41" s="83">
        <v>0</v>
      </c>
      <c r="AS41" s="83">
        <v>0</v>
      </c>
      <c r="AT41" s="83">
        <v>3</v>
      </c>
      <c r="AU41" s="79">
        <f t="shared" si="25"/>
        <v>30</v>
      </c>
      <c r="AV41" s="77">
        <f t="shared" si="26"/>
        <v>30</v>
      </c>
      <c r="AW41" s="77">
        <f t="shared" si="27"/>
        <v>30</v>
      </c>
    </row>
    <row r="42" spans="1:49" s="52" customFormat="1">
      <c r="A42" s="52" t="s">
        <v>221</v>
      </c>
      <c r="B42" s="53" t="s">
        <v>188</v>
      </c>
      <c r="C42" s="54">
        <v>41192</v>
      </c>
      <c r="D42" s="52">
        <v>2012</v>
      </c>
      <c r="E42" s="55">
        <v>0.46875</v>
      </c>
      <c r="F42" s="55">
        <v>0.47361111111111115</v>
      </c>
      <c r="G42" s="76">
        <f t="shared" si="22"/>
        <v>4.8611111111111494E-3</v>
      </c>
      <c r="H42" s="56">
        <v>2</v>
      </c>
      <c r="I42" s="57">
        <v>1</v>
      </c>
      <c r="J42" s="57">
        <v>5</v>
      </c>
      <c r="K42" s="57">
        <v>5</v>
      </c>
      <c r="L42" s="58" t="s">
        <v>113</v>
      </c>
      <c r="M42" s="58" t="s">
        <v>208</v>
      </c>
      <c r="N42" s="52">
        <v>1</v>
      </c>
      <c r="O42" s="49">
        <f t="shared" si="9"/>
        <v>28.709999999999997</v>
      </c>
      <c r="P42" s="49">
        <v>8.6999999999999993</v>
      </c>
      <c r="Q42" s="49">
        <f t="shared" si="10"/>
        <v>26.4</v>
      </c>
      <c r="R42" s="49">
        <v>8</v>
      </c>
      <c r="S42" s="50">
        <f t="shared" si="11"/>
        <v>28.709999999999997</v>
      </c>
      <c r="T42" s="50">
        <f t="shared" si="12"/>
        <v>8.6999999999999993</v>
      </c>
      <c r="U42" s="49">
        <f t="shared" si="23"/>
        <v>27.555</v>
      </c>
      <c r="V42" s="49">
        <f t="shared" si="24"/>
        <v>8.35</v>
      </c>
      <c r="W42" s="57">
        <v>24.655049999999999</v>
      </c>
      <c r="X42" s="57">
        <v>112.17740000000001</v>
      </c>
      <c r="Y42" s="51">
        <f t="shared" si="4"/>
        <v>78.800000000000011</v>
      </c>
      <c r="Z42" s="51">
        <v>26</v>
      </c>
      <c r="AA42" s="52">
        <v>8</v>
      </c>
      <c r="AB42" s="85">
        <v>0</v>
      </c>
      <c r="AC42" s="83">
        <v>1</v>
      </c>
      <c r="AD42" s="83">
        <v>1</v>
      </c>
      <c r="AE42" s="83">
        <v>28</v>
      </c>
      <c r="AF42" s="83">
        <v>0</v>
      </c>
      <c r="AG42" s="85">
        <v>0</v>
      </c>
      <c r="AH42" s="83">
        <v>25</v>
      </c>
      <c r="AI42" s="83">
        <v>5</v>
      </c>
      <c r="AJ42" s="83">
        <v>0</v>
      </c>
      <c r="AK42" s="85">
        <v>0</v>
      </c>
      <c r="AL42" s="83">
        <v>17</v>
      </c>
      <c r="AM42" s="83">
        <v>0</v>
      </c>
      <c r="AN42" s="83">
        <v>0</v>
      </c>
      <c r="AO42" s="83">
        <v>8</v>
      </c>
      <c r="AP42" s="83">
        <v>0</v>
      </c>
      <c r="AQ42" s="83">
        <v>1</v>
      </c>
      <c r="AR42" s="83">
        <v>4</v>
      </c>
      <c r="AS42" s="83">
        <v>0</v>
      </c>
      <c r="AT42" s="83">
        <v>0</v>
      </c>
      <c r="AU42" s="79">
        <f t="shared" si="25"/>
        <v>30</v>
      </c>
      <c r="AV42" s="77">
        <f t="shared" si="26"/>
        <v>30</v>
      </c>
      <c r="AW42" s="77">
        <f t="shared" si="27"/>
        <v>30</v>
      </c>
    </row>
    <row r="43" spans="1:49" s="52" customFormat="1">
      <c r="A43" s="52" t="s">
        <v>222</v>
      </c>
      <c r="B43" s="53" t="s">
        <v>128</v>
      </c>
      <c r="C43" s="54">
        <v>41192</v>
      </c>
      <c r="D43" s="52">
        <v>2012</v>
      </c>
      <c r="E43" s="55">
        <v>0.46666666666666662</v>
      </c>
      <c r="F43" s="55">
        <v>0.47152777777777777</v>
      </c>
      <c r="G43" s="76">
        <f t="shared" si="22"/>
        <v>4.8611111111111494E-3</v>
      </c>
      <c r="H43" s="56">
        <v>2</v>
      </c>
      <c r="I43" s="57">
        <v>1</v>
      </c>
      <c r="J43" s="57">
        <v>6</v>
      </c>
      <c r="K43" s="57">
        <v>6</v>
      </c>
      <c r="L43" s="58" t="s">
        <v>113</v>
      </c>
      <c r="M43" s="58" t="s">
        <v>208</v>
      </c>
      <c r="N43" s="52">
        <v>1</v>
      </c>
      <c r="O43" s="49">
        <f t="shared" si="9"/>
        <v>35.309999999999995</v>
      </c>
      <c r="P43" s="49">
        <v>10.7</v>
      </c>
      <c r="Q43" s="49">
        <f t="shared" si="10"/>
        <v>33.99</v>
      </c>
      <c r="R43" s="49">
        <v>10.3</v>
      </c>
      <c r="S43" s="50">
        <f t="shared" si="11"/>
        <v>35.309999999999995</v>
      </c>
      <c r="T43" s="50">
        <f t="shared" si="12"/>
        <v>10.7</v>
      </c>
      <c r="U43" s="49">
        <f t="shared" si="23"/>
        <v>34.65</v>
      </c>
      <c r="V43" s="49">
        <f t="shared" si="24"/>
        <v>10.5</v>
      </c>
      <c r="W43" s="57">
        <v>24.655049999999999</v>
      </c>
      <c r="X43" s="57">
        <v>112.17740000000001</v>
      </c>
      <c r="Y43" s="51">
        <f t="shared" si="4"/>
        <v>78.800000000000011</v>
      </c>
      <c r="Z43" s="51">
        <v>26</v>
      </c>
      <c r="AA43" s="52">
        <v>8</v>
      </c>
      <c r="AB43" s="85">
        <v>5</v>
      </c>
      <c r="AC43" s="83">
        <v>0</v>
      </c>
      <c r="AD43" s="83">
        <v>0</v>
      </c>
      <c r="AE43" s="83">
        <v>25</v>
      </c>
      <c r="AF43" s="83">
        <v>0</v>
      </c>
      <c r="AG43" s="85">
        <v>13</v>
      </c>
      <c r="AH43" s="83">
        <v>15</v>
      </c>
      <c r="AI43" s="83">
        <v>2</v>
      </c>
      <c r="AJ43" s="83">
        <v>0</v>
      </c>
      <c r="AK43" s="85">
        <v>6</v>
      </c>
      <c r="AL43" s="83">
        <v>5</v>
      </c>
      <c r="AM43" s="83">
        <v>0</v>
      </c>
      <c r="AN43" s="83">
        <v>0</v>
      </c>
      <c r="AO43" s="83">
        <v>6</v>
      </c>
      <c r="AP43" s="83">
        <v>1</v>
      </c>
      <c r="AQ43" s="83">
        <v>11</v>
      </c>
      <c r="AR43" s="83">
        <v>1</v>
      </c>
      <c r="AS43" s="83">
        <v>0</v>
      </c>
      <c r="AT43" s="83">
        <v>0</v>
      </c>
      <c r="AU43" s="79">
        <f t="shared" si="25"/>
        <v>30</v>
      </c>
      <c r="AV43" s="77">
        <f t="shared" si="26"/>
        <v>30</v>
      </c>
      <c r="AW43" s="77">
        <f t="shared" si="27"/>
        <v>30</v>
      </c>
    </row>
    <row r="44" spans="1:49" s="52" customFormat="1">
      <c r="A44" s="52" t="s">
        <v>223</v>
      </c>
      <c r="B44" s="53" t="s">
        <v>124</v>
      </c>
      <c r="C44" s="54">
        <v>41192</v>
      </c>
      <c r="D44" s="52">
        <v>2012</v>
      </c>
      <c r="E44" s="55">
        <v>0.46458333333333335</v>
      </c>
      <c r="F44" s="55">
        <v>0.47083333333333338</v>
      </c>
      <c r="G44" s="76">
        <f t="shared" si="22"/>
        <v>6.2500000000000333E-3</v>
      </c>
      <c r="H44" s="56">
        <v>2</v>
      </c>
      <c r="I44" s="57">
        <v>1</v>
      </c>
      <c r="J44" s="57">
        <v>7</v>
      </c>
      <c r="K44" s="57">
        <v>7</v>
      </c>
      <c r="L44" s="58" t="s">
        <v>113</v>
      </c>
      <c r="M44" s="58" t="s">
        <v>208</v>
      </c>
      <c r="N44" s="52">
        <v>1</v>
      </c>
      <c r="O44" s="49">
        <f t="shared" si="9"/>
        <v>24.09</v>
      </c>
      <c r="P44" s="49">
        <v>7.3</v>
      </c>
      <c r="Q44" s="49">
        <f t="shared" si="10"/>
        <v>19.799999999999997</v>
      </c>
      <c r="R44" s="49">
        <v>6</v>
      </c>
      <c r="S44" s="50">
        <f t="shared" si="11"/>
        <v>24.09</v>
      </c>
      <c r="T44" s="50">
        <f t="shared" si="12"/>
        <v>7.3</v>
      </c>
      <c r="U44" s="49">
        <f t="shared" si="23"/>
        <v>21.945</v>
      </c>
      <c r="V44" s="49">
        <f t="shared" si="24"/>
        <v>6.65</v>
      </c>
      <c r="W44" s="57">
        <v>24.654140000000002</v>
      </c>
      <c r="X44" s="57">
        <v>112.17715</v>
      </c>
      <c r="Y44" s="51">
        <f t="shared" si="4"/>
        <v>78.800000000000011</v>
      </c>
      <c r="Z44" s="51">
        <v>26</v>
      </c>
      <c r="AA44" s="52">
        <v>8</v>
      </c>
      <c r="AB44" s="85">
        <v>7</v>
      </c>
      <c r="AC44" s="83">
        <v>0</v>
      </c>
      <c r="AD44" s="83">
        <v>2</v>
      </c>
      <c r="AE44" s="83">
        <v>21</v>
      </c>
      <c r="AF44" s="83">
        <v>0</v>
      </c>
      <c r="AG44" s="85">
        <v>4</v>
      </c>
      <c r="AH44" s="83">
        <v>22</v>
      </c>
      <c r="AI44" s="83">
        <v>4</v>
      </c>
      <c r="AJ44" s="83">
        <v>0</v>
      </c>
      <c r="AK44" s="85">
        <v>2</v>
      </c>
      <c r="AL44" s="83">
        <v>0</v>
      </c>
      <c r="AM44" s="83">
        <v>0</v>
      </c>
      <c r="AN44" s="83">
        <v>1</v>
      </c>
      <c r="AO44" s="83">
        <v>7</v>
      </c>
      <c r="AP44" s="83">
        <v>4</v>
      </c>
      <c r="AQ44" s="83">
        <v>6</v>
      </c>
      <c r="AR44" s="83">
        <v>1</v>
      </c>
      <c r="AS44" s="83">
        <v>0</v>
      </c>
      <c r="AT44" s="83">
        <v>9</v>
      </c>
      <c r="AU44" s="79">
        <f t="shared" si="25"/>
        <v>30</v>
      </c>
      <c r="AV44" s="77">
        <f t="shared" si="26"/>
        <v>30</v>
      </c>
      <c r="AW44" s="77">
        <f t="shared" si="27"/>
        <v>30</v>
      </c>
    </row>
    <row r="45" spans="1:49" s="52" customFormat="1">
      <c r="A45" s="52" t="s">
        <v>224</v>
      </c>
      <c r="B45" s="53" t="s">
        <v>112</v>
      </c>
      <c r="C45" s="54">
        <v>41192</v>
      </c>
      <c r="D45" s="52">
        <v>2012</v>
      </c>
      <c r="E45" s="55">
        <v>0.45555555555555555</v>
      </c>
      <c r="F45" s="55">
        <v>0.46111111111111108</v>
      </c>
      <c r="G45" s="76">
        <f t="shared" si="22"/>
        <v>5.5555555555555358E-3</v>
      </c>
      <c r="H45" s="56">
        <v>2</v>
      </c>
      <c r="I45" s="57">
        <v>1</v>
      </c>
      <c r="J45" s="57">
        <v>8</v>
      </c>
      <c r="K45" s="57">
        <v>8</v>
      </c>
      <c r="L45" s="58" t="s">
        <v>113</v>
      </c>
      <c r="M45" s="58" t="s">
        <v>208</v>
      </c>
      <c r="N45" s="52">
        <v>1</v>
      </c>
      <c r="O45" s="49">
        <f t="shared" si="9"/>
        <v>32.01</v>
      </c>
      <c r="P45" s="49">
        <v>9.6999999999999993</v>
      </c>
      <c r="Q45" s="49">
        <f t="shared" si="10"/>
        <v>30.029999999999998</v>
      </c>
      <c r="R45" s="49">
        <v>9.1</v>
      </c>
      <c r="S45" s="50">
        <f t="shared" si="11"/>
        <v>32.01</v>
      </c>
      <c r="T45" s="50">
        <f t="shared" si="12"/>
        <v>9.6999999999999993</v>
      </c>
      <c r="U45" s="49">
        <f t="shared" si="23"/>
        <v>31.019999999999996</v>
      </c>
      <c r="V45" s="49">
        <f t="shared" si="24"/>
        <v>9.3999999999999986</v>
      </c>
      <c r="W45" s="57">
        <v>24.654140000000002</v>
      </c>
      <c r="X45" s="57">
        <v>112.17715</v>
      </c>
      <c r="Y45" s="51">
        <f t="shared" si="4"/>
        <v>78.800000000000011</v>
      </c>
      <c r="Z45" s="51">
        <v>26</v>
      </c>
      <c r="AA45" s="52">
        <v>8</v>
      </c>
      <c r="AB45" s="85">
        <v>5</v>
      </c>
      <c r="AC45" s="83">
        <v>0</v>
      </c>
      <c r="AD45" s="83">
        <v>0</v>
      </c>
      <c r="AE45" s="83">
        <v>25</v>
      </c>
      <c r="AF45" s="83">
        <v>0</v>
      </c>
      <c r="AG45" s="85">
        <v>14</v>
      </c>
      <c r="AH45" s="83">
        <v>16</v>
      </c>
      <c r="AI45" s="83">
        <v>0</v>
      </c>
      <c r="AJ45" s="83">
        <v>0</v>
      </c>
      <c r="AK45" s="85">
        <v>4</v>
      </c>
      <c r="AL45" s="83">
        <v>3</v>
      </c>
      <c r="AM45" s="83">
        <v>0</v>
      </c>
      <c r="AN45" s="83">
        <v>11</v>
      </c>
      <c r="AO45" s="83">
        <v>7</v>
      </c>
      <c r="AP45" s="83">
        <v>0</v>
      </c>
      <c r="AQ45" s="83">
        <v>5</v>
      </c>
      <c r="AR45" s="83">
        <v>0</v>
      </c>
      <c r="AS45" s="83">
        <v>0</v>
      </c>
      <c r="AT45" s="83">
        <v>0</v>
      </c>
      <c r="AU45" s="79">
        <f t="shared" si="25"/>
        <v>30</v>
      </c>
      <c r="AV45" s="77">
        <f t="shared" si="26"/>
        <v>30</v>
      </c>
      <c r="AW45" s="77">
        <f t="shared" si="27"/>
        <v>30</v>
      </c>
    </row>
    <row r="46" spans="1:49" s="52" customFormat="1">
      <c r="A46" s="52" t="s">
        <v>225</v>
      </c>
      <c r="B46" s="53" t="s">
        <v>119</v>
      </c>
      <c r="C46" s="54">
        <v>41193</v>
      </c>
      <c r="D46" s="52">
        <v>2012</v>
      </c>
      <c r="E46" s="55">
        <v>0.38958333333333334</v>
      </c>
      <c r="F46" s="55">
        <v>0.39513888888888887</v>
      </c>
      <c r="G46" s="76">
        <f t="shared" si="22"/>
        <v>5.5555555555555358E-3</v>
      </c>
      <c r="H46" s="56">
        <v>2</v>
      </c>
      <c r="I46" s="57">
        <v>1</v>
      </c>
      <c r="J46" s="57">
        <v>9</v>
      </c>
      <c r="K46" s="57">
        <v>9</v>
      </c>
      <c r="L46" s="58" t="s">
        <v>176</v>
      </c>
      <c r="M46" s="58" t="s">
        <v>177</v>
      </c>
      <c r="N46" s="52">
        <v>1</v>
      </c>
      <c r="O46" s="49">
        <v>66.66</v>
      </c>
      <c r="P46" s="49">
        <v>20.2</v>
      </c>
      <c r="Q46" s="49">
        <v>66</v>
      </c>
      <c r="R46" s="49">
        <v>20</v>
      </c>
      <c r="S46" s="49">
        <v>66.66</v>
      </c>
      <c r="T46" s="50">
        <v>20.2</v>
      </c>
      <c r="U46" s="49">
        <v>66.33</v>
      </c>
      <c r="V46" s="49">
        <v>20.100000000000001</v>
      </c>
      <c r="W46" s="57">
        <v>24.663720000000001</v>
      </c>
      <c r="X46" s="57">
        <v>112.18444</v>
      </c>
      <c r="Y46" s="51">
        <v>78.800000000000011</v>
      </c>
      <c r="Z46" s="51">
        <v>26</v>
      </c>
      <c r="AA46" s="52">
        <v>10</v>
      </c>
      <c r="AB46" s="85">
        <v>0</v>
      </c>
      <c r="AC46" s="83">
        <v>2</v>
      </c>
      <c r="AD46" s="83">
        <v>1</v>
      </c>
      <c r="AE46" s="83">
        <v>27</v>
      </c>
      <c r="AF46" s="83">
        <v>0</v>
      </c>
      <c r="AG46" s="85">
        <v>1</v>
      </c>
      <c r="AH46" s="83">
        <v>29</v>
      </c>
      <c r="AI46" s="83">
        <v>0</v>
      </c>
      <c r="AJ46" s="83">
        <v>0</v>
      </c>
      <c r="AK46" s="85">
        <v>0</v>
      </c>
      <c r="AL46" s="83">
        <v>0</v>
      </c>
      <c r="AM46" s="83">
        <v>4</v>
      </c>
      <c r="AN46" s="83">
        <v>0</v>
      </c>
      <c r="AO46" s="83">
        <v>2</v>
      </c>
      <c r="AP46" s="83">
        <v>0</v>
      </c>
      <c r="AQ46" s="83">
        <v>14</v>
      </c>
      <c r="AR46" s="83">
        <v>10</v>
      </c>
      <c r="AS46" s="83">
        <v>0</v>
      </c>
      <c r="AT46" s="83">
        <v>0</v>
      </c>
      <c r="AU46" s="79">
        <f t="shared" si="25"/>
        <v>30</v>
      </c>
      <c r="AV46" s="77">
        <f t="shared" si="26"/>
        <v>30</v>
      </c>
      <c r="AW46" s="77">
        <f t="shared" si="27"/>
        <v>30</v>
      </c>
    </row>
    <row r="47" spans="1:49" s="52" customFormat="1">
      <c r="A47" s="52" t="s">
        <v>226</v>
      </c>
      <c r="B47" s="53" t="s">
        <v>115</v>
      </c>
      <c r="C47" s="54">
        <v>41193</v>
      </c>
      <c r="D47" s="52">
        <v>2012</v>
      </c>
      <c r="E47" s="55">
        <v>0.3972222222222222</v>
      </c>
      <c r="F47" s="55">
        <v>0.40138888888888885</v>
      </c>
      <c r="G47" s="76">
        <f t="shared" si="22"/>
        <v>4.1666666666666519E-3</v>
      </c>
      <c r="H47" s="56">
        <v>2</v>
      </c>
      <c r="I47" s="57">
        <v>1</v>
      </c>
      <c r="J47" s="57">
        <v>10</v>
      </c>
      <c r="K47" s="57">
        <v>10</v>
      </c>
      <c r="L47" s="58" t="s">
        <v>176</v>
      </c>
      <c r="M47" s="58" t="s">
        <v>177</v>
      </c>
      <c r="N47" s="52">
        <v>1</v>
      </c>
      <c r="O47" s="49">
        <v>66.66</v>
      </c>
      <c r="P47" s="49">
        <v>20.2</v>
      </c>
      <c r="Q47" s="49">
        <v>66</v>
      </c>
      <c r="R47" s="49">
        <v>20</v>
      </c>
      <c r="S47" s="49">
        <v>66.66</v>
      </c>
      <c r="T47" s="50">
        <v>20.2</v>
      </c>
      <c r="U47" s="49">
        <v>66.33</v>
      </c>
      <c r="V47" s="49">
        <v>20.100000000000001</v>
      </c>
      <c r="W47" s="57">
        <v>24.663720000000001</v>
      </c>
      <c r="X47" s="57">
        <v>112.18444</v>
      </c>
      <c r="Y47" s="51">
        <v>75.2</v>
      </c>
      <c r="Z47" s="51">
        <v>24</v>
      </c>
      <c r="AA47" s="52">
        <v>10</v>
      </c>
      <c r="AB47" s="85">
        <v>0</v>
      </c>
      <c r="AC47" s="83">
        <v>2</v>
      </c>
      <c r="AD47" s="83">
        <v>1</v>
      </c>
      <c r="AE47" s="83">
        <v>27</v>
      </c>
      <c r="AF47" s="83">
        <v>0</v>
      </c>
      <c r="AG47" s="85">
        <v>11</v>
      </c>
      <c r="AH47" s="83">
        <v>10</v>
      </c>
      <c r="AI47" s="83">
        <v>9</v>
      </c>
      <c r="AJ47" s="83">
        <v>0</v>
      </c>
      <c r="AK47" s="85">
        <v>8</v>
      </c>
      <c r="AL47" s="83">
        <v>2</v>
      </c>
      <c r="AM47" s="83">
        <v>1</v>
      </c>
      <c r="AN47" s="83">
        <v>0</v>
      </c>
      <c r="AO47" s="83">
        <v>2</v>
      </c>
      <c r="AP47" s="83">
        <v>0</v>
      </c>
      <c r="AQ47" s="83">
        <v>17</v>
      </c>
      <c r="AR47" s="83">
        <v>0</v>
      </c>
      <c r="AS47" s="83">
        <v>0</v>
      </c>
      <c r="AT47" s="83">
        <v>0</v>
      </c>
      <c r="AU47" s="79">
        <f t="shared" si="25"/>
        <v>30</v>
      </c>
      <c r="AV47" s="77">
        <f t="shared" si="26"/>
        <v>30</v>
      </c>
      <c r="AW47" s="77">
        <f t="shared" si="27"/>
        <v>30</v>
      </c>
    </row>
    <row r="48" spans="1:49" s="52" customFormat="1">
      <c r="A48" s="52" t="s">
        <v>227</v>
      </c>
      <c r="B48" s="53" t="s">
        <v>123</v>
      </c>
      <c r="C48" s="54">
        <v>41193</v>
      </c>
      <c r="D48" s="52">
        <v>2012</v>
      </c>
      <c r="E48" s="55">
        <v>0.3923611111111111</v>
      </c>
      <c r="F48" s="55">
        <v>0.39861111111111108</v>
      </c>
      <c r="G48" s="76">
        <f t="shared" si="22"/>
        <v>6.2499999999999778E-3</v>
      </c>
      <c r="H48" s="56">
        <v>2</v>
      </c>
      <c r="I48" s="57">
        <v>1</v>
      </c>
      <c r="J48" s="57">
        <v>11</v>
      </c>
      <c r="K48" s="57">
        <v>11</v>
      </c>
      <c r="L48" s="58" t="s">
        <v>176</v>
      </c>
      <c r="M48" s="58" t="s">
        <v>177</v>
      </c>
      <c r="N48" s="52">
        <v>1</v>
      </c>
      <c r="O48" s="49">
        <v>62.699999999999996</v>
      </c>
      <c r="P48" s="49">
        <v>19</v>
      </c>
      <c r="Q48" s="49">
        <v>66.33</v>
      </c>
      <c r="R48" s="49">
        <v>20.100000000000001</v>
      </c>
      <c r="S48" s="49">
        <v>66.33</v>
      </c>
      <c r="T48" s="50">
        <v>20.100000000000001</v>
      </c>
      <c r="U48" s="49">
        <v>64.515000000000001</v>
      </c>
      <c r="V48" s="49">
        <v>19.55</v>
      </c>
      <c r="W48" s="57">
        <v>24.664239999999999</v>
      </c>
      <c r="X48" s="57">
        <v>112.18462</v>
      </c>
      <c r="Y48" s="51">
        <v>78.800000000000011</v>
      </c>
      <c r="Z48" s="51">
        <v>26</v>
      </c>
      <c r="AA48" s="52">
        <v>9</v>
      </c>
      <c r="AB48" s="85">
        <v>0</v>
      </c>
      <c r="AC48" s="83">
        <v>0</v>
      </c>
      <c r="AD48" s="83">
        <v>7</v>
      </c>
      <c r="AE48" s="83">
        <v>23</v>
      </c>
      <c r="AF48" s="83">
        <v>0</v>
      </c>
      <c r="AG48" s="85">
        <v>3</v>
      </c>
      <c r="AH48" s="83">
        <v>25</v>
      </c>
      <c r="AI48" s="83">
        <v>2</v>
      </c>
      <c r="AJ48" s="83">
        <v>0</v>
      </c>
      <c r="AK48" s="85">
        <v>0</v>
      </c>
      <c r="AL48" s="83">
        <v>0</v>
      </c>
      <c r="AM48" s="83">
        <v>0</v>
      </c>
      <c r="AN48" s="83">
        <v>2</v>
      </c>
      <c r="AO48" s="83">
        <v>16</v>
      </c>
      <c r="AP48" s="83">
        <v>0</v>
      </c>
      <c r="AQ48" s="83">
        <v>12</v>
      </c>
      <c r="AR48" s="83">
        <v>0</v>
      </c>
      <c r="AS48" s="83">
        <v>0</v>
      </c>
      <c r="AT48" s="83">
        <v>0</v>
      </c>
      <c r="AU48" s="79">
        <f t="shared" si="25"/>
        <v>30</v>
      </c>
      <c r="AV48" s="77">
        <f t="shared" si="26"/>
        <v>30</v>
      </c>
      <c r="AW48" s="77">
        <f t="shared" si="27"/>
        <v>30</v>
      </c>
    </row>
    <row r="49" spans="1:73" s="52" customFormat="1">
      <c r="A49" s="52" t="s">
        <v>228</v>
      </c>
      <c r="B49" s="53" t="s">
        <v>114</v>
      </c>
      <c r="C49" s="54">
        <v>41193</v>
      </c>
      <c r="D49" s="52">
        <v>2012</v>
      </c>
      <c r="E49" s="55">
        <v>0.37986111111111115</v>
      </c>
      <c r="F49" s="55">
        <v>0.38541666666666669</v>
      </c>
      <c r="G49" s="76">
        <f t="shared" si="22"/>
        <v>5.5555555555555358E-3</v>
      </c>
      <c r="H49" s="56">
        <v>2</v>
      </c>
      <c r="I49" s="57">
        <v>1</v>
      </c>
      <c r="J49" s="57">
        <v>12</v>
      </c>
      <c r="K49" s="57">
        <v>12</v>
      </c>
      <c r="L49" s="58" t="s">
        <v>176</v>
      </c>
      <c r="M49" s="58" t="s">
        <v>177</v>
      </c>
      <c r="N49" s="52">
        <v>1</v>
      </c>
      <c r="O49" s="49">
        <v>64.680000000000007</v>
      </c>
      <c r="P49" s="49">
        <v>19.600000000000001</v>
      </c>
      <c r="Q49" s="49">
        <v>66.33</v>
      </c>
      <c r="R49" s="49">
        <v>20.100000000000001</v>
      </c>
      <c r="S49" s="49">
        <v>66.33</v>
      </c>
      <c r="T49" s="50">
        <v>20.100000000000001</v>
      </c>
      <c r="U49" s="49">
        <v>65.504999999999995</v>
      </c>
      <c r="V49" s="49">
        <v>19.850000000000001</v>
      </c>
      <c r="W49" s="57">
        <v>24.664239999999999</v>
      </c>
      <c r="X49" s="57">
        <v>112.18462</v>
      </c>
      <c r="Y49" s="51">
        <v>78.800000000000011</v>
      </c>
      <c r="Z49" s="51">
        <v>26</v>
      </c>
      <c r="AA49" s="52">
        <v>9</v>
      </c>
      <c r="AB49" s="85">
        <v>0</v>
      </c>
      <c r="AC49" s="83">
        <v>4</v>
      </c>
      <c r="AD49" s="83">
        <v>5</v>
      </c>
      <c r="AE49" s="83">
        <v>21</v>
      </c>
      <c r="AF49" s="83">
        <v>0</v>
      </c>
      <c r="AG49" s="85">
        <v>0</v>
      </c>
      <c r="AH49" s="83">
        <v>30</v>
      </c>
      <c r="AI49" s="83">
        <v>0</v>
      </c>
      <c r="AJ49" s="83">
        <v>0</v>
      </c>
      <c r="AK49" s="85">
        <v>0</v>
      </c>
      <c r="AL49" s="83">
        <v>0</v>
      </c>
      <c r="AM49" s="83">
        <v>0</v>
      </c>
      <c r="AN49" s="83">
        <v>0</v>
      </c>
      <c r="AO49" s="83">
        <v>19</v>
      </c>
      <c r="AP49" s="83">
        <v>0</v>
      </c>
      <c r="AQ49" s="83">
        <v>11</v>
      </c>
      <c r="AR49" s="83">
        <v>0</v>
      </c>
      <c r="AS49" s="83">
        <v>0</v>
      </c>
      <c r="AT49" s="83">
        <v>0</v>
      </c>
      <c r="AU49" s="79">
        <f t="shared" si="25"/>
        <v>30</v>
      </c>
      <c r="AV49" s="77">
        <f t="shared" si="26"/>
        <v>30</v>
      </c>
      <c r="AW49" s="77">
        <f t="shared" si="27"/>
        <v>30</v>
      </c>
    </row>
    <row r="50" spans="1:73" s="52" customFormat="1">
      <c r="A50" s="52" t="s">
        <v>229</v>
      </c>
      <c r="B50" s="53" t="s">
        <v>119</v>
      </c>
      <c r="C50" s="54">
        <v>41193</v>
      </c>
      <c r="D50" s="52">
        <v>2012</v>
      </c>
      <c r="E50" s="55">
        <v>0.38541666666666669</v>
      </c>
      <c r="F50" s="55">
        <v>0.39166666666666666</v>
      </c>
      <c r="G50" s="76">
        <f t="shared" si="22"/>
        <v>6.2499999999999778E-3</v>
      </c>
      <c r="H50" s="56">
        <v>2</v>
      </c>
      <c r="I50" s="57">
        <v>1</v>
      </c>
      <c r="J50" s="57">
        <v>9</v>
      </c>
      <c r="K50" s="57">
        <v>9</v>
      </c>
      <c r="L50" s="58" t="s">
        <v>113</v>
      </c>
      <c r="M50" s="58" t="s">
        <v>208</v>
      </c>
      <c r="N50" s="52">
        <v>1</v>
      </c>
      <c r="O50" s="49">
        <v>25.08</v>
      </c>
      <c r="P50" s="49">
        <v>7.6</v>
      </c>
      <c r="Q50" s="49">
        <v>23.099999999999998</v>
      </c>
      <c r="R50" s="49">
        <v>7</v>
      </c>
      <c r="S50" s="49">
        <v>25.08</v>
      </c>
      <c r="T50" s="50">
        <v>7.6</v>
      </c>
      <c r="U50" s="49">
        <v>24.089999999999996</v>
      </c>
      <c r="V50" s="49">
        <v>7.3</v>
      </c>
      <c r="W50" s="57">
        <v>24.6553</v>
      </c>
      <c r="X50" s="57">
        <v>112.1764</v>
      </c>
      <c r="Y50" s="51">
        <v>78.800000000000011</v>
      </c>
      <c r="Z50" s="51">
        <v>26</v>
      </c>
      <c r="AA50" s="52">
        <v>9</v>
      </c>
      <c r="AB50" s="85">
        <v>0</v>
      </c>
      <c r="AC50" s="83">
        <v>0</v>
      </c>
      <c r="AD50" s="83">
        <v>2</v>
      </c>
      <c r="AE50" s="83">
        <v>28</v>
      </c>
      <c r="AF50" s="83">
        <v>0</v>
      </c>
      <c r="AG50" s="85">
        <v>0</v>
      </c>
      <c r="AH50" s="83">
        <v>28</v>
      </c>
      <c r="AI50" s="83">
        <v>2</v>
      </c>
      <c r="AJ50" s="83">
        <v>0</v>
      </c>
      <c r="AK50" s="85">
        <v>0</v>
      </c>
      <c r="AL50" s="83">
        <v>0</v>
      </c>
      <c r="AM50" s="83">
        <v>4</v>
      </c>
      <c r="AN50" s="83">
        <v>0</v>
      </c>
      <c r="AO50" s="83">
        <v>7</v>
      </c>
      <c r="AP50" s="83">
        <v>0</v>
      </c>
      <c r="AQ50" s="83">
        <v>6</v>
      </c>
      <c r="AR50" s="83">
        <v>1</v>
      </c>
      <c r="AS50" s="83">
        <v>0</v>
      </c>
      <c r="AT50" s="83">
        <v>11</v>
      </c>
      <c r="AU50" s="79">
        <f t="shared" si="25"/>
        <v>30</v>
      </c>
      <c r="AV50" s="77">
        <f t="shared" si="26"/>
        <v>30</v>
      </c>
      <c r="AW50" s="77">
        <f t="shared" si="27"/>
        <v>29</v>
      </c>
    </row>
    <row r="51" spans="1:73" s="52" customFormat="1">
      <c r="A51" s="52" t="s">
        <v>230</v>
      </c>
      <c r="B51" s="53" t="s">
        <v>115</v>
      </c>
      <c r="C51" s="54">
        <v>41193</v>
      </c>
      <c r="D51" s="52">
        <v>2012</v>
      </c>
      <c r="E51" s="55">
        <v>0.44027777777777777</v>
      </c>
      <c r="F51" s="55">
        <v>0.44375000000000003</v>
      </c>
      <c r="G51" s="76">
        <f t="shared" si="22"/>
        <v>3.4722222222222654E-3</v>
      </c>
      <c r="H51" s="56">
        <v>2</v>
      </c>
      <c r="I51" s="57">
        <v>1</v>
      </c>
      <c r="J51" s="57">
        <v>10</v>
      </c>
      <c r="K51" s="57">
        <v>10</v>
      </c>
      <c r="L51" s="58" t="s">
        <v>113</v>
      </c>
      <c r="M51" s="58" t="s">
        <v>208</v>
      </c>
      <c r="N51" s="52">
        <v>1</v>
      </c>
      <c r="O51" s="49">
        <v>23.099999999999998</v>
      </c>
      <c r="P51" s="49">
        <v>7</v>
      </c>
      <c r="Q51" s="49">
        <v>26.4</v>
      </c>
      <c r="R51" s="49">
        <v>8</v>
      </c>
      <c r="S51" s="49">
        <v>26.4</v>
      </c>
      <c r="T51" s="50">
        <v>8</v>
      </c>
      <c r="U51" s="49">
        <v>24.75</v>
      </c>
      <c r="V51" s="49">
        <v>7.5</v>
      </c>
      <c r="W51" s="57">
        <v>24.6553</v>
      </c>
      <c r="X51" s="57">
        <v>112.1764</v>
      </c>
      <c r="Y51" s="51">
        <v>78.800000000000011</v>
      </c>
      <c r="Z51" s="51">
        <v>26</v>
      </c>
      <c r="AA51" s="52">
        <v>9</v>
      </c>
      <c r="AB51" s="85">
        <v>0</v>
      </c>
      <c r="AC51" s="83">
        <v>0</v>
      </c>
      <c r="AD51" s="83">
        <v>10</v>
      </c>
      <c r="AE51" s="83">
        <v>20</v>
      </c>
      <c r="AF51" s="83">
        <v>0</v>
      </c>
      <c r="AG51" s="85">
        <v>0</v>
      </c>
      <c r="AH51" s="83">
        <v>26</v>
      </c>
      <c r="AI51" s="83">
        <v>4</v>
      </c>
      <c r="AJ51" s="83">
        <v>0</v>
      </c>
      <c r="AK51" s="85">
        <v>0</v>
      </c>
      <c r="AL51" s="83">
        <v>1</v>
      </c>
      <c r="AM51" s="83">
        <v>0</v>
      </c>
      <c r="AN51" s="83">
        <v>0</v>
      </c>
      <c r="AO51" s="83">
        <v>6</v>
      </c>
      <c r="AP51" s="83">
        <v>0</v>
      </c>
      <c r="AQ51" s="83">
        <v>18</v>
      </c>
      <c r="AR51" s="83">
        <v>0</v>
      </c>
      <c r="AS51" s="83">
        <v>1</v>
      </c>
      <c r="AT51" s="83">
        <v>4</v>
      </c>
      <c r="AU51" s="79">
        <f t="shared" si="25"/>
        <v>30</v>
      </c>
      <c r="AV51" s="77">
        <f t="shared" si="26"/>
        <v>30</v>
      </c>
      <c r="AW51" s="77">
        <f t="shared" si="27"/>
        <v>30</v>
      </c>
    </row>
    <row r="52" spans="1:73" s="52" customFormat="1">
      <c r="A52" s="52" t="s">
        <v>231</v>
      </c>
      <c r="B52" s="53" t="s">
        <v>123</v>
      </c>
      <c r="C52" s="54">
        <v>41193</v>
      </c>
      <c r="D52" s="52">
        <v>2012</v>
      </c>
      <c r="E52" s="55">
        <v>0.42708333333333331</v>
      </c>
      <c r="F52" s="55">
        <v>0.43263888888888885</v>
      </c>
      <c r="G52" s="76">
        <f t="shared" si="22"/>
        <v>5.5555555555555358E-3</v>
      </c>
      <c r="H52" s="56">
        <v>2</v>
      </c>
      <c r="I52" s="57">
        <v>1</v>
      </c>
      <c r="J52" s="57">
        <v>11</v>
      </c>
      <c r="K52" s="57">
        <v>11</v>
      </c>
      <c r="L52" s="58" t="s">
        <v>113</v>
      </c>
      <c r="M52" s="58" t="s">
        <v>208</v>
      </c>
      <c r="N52" s="52">
        <v>1</v>
      </c>
      <c r="O52" s="49">
        <v>24.419999999999998</v>
      </c>
      <c r="P52" s="49">
        <v>7.4</v>
      </c>
      <c r="Q52" s="49">
        <v>26.07</v>
      </c>
      <c r="R52" s="49">
        <v>7.9</v>
      </c>
      <c r="S52" s="49">
        <v>26.07</v>
      </c>
      <c r="T52" s="50">
        <v>7.9</v>
      </c>
      <c r="U52" s="49">
        <v>25.244999999999997</v>
      </c>
      <c r="V52" s="49">
        <v>7.65</v>
      </c>
      <c r="W52" s="57">
        <v>24.655249999999999</v>
      </c>
      <c r="X52" s="57">
        <v>112.17619999999999</v>
      </c>
      <c r="Y52" s="51">
        <v>78.800000000000011</v>
      </c>
      <c r="Z52" s="51">
        <v>26</v>
      </c>
      <c r="AA52" s="52">
        <v>9</v>
      </c>
      <c r="AB52" s="85">
        <v>0</v>
      </c>
      <c r="AC52" s="83">
        <v>0</v>
      </c>
      <c r="AD52" s="83">
        <v>8</v>
      </c>
      <c r="AE52" s="83">
        <v>22</v>
      </c>
      <c r="AF52" s="83">
        <v>0</v>
      </c>
      <c r="AG52" s="85">
        <v>0</v>
      </c>
      <c r="AH52" s="83">
        <v>28</v>
      </c>
      <c r="AI52" s="83">
        <v>2</v>
      </c>
      <c r="AJ52" s="83">
        <v>0</v>
      </c>
      <c r="AK52" s="85">
        <v>0</v>
      </c>
      <c r="AL52" s="83">
        <v>0</v>
      </c>
      <c r="AM52" s="83">
        <v>0</v>
      </c>
      <c r="AN52" s="83">
        <v>0</v>
      </c>
      <c r="AO52" s="83">
        <v>11</v>
      </c>
      <c r="AP52" s="83">
        <v>0</v>
      </c>
      <c r="AQ52" s="83">
        <v>12</v>
      </c>
      <c r="AR52" s="83">
        <v>0</v>
      </c>
      <c r="AS52" s="83">
        <v>0</v>
      </c>
      <c r="AT52" s="83">
        <v>7</v>
      </c>
      <c r="AU52" s="79">
        <f t="shared" si="25"/>
        <v>30</v>
      </c>
      <c r="AV52" s="77">
        <f t="shared" si="26"/>
        <v>30</v>
      </c>
      <c r="AW52" s="77">
        <f t="shared" si="27"/>
        <v>30</v>
      </c>
    </row>
    <row r="53" spans="1:73" s="52" customFormat="1">
      <c r="A53" s="52" t="s">
        <v>232</v>
      </c>
      <c r="B53" s="53" t="s">
        <v>114</v>
      </c>
      <c r="C53" s="54">
        <v>41193</v>
      </c>
      <c r="D53" s="52">
        <v>2012</v>
      </c>
      <c r="E53" s="55">
        <v>0.42569444444444443</v>
      </c>
      <c r="F53" s="55">
        <v>0.43124999999999997</v>
      </c>
      <c r="G53" s="76">
        <f t="shared" si="22"/>
        <v>5.5555555555555358E-3</v>
      </c>
      <c r="H53" s="56">
        <v>2</v>
      </c>
      <c r="I53" s="57">
        <v>1</v>
      </c>
      <c r="J53" s="57">
        <v>12</v>
      </c>
      <c r="K53" s="57">
        <v>12</v>
      </c>
      <c r="L53" s="58" t="s">
        <v>113</v>
      </c>
      <c r="M53" s="58" t="s">
        <v>208</v>
      </c>
      <c r="N53" s="52">
        <v>1</v>
      </c>
      <c r="O53" s="49">
        <v>26.729999999999997</v>
      </c>
      <c r="P53" s="49">
        <v>8.1</v>
      </c>
      <c r="Q53" s="49">
        <v>27.72</v>
      </c>
      <c r="R53" s="49">
        <v>8.4</v>
      </c>
      <c r="S53" s="49">
        <v>27.72</v>
      </c>
      <c r="T53" s="50">
        <v>8.4</v>
      </c>
      <c r="U53" s="49">
        <v>27.224999999999998</v>
      </c>
      <c r="V53" s="49">
        <v>8.25</v>
      </c>
      <c r="W53" s="57">
        <v>24.655249999999999</v>
      </c>
      <c r="X53" s="57">
        <v>112.17619999999999</v>
      </c>
      <c r="Y53" s="51">
        <v>78.800000000000011</v>
      </c>
      <c r="Z53" s="51">
        <v>26</v>
      </c>
      <c r="AA53" s="52">
        <v>9</v>
      </c>
      <c r="AB53" s="85">
        <v>10</v>
      </c>
      <c r="AC53" s="83">
        <v>4</v>
      </c>
      <c r="AD53" s="83">
        <v>8</v>
      </c>
      <c r="AE53" s="83">
        <v>8</v>
      </c>
      <c r="AF53" s="83">
        <v>0</v>
      </c>
      <c r="AG53" s="85">
        <v>0</v>
      </c>
      <c r="AH53" s="83">
        <v>30</v>
      </c>
      <c r="AI53" s="83">
        <v>0</v>
      </c>
      <c r="AJ53" s="83">
        <v>0</v>
      </c>
      <c r="AK53" s="85">
        <v>5</v>
      </c>
      <c r="AL53" s="83">
        <v>0</v>
      </c>
      <c r="AM53" s="83">
        <v>0</v>
      </c>
      <c r="AN53" s="83">
        <v>0</v>
      </c>
      <c r="AO53" s="83">
        <v>15</v>
      </c>
      <c r="AP53" s="83">
        <v>0</v>
      </c>
      <c r="AQ53" s="83">
        <v>0</v>
      </c>
      <c r="AR53" s="83">
        <v>0</v>
      </c>
      <c r="AS53" s="83">
        <v>0</v>
      </c>
      <c r="AT53" s="83">
        <v>10</v>
      </c>
      <c r="AU53" s="79">
        <f t="shared" si="25"/>
        <v>30</v>
      </c>
      <c r="AV53" s="77">
        <f t="shared" si="26"/>
        <v>30</v>
      </c>
      <c r="AW53" s="77">
        <f t="shared" si="27"/>
        <v>30</v>
      </c>
    </row>
    <row r="54" spans="1:73" s="52" customFormat="1">
      <c r="A54" s="52" t="s">
        <v>245</v>
      </c>
      <c r="B54" s="53" t="s">
        <v>188</v>
      </c>
      <c r="C54" s="54">
        <v>41193</v>
      </c>
      <c r="D54" s="52">
        <v>2012</v>
      </c>
      <c r="E54" s="55">
        <v>0.3923611111111111</v>
      </c>
      <c r="F54" s="55">
        <v>0.39583333333333331</v>
      </c>
      <c r="G54" s="76">
        <f t="shared" si="22"/>
        <v>3.4722222222222099E-3</v>
      </c>
      <c r="H54" s="56">
        <v>2</v>
      </c>
      <c r="I54" s="57">
        <v>1</v>
      </c>
      <c r="J54" s="57">
        <v>1</v>
      </c>
      <c r="K54" s="57">
        <v>1</v>
      </c>
      <c r="L54" s="58" t="s">
        <v>233</v>
      </c>
      <c r="M54" s="58" t="s">
        <v>236</v>
      </c>
      <c r="N54" s="52">
        <v>2</v>
      </c>
      <c r="O54" s="49">
        <v>83.16</v>
      </c>
      <c r="P54" s="49">
        <v>25.2</v>
      </c>
      <c r="Q54" s="49">
        <v>80.19</v>
      </c>
      <c r="R54" s="49">
        <v>24.3</v>
      </c>
      <c r="S54" s="49">
        <v>83.16</v>
      </c>
      <c r="T54" s="50">
        <v>25.2</v>
      </c>
      <c r="U54" s="49">
        <v>81.674999999999997</v>
      </c>
      <c r="V54" s="49">
        <v>24.75</v>
      </c>
      <c r="W54" s="57">
        <v>24.556000000000001</v>
      </c>
      <c r="X54" s="57">
        <v>112.10503</v>
      </c>
      <c r="Y54" s="51">
        <v>82.4</v>
      </c>
      <c r="Z54" s="51">
        <v>28</v>
      </c>
      <c r="AA54" s="52">
        <v>18</v>
      </c>
      <c r="AB54" s="85">
        <v>2</v>
      </c>
      <c r="AC54" s="83">
        <v>12</v>
      </c>
      <c r="AD54" s="83">
        <v>12</v>
      </c>
      <c r="AE54" s="83">
        <v>4</v>
      </c>
      <c r="AF54" s="83">
        <v>0</v>
      </c>
      <c r="AG54" s="85">
        <v>9</v>
      </c>
      <c r="AH54" s="83">
        <v>19</v>
      </c>
      <c r="AI54" s="83">
        <v>2</v>
      </c>
      <c r="AJ54" s="83">
        <v>0</v>
      </c>
      <c r="AK54" s="85">
        <v>4</v>
      </c>
      <c r="AL54" s="83">
        <v>4</v>
      </c>
      <c r="AM54" s="83">
        <v>6</v>
      </c>
      <c r="AN54" s="83">
        <v>0</v>
      </c>
      <c r="AO54" s="83">
        <v>0</v>
      </c>
      <c r="AP54" s="83">
        <v>0</v>
      </c>
      <c r="AQ54" s="83">
        <v>7</v>
      </c>
      <c r="AR54" s="83">
        <v>9</v>
      </c>
      <c r="AS54" s="83">
        <v>0</v>
      </c>
      <c r="AT54" s="83">
        <v>0</v>
      </c>
      <c r="AU54" s="79">
        <f t="shared" si="25"/>
        <v>30</v>
      </c>
      <c r="AV54" s="77">
        <f t="shared" si="26"/>
        <v>30</v>
      </c>
      <c r="AW54" s="77">
        <f t="shared" si="27"/>
        <v>30</v>
      </c>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row>
    <row r="55" spans="1:73" s="52" customFormat="1">
      <c r="A55" s="52" t="s">
        <v>246</v>
      </c>
      <c r="B55" s="53" t="s">
        <v>124</v>
      </c>
      <c r="C55" s="54">
        <v>41193</v>
      </c>
      <c r="D55" s="52">
        <v>2012</v>
      </c>
      <c r="E55" s="55">
        <v>0.38194444444444442</v>
      </c>
      <c r="F55" s="55">
        <v>0.38819444444444445</v>
      </c>
      <c r="G55" s="76">
        <f t="shared" si="22"/>
        <v>6.2500000000000333E-3</v>
      </c>
      <c r="H55" s="56">
        <v>2</v>
      </c>
      <c r="I55" s="57">
        <v>1</v>
      </c>
      <c r="J55" s="57">
        <v>2</v>
      </c>
      <c r="K55" s="57">
        <v>2</v>
      </c>
      <c r="L55" s="58" t="s">
        <v>233</v>
      </c>
      <c r="M55" s="58" t="s">
        <v>236</v>
      </c>
      <c r="N55" s="52">
        <v>2</v>
      </c>
      <c r="O55" s="49">
        <v>68.969999999999985</v>
      </c>
      <c r="P55" s="49">
        <v>20.9</v>
      </c>
      <c r="Q55" s="49">
        <v>66.33</v>
      </c>
      <c r="R55" s="49">
        <v>20.100000000000001</v>
      </c>
      <c r="S55" s="49">
        <v>68.969999999999985</v>
      </c>
      <c r="T55" s="50">
        <v>20.9</v>
      </c>
      <c r="U55" s="49">
        <v>67.649999999999991</v>
      </c>
      <c r="V55" s="49">
        <v>20.5</v>
      </c>
      <c r="W55" s="57">
        <v>24.556000000000001</v>
      </c>
      <c r="X55" s="57">
        <v>112.10503</v>
      </c>
      <c r="Y55" s="51">
        <v>82.4</v>
      </c>
      <c r="Z55" s="51">
        <v>28</v>
      </c>
      <c r="AA55" s="52">
        <v>20</v>
      </c>
      <c r="AB55" s="85">
        <v>3</v>
      </c>
      <c r="AC55" s="83">
        <v>1</v>
      </c>
      <c r="AD55" s="83">
        <v>8</v>
      </c>
      <c r="AE55" s="83">
        <v>18</v>
      </c>
      <c r="AF55" s="83">
        <v>0</v>
      </c>
      <c r="AG55" s="85">
        <v>3</v>
      </c>
      <c r="AH55" s="83">
        <v>25</v>
      </c>
      <c r="AI55" s="83">
        <v>2</v>
      </c>
      <c r="AJ55" s="83">
        <v>0</v>
      </c>
      <c r="AK55" s="85">
        <v>4</v>
      </c>
      <c r="AL55" s="83">
        <v>2</v>
      </c>
      <c r="AM55" s="83">
        <v>0</v>
      </c>
      <c r="AN55" s="83">
        <v>6</v>
      </c>
      <c r="AO55" s="83">
        <v>5</v>
      </c>
      <c r="AP55" s="83">
        <v>3</v>
      </c>
      <c r="AQ55" s="83">
        <v>6</v>
      </c>
      <c r="AR55" s="83">
        <v>1</v>
      </c>
      <c r="AS55" s="83">
        <v>3</v>
      </c>
      <c r="AT55" s="83">
        <v>0</v>
      </c>
      <c r="AU55" s="79">
        <f t="shared" si="25"/>
        <v>30</v>
      </c>
      <c r="AV55" s="77">
        <f t="shared" si="26"/>
        <v>30</v>
      </c>
      <c r="AW55" s="77">
        <f t="shared" si="27"/>
        <v>30</v>
      </c>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row>
    <row r="56" spans="1:73" s="52" customFormat="1">
      <c r="A56" s="52" t="s">
        <v>247</v>
      </c>
      <c r="B56" s="53" t="s">
        <v>112</v>
      </c>
      <c r="C56" s="54">
        <v>41193</v>
      </c>
      <c r="D56" s="52">
        <v>2012</v>
      </c>
      <c r="E56" s="55">
        <v>0.39305555555555555</v>
      </c>
      <c r="F56" s="55">
        <v>0.39861111111111108</v>
      </c>
      <c r="G56" s="76">
        <f t="shared" si="22"/>
        <v>5.5555555555555358E-3</v>
      </c>
      <c r="H56" s="56">
        <v>2</v>
      </c>
      <c r="I56" s="57">
        <v>1</v>
      </c>
      <c r="J56" s="57">
        <v>3</v>
      </c>
      <c r="K56" s="57">
        <v>3</v>
      </c>
      <c r="L56" s="58" t="s">
        <v>233</v>
      </c>
      <c r="M56" s="58" t="s">
        <v>236</v>
      </c>
      <c r="N56" s="52">
        <v>2</v>
      </c>
      <c r="O56" s="49">
        <v>73.259999999999991</v>
      </c>
      <c r="P56" s="49">
        <v>22.2</v>
      </c>
      <c r="Q56" s="49">
        <v>69.3</v>
      </c>
      <c r="R56" s="49">
        <v>21</v>
      </c>
      <c r="S56" s="49">
        <v>73.259999999999991</v>
      </c>
      <c r="T56" s="50">
        <v>22.2</v>
      </c>
      <c r="U56" s="49">
        <v>71.28</v>
      </c>
      <c r="V56" s="49">
        <v>21.6</v>
      </c>
      <c r="W56" s="57">
        <v>24.556000000000001</v>
      </c>
      <c r="X56" s="57">
        <v>112.10503</v>
      </c>
      <c r="Y56" s="51">
        <v>77</v>
      </c>
      <c r="Z56" s="51">
        <v>25</v>
      </c>
      <c r="AA56" s="52">
        <v>30</v>
      </c>
      <c r="AB56" s="85">
        <v>5</v>
      </c>
      <c r="AC56" s="83">
        <v>1</v>
      </c>
      <c r="AD56" s="83">
        <v>8</v>
      </c>
      <c r="AE56" s="83">
        <v>16</v>
      </c>
      <c r="AF56" s="83">
        <v>0</v>
      </c>
      <c r="AG56" s="85">
        <v>16</v>
      </c>
      <c r="AH56" s="83">
        <v>14</v>
      </c>
      <c r="AI56" s="83">
        <v>0</v>
      </c>
      <c r="AJ56" s="83">
        <v>0</v>
      </c>
      <c r="AK56" s="85">
        <v>6</v>
      </c>
      <c r="AL56" s="83">
        <v>4</v>
      </c>
      <c r="AM56" s="83">
        <v>0</v>
      </c>
      <c r="AN56" s="83">
        <v>2</v>
      </c>
      <c r="AO56" s="83">
        <v>11</v>
      </c>
      <c r="AP56" s="83">
        <v>0</v>
      </c>
      <c r="AQ56" s="83">
        <v>7</v>
      </c>
      <c r="AR56" s="83">
        <v>0</v>
      </c>
      <c r="AS56" s="83">
        <v>0</v>
      </c>
      <c r="AT56" s="83">
        <v>0</v>
      </c>
      <c r="AU56" s="79">
        <f t="shared" si="25"/>
        <v>30</v>
      </c>
      <c r="AV56" s="77">
        <f t="shared" si="26"/>
        <v>30</v>
      </c>
      <c r="AW56" s="77">
        <f t="shared" si="27"/>
        <v>30</v>
      </c>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row>
    <row r="57" spans="1:73" s="52" customFormat="1">
      <c r="A57" s="52" t="s">
        <v>237</v>
      </c>
      <c r="B57" s="53" t="s">
        <v>119</v>
      </c>
      <c r="C57" s="54">
        <v>41195</v>
      </c>
      <c r="D57" s="52">
        <v>2012</v>
      </c>
      <c r="E57" s="55">
        <v>0.40972222222222227</v>
      </c>
      <c r="F57" s="55">
        <v>0.41250000000000003</v>
      </c>
      <c r="G57" s="55">
        <v>3.4722222222222654E-3</v>
      </c>
      <c r="H57" s="56">
        <v>2</v>
      </c>
      <c r="I57" s="57">
        <v>1</v>
      </c>
      <c r="J57" s="57">
        <v>4</v>
      </c>
      <c r="K57" s="57">
        <v>4</v>
      </c>
      <c r="L57" s="58" t="s">
        <v>238</v>
      </c>
      <c r="M57" s="58" t="s">
        <v>236</v>
      </c>
      <c r="N57" s="52">
        <v>2</v>
      </c>
      <c r="O57" s="49">
        <v>72.599999999999994</v>
      </c>
      <c r="P57" s="49">
        <v>22</v>
      </c>
      <c r="Q57" s="49">
        <v>69.3</v>
      </c>
      <c r="R57" s="49">
        <v>21</v>
      </c>
      <c r="S57" s="49">
        <v>72.599999999999994</v>
      </c>
      <c r="T57" s="50">
        <v>22</v>
      </c>
      <c r="U57" s="49">
        <v>70.949999999999989</v>
      </c>
      <c r="V57" s="49">
        <v>21.5</v>
      </c>
      <c r="W57" s="57">
        <v>24.558810000000001</v>
      </c>
      <c r="X57" s="57">
        <v>112.10587</v>
      </c>
      <c r="Y57" s="51">
        <v>73.400000000000006</v>
      </c>
      <c r="Z57" s="51">
        <v>23</v>
      </c>
      <c r="AA57" s="52">
        <v>5</v>
      </c>
      <c r="AB57" s="91">
        <v>2</v>
      </c>
      <c r="AC57" s="52">
        <v>0</v>
      </c>
      <c r="AD57" s="52">
        <v>0</v>
      </c>
      <c r="AE57" s="52">
        <v>28</v>
      </c>
      <c r="AF57" s="92">
        <v>0</v>
      </c>
      <c r="AG57" s="52">
        <v>2</v>
      </c>
      <c r="AH57" s="52">
        <v>28</v>
      </c>
      <c r="AI57" s="52">
        <v>0</v>
      </c>
      <c r="AJ57" s="52">
        <v>0</v>
      </c>
      <c r="AK57" s="95">
        <v>2</v>
      </c>
      <c r="AL57" s="52">
        <v>5</v>
      </c>
      <c r="AM57" s="52">
        <v>4</v>
      </c>
      <c r="AN57" s="52">
        <v>0</v>
      </c>
      <c r="AO57" s="52">
        <v>2</v>
      </c>
      <c r="AP57" s="52">
        <v>0</v>
      </c>
      <c r="AQ57" s="52">
        <v>11</v>
      </c>
      <c r="AR57" s="52">
        <v>6</v>
      </c>
      <c r="AS57" s="52">
        <v>0</v>
      </c>
      <c r="AT57" s="52">
        <v>0</v>
      </c>
      <c r="AU57" s="52">
        <f t="shared" si="25"/>
        <v>30</v>
      </c>
      <c r="AV57" s="52">
        <f t="shared" si="26"/>
        <v>30</v>
      </c>
      <c r="AW57" s="52">
        <f t="shared" si="27"/>
        <v>30</v>
      </c>
    </row>
    <row r="58" spans="1:73" s="52" customFormat="1">
      <c r="A58" s="52" t="s">
        <v>239</v>
      </c>
      <c r="B58" s="53" t="s">
        <v>115</v>
      </c>
      <c r="C58" s="54">
        <v>41195</v>
      </c>
      <c r="D58" s="52">
        <v>2012</v>
      </c>
      <c r="E58" s="55">
        <v>0.40486111111111112</v>
      </c>
      <c r="F58" s="55">
        <v>0.40902777777777777</v>
      </c>
      <c r="G58" s="55">
        <v>2.7777777777777679E-3</v>
      </c>
      <c r="H58" s="56">
        <v>2</v>
      </c>
      <c r="I58" s="57">
        <v>1</v>
      </c>
      <c r="J58" s="57">
        <v>5</v>
      </c>
      <c r="K58" s="57">
        <v>5</v>
      </c>
      <c r="L58" s="58" t="s">
        <v>238</v>
      </c>
      <c r="M58" s="58" t="s">
        <v>236</v>
      </c>
      <c r="N58" s="52">
        <v>2</v>
      </c>
      <c r="O58" s="49">
        <v>72.599999999999994</v>
      </c>
      <c r="P58" s="49">
        <v>22</v>
      </c>
      <c r="Q58" s="49">
        <v>72.599999999999994</v>
      </c>
      <c r="R58" s="49">
        <v>22</v>
      </c>
      <c r="S58" s="49">
        <v>72.599999999999994</v>
      </c>
      <c r="T58" s="50">
        <v>22</v>
      </c>
      <c r="U58" s="49">
        <v>72.599999999999994</v>
      </c>
      <c r="V58" s="49">
        <v>22</v>
      </c>
      <c r="W58" s="57">
        <v>24.558810000000001</v>
      </c>
      <c r="X58" s="57">
        <v>112.10587</v>
      </c>
      <c r="Y58" s="51">
        <v>75.2</v>
      </c>
      <c r="Z58" s="51">
        <v>24</v>
      </c>
      <c r="AA58" s="52">
        <v>7</v>
      </c>
      <c r="AB58" s="91">
        <v>6</v>
      </c>
      <c r="AC58" s="52">
        <v>2</v>
      </c>
      <c r="AD58" s="52">
        <v>3</v>
      </c>
      <c r="AE58" s="52">
        <v>19</v>
      </c>
      <c r="AF58" s="92">
        <v>0</v>
      </c>
      <c r="AG58" s="52">
        <v>4</v>
      </c>
      <c r="AH58" s="52">
        <v>26</v>
      </c>
      <c r="AI58" s="52">
        <v>0</v>
      </c>
      <c r="AJ58" s="52">
        <v>0</v>
      </c>
      <c r="AK58" s="95">
        <v>11</v>
      </c>
      <c r="AL58" s="52">
        <v>3</v>
      </c>
      <c r="AM58" s="52">
        <v>0</v>
      </c>
      <c r="AN58" s="52">
        <v>0</v>
      </c>
      <c r="AO58" s="52">
        <v>2</v>
      </c>
      <c r="AP58" s="52">
        <v>0</v>
      </c>
      <c r="AQ58" s="52">
        <v>11</v>
      </c>
      <c r="AR58" s="52">
        <v>3</v>
      </c>
      <c r="AS58" s="52">
        <v>0</v>
      </c>
      <c r="AT58" s="52">
        <v>0</v>
      </c>
      <c r="AU58" s="52">
        <f t="shared" si="25"/>
        <v>30</v>
      </c>
      <c r="AV58" s="52">
        <f t="shared" si="26"/>
        <v>30</v>
      </c>
      <c r="AW58" s="52">
        <f t="shared" si="27"/>
        <v>30</v>
      </c>
    </row>
    <row r="59" spans="1:73" s="52" customFormat="1">
      <c r="A59" s="52" t="s">
        <v>240</v>
      </c>
      <c r="B59" s="53" t="s">
        <v>123</v>
      </c>
      <c r="C59" s="54">
        <v>41195</v>
      </c>
      <c r="D59" s="52">
        <v>2012</v>
      </c>
      <c r="E59" s="55">
        <v>0.38541666666666669</v>
      </c>
      <c r="F59" s="55">
        <v>0.39097222222222222</v>
      </c>
      <c r="G59" s="55">
        <v>2.7777777777777679E-3</v>
      </c>
      <c r="H59" s="56">
        <v>2</v>
      </c>
      <c r="I59" s="57">
        <v>1</v>
      </c>
      <c r="J59" s="57">
        <v>6</v>
      </c>
      <c r="K59" s="57">
        <v>6</v>
      </c>
      <c r="L59" s="58" t="s">
        <v>238</v>
      </c>
      <c r="M59" s="58" t="s">
        <v>236</v>
      </c>
      <c r="N59" s="52">
        <v>2</v>
      </c>
      <c r="O59" s="49">
        <v>64.680000000000007</v>
      </c>
      <c r="P59" s="49">
        <v>19.600000000000001</v>
      </c>
      <c r="Q59" s="49">
        <v>62.699999999999996</v>
      </c>
      <c r="R59" s="49">
        <v>19</v>
      </c>
      <c r="S59" s="49">
        <v>64.680000000000007</v>
      </c>
      <c r="T59" s="50">
        <v>19.600000000000001</v>
      </c>
      <c r="U59" s="49">
        <v>63.69</v>
      </c>
      <c r="V59" s="49">
        <v>19.3</v>
      </c>
      <c r="W59" s="57">
        <v>24.558479999999999</v>
      </c>
      <c r="X59" s="57">
        <v>112.10568000000001</v>
      </c>
      <c r="Y59" s="51">
        <v>77</v>
      </c>
      <c r="Z59" s="51">
        <v>25</v>
      </c>
      <c r="AA59" s="52">
        <v>7</v>
      </c>
      <c r="AB59" s="91">
        <v>6</v>
      </c>
      <c r="AC59" s="52">
        <v>0</v>
      </c>
      <c r="AD59" s="52">
        <v>0</v>
      </c>
      <c r="AE59" s="52">
        <v>24</v>
      </c>
      <c r="AF59" s="92">
        <v>0</v>
      </c>
      <c r="AG59" s="52">
        <v>3</v>
      </c>
      <c r="AH59" s="52">
        <v>27</v>
      </c>
      <c r="AI59" s="52">
        <v>0</v>
      </c>
      <c r="AJ59" s="52">
        <v>0</v>
      </c>
      <c r="AK59" s="95">
        <v>0</v>
      </c>
      <c r="AL59" s="52">
        <v>0</v>
      </c>
      <c r="AM59" s="52">
        <v>8</v>
      </c>
      <c r="AN59" s="52">
        <v>0</v>
      </c>
      <c r="AO59" s="52">
        <v>4</v>
      </c>
      <c r="AP59" s="52">
        <v>0</v>
      </c>
      <c r="AQ59" s="52">
        <v>18</v>
      </c>
      <c r="AR59" s="52">
        <v>0</v>
      </c>
      <c r="AS59" s="52">
        <v>0</v>
      </c>
      <c r="AT59" s="52">
        <v>0</v>
      </c>
      <c r="AU59" s="52">
        <f t="shared" si="25"/>
        <v>30</v>
      </c>
      <c r="AV59" s="52">
        <f t="shared" si="26"/>
        <v>30</v>
      </c>
      <c r="AW59" s="52">
        <f t="shared" si="27"/>
        <v>30</v>
      </c>
    </row>
    <row r="60" spans="1:73" s="52" customFormat="1">
      <c r="A60" s="52" t="s">
        <v>241</v>
      </c>
      <c r="B60" s="53" t="s">
        <v>114</v>
      </c>
      <c r="C60" s="54">
        <v>41195</v>
      </c>
      <c r="D60" s="52">
        <v>2012</v>
      </c>
      <c r="E60" s="55">
        <v>0.38680555555555557</v>
      </c>
      <c r="F60" s="55">
        <v>0.39305555555555555</v>
      </c>
      <c r="G60" s="55">
        <v>4.1666666666666519E-3</v>
      </c>
      <c r="H60" s="56">
        <v>2</v>
      </c>
      <c r="I60" s="57">
        <v>1</v>
      </c>
      <c r="J60" s="57">
        <v>7</v>
      </c>
      <c r="K60" s="57">
        <v>7</v>
      </c>
      <c r="L60" s="58" t="s">
        <v>238</v>
      </c>
      <c r="M60" s="58" t="s">
        <v>236</v>
      </c>
      <c r="N60" s="52">
        <v>2</v>
      </c>
      <c r="O60" s="49">
        <v>65.34</v>
      </c>
      <c r="P60" s="49">
        <v>19.8</v>
      </c>
      <c r="Q60" s="49">
        <v>66.33</v>
      </c>
      <c r="R60" s="49">
        <v>20.100000000000001</v>
      </c>
      <c r="S60" s="49">
        <v>66.33</v>
      </c>
      <c r="T60" s="50">
        <v>20.100000000000001</v>
      </c>
      <c r="U60" s="49">
        <v>65.835000000000008</v>
      </c>
      <c r="V60" s="49">
        <v>19.950000000000003</v>
      </c>
      <c r="W60" s="57">
        <v>24.558479999999999</v>
      </c>
      <c r="X60" s="57">
        <v>112.10568000000001</v>
      </c>
      <c r="Y60" s="51">
        <v>77</v>
      </c>
      <c r="Z60" s="51">
        <v>25</v>
      </c>
      <c r="AA60" s="52">
        <v>8</v>
      </c>
      <c r="AB60" s="91">
        <v>4</v>
      </c>
      <c r="AC60" s="52">
        <v>0</v>
      </c>
      <c r="AD60" s="52">
        <v>0</v>
      </c>
      <c r="AE60" s="52">
        <v>26</v>
      </c>
      <c r="AF60" s="92">
        <v>0</v>
      </c>
      <c r="AG60" s="52">
        <v>0</v>
      </c>
      <c r="AH60" s="52">
        <v>27</v>
      </c>
      <c r="AI60" s="52">
        <v>3</v>
      </c>
      <c r="AJ60" s="52">
        <v>0</v>
      </c>
      <c r="AK60" s="95">
        <v>0</v>
      </c>
      <c r="AL60" s="52">
        <v>6</v>
      </c>
      <c r="AM60" s="52">
        <v>13</v>
      </c>
      <c r="AN60" s="52">
        <v>0</v>
      </c>
      <c r="AO60" s="52">
        <v>0</v>
      </c>
      <c r="AP60" s="52">
        <v>2</v>
      </c>
      <c r="AQ60" s="52">
        <v>9</v>
      </c>
      <c r="AR60" s="52">
        <v>0</v>
      </c>
      <c r="AS60" s="52">
        <v>0</v>
      </c>
      <c r="AT60" s="52">
        <v>0</v>
      </c>
      <c r="AU60" s="52">
        <f t="shared" si="25"/>
        <v>30</v>
      </c>
      <c r="AV60" s="52">
        <f t="shared" si="26"/>
        <v>30</v>
      </c>
      <c r="AW60" s="52">
        <f t="shared" si="27"/>
        <v>30</v>
      </c>
    </row>
    <row r="61" spans="1:73" s="52" customFormat="1">
      <c r="A61" s="52" t="s">
        <v>242</v>
      </c>
      <c r="B61" s="53" t="s">
        <v>188</v>
      </c>
      <c r="C61" s="54">
        <v>41195</v>
      </c>
      <c r="D61" s="52">
        <v>2012</v>
      </c>
      <c r="E61" s="55">
        <v>0.38958333333333334</v>
      </c>
      <c r="F61" s="55">
        <v>0.39374999999999999</v>
      </c>
      <c r="G61" s="76">
        <f>F61-E61</f>
        <v>4.1666666666666519E-3</v>
      </c>
      <c r="H61" s="56">
        <v>2</v>
      </c>
      <c r="I61" s="57">
        <v>1</v>
      </c>
      <c r="J61" s="57">
        <v>8</v>
      </c>
      <c r="K61" s="57">
        <v>8</v>
      </c>
      <c r="L61" s="58" t="s">
        <v>233</v>
      </c>
      <c r="M61" s="58" t="s">
        <v>236</v>
      </c>
      <c r="N61" s="52">
        <v>2</v>
      </c>
      <c r="O61" s="49">
        <v>72.599999999999994</v>
      </c>
      <c r="P61" s="49">
        <v>22</v>
      </c>
      <c r="Q61" s="49">
        <v>66</v>
      </c>
      <c r="R61" s="49">
        <v>20</v>
      </c>
      <c r="S61" s="49">
        <v>72.599999999999994</v>
      </c>
      <c r="T61" s="50">
        <v>22</v>
      </c>
      <c r="U61" s="49">
        <v>69.3</v>
      </c>
      <c r="V61" s="49">
        <v>21</v>
      </c>
      <c r="W61" s="57">
        <v>24.557539999999999</v>
      </c>
      <c r="X61" s="57">
        <v>112.10553</v>
      </c>
      <c r="Y61" s="51">
        <v>75.2</v>
      </c>
      <c r="Z61" s="51">
        <v>24</v>
      </c>
      <c r="AA61" s="52">
        <v>8</v>
      </c>
      <c r="AB61" s="85">
        <v>4</v>
      </c>
      <c r="AC61" s="83">
        <v>3</v>
      </c>
      <c r="AD61" s="83">
        <v>2</v>
      </c>
      <c r="AE61" s="83">
        <v>20</v>
      </c>
      <c r="AF61" s="83">
        <v>1</v>
      </c>
      <c r="AG61" s="85">
        <v>2</v>
      </c>
      <c r="AH61" s="83">
        <v>24</v>
      </c>
      <c r="AI61" s="83">
        <v>0</v>
      </c>
      <c r="AJ61" s="83">
        <v>0</v>
      </c>
      <c r="AK61" s="85">
        <v>7</v>
      </c>
      <c r="AL61" s="83">
        <v>0</v>
      </c>
      <c r="AM61" s="83">
        <v>2</v>
      </c>
      <c r="AN61" s="83">
        <v>0</v>
      </c>
      <c r="AO61" s="83">
        <v>6</v>
      </c>
      <c r="AP61" s="83">
        <v>2</v>
      </c>
      <c r="AQ61" s="83">
        <v>6</v>
      </c>
      <c r="AR61" s="52">
        <v>7</v>
      </c>
      <c r="AS61" s="83">
        <v>0</v>
      </c>
      <c r="AT61" s="83">
        <v>0</v>
      </c>
      <c r="AU61" s="79">
        <f>SUM(AB61+AC61+AD61+AE61+AF61)</f>
        <v>30</v>
      </c>
      <c r="AV61" s="77">
        <f>SUM(AG61:AJ61)</f>
        <v>26</v>
      </c>
      <c r="AW61" s="77">
        <f>SUM(AK61:AT61)</f>
        <v>30</v>
      </c>
      <c r="AX61" s="83"/>
      <c r="AY61" s="83"/>
      <c r="AZ61" s="83"/>
      <c r="BA61" s="83"/>
      <c r="BB61" s="83"/>
      <c r="BC61" s="83"/>
      <c r="BD61" s="83"/>
      <c r="BE61" s="83"/>
      <c r="BF61" s="83"/>
      <c r="BG61" s="83"/>
      <c r="BH61" s="83"/>
      <c r="BI61" s="83"/>
      <c r="BJ61" s="83"/>
      <c r="BK61" s="83"/>
    </row>
    <row r="62" spans="1:73" s="52" customFormat="1">
      <c r="A62" s="83" t="s">
        <v>243</v>
      </c>
      <c r="B62" s="50" t="s">
        <v>124</v>
      </c>
      <c r="C62" s="54">
        <v>41195</v>
      </c>
      <c r="D62" s="83">
        <v>2012</v>
      </c>
      <c r="E62" s="88">
        <v>0.38125000000000003</v>
      </c>
      <c r="F62" s="88">
        <v>0.38750000000000001</v>
      </c>
      <c r="G62" s="76">
        <f>F62-E62</f>
        <v>6.2499999999999778E-3</v>
      </c>
      <c r="H62" s="89">
        <v>2</v>
      </c>
      <c r="I62" s="87">
        <v>1</v>
      </c>
      <c r="J62" s="87">
        <v>9</v>
      </c>
      <c r="K62" s="87">
        <v>9</v>
      </c>
      <c r="L62" s="58" t="s">
        <v>233</v>
      </c>
      <c r="M62" s="58" t="s">
        <v>236</v>
      </c>
      <c r="N62" s="83">
        <v>2</v>
      </c>
      <c r="O62" s="49">
        <v>56.099999999999994</v>
      </c>
      <c r="P62" s="49">
        <v>17</v>
      </c>
      <c r="Q62" s="49">
        <v>62.699999999999996</v>
      </c>
      <c r="R62" s="49">
        <v>19</v>
      </c>
      <c r="S62" s="49">
        <v>62.699999999999996</v>
      </c>
      <c r="T62" s="50">
        <v>19</v>
      </c>
      <c r="U62" s="49">
        <v>59.399999999999991</v>
      </c>
      <c r="V62" s="49">
        <v>18</v>
      </c>
      <c r="W62" s="87">
        <v>24.557539999999999</v>
      </c>
      <c r="X62" s="87">
        <v>112.10553</v>
      </c>
      <c r="Y62" s="51">
        <v>75.2</v>
      </c>
      <c r="Z62" s="51">
        <v>24</v>
      </c>
      <c r="AA62" s="83">
        <v>10</v>
      </c>
      <c r="AB62" s="85">
        <v>2</v>
      </c>
      <c r="AC62" s="83">
        <v>0</v>
      </c>
      <c r="AD62" s="83">
        <v>6</v>
      </c>
      <c r="AE62" s="83">
        <v>22</v>
      </c>
      <c r="AF62" s="83">
        <v>0</v>
      </c>
      <c r="AG62" s="85">
        <v>2</v>
      </c>
      <c r="AH62" s="83">
        <v>24</v>
      </c>
      <c r="AI62" s="83">
        <v>4</v>
      </c>
      <c r="AJ62" s="83">
        <v>0</v>
      </c>
      <c r="AK62" s="85">
        <v>4</v>
      </c>
      <c r="AL62" s="83">
        <v>1</v>
      </c>
      <c r="AM62" s="83">
        <v>0</v>
      </c>
      <c r="AN62" s="83">
        <v>4</v>
      </c>
      <c r="AO62" s="83">
        <v>7</v>
      </c>
      <c r="AP62" s="83">
        <v>7</v>
      </c>
      <c r="AQ62" s="83">
        <v>5</v>
      </c>
      <c r="AR62" s="83">
        <v>2</v>
      </c>
      <c r="AS62" s="83">
        <v>0</v>
      </c>
      <c r="AT62" s="83">
        <v>0</v>
      </c>
      <c r="AU62" s="79">
        <f>SUM(AB62+AC62+AD62+AE62+AF62)</f>
        <v>30</v>
      </c>
      <c r="AV62" s="77">
        <f>SUM(AG62:AJ62)</f>
        <v>30</v>
      </c>
      <c r="AW62" s="77">
        <f>SUM(AK62:AT62)</f>
        <v>30</v>
      </c>
      <c r="AX62" s="83"/>
      <c r="AY62" s="83"/>
      <c r="AZ62" s="83"/>
      <c r="BA62" s="83"/>
      <c r="BB62" s="83"/>
      <c r="BC62" s="83"/>
      <c r="BD62" s="83"/>
      <c r="BE62" s="83"/>
      <c r="BF62" s="83"/>
      <c r="BG62" s="83"/>
      <c r="BH62" s="83"/>
      <c r="BI62" s="83"/>
      <c r="BJ62" s="83"/>
      <c r="BK62" s="83"/>
    </row>
    <row r="63" spans="1:73" s="52" customFormat="1">
      <c r="A63" s="52" t="s">
        <v>244</v>
      </c>
      <c r="B63" s="53" t="s">
        <v>112</v>
      </c>
      <c r="C63" s="54">
        <v>41195</v>
      </c>
      <c r="D63" s="83">
        <v>2012</v>
      </c>
      <c r="E63" s="88">
        <v>0.38472222222222219</v>
      </c>
      <c r="F63" s="88">
        <v>0.38958333333333334</v>
      </c>
      <c r="G63" s="76">
        <f>F63-E63</f>
        <v>4.8611111111111494E-3</v>
      </c>
      <c r="H63" s="89">
        <v>2</v>
      </c>
      <c r="I63" s="87">
        <v>1</v>
      </c>
      <c r="J63" s="87">
        <v>10</v>
      </c>
      <c r="K63" s="87">
        <v>10</v>
      </c>
      <c r="L63" s="58" t="s">
        <v>233</v>
      </c>
      <c r="M63" s="58" t="s">
        <v>236</v>
      </c>
      <c r="N63" s="83">
        <v>2</v>
      </c>
      <c r="O63" s="49">
        <v>70.289999999999992</v>
      </c>
      <c r="P63" s="49">
        <v>21.3</v>
      </c>
      <c r="Q63" s="49">
        <v>66</v>
      </c>
      <c r="R63" s="49">
        <v>20</v>
      </c>
      <c r="S63" s="49">
        <v>70.289999999999992</v>
      </c>
      <c r="T63" s="50">
        <v>21.3</v>
      </c>
      <c r="U63" s="49">
        <v>68.144999999999996</v>
      </c>
      <c r="V63" s="49">
        <v>20.65</v>
      </c>
      <c r="W63" s="87">
        <v>24.557539999999999</v>
      </c>
      <c r="X63" s="87">
        <v>112.10553</v>
      </c>
      <c r="Y63" s="51">
        <v>75.2</v>
      </c>
      <c r="Z63" s="51">
        <v>24</v>
      </c>
      <c r="AA63" s="83">
        <v>10</v>
      </c>
      <c r="AB63" s="85">
        <v>9</v>
      </c>
      <c r="AC63" s="83">
        <v>2</v>
      </c>
      <c r="AD63" s="83">
        <v>1</v>
      </c>
      <c r="AE63" s="83">
        <v>18</v>
      </c>
      <c r="AF63" s="83">
        <v>0</v>
      </c>
      <c r="AG63" s="85">
        <v>15</v>
      </c>
      <c r="AH63" s="83">
        <v>15</v>
      </c>
      <c r="AI63" s="83">
        <v>0</v>
      </c>
      <c r="AJ63" s="83">
        <v>0</v>
      </c>
      <c r="AK63" s="85">
        <v>10</v>
      </c>
      <c r="AL63" s="83">
        <v>2</v>
      </c>
      <c r="AM63" s="83">
        <v>2</v>
      </c>
      <c r="AN63" s="83">
        <v>3</v>
      </c>
      <c r="AO63" s="83">
        <v>6</v>
      </c>
      <c r="AP63" s="83">
        <v>0</v>
      </c>
      <c r="AQ63" s="83">
        <v>7</v>
      </c>
      <c r="AR63" s="83">
        <v>0</v>
      </c>
      <c r="AS63" s="83">
        <v>0</v>
      </c>
      <c r="AT63" s="83">
        <v>0</v>
      </c>
      <c r="AU63" s="79">
        <f>SUM(AB63+AC63+AD63+AE63+AF63)</f>
        <v>30</v>
      </c>
      <c r="AV63" s="77">
        <f>SUM(AG63:AJ63)</f>
        <v>30</v>
      </c>
      <c r="AW63" s="77">
        <f>SUM(AK63:AT63)</f>
        <v>30</v>
      </c>
      <c r="AX63" s="83"/>
      <c r="AY63" s="83"/>
      <c r="AZ63" s="83"/>
      <c r="BA63" s="83"/>
      <c r="BB63" s="83"/>
      <c r="BC63" s="83"/>
      <c r="BD63" s="83"/>
      <c r="BE63" s="83"/>
      <c r="BF63" s="83"/>
      <c r="BG63" s="83"/>
      <c r="BH63" s="83"/>
      <c r="BI63" s="83"/>
      <c r="BJ63" s="83"/>
      <c r="BK63" s="83"/>
    </row>
    <row r="64" spans="1:73" s="52" customFormat="1">
      <c r="A64" s="52" t="s">
        <v>248</v>
      </c>
      <c r="B64" s="53" t="s">
        <v>188</v>
      </c>
      <c r="C64" s="54">
        <v>41193</v>
      </c>
      <c r="D64" s="52">
        <v>2012</v>
      </c>
      <c r="E64" s="55">
        <v>0.4513888888888889</v>
      </c>
      <c r="F64" s="55">
        <v>0.4548611111111111</v>
      </c>
      <c r="G64" s="76">
        <f t="shared" si="22"/>
        <v>3.4722222222222099E-3</v>
      </c>
      <c r="H64" s="56">
        <v>2</v>
      </c>
      <c r="I64" s="57">
        <v>2</v>
      </c>
      <c r="J64" s="57">
        <v>1</v>
      </c>
      <c r="K64" s="57">
        <v>1</v>
      </c>
      <c r="L64" s="58" t="s">
        <v>234</v>
      </c>
      <c r="M64" s="58" t="s">
        <v>235</v>
      </c>
      <c r="N64" s="52">
        <v>2</v>
      </c>
      <c r="O64" s="49">
        <v>22.439999999999998</v>
      </c>
      <c r="P64" s="49">
        <v>6.8</v>
      </c>
      <c r="Q64" s="49">
        <v>27.39</v>
      </c>
      <c r="R64" s="49">
        <v>8.3000000000000007</v>
      </c>
      <c r="S64" s="49">
        <v>27.39</v>
      </c>
      <c r="T64" s="50">
        <v>8.3000000000000007</v>
      </c>
      <c r="U64" s="49">
        <v>24.914999999999999</v>
      </c>
      <c r="V64" s="49">
        <v>7.5500000000000007</v>
      </c>
      <c r="W64" s="57">
        <v>24.558</v>
      </c>
      <c r="X64" s="57">
        <v>112.10324</v>
      </c>
      <c r="Y64" s="51">
        <v>77</v>
      </c>
      <c r="Z64" s="51">
        <v>25</v>
      </c>
      <c r="AA64" s="52">
        <v>10</v>
      </c>
      <c r="AB64" s="85">
        <v>0</v>
      </c>
      <c r="AC64" s="83">
        <v>8</v>
      </c>
      <c r="AD64" s="83">
        <v>4</v>
      </c>
      <c r="AE64" s="83">
        <v>18</v>
      </c>
      <c r="AF64" s="83">
        <v>0</v>
      </c>
      <c r="AG64" s="85">
        <v>1</v>
      </c>
      <c r="AH64" s="83">
        <v>27</v>
      </c>
      <c r="AI64" s="83">
        <v>2</v>
      </c>
      <c r="AJ64" s="83">
        <v>0</v>
      </c>
      <c r="AK64" s="85">
        <v>6</v>
      </c>
      <c r="AL64" s="83">
        <v>1</v>
      </c>
      <c r="AM64" s="83">
        <v>0</v>
      </c>
      <c r="AN64" s="83">
        <v>0</v>
      </c>
      <c r="AO64" s="83">
        <v>11</v>
      </c>
      <c r="AP64" s="83">
        <v>1</v>
      </c>
      <c r="AQ64" s="83">
        <v>5</v>
      </c>
      <c r="AR64" s="83">
        <v>4</v>
      </c>
      <c r="AS64" s="83">
        <v>0</v>
      </c>
      <c r="AT64" s="83">
        <v>2</v>
      </c>
      <c r="AU64" s="79">
        <f t="shared" si="25"/>
        <v>30</v>
      </c>
      <c r="AV64" s="77">
        <f t="shared" si="26"/>
        <v>30</v>
      </c>
      <c r="AW64" s="77">
        <f t="shared" si="27"/>
        <v>30</v>
      </c>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row>
    <row r="65" spans="1:73" s="52" customFormat="1">
      <c r="A65" s="52" t="s">
        <v>249</v>
      </c>
      <c r="B65" s="53" t="s">
        <v>124</v>
      </c>
      <c r="C65" s="54">
        <v>41193</v>
      </c>
      <c r="D65" s="52">
        <v>2012</v>
      </c>
      <c r="E65" s="55">
        <v>0.42291666666666666</v>
      </c>
      <c r="F65" s="55">
        <v>0.43055555555555558</v>
      </c>
      <c r="G65" s="76">
        <f t="shared" si="22"/>
        <v>7.6388888888889173E-3</v>
      </c>
      <c r="H65" s="56">
        <v>2</v>
      </c>
      <c r="I65" s="57">
        <v>2</v>
      </c>
      <c r="J65" s="57">
        <v>2</v>
      </c>
      <c r="K65" s="57">
        <v>2</v>
      </c>
      <c r="L65" s="58" t="s">
        <v>234</v>
      </c>
      <c r="M65" s="58" t="s">
        <v>235</v>
      </c>
      <c r="N65" s="52">
        <v>2</v>
      </c>
      <c r="O65" s="49">
        <v>22.439999999999998</v>
      </c>
      <c r="P65" s="49">
        <v>6.8</v>
      </c>
      <c r="Q65" s="49">
        <v>27.39</v>
      </c>
      <c r="R65" s="49">
        <v>8.3000000000000007</v>
      </c>
      <c r="S65" s="49">
        <v>27.39</v>
      </c>
      <c r="T65" s="50">
        <v>8.3000000000000007</v>
      </c>
      <c r="U65" s="49">
        <v>24.914999999999999</v>
      </c>
      <c r="V65" s="49">
        <v>7.5500000000000007</v>
      </c>
      <c r="W65" s="57">
        <v>24.558</v>
      </c>
      <c r="X65" s="57">
        <v>112.10324</v>
      </c>
      <c r="Y65" s="51">
        <v>77</v>
      </c>
      <c r="Z65" s="51">
        <v>25</v>
      </c>
      <c r="AA65" s="52">
        <v>10</v>
      </c>
      <c r="AB65" s="85">
        <v>0</v>
      </c>
      <c r="AC65" s="83">
        <v>0</v>
      </c>
      <c r="AD65" s="83">
        <v>0</v>
      </c>
      <c r="AE65" s="83">
        <v>30</v>
      </c>
      <c r="AF65" s="83">
        <v>0</v>
      </c>
      <c r="AG65" s="85">
        <v>0</v>
      </c>
      <c r="AH65" s="83">
        <v>17</v>
      </c>
      <c r="AI65" s="83">
        <v>13</v>
      </c>
      <c r="AJ65" s="83">
        <v>0</v>
      </c>
      <c r="AK65" s="85">
        <v>3</v>
      </c>
      <c r="AL65" s="83">
        <v>0</v>
      </c>
      <c r="AM65" s="83">
        <v>0</v>
      </c>
      <c r="AN65" s="83">
        <v>7</v>
      </c>
      <c r="AO65" s="83">
        <v>9</v>
      </c>
      <c r="AP65" s="83">
        <v>4</v>
      </c>
      <c r="AQ65" s="83">
        <v>6</v>
      </c>
      <c r="AR65" s="83">
        <v>0</v>
      </c>
      <c r="AS65" s="83">
        <v>1</v>
      </c>
      <c r="AT65" s="83">
        <v>0</v>
      </c>
      <c r="AU65" s="79">
        <f t="shared" si="25"/>
        <v>30</v>
      </c>
      <c r="AV65" s="77">
        <f t="shared" si="26"/>
        <v>30</v>
      </c>
      <c r="AW65" s="77">
        <f t="shared" si="27"/>
        <v>30</v>
      </c>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row>
    <row r="66" spans="1:73" s="52" customFormat="1">
      <c r="A66" s="52" t="s">
        <v>250</v>
      </c>
      <c r="B66" s="53" t="s">
        <v>112</v>
      </c>
      <c r="C66" s="54">
        <v>41193</v>
      </c>
      <c r="D66" s="52">
        <v>2012</v>
      </c>
      <c r="E66" s="55">
        <v>0.4513888888888889</v>
      </c>
      <c r="F66" s="55">
        <v>0.45624999999999999</v>
      </c>
      <c r="G66" s="76">
        <f t="shared" si="22"/>
        <v>4.8611111111110938E-3</v>
      </c>
      <c r="H66" s="56">
        <v>2</v>
      </c>
      <c r="I66" s="57">
        <v>2</v>
      </c>
      <c r="J66" s="57">
        <v>3</v>
      </c>
      <c r="K66" s="57">
        <v>3</v>
      </c>
      <c r="L66" s="58" t="s">
        <v>234</v>
      </c>
      <c r="M66" s="58" t="s">
        <v>235</v>
      </c>
      <c r="N66" s="52">
        <v>2</v>
      </c>
      <c r="O66" s="49">
        <v>30.029999999999998</v>
      </c>
      <c r="P66" s="49">
        <v>9.1</v>
      </c>
      <c r="Q66" s="49">
        <v>37.29</v>
      </c>
      <c r="R66" s="49">
        <v>11.3</v>
      </c>
      <c r="S66" s="49">
        <v>37.29</v>
      </c>
      <c r="T66" s="50">
        <v>11.3</v>
      </c>
      <c r="U66" s="49">
        <v>33.659999999999997</v>
      </c>
      <c r="V66" s="49">
        <v>10.199999999999999</v>
      </c>
      <c r="W66" s="57">
        <v>24.558</v>
      </c>
      <c r="X66" s="57">
        <v>112.10324</v>
      </c>
      <c r="Y66" s="51">
        <v>77</v>
      </c>
      <c r="Z66" s="51">
        <v>25</v>
      </c>
      <c r="AA66" s="52">
        <v>10</v>
      </c>
      <c r="AB66" s="85">
        <v>0</v>
      </c>
      <c r="AC66" s="83">
        <v>0</v>
      </c>
      <c r="AD66" s="83">
        <v>0</v>
      </c>
      <c r="AE66" s="83">
        <v>30</v>
      </c>
      <c r="AF66" s="83">
        <v>0</v>
      </c>
      <c r="AG66" s="85">
        <v>0</v>
      </c>
      <c r="AH66" s="83">
        <v>30</v>
      </c>
      <c r="AI66" s="83">
        <v>0</v>
      </c>
      <c r="AJ66" s="83">
        <v>0</v>
      </c>
      <c r="AK66" s="85">
        <v>0</v>
      </c>
      <c r="AL66" s="83">
        <v>12</v>
      </c>
      <c r="AM66" s="83">
        <v>0</v>
      </c>
      <c r="AN66" s="83">
        <v>0</v>
      </c>
      <c r="AO66" s="83">
        <v>13</v>
      </c>
      <c r="AP66" s="83">
        <v>0</v>
      </c>
      <c r="AQ66" s="83">
        <v>5</v>
      </c>
      <c r="AR66" s="83">
        <v>0</v>
      </c>
      <c r="AS66" s="83">
        <v>0</v>
      </c>
      <c r="AT66" s="83">
        <v>0</v>
      </c>
      <c r="AU66" s="79">
        <f t="shared" si="25"/>
        <v>30</v>
      </c>
      <c r="AV66" s="77">
        <f t="shared" si="26"/>
        <v>30</v>
      </c>
      <c r="AW66" s="77">
        <f t="shared" si="27"/>
        <v>30</v>
      </c>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row>
    <row r="67" spans="1:73" s="52" customFormat="1">
      <c r="A67" s="83" t="s">
        <v>237</v>
      </c>
      <c r="B67" s="50" t="s">
        <v>119</v>
      </c>
      <c r="C67" s="93">
        <v>41195</v>
      </c>
      <c r="D67" s="83">
        <v>2012</v>
      </c>
      <c r="E67" s="88">
        <v>0.45624999999999999</v>
      </c>
      <c r="F67" s="88">
        <v>0.47013888888888888</v>
      </c>
      <c r="G67" s="88">
        <v>2.0833333333332704E-3</v>
      </c>
      <c r="H67" s="89">
        <v>2</v>
      </c>
      <c r="I67" s="87">
        <v>2</v>
      </c>
      <c r="J67" s="87">
        <v>4</v>
      </c>
      <c r="K67" s="87">
        <v>4</v>
      </c>
      <c r="L67" s="94" t="s">
        <v>234</v>
      </c>
      <c r="M67" s="94" t="s">
        <v>235</v>
      </c>
      <c r="N67" s="83">
        <v>2</v>
      </c>
      <c r="O67" s="49">
        <v>36.959999999999994</v>
      </c>
      <c r="P67" s="49">
        <v>11.2</v>
      </c>
      <c r="Q67" s="49">
        <v>33</v>
      </c>
      <c r="R67" s="49">
        <v>10</v>
      </c>
      <c r="S67" s="49">
        <v>36.959999999999994</v>
      </c>
      <c r="T67" s="50">
        <v>11.2</v>
      </c>
      <c r="U67" s="49">
        <v>34.979999999999997</v>
      </c>
      <c r="V67" s="49">
        <v>10.6</v>
      </c>
      <c r="W67" s="87">
        <v>24.557569999999998</v>
      </c>
      <c r="X67" s="87">
        <v>112.10316</v>
      </c>
      <c r="Y67" s="51">
        <v>73.400000000000006</v>
      </c>
      <c r="Z67" s="51">
        <v>23</v>
      </c>
      <c r="AA67" s="83">
        <v>5</v>
      </c>
      <c r="AB67" s="85">
        <v>1</v>
      </c>
      <c r="AC67" s="52">
        <v>2</v>
      </c>
      <c r="AD67" s="52">
        <v>5</v>
      </c>
      <c r="AE67" s="52">
        <v>22</v>
      </c>
      <c r="AF67" s="52">
        <v>0</v>
      </c>
      <c r="AG67" s="95">
        <v>0</v>
      </c>
      <c r="AH67" s="57">
        <v>15</v>
      </c>
      <c r="AI67" s="52">
        <v>9</v>
      </c>
      <c r="AJ67" s="92">
        <v>6</v>
      </c>
      <c r="AK67" s="52">
        <v>1</v>
      </c>
      <c r="AL67" s="52">
        <v>1</v>
      </c>
      <c r="AM67" s="52">
        <v>1</v>
      </c>
      <c r="AN67" s="52">
        <v>0</v>
      </c>
      <c r="AO67" s="52">
        <v>12</v>
      </c>
      <c r="AP67" s="52">
        <v>0</v>
      </c>
      <c r="AQ67" s="52">
        <v>10</v>
      </c>
      <c r="AR67" s="52">
        <v>5</v>
      </c>
      <c r="AS67" s="52">
        <v>0</v>
      </c>
      <c r="AT67" s="52">
        <v>0</v>
      </c>
      <c r="AU67" s="52">
        <f t="shared" si="25"/>
        <v>30</v>
      </c>
      <c r="AV67" s="52">
        <f t="shared" si="26"/>
        <v>30</v>
      </c>
      <c r="AW67" s="52">
        <f t="shared" si="27"/>
        <v>30</v>
      </c>
    </row>
    <row r="68" spans="1:73" s="52" customFormat="1">
      <c r="A68" s="52" t="s">
        <v>239</v>
      </c>
      <c r="B68" s="53" t="s">
        <v>115</v>
      </c>
      <c r="C68" s="93">
        <v>41195</v>
      </c>
      <c r="D68" s="83">
        <v>2012</v>
      </c>
      <c r="E68" s="88">
        <v>0.4513888888888889</v>
      </c>
      <c r="F68" s="88">
        <v>0.45555555555555555</v>
      </c>
      <c r="G68" s="88">
        <v>2.0833333333332704E-3</v>
      </c>
      <c r="H68" s="89">
        <v>2</v>
      </c>
      <c r="I68" s="87">
        <v>2</v>
      </c>
      <c r="J68" s="87">
        <v>5</v>
      </c>
      <c r="K68" s="87">
        <v>5</v>
      </c>
      <c r="L68" s="94" t="s">
        <v>234</v>
      </c>
      <c r="M68" s="94" t="s">
        <v>235</v>
      </c>
      <c r="N68" s="83">
        <v>2</v>
      </c>
      <c r="O68" s="49">
        <v>36.299999999999997</v>
      </c>
      <c r="P68" s="49">
        <v>11</v>
      </c>
      <c r="Q68" s="49">
        <v>36.299999999999997</v>
      </c>
      <c r="R68" s="49">
        <v>11</v>
      </c>
      <c r="S68" s="49">
        <v>36.299999999999997</v>
      </c>
      <c r="T68" s="50">
        <v>11</v>
      </c>
      <c r="U68" s="49">
        <v>36.299999999999997</v>
      </c>
      <c r="V68" s="49">
        <v>11</v>
      </c>
      <c r="W68" s="87">
        <v>24.557569999999998</v>
      </c>
      <c r="X68" s="87">
        <v>112.10316</v>
      </c>
      <c r="Y68" s="51">
        <v>73.400000000000006</v>
      </c>
      <c r="Z68" s="51">
        <v>23</v>
      </c>
      <c r="AA68" s="83">
        <v>6</v>
      </c>
      <c r="AB68" s="85">
        <v>3</v>
      </c>
      <c r="AC68" s="52">
        <v>4</v>
      </c>
      <c r="AD68" s="52">
        <v>10</v>
      </c>
      <c r="AE68" s="52">
        <v>13</v>
      </c>
      <c r="AF68" s="52">
        <v>0</v>
      </c>
      <c r="AG68" s="95">
        <v>2</v>
      </c>
      <c r="AH68" s="57">
        <v>20</v>
      </c>
      <c r="AI68" s="52">
        <v>8</v>
      </c>
      <c r="AJ68" s="92">
        <v>0</v>
      </c>
      <c r="AK68" s="52">
        <v>10</v>
      </c>
      <c r="AL68" s="52">
        <v>2</v>
      </c>
      <c r="AM68" s="52">
        <v>0</v>
      </c>
      <c r="AN68" s="52">
        <v>0</v>
      </c>
      <c r="AO68" s="52">
        <v>7</v>
      </c>
      <c r="AP68" s="52">
        <v>0</v>
      </c>
      <c r="AQ68" s="52">
        <v>9</v>
      </c>
      <c r="AR68" s="52">
        <v>1</v>
      </c>
      <c r="AS68" s="52">
        <v>0</v>
      </c>
      <c r="AT68" s="52">
        <v>1</v>
      </c>
      <c r="AU68" s="52">
        <f t="shared" si="25"/>
        <v>30</v>
      </c>
      <c r="AV68" s="52">
        <f t="shared" si="26"/>
        <v>30</v>
      </c>
      <c r="AW68" s="52">
        <f t="shared" si="27"/>
        <v>30</v>
      </c>
    </row>
    <row r="69" spans="1:73" s="52" customFormat="1">
      <c r="A69" s="52" t="s">
        <v>240</v>
      </c>
      <c r="B69" s="53" t="s">
        <v>123</v>
      </c>
      <c r="C69" s="93">
        <v>41195</v>
      </c>
      <c r="D69" s="83">
        <v>2012</v>
      </c>
      <c r="E69" s="88">
        <v>0.47222222222222227</v>
      </c>
      <c r="F69" s="88">
        <v>0.47847222222222219</v>
      </c>
      <c r="G69" s="88">
        <v>3.4722222222222099E-3</v>
      </c>
      <c r="H69" s="89">
        <v>2</v>
      </c>
      <c r="I69" s="87">
        <v>2</v>
      </c>
      <c r="J69" s="87">
        <v>6</v>
      </c>
      <c r="K69" s="87">
        <v>6</v>
      </c>
      <c r="L69" s="94" t="s">
        <v>234</v>
      </c>
      <c r="M69" s="94" t="s">
        <v>235</v>
      </c>
      <c r="N69" s="83">
        <v>2</v>
      </c>
      <c r="O69" s="49">
        <v>36.629999999999995</v>
      </c>
      <c r="P69" s="49">
        <v>11.1</v>
      </c>
      <c r="Q69" s="49">
        <v>38.279999999999994</v>
      </c>
      <c r="R69" s="49">
        <v>11.6</v>
      </c>
      <c r="S69" s="49">
        <v>38.279999999999994</v>
      </c>
      <c r="T69" s="50">
        <v>11.6</v>
      </c>
      <c r="U69" s="49">
        <v>37.454999999999998</v>
      </c>
      <c r="V69" s="49">
        <v>11.35</v>
      </c>
      <c r="W69" s="87">
        <v>24.55819</v>
      </c>
      <c r="X69" s="87">
        <v>112.10317999999999</v>
      </c>
      <c r="Y69" s="51">
        <v>77</v>
      </c>
      <c r="Z69" s="51">
        <v>25</v>
      </c>
      <c r="AA69" s="83">
        <v>3</v>
      </c>
      <c r="AB69" s="85">
        <v>2</v>
      </c>
      <c r="AC69" s="52">
        <v>1</v>
      </c>
      <c r="AD69" s="52">
        <v>2</v>
      </c>
      <c r="AE69" s="52">
        <v>25</v>
      </c>
      <c r="AF69" s="52">
        <v>0</v>
      </c>
      <c r="AG69" s="95">
        <v>0</v>
      </c>
      <c r="AH69" s="57">
        <v>9</v>
      </c>
      <c r="AI69" s="52">
        <v>21</v>
      </c>
      <c r="AJ69" s="92">
        <v>0</v>
      </c>
      <c r="AK69" s="52">
        <v>0</v>
      </c>
      <c r="AL69" s="52">
        <v>0</v>
      </c>
      <c r="AM69" s="52">
        <v>5</v>
      </c>
      <c r="AN69" s="52">
        <v>0</v>
      </c>
      <c r="AO69" s="52">
        <v>14</v>
      </c>
      <c r="AP69" s="52">
        <v>0</v>
      </c>
      <c r="AQ69" s="52">
        <v>6</v>
      </c>
      <c r="AR69" s="52">
        <v>0</v>
      </c>
      <c r="AS69" s="52">
        <v>0</v>
      </c>
      <c r="AT69" s="52">
        <v>5</v>
      </c>
      <c r="AU69" s="52">
        <f t="shared" si="25"/>
        <v>30</v>
      </c>
      <c r="AV69" s="52">
        <f t="shared" si="26"/>
        <v>30</v>
      </c>
      <c r="AW69" s="52">
        <f t="shared" si="27"/>
        <v>30</v>
      </c>
    </row>
    <row r="70" spans="1:73" s="52" customFormat="1">
      <c r="A70" s="52" t="s">
        <v>241</v>
      </c>
      <c r="B70" s="53" t="s">
        <v>114</v>
      </c>
      <c r="C70" s="93">
        <v>41195</v>
      </c>
      <c r="D70" s="83">
        <v>2012</v>
      </c>
      <c r="E70" s="88">
        <v>0.43124999999999997</v>
      </c>
      <c r="F70" s="88">
        <v>0.4375</v>
      </c>
      <c r="G70" s="88">
        <v>4.8611111111110938E-3</v>
      </c>
      <c r="H70" s="89">
        <v>2</v>
      </c>
      <c r="I70" s="87">
        <v>2</v>
      </c>
      <c r="J70" s="87">
        <v>7</v>
      </c>
      <c r="K70" s="87">
        <v>7</v>
      </c>
      <c r="L70" s="94" t="s">
        <v>234</v>
      </c>
      <c r="M70" s="94" t="s">
        <v>235</v>
      </c>
      <c r="N70" s="83">
        <v>2</v>
      </c>
      <c r="O70" s="49">
        <v>35.64</v>
      </c>
      <c r="P70" s="49">
        <v>10.8</v>
      </c>
      <c r="Q70" s="49">
        <v>38.279999999999994</v>
      </c>
      <c r="R70" s="49">
        <v>11.6</v>
      </c>
      <c r="S70" s="49">
        <v>38.279999999999994</v>
      </c>
      <c r="T70" s="50">
        <v>11.6</v>
      </c>
      <c r="U70" s="49">
        <v>36.959999999999994</v>
      </c>
      <c r="V70" s="49">
        <v>11.2</v>
      </c>
      <c r="W70" s="87">
        <v>24.55819</v>
      </c>
      <c r="X70" s="87">
        <v>112.10317999999999</v>
      </c>
      <c r="Y70" s="51">
        <v>77</v>
      </c>
      <c r="Z70" s="51">
        <v>25</v>
      </c>
      <c r="AA70" s="83">
        <v>5</v>
      </c>
      <c r="AB70" s="85">
        <v>2</v>
      </c>
      <c r="AC70" s="52">
        <v>3</v>
      </c>
      <c r="AD70" s="52">
        <v>0</v>
      </c>
      <c r="AE70" s="52">
        <v>25</v>
      </c>
      <c r="AF70" s="52">
        <v>0</v>
      </c>
      <c r="AG70" s="95">
        <v>0</v>
      </c>
      <c r="AH70" s="57">
        <v>30</v>
      </c>
      <c r="AI70" s="52">
        <v>0</v>
      </c>
      <c r="AJ70" s="92">
        <v>0</v>
      </c>
      <c r="AK70" s="52">
        <v>4</v>
      </c>
      <c r="AL70" s="52">
        <v>1</v>
      </c>
      <c r="AM70" s="52">
        <v>0</v>
      </c>
      <c r="AN70" s="52">
        <v>0</v>
      </c>
      <c r="AO70" s="52">
        <v>18</v>
      </c>
      <c r="AP70" s="52">
        <v>0</v>
      </c>
      <c r="AQ70" s="52">
        <v>5</v>
      </c>
      <c r="AR70" s="52">
        <v>0</v>
      </c>
      <c r="AS70" s="52">
        <v>0</v>
      </c>
      <c r="AT70" s="52">
        <v>2</v>
      </c>
      <c r="AU70" s="52">
        <f t="shared" si="25"/>
        <v>30</v>
      </c>
      <c r="AV70" s="52">
        <f t="shared" si="26"/>
        <v>30</v>
      </c>
      <c r="AW70" s="52">
        <f t="shared" si="27"/>
        <v>30</v>
      </c>
    </row>
    <row r="71" spans="1:73" s="52" customFormat="1">
      <c r="A71" s="52" t="s">
        <v>242</v>
      </c>
      <c r="B71" s="53" t="s">
        <v>188</v>
      </c>
      <c r="C71" s="54">
        <v>41195</v>
      </c>
      <c r="D71" s="83">
        <v>2012</v>
      </c>
      <c r="E71" s="88">
        <v>0.42291666666666666</v>
      </c>
      <c r="F71" s="88">
        <v>10.19</v>
      </c>
      <c r="G71" s="76">
        <f t="shared" si="22"/>
        <v>9.767083333333332</v>
      </c>
      <c r="H71" s="89">
        <v>2</v>
      </c>
      <c r="I71" s="87">
        <v>2</v>
      </c>
      <c r="J71" s="87">
        <v>8</v>
      </c>
      <c r="K71" s="87">
        <v>8</v>
      </c>
      <c r="L71" s="58" t="s">
        <v>234</v>
      </c>
      <c r="M71" s="58" t="s">
        <v>235</v>
      </c>
      <c r="N71" s="83">
        <v>2</v>
      </c>
      <c r="O71" s="49">
        <v>33</v>
      </c>
      <c r="P71" s="49">
        <v>10</v>
      </c>
      <c r="Q71" s="49">
        <v>33</v>
      </c>
      <c r="R71" s="49">
        <v>10</v>
      </c>
      <c r="S71" s="49">
        <v>33</v>
      </c>
      <c r="T71" s="50">
        <v>10</v>
      </c>
      <c r="U71" s="49">
        <v>33</v>
      </c>
      <c r="V71" s="49">
        <v>10</v>
      </c>
      <c r="W71" s="87">
        <v>24.559270000000001</v>
      </c>
      <c r="X71" s="87">
        <v>112.10365</v>
      </c>
      <c r="Y71" s="51">
        <v>75.2</v>
      </c>
      <c r="Z71" s="51">
        <v>24</v>
      </c>
      <c r="AA71" s="83">
        <v>6</v>
      </c>
      <c r="AB71" s="85">
        <v>8</v>
      </c>
      <c r="AC71" s="83">
        <v>8</v>
      </c>
      <c r="AD71" s="83">
        <v>1</v>
      </c>
      <c r="AE71" s="83">
        <v>13</v>
      </c>
      <c r="AF71" s="83">
        <v>0</v>
      </c>
      <c r="AG71" s="85">
        <v>26</v>
      </c>
      <c r="AH71" s="83">
        <v>4</v>
      </c>
      <c r="AI71" s="83">
        <v>0</v>
      </c>
      <c r="AJ71" s="83">
        <v>0</v>
      </c>
      <c r="AK71" s="85">
        <v>0</v>
      </c>
      <c r="AL71" s="83">
        <v>7</v>
      </c>
      <c r="AM71" s="83">
        <v>0</v>
      </c>
      <c r="AN71" s="83">
        <v>0</v>
      </c>
      <c r="AO71" s="83">
        <v>0</v>
      </c>
      <c r="AP71" s="83">
        <v>0</v>
      </c>
      <c r="AQ71" s="83">
        <v>0</v>
      </c>
      <c r="AR71" s="83">
        <v>0</v>
      </c>
      <c r="AS71" s="83">
        <v>0</v>
      </c>
      <c r="AT71" s="83">
        <v>23</v>
      </c>
      <c r="AU71" s="79">
        <f t="shared" si="25"/>
        <v>30</v>
      </c>
      <c r="AV71" s="77">
        <f t="shared" si="26"/>
        <v>30</v>
      </c>
      <c r="AW71" s="77">
        <f t="shared" si="27"/>
        <v>30</v>
      </c>
      <c r="AX71" s="83"/>
      <c r="AY71" s="83"/>
      <c r="AZ71" s="83"/>
      <c r="BA71" s="83"/>
      <c r="BB71" s="83"/>
      <c r="BC71" s="83"/>
      <c r="BD71" s="83"/>
      <c r="BE71" s="83"/>
      <c r="BF71" s="83"/>
      <c r="BG71" s="83"/>
      <c r="BH71" s="83"/>
      <c r="BI71" s="83"/>
      <c r="BJ71" s="83"/>
      <c r="BK71" s="83"/>
    </row>
    <row r="72" spans="1:73" s="52" customFormat="1">
      <c r="A72" s="52" t="s">
        <v>243</v>
      </c>
      <c r="B72" s="53" t="s">
        <v>124</v>
      </c>
      <c r="C72" s="54">
        <v>41195</v>
      </c>
      <c r="D72" s="83">
        <v>2012</v>
      </c>
      <c r="E72" s="88">
        <v>0.42291666666666666</v>
      </c>
      <c r="F72" s="88">
        <v>0.42986111111111108</v>
      </c>
      <c r="G72" s="76">
        <f t="shared" si="22"/>
        <v>6.9444444444444198E-3</v>
      </c>
      <c r="H72" s="89">
        <v>2</v>
      </c>
      <c r="I72" s="87">
        <v>2</v>
      </c>
      <c r="J72" s="87">
        <v>9</v>
      </c>
      <c r="K72" s="87">
        <v>9</v>
      </c>
      <c r="L72" s="58" t="s">
        <v>234</v>
      </c>
      <c r="M72" s="58" t="s">
        <v>235</v>
      </c>
      <c r="N72" s="83">
        <v>2</v>
      </c>
      <c r="O72" s="49">
        <v>30.359999999999996</v>
      </c>
      <c r="P72" s="49">
        <v>9.1999999999999993</v>
      </c>
      <c r="Q72" s="49">
        <v>33</v>
      </c>
      <c r="R72" s="49">
        <v>10</v>
      </c>
      <c r="S72" s="49">
        <v>33</v>
      </c>
      <c r="T72" s="50">
        <v>10</v>
      </c>
      <c r="U72" s="49">
        <v>31.68</v>
      </c>
      <c r="V72" s="49">
        <v>9.6</v>
      </c>
      <c r="W72" s="87">
        <v>24.559270000000001</v>
      </c>
      <c r="X72" s="87">
        <v>112.10365</v>
      </c>
      <c r="Y72" s="51">
        <v>75.2</v>
      </c>
      <c r="Z72" s="51">
        <v>24</v>
      </c>
      <c r="AA72" s="83">
        <v>6</v>
      </c>
      <c r="AB72" s="85">
        <v>6</v>
      </c>
      <c r="AC72" s="83">
        <v>0</v>
      </c>
      <c r="AD72" s="83">
        <v>0</v>
      </c>
      <c r="AE72" s="83">
        <v>24</v>
      </c>
      <c r="AF72" s="83">
        <v>0</v>
      </c>
      <c r="AG72" s="85">
        <v>2</v>
      </c>
      <c r="AH72" s="83">
        <v>28</v>
      </c>
      <c r="AI72" s="83">
        <v>0</v>
      </c>
      <c r="AJ72" s="83">
        <v>0</v>
      </c>
      <c r="AK72" s="85">
        <v>10</v>
      </c>
      <c r="AL72" s="83">
        <v>0</v>
      </c>
      <c r="AM72" s="83">
        <v>1</v>
      </c>
      <c r="AN72" s="83">
        <v>2</v>
      </c>
      <c r="AO72" s="83">
        <v>6</v>
      </c>
      <c r="AP72" s="83">
        <v>2</v>
      </c>
      <c r="AQ72" s="83">
        <v>4</v>
      </c>
      <c r="AR72" s="83">
        <v>3</v>
      </c>
      <c r="AS72" s="83">
        <v>1</v>
      </c>
      <c r="AT72" s="83">
        <v>1</v>
      </c>
      <c r="AU72" s="79">
        <f t="shared" si="25"/>
        <v>30</v>
      </c>
      <c r="AV72" s="77">
        <f t="shared" si="26"/>
        <v>30</v>
      </c>
      <c r="AW72" s="77">
        <f t="shared" si="27"/>
        <v>30</v>
      </c>
      <c r="AX72" s="83"/>
      <c r="AY72" s="83"/>
      <c r="AZ72" s="83"/>
      <c r="BA72" s="83"/>
      <c r="BB72" s="83"/>
      <c r="BC72" s="83"/>
      <c r="BD72" s="83"/>
      <c r="BE72" s="83"/>
      <c r="BF72" s="83"/>
      <c r="BG72" s="83"/>
      <c r="BH72" s="83"/>
      <c r="BI72" s="83"/>
      <c r="BJ72" s="83"/>
      <c r="BK72" s="83"/>
    </row>
    <row r="73" spans="1:73" s="52" customFormat="1">
      <c r="A73" s="52" t="s">
        <v>244</v>
      </c>
      <c r="B73" s="53" t="s">
        <v>112</v>
      </c>
      <c r="C73" s="54">
        <v>41195</v>
      </c>
      <c r="D73" s="83">
        <v>2012</v>
      </c>
      <c r="E73" s="88">
        <v>0.43472222222222223</v>
      </c>
      <c r="F73" s="88">
        <v>0.44027777777777777</v>
      </c>
      <c r="G73" s="76">
        <f t="shared" si="22"/>
        <v>5.5555555555555358E-3</v>
      </c>
      <c r="H73" s="89">
        <v>2</v>
      </c>
      <c r="I73" s="87">
        <v>2</v>
      </c>
      <c r="J73" s="87">
        <v>10</v>
      </c>
      <c r="K73" s="87">
        <v>10</v>
      </c>
      <c r="L73" s="58" t="s">
        <v>234</v>
      </c>
      <c r="M73" s="58" t="s">
        <v>235</v>
      </c>
      <c r="N73" s="83">
        <v>2</v>
      </c>
      <c r="O73" s="49">
        <v>38.279999999999994</v>
      </c>
      <c r="P73" s="49">
        <v>11.6</v>
      </c>
      <c r="Q73" s="49">
        <v>35.309999999999995</v>
      </c>
      <c r="R73" s="49">
        <v>10.7</v>
      </c>
      <c r="S73" s="49">
        <v>38.279999999999994</v>
      </c>
      <c r="T73" s="50">
        <v>11.6</v>
      </c>
      <c r="U73" s="49">
        <v>36.794999999999995</v>
      </c>
      <c r="V73" s="49">
        <v>11.149999999999999</v>
      </c>
      <c r="W73" s="87">
        <v>24.559270000000001</v>
      </c>
      <c r="X73" s="87">
        <v>112.10365</v>
      </c>
      <c r="Y73" s="51">
        <v>75.2</v>
      </c>
      <c r="Z73" s="51">
        <v>24</v>
      </c>
      <c r="AA73" s="83">
        <v>6</v>
      </c>
      <c r="AB73" s="85">
        <v>2</v>
      </c>
      <c r="AC73" s="83">
        <v>0</v>
      </c>
      <c r="AD73" s="83">
        <v>0</v>
      </c>
      <c r="AE73" s="83">
        <v>28</v>
      </c>
      <c r="AF73" s="83">
        <v>0</v>
      </c>
      <c r="AG73" s="85">
        <v>21</v>
      </c>
      <c r="AH73" s="83">
        <v>9</v>
      </c>
      <c r="AI73" s="83">
        <v>0</v>
      </c>
      <c r="AJ73" s="83">
        <v>0</v>
      </c>
      <c r="AK73" s="85">
        <v>0</v>
      </c>
      <c r="AL73" s="83">
        <v>1</v>
      </c>
      <c r="AM73" s="83">
        <v>0</v>
      </c>
      <c r="AN73" s="83">
        <v>4</v>
      </c>
      <c r="AO73" s="83">
        <v>19</v>
      </c>
      <c r="AP73" s="83">
        <v>2</v>
      </c>
      <c r="AQ73" s="83">
        <v>4</v>
      </c>
      <c r="AR73" s="83">
        <v>0</v>
      </c>
      <c r="AS73" s="83">
        <v>0</v>
      </c>
      <c r="AT73" s="83">
        <v>0</v>
      </c>
      <c r="AU73" s="79">
        <f t="shared" si="25"/>
        <v>30</v>
      </c>
      <c r="AV73" s="77">
        <f t="shared" si="26"/>
        <v>30</v>
      </c>
      <c r="AW73" s="77">
        <f t="shared" si="27"/>
        <v>30</v>
      </c>
      <c r="AX73" s="83"/>
      <c r="AY73" s="83"/>
      <c r="AZ73" s="83"/>
      <c r="BA73" s="83"/>
      <c r="BB73" s="83"/>
      <c r="BC73" s="83"/>
      <c r="BD73" s="83"/>
      <c r="BE73" s="83"/>
      <c r="BF73" s="83"/>
      <c r="BG73" s="83"/>
      <c r="BH73" s="83"/>
      <c r="BI73" s="83"/>
      <c r="BJ73" s="83"/>
      <c r="BK73" s="83"/>
    </row>
    <row r="74" spans="1:73">
      <c r="A74" s="52" t="s">
        <v>251</v>
      </c>
      <c r="B74" s="103" t="s">
        <v>119</v>
      </c>
      <c r="C74" s="104">
        <v>41196</v>
      </c>
      <c r="D74" s="105">
        <v>2012</v>
      </c>
      <c r="E74" s="106">
        <v>0.3979166666666667</v>
      </c>
      <c r="F74" s="106">
        <v>0.40416666666666662</v>
      </c>
      <c r="G74" s="106">
        <v>4.1666666666666519E-3</v>
      </c>
      <c r="H74" s="107">
        <v>2</v>
      </c>
      <c r="I74" s="107">
        <v>1</v>
      </c>
      <c r="J74" s="107">
        <v>1</v>
      </c>
      <c r="K74" s="107">
        <v>1</v>
      </c>
      <c r="L74" s="108" t="s">
        <v>252</v>
      </c>
      <c r="M74" s="108" t="s">
        <v>253</v>
      </c>
      <c r="N74" s="107">
        <v>2</v>
      </c>
      <c r="O74" s="109">
        <f t="shared" ref="O74:O87" si="28">(P74*3.3)</f>
        <v>80.52</v>
      </c>
      <c r="P74" s="110">
        <v>24.4</v>
      </c>
      <c r="Q74" s="109">
        <f t="shared" ref="Q74:Q87" si="29">(R74*3.3)</f>
        <v>77.55</v>
      </c>
      <c r="R74" s="109">
        <v>23.5</v>
      </c>
      <c r="S74" s="107">
        <f t="shared" ref="S74:S87" si="30">MAX(O74,Q74,)</f>
        <v>80.52</v>
      </c>
      <c r="T74" s="107">
        <v>24.4</v>
      </c>
      <c r="U74" s="109">
        <f t="shared" ref="U74:V87" si="31">AVERAGE(O74,Q74)</f>
        <v>79.034999999999997</v>
      </c>
      <c r="V74" s="109">
        <f t="shared" si="31"/>
        <v>23.95</v>
      </c>
      <c r="W74" s="111">
        <v>24.574580000000001</v>
      </c>
      <c r="X74" s="111">
        <v>112.11037</v>
      </c>
      <c r="Y74" s="112">
        <v>73.400000000000006</v>
      </c>
      <c r="Z74" s="113">
        <v>23</v>
      </c>
      <c r="AA74" s="114">
        <v>12</v>
      </c>
      <c r="AB74" s="85">
        <v>1</v>
      </c>
      <c r="AC74" s="83">
        <v>7</v>
      </c>
      <c r="AD74" s="83">
        <v>3</v>
      </c>
      <c r="AE74" s="83">
        <v>19</v>
      </c>
      <c r="AF74" s="83">
        <v>0</v>
      </c>
      <c r="AG74" s="85">
        <v>12</v>
      </c>
      <c r="AH74" s="83">
        <v>18</v>
      </c>
      <c r="AI74" s="83">
        <v>0</v>
      </c>
      <c r="AJ74" s="83">
        <v>0</v>
      </c>
      <c r="AK74" s="85">
        <v>1</v>
      </c>
      <c r="AL74" s="83">
        <v>0</v>
      </c>
      <c r="AM74" s="83">
        <v>5</v>
      </c>
      <c r="AN74" s="83">
        <v>0</v>
      </c>
      <c r="AO74" s="83">
        <v>1</v>
      </c>
      <c r="AP74" s="83">
        <v>12</v>
      </c>
      <c r="AQ74" s="83">
        <v>4</v>
      </c>
      <c r="AR74" s="83">
        <v>0</v>
      </c>
      <c r="AS74" s="83">
        <v>7</v>
      </c>
      <c r="AT74" s="83">
        <v>0</v>
      </c>
      <c r="AU74" s="79">
        <f t="shared" si="25"/>
        <v>30</v>
      </c>
      <c r="AV74" s="77">
        <f t="shared" si="26"/>
        <v>30</v>
      </c>
      <c r="AW74" s="77">
        <f t="shared" si="27"/>
        <v>30</v>
      </c>
    </row>
    <row r="75" spans="1:73">
      <c r="A75" s="52" t="s">
        <v>254</v>
      </c>
      <c r="B75" s="103" t="s">
        <v>115</v>
      </c>
      <c r="C75" s="104">
        <v>41196</v>
      </c>
      <c r="D75" s="105">
        <v>2012</v>
      </c>
      <c r="E75" s="106">
        <v>0.41666666666666669</v>
      </c>
      <c r="F75" s="106">
        <v>0.41875000000000001</v>
      </c>
      <c r="G75" s="106">
        <v>2.0833333333333814E-3</v>
      </c>
      <c r="H75" s="107">
        <v>2</v>
      </c>
      <c r="I75" s="107">
        <v>1</v>
      </c>
      <c r="J75" s="107">
        <v>2</v>
      </c>
      <c r="K75" s="107">
        <v>2</v>
      </c>
      <c r="L75" s="108" t="s">
        <v>252</v>
      </c>
      <c r="M75" s="108" t="s">
        <v>253</v>
      </c>
      <c r="N75" s="107">
        <v>2</v>
      </c>
      <c r="O75" s="109">
        <f t="shared" si="28"/>
        <v>79.199999999999989</v>
      </c>
      <c r="P75" s="110">
        <v>24</v>
      </c>
      <c r="Q75" s="109">
        <f t="shared" si="29"/>
        <v>72.599999999999994</v>
      </c>
      <c r="R75" s="109">
        <v>22</v>
      </c>
      <c r="S75" s="107">
        <f t="shared" si="30"/>
        <v>79.199999999999989</v>
      </c>
      <c r="T75" s="107">
        <v>24</v>
      </c>
      <c r="U75" s="109">
        <f t="shared" si="31"/>
        <v>75.899999999999991</v>
      </c>
      <c r="V75" s="109">
        <f t="shared" si="31"/>
        <v>23</v>
      </c>
      <c r="W75" s="111">
        <v>24.574580000000001</v>
      </c>
      <c r="X75" s="111">
        <v>112.11037</v>
      </c>
      <c r="Y75" s="112">
        <v>73.400000000000006</v>
      </c>
      <c r="Z75" s="113">
        <v>23</v>
      </c>
      <c r="AA75" s="114">
        <v>12</v>
      </c>
      <c r="AB75" s="85">
        <v>0</v>
      </c>
      <c r="AC75" s="83">
        <v>0</v>
      </c>
      <c r="AD75" s="83">
        <v>0</v>
      </c>
      <c r="AE75" s="83">
        <v>30</v>
      </c>
      <c r="AF75" s="83">
        <v>0</v>
      </c>
      <c r="AG75" s="85">
        <v>0</v>
      </c>
      <c r="AH75" s="83">
        <v>30</v>
      </c>
      <c r="AI75" s="83">
        <v>0</v>
      </c>
      <c r="AJ75" s="83">
        <v>0</v>
      </c>
      <c r="AK75" s="85">
        <v>5</v>
      </c>
      <c r="AL75" s="83">
        <v>6</v>
      </c>
      <c r="AM75" s="83">
        <v>0</v>
      </c>
      <c r="AN75" s="83">
        <v>0</v>
      </c>
      <c r="AO75" s="83">
        <v>3</v>
      </c>
      <c r="AP75" s="83">
        <v>0</v>
      </c>
      <c r="AQ75" s="83">
        <v>16</v>
      </c>
      <c r="AR75" s="83">
        <v>0</v>
      </c>
      <c r="AS75" s="83">
        <v>0</v>
      </c>
      <c r="AT75" s="83">
        <v>0</v>
      </c>
      <c r="AU75" s="79">
        <f t="shared" si="25"/>
        <v>30</v>
      </c>
      <c r="AV75" s="77">
        <f t="shared" si="26"/>
        <v>30</v>
      </c>
      <c r="AW75" s="77">
        <f t="shared" si="27"/>
        <v>30</v>
      </c>
    </row>
    <row r="76" spans="1:73">
      <c r="A76" s="52" t="s">
        <v>255</v>
      </c>
      <c r="B76" s="103" t="s">
        <v>123</v>
      </c>
      <c r="C76" s="104">
        <v>41196</v>
      </c>
      <c r="D76" s="105">
        <v>2012</v>
      </c>
      <c r="E76" s="106">
        <v>0.40972222222222227</v>
      </c>
      <c r="F76" s="106">
        <v>0.4145833333333333</v>
      </c>
      <c r="G76" s="106">
        <v>4.1666666666666519E-3</v>
      </c>
      <c r="H76" s="107">
        <v>2</v>
      </c>
      <c r="I76" s="107">
        <v>1</v>
      </c>
      <c r="J76" s="107">
        <v>3</v>
      </c>
      <c r="K76" s="107">
        <v>3</v>
      </c>
      <c r="L76" s="108" t="s">
        <v>252</v>
      </c>
      <c r="M76" s="108" t="s">
        <v>253</v>
      </c>
      <c r="N76" s="107">
        <v>2</v>
      </c>
      <c r="O76" s="109">
        <f t="shared" si="28"/>
        <v>77.88</v>
      </c>
      <c r="P76" s="110">
        <v>23.6</v>
      </c>
      <c r="Q76" s="109">
        <f t="shared" si="29"/>
        <v>75.899999999999991</v>
      </c>
      <c r="R76" s="109">
        <v>23</v>
      </c>
      <c r="S76" s="107">
        <f t="shared" si="30"/>
        <v>77.88</v>
      </c>
      <c r="T76" s="107">
        <v>23.6</v>
      </c>
      <c r="U76" s="109">
        <f t="shared" si="31"/>
        <v>76.889999999999986</v>
      </c>
      <c r="V76" s="109">
        <f t="shared" si="31"/>
        <v>23.3</v>
      </c>
      <c r="W76" s="111">
        <v>24.573450000000001</v>
      </c>
      <c r="X76" s="111">
        <v>112.11064</v>
      </c>
      <c r="Y76" s="112">
        <v>73.400000000000006</v>
      </c>
      <c r="Z76" s="113">
        <v>23</v>
      </c>
      <c r="AA76" s="114">
        <v>12</v>
      </c>
      <c r="AB76" s="85">
        <v>0</v>
      </c>
      <c r="AC76" s="83">
        <v>2</v>
      </c>
      <c r="AD76" s="83">
        <v>11</v>
      </c>
      <c r="AE76" s="83">
        <v>17</v>
      </c>
      <c r="AF76" s="83">
        <v>0</v>
      </c>
      <c r="AG76" s="85">
        <v>8</v>
      </c>
      <c r="AH76" s="83">
        <v>22</v>
      </c>
      <c r="AI76" s="83">
        <v>0</v>
      </c>
      <c r="AJ76" s="83">
        <v>0</v>
      </c>
      <c r="AK76" s="85">
        <v>0</v>
      </c>
      <c r="AL76" s="83">
        <v>0</v>
      </c>
      <c r="AM76" s="83">
        <v>0</v>
      </c>
      <c r="AN76" s="83">
        <v>8</v>
      </c>
      <c r="AO76" s="83">
        <v>12</v>
      </c>
      <c r="AP76" s="83">
        <v>0</v>
      </c>
      <c r="AQ76" s="83">
        <v>10</v>
      </c>
      <c r="AR76" s="83">
        <v>0</v>
      </c>
      <c r="AS76" s="83">
        <v>0</v>
      </c>
      <c r="AT76" s="83">
        <v>0</v>
      </c>
      <c r="AU76" s="79">
        <f t="shared" si="25"/>
        <v>30</v>
      </c>
      <c r="AV76" s="77">
        <f t="shared" si="26"/>
        <v>30</v>
      </c>
      <c r="AW76" s="77">
        <f t="shared" si="27"/>
        <v>30</v>
      </c>
    </row>
    <row r="77" spans="1:73">
      <c r="A77" s="52" t="s">
        <v>256</v>
      </c>
      <c r="B77" s="103" t="s">
        <v>114</v>
      </c>
      <c r="C77" s="104">
        <v>41196</v>
      </c>
      <c r="D77" s="105">
        <v>2012</v>
      </c>
      <c r="E77" s="106">
        <v>0.4069444444444445</v>
      </c>
      <c r="F77" s="106">
        <v>0.41111111111111115</v>
      </c>
      <c r="G77" s="106">
        <v>4.1666666666666519E-3</v>
      </c>
      <c r="H77" s="107">
        <v>2</v>
      </c>
      <c r="I77" s="107">
        <v>1</v>
      </c>
      <c r="J77" s="107">
        <v>4</v>
      </c>
      <c r="K77" s="107">
        <v>4</v>
      </c>
      <c r="L77" s="108" t="s">
        <v>252</v>
      </c>
      <c r="M77" s="108" t="s">
        <v>253</v>
      </c>
      <c r="N77" s="107">
        <v>2</v>
      </c>
      <c r="O77" s="109">
        <f t="shared" si="28"/>
        <v>80.19</v>
      </c>
      <c r="P77" s="110">
        <v>24.3</v>
      </c>
      <c r="Q77" s="109">
        <f t="shared" si="29"/>
        <v>80.19</v>
      </c>
      <c r="R77" s="109">
        <v>24.3</v>
      </c>
      <c r="S77" s="107">
        <f t="shared" si="30"/>
        <v>80.19</v>
      </c>
      <c r="T77" s="107">
        <v>24.3</v>
      </c>
      <c r="U77" s="109">
        <f t="shared" si="31"/>
        <v>80.19</v>
      </c>
      <c r="V77" s="109">
        <f t="shared" si="31"/>
        <v>24.3</v>
      </c>
      <c r="W77" s="111">
        <v>24.573450000000001</v>
      </c>
      <c r="X77" s="111">
        <v>112.11064</v>
      </c>
      <c r="Y77" s="112">
        <v>73.400000000000006</v>
      </c>
      <c r="Z77" s="113">
        <v>23</v>
      </c>
      <c r="AA77" s="114">
        <v>12</v>
      </c>
      <c r="AB77" s="85">
        <v>6</v>
      </c>
      <c r="AC77" s="83">
        <v>4</v>
      </c>
      <c r="AD77" s="83">
        <v>0</v>
      </c>
      <c r="AE77" s="83">
        <v>20</v>
      </c>
      <c r="AF77" s="83">
        <v>0</v>
      </c>
      <c r="AG77" s="85">
        <v>0</v>
      </c>
      <c r="AH77" s="83">
        <v>30</v>
      </c>
      <c r="AI77" s="83">
        <v>0</v>
      </c>
      <c r="AJ77" s="83">
        <v>0</v>
      </c>
      <c r="AK77" s="85">
        <v>5</v>
      </c>
      <c r="AL77" s="83">
        <v>2</v>
      </c>
      <c r="AM77" s="83">
        <v>2</v>
      </c>
      <c r="AN77" s="83">
        <v>0</v>
      </c>
      <c r="AO77" s="83">
        <v>13</v>
      </c>
      <c r="AP77" s="83">
        <v>0</v>
      </c>
      <c r="AQ77" s="83">
        <v>8</v>
      </c>
      <c r="AR77" s="83">
        <v>0</v>
      </c>
      <c r="AS77" s="83">
        <v>0</v>
      </c>
      <c r="AT77" s="83">
        <v>0</v>
      </c>
      <c r="AU77" s="79">
        <f t="shared" si="25"/>
        <v>30</v>
      </c>
      <c r="AV77" s="77">
        <f t="shared" si="26"/>
        <v>30</v>
      </c>
      <c r="AW77" s="77">
        <f t="shared" si="27"/>
        <v>30</v>
      </c>
    </row>
    <row r="78" spans="1:73">
      <c r="A78" s="52" t="s">
        <v>257</v>
      </c>
      <c r="B78" s="103" t="s">
        <v>188</v>
      </c>
      <c r="C78" s="104">
        <v>41196</v>
      </c>
      <c r="D78" s="105">
        <v>2012</v>
      </c>
      <c r="E78" s="106">
        <v>0.41319444444444442</v>
      </c>
      <c r="F78" s="106">
        <v>0.41666666666666669</v>
      </c>
      <c r="G78" s="106">
        <v>4.1666666666666519E-3</v>
      </c>
      <c r="H78" s="107">
        <v>2</v>
      </c>
      <c r="I78" s="107">
        <v>1</v>
      </c>
      <c r="J78" s="107">
        <v>5</v>
      </c>
      <c r="K78" s="107">
        <v>5</v>
      </c>
      <c r="L78" s="108" t="s">
        <v>252</v>
      </c>
      <c r="M78" s="108" t="s">
        <v>253</v>
      </c>
      <c r="N78" s="107">
        <v>2</v>
      </c>
      <c r="O78" s="109">
        <f t="shared" si="28"/>
        <v>85.8</v>
      </c>
      <c r="P78" s="110">
        <v>26</v>
      </c>
      <c r="Q78" s="109">
        <f t="shared" si="29"/>
        <v>89.1</v>
      </c>
      <c r="R78" s="109">
        <v>27</v>
      </c>
      <c r="S78" s="107">
        <f t="shared" si="30"/>
        <v>89.1</v>
      </c>
      <c r="T78" s="107">
        <v>24.3</v>
      </c>
      <c r="U78" s="109">
        <f t="shared" si="31"/>
        <v>87.449999999999989</v>
      </c>
      <c r="V78" s="109">
        <f t="shared" si="31"/>
        <v>26.5</v>
      </c>
      <c r="W78" s="87">
        <v>24.57302</v>
      </c>
      <c r="X78" s="87">
        <v>112.11047000000001</v>
      </c>
      <c r="Y78" s="112">
        <v>73.400000000000006</v>
      </c>
      <c r="Z78" s="53">
        <v>23</v>
      </c>
      <c r="AA78" s="115">
        <v>10</v>
      </c>
      <c r="AB78" s="85">
        <v>1</v>
      </c>
      <c r="AC78" s="83">
        <v>2</v>
      </c>
      <c r="AD78" s="83">
        <v>0</v>
      </c>
      <c r="AE78" s="83">
        <v>27</v>
      </c>
      <c r="AF78" s="83">
        <v>0</v>
      </c>
      <c r="AG78" s="85">
        <v>12</v>
      </c>
      <c r="AH78" s="83">
        <v>18</v>
      </c>
      <c r="AI78" s="83">
        <v>0</v>
      </c>
      <c r="AJ78" s="83">
        <v>0</v>
      </c>
      <c r="AK78" s="85">
        <v>0</v>
      </c>
      <c r="AL78" s="83">
        <v>2</v>
      </c>
      <c r="AM78" s="83">
        <v>12</v>
      </c>
      <c r="AN78" s="83">
        <v>0</v>
      </c>
      <c r="AO78" s="83">
        <v>2</v>
      </c>
      <c r="AP78" s="83">
        <v>4</v>
      </c>
      <c r="AQ78" s="83">
        <v>10</v>
      </c>
      <c r="AR78" s="83">
        <v>0</v>
      </c>
      <c r="AS78" s="83">
        <v>0</v>
      </c>
      <c r="AT78" s="83">
        <v>0</v>
      </c>
      <c r="AU78" s="79">
        <f>SUM(AB78+AC78+AD78+AE78+AF78)</f>
        <v>30</v>
      </c>
      <c r="AV78" s="77">
        <f>SUM(AG78:AJ78)</f>
        <v>30</v>
      </c>
      <c r="AW78" s="77">
        <f>SUM(AK78:AT78)</f>
        <v>30</v>
      </c>
    </row>
    <row r="79" spans="1:73">
      <c r="A79" s="52" t="s">
        <v>258</v>
      </c>
      <c r="B79" s="103" t="s">
        <v>124</v>
      </c>
      <c r="C79" s="104">
        <v>41196</v>
      </c>
      <c r="D79" s="105">
        <v>2012</v>
      </c>
      <c r="E79" s="106">
        <v>0.39027777777777778</v>
      </c>
      <c r="F79" s="106">
        <v>0.39444444444444443</v>
      </c>
      <c r="G79" s="106">
        <v>4.1666666666666519E-3</v>
      </c>
      <c r="H79" s="107">
        <v>2</v>
      </c>
      <c r="I79" s="107">
        <v>1</v>
      </c>
      <c r="J79" s="107">
        <v>6</v>
      </c>
      <c r="K79" s="107">
        <v>6</v>
      </c>
      <c r="L79" s="108" t="s">
        <v>252</v>
      </c>
      <c r="M79" s="108" t="s">
        <v>253</v>
      </c>
      <c r="N79" s="107">
        <v>2</v>
      </c>
      <c r="O79" s="109">
        <f t="shared" si="28"/>
        <v>80.19</v>
      </c>
      <c r="P79" s="110">
        <v>24.3</v>
      </c>
      <c r="Q79" s="109">
        <f t="shared" si="29"/>
        <v>76.89</v>
      </c>
      <c r="R79" s="109">
        <v>23.3</v>
      </c>
      <c r="S79" s="107">
        <f t="shared" si="30"/>
        <v>80.19</v>
      </c>
      <c r="T79" s="107">
        <v>24.3</v>
      </c>
      <c r="U79" s="109">
        <f t="shared" si="31"/>
        <v>78.539999999999992</v>
      </c>
      <c r="V79" s="109">
        <f t="shared" si="31"/>
        <v>23.8</v>
      </c>
      <c r="W79" s="87">
        <v>24.57302</v>
      </c>
      <c r="X79" s="87">
        <v>112.11047000000001</v>
      </c>
      <c r="Y79" s="112">
        <v>73.400000000000006</v>
      </c>
      <c r="Z79" s="53">
        <v>24</v>
      </c>
      <c r="AA79" s="115">
        <v>20</v>
      </c>
      <c r="AB79" s="85">
        <v>2</v>
      </c>
      <c r="AC79" s="83">
        <v>0</v>
      </c>
      <c r="AD79" s="83">
        <v>0</v>
      </c>
      <c r="AE79" s="83">
        <v>28</v>
      </c>
      <c r="AF79" s="83">
        <v>0</v>
      </c>
      <c r="AG79" s="85">
        <v>2</v>
      </c>
      <c r="AH79" s="83">
        <v>25</v>
      </c>
      <c r="AI79" s="83">
        <v>3</v>
      </c>
      <c r="AJ79" s="83">
        <v>0</v>
      </c>
      <c r="AK79" s="85">
        <v>3</v>
      </c>
      <c r="AL79" s="83">
        <v>1</v>
      </c>
      <c r="AM79" s="83">
        <v>0</v>
      </c>
      <c r="AN79" s="83">
        <v>9</v>
      </c>
      <c r="AO79" s="83">
        <v>3</v>
      </c>
      <c r="AP79" s="83">
        <v>7</v>
      </c>
      <c r="AQ79" s="83">
        <v>4</v>
      </c>
      <c r="AR79" s="83">
        <v>1</v>
      </c>
      <c r="AS79" s="83">
        <v>2</v>
      </c>
      <c r="AT79" s="83">
        <v>0</v>
      </c>
      <c r="AU79" s="79">
        <f t="shared" si="25"/>
        <v>30</v>
      </c>
      <c r="AV79" s="77">
        <f t="shared" si="26"/>
        <v>30</v>
      </c>
      <c r="AW79" s="77">
        <f t="shared" si="27"/>
        <v>30</v>
      </c>
    </row>
    <row r="80" spans="1:73">
      <c r="A80" s="52" t="s">
        <v>259</v>
      </c>
      <c r="B80" s="103" t="s">
        <v>112</v>
      </c>
      <c r="C80" s="104">
        <v>41196</v>
      </c>
      <c r="D80" s="105">
        <v>2012</v>
      </c>
      <c r="E80" s="106">
        <v>0.4069444444444445</v>
      </c>
      <c r="F80" s="106">
        <v>0.40972222222222227</v>
      </c>
      <c r="G80" s="106">
        <v>4.1666666666666519E-3</v>
      </c>
      <c r="H80" s="107">
        <v>2</v>
      </c>
      <c r="I80" s="107">
        <v>1</v>
      </c>
      <c r="J80" s="107">
        <v>7</v>
      </c>
      <c r="K80" s="107">
        <v>7</v>
      </c>
      <c r="L80" s="108" t="s">
        <v>252</v>
      </c>
      <c r="M80" s="108" t="s">
        <v>253</v>
      </c>
      <c r="N80" s="107">
        <v>2</v>
      </c>
      <c r="O80" s="109">
        <f t="shared" si="28"/>
        <v>83.16</v>
      </c>
      <c r="P80" s="110">
        <v>25.2</v>
      </c>
      <c r="Q80" s="109">
        <f t="shared" si="29"/>
        <v>86.13</v>
      </c>
      <c r="R80" s="109">
        <v>26.1</v>
      </c>
      <c r="S80" s="107">
        <f t="shared" si="30"/>
        <v>86.13</v>
      </c>
      <c r="T80" s="107">
        <v>24.3</v>
      </c>
      <c r="U80" s="109">
        <f t="shared" si="31"/>
        <v>84.644999999999996</v>
      </c>
      <c r="V80" s="109">
        <f t="shared" si="31"/>
        <v>25.65</v>
      </c>
      <c r="W80" s="87">
        <v>24.57302</v>
      </c>
      <c r="X80" s="87">
        <v>112.11047000000001</v>
      </c>
      <c r="Y80" s="112">
        <v>73.400000000000006</v>
      </c>
      <c r="Z80" s="53">
        <v>24</v>
      </c>
      <c r="AA80" s="115">
        <v>20</v>
      </c>
      <c r="AB80" s="85">
        <v>0</v>
      </c>
      <c r="AC80" s="83">
        <v>17</v>
      </c>
      <c r="AD80" s="83">
        <v>0</v>
      </c>
      <c r="AE80" s="83">
        <v>13</v>
      </c>
      <c r="AF80" s="83">
        <v>0</v>
      </c>
      <c r="AG80" s="85">
        <v>20</v>
      </c>
      <c r="AH80" s="83">
        <v>10</v>
      </c>
      <c r="AI80" s="83">
        <v>0</v>
      </c>
      <c r="AJ80" s="83">
        <v>0</v>
      </c>
      <c r="AK80" s="85">
        <v>4</v>
      </c>
      <c r="AL80" s="83">
        <v>5</v>
      </c>
      <c r="AM80" s="83">
        <v>0</v>
      </c>
      <c r="AN80" s="83">
        <v>0</v>
      </c>
      <c r="AO80" s="83">
        <v>9</v>
      </c>
      <c r="AP80" s="83">
        <v>0</v>
      </c>
      <c r="AQ80" s="83">
        <v>12</v>
      </c>
      <c r="AR80" s="83">
        <v>0</v>
      </c>
      <c r="AS80" s="83">
        <v>0</v>
      </c>
      <c r="AT80" s="83">
        <v>1</v>
      </c>
      <c r="AU80" s="79">
        <f>SUM(AB80+AC80+AD80+AE80+AF80)</f>
        <v>30</v>
      </c>
      <c r="AV80" s="77">
        <f>SUM(AG80:AJ80)</f>
        <v>30</v>
      </c>
      <c r="AW80" s="77">
        <f>SUM(AK80:AT80)</f>
        <v>31</v>
      </c>
    </row>
    <row r="81" spans="1:50">
      <c r="A81" s="52" t="s">
        <v>251</v>
      </c>
      <c r="B81" s="103" t="s">
        <v>119</v>
      </c>
      <c r="C81" s="104">
        <v>41196</v>
      </c>
      <c r="D81" s="105">
        <v>2012</v>
      </c>
      <c r="E81" s="106">
        <v>0.45</v>
      </c>
      <c r="F81" s="106">
        <v>0.45347222222222222</v>
      </c>
      <c r="G81" s="106">
        <v>2.0833333333333814E-3</v>
      </c>
      <c r="H81" s="107">
        <v>2</v>
      </c>
      <c r="I81" s="107">
        <v>2</v>
      </c>
      <c r="J81" s="107">
        <v>1</v>
      </c>
      <c r="K81" s="107">
        <v>1</v>
      </c>
      <c r="L81" s="108" t="s">
        <v>260</v>
      </c>
      <c r="M81" s="108" t="s">
        <v>261</v>
      </c>
      <c r="N81" s="107">
        <v>2</v>
      </c>
      <c r="O81" s="109">
        <f t="shared" si="28"/>
        <v>39.599999999999994</v>
      </c>
      <c r="P81" s="110">
        <v>12</v>
      </c>
      <c r="Q81" s="109">
        <f t="shared" si="29"/>
        <v>44.22</v>
      </c>
      <c r="R81" s="109">
        <v>13.4</v>
      </c>
      <c r="S81" s="107">
        <f t="shared" si="30"/>
        <v>44.22</v>
      </c>
      <c r="T81" s="107">
        <v>13.4</v>
      </c>
      <c r="U81" s="109">
        <f t="shared" si="31"/>
        <v>41.91</v>
      </c>
      <c r="V81" s="109">
        <f t="shared" si="31"/>
        <v>12.7</v>
      </c>
      <c r="W81" s="111">
        <v>24.57873</v>
      </c>
      <c r="X81" s="111">
        <v>112.1088</v>
      </c>
      <c r="Y81" s="112">
        <v>73.400000000000006</v>
      </c>
      <c r="Z81" s="113">
        <v>23</v>
      </c>
      <c r="AA81" s="114">
        <v>11</v>
      </c>
      <c r="AB81" s="85">
        <v>0</v>
      </c>
      <c r="AC81" s="83">
        <v>0</v>
      </c>
      <c r="AD81" s="83">
        <v>0</v>
      </c>
      <c r="AE81" s="83">
        <v>30</v>
      </c>
      <c r="AF81" s="83">
        <v>0</v>
      </c>
      <c r="AG81" s="85">
        <v>12</v>
      </c>
      <c r="AH81" s="83">
        <v>18</v>
      </c>
      <c r="AI81" s="83">
        <v>0</v>
      </c>
      <c r="AJ81" s="83">
        <v>0</v>
      </c>
      <c r="AK81" s="85">
        <v>0</v>
      </c>
      <c r="AL81" s="83">
        <v>5</v>
      </c>
      <c r="AM81" s="83">
        <v>2</v>
      </c>
      <c r="AN81" s="83">
        <v>0</v>
      </c>
      <c r="AO81" s="83">
        <v>5</v>
      </c>
      <c r="AP81" s="83">
        <v>0</v>
      </c>
      <c r="AQ81" s="83">
        <v>16</v>
      </c>
      <c r="AR81" s="83">
        <v>2</v>
      </c>
      <c r="AS81" s="83">
        <v>0</v>
      </c>
      <c r="AT81" s="83">
        <v>0</v>
      </c>
      <c r="AU81" s="79">
        <f t="shared" si="25"/>
        <v>30</v>
      </c>
      <c r="AV81" s="77">
        <f t="shared" si="26"/>
        <v>30</v>
      </c>
      <c r="AW81" s="77">
        <f t="shared" si="27"/>
        <v>30</v>
      </c>
    </row>
    <row r="82" spans="1:50">
      <c r="A82" s="52" t="s">
        <v>254</v>
      </c>
      <c r="B82" s="103" t="s">
        <v>115</v>
      </c>
      <c r="C82" s="104">
        <v>41196</v>
      </c>
      <c r="D82" s="105">
        <v>2012</v>
      </c>
      <c r="E82" s="106">
        <v>0.4680555555555555</v>
      </c>
      <c r="F82" s="106">
        <v>0.47083333333333338</v>
      </c>
      <c r="G82" s="106">
        <v>3.4722222222222099E-3</v>
      </c>
      <c r="H82" s="107">
        <v>2</v>
      </c>
      <c r="I82" s="107">
        <v>2</v>
      </c>
      <c r="J82" s="107">
        <v>2</v>
      </c>
      <c r="K82" s="107">
        <v>2</v>
      </c>
      <c r="L82" s="108" t="s">
        <v>260</v>
      </c>
      <c r="M82" s="108" t="s">
        <v>261</v>
      </c>
      <c r="N82" s="107">
        <v>2</v>
      </c>
      <c r="O82" s="109">
        <f t="shared" si="28"/>
        <v>42.9</v>
      </c>
      <c r="P82" s="110">
        <v>13</v>
      </c>
      <c r="Q82" s="109">
        <f t="shared" si="29"/>
        <v>42.9</v>
      </c>
      <c r="R82" s="109">
        <v>13</v>
      </c>
      <c r="S82" s="107">
        <f t="shared" si="30"/>
        <v>42.9</v>
      </c>
      <c r="T82" s="107">
        <v>13</v>
      </c>
      <c r="U82" s="109">
        <f t="shared" si="31"/>
        <v>42.9</v>
      </c>
      <c r="V82" s="109">
        <f t="shared" si="31"/>
        <v>13</v>
      </c>
      <c r="W82" s="111">
        <v>24.57873</v>
      </c>
      <c r="X82" s="111">
        <v>112.1088</v>
      </c>
      <c r="Y82" s="112">
        <v>75.2</v>
      </c>
      <c r="Z82" s="113">
        <v>24</v>
      </c>
      <c r="AA82" s="114">
        <v>12</v>
      </c>
      <c r="AB82" s="85">
        <v>0</v>
      </c>
      <c r="AC82" s="83">
        <v>0</v>
      </c>
      <c r="AD82" s="83">
        <v>0</v>
      </c>
      <c r="AE82" s="83">
        <v>30</v>
      </c>
      <c r="AF82" s="83">
        <v>0</v>
      </c>
      <c r="AG82" s="85">
        <v>0</v>
      </c>
      <c r="AH82" s="83">
        <v>30</v>
      </c>
      <c r="AI82" s="83">
        <v>0</v>
      </c>
      <c r="AJ82" s="83">
        <v>0</v>
      </c>
      <c r="AK82" s="85">
        <v>1</v>
      </c>
      <c r="AL82" s="83">
        <v>10</v>
      </c>
      <c r="AM82" s="83">
        <v>0</v>
      </c>
      <c r="AN82" s="83">
        <v>0</v>
      </c>
      <c r="AO82" s="83">
        <v>0</v>
      </c>
      <c r="AP82" s="83">
        <v>0</v>
      </c>
      <c r="AQ82" s="83">
        <v>19</v>
      </c>
      <c r="AR82" s="83">
        <v>0</v>
      </c>
      <c r="AS82" s="83">
        <v>0</v>
      </c>
      <c r="AT82" s="83">
        <v>0</v>
      </c>
      <c r="AU82" s="79">
        <f t="shared" ref="AU82:AU145" si="32">SUM(AB82+AC82+AD82+AE82+AF82)</f>
        <v>30</v>
      </c>
      <c r="AV82" s="77">
        <f t="shared" ref="AV82:AV145" si="33">SUM(AG82:AJ82)</f>
        <v>30</v>
      </c>
      <c r="AW82" s="77">
        <f t="shared" ref="AW82:AW145" si="34">SUM(AK82:AT82)</f>
        <v>30</v>
      </c>
    </row>
    <row r="83" spans="1:50">
      <c r="A83" s="52" t="s">
        <v>255</v>
      </c>
      <c r="B83" s="103" t="s">
        <v>123</v>
      </c>
      <c r="C83" s="104">
        <v>41196</v>
      </c>
      <c r="D83" s="105">
        <v>2012</v>
      </c>
      <c r="E83" s="106">
        <v>0.45347222222222222</v>
      </c>
      <c r="F83" s="106">
        <v>0.45763888888888887</v>
      </c>
      <c r="G83" s="106">
        <v>4.1666666666666519E-3</v>
      </c>
      <c r="H83" s="107">
        <v>2</v>
      </c>
      <c r="I83" s="107">
        <v>2</v>
      </c>
      <c r="J83" s="107">
        <v>3</v>
      </c>
      <c r="K83" s="107">
        <v>3</v>
      </c>
      <c r="L83" s="108" t="s">
        <v>260</v>
      </c>
      <c r="M83" s="108" t="s">
        <v>261</v>
      </c>
      <c r="N83" s="107">
        <v>2</v>
      </c>
      <c r="O83" s="109">
        <f t="shared" si="28"/>
        <v>42.9</v>
      </c>
      <c r="P83" s="110">
        <v>13</v>
      </c>
      <c r="Q83" s="109">
        <f t="shared" si="29"/>
        <v>42.9</v>
      </c>
      <c r="R83" s="109">
        <v>13</v>
      </c>
      <c r="S83" s="107">
        <f t="shared" si="30"/>
        <v>42.9</v>
      </c>
      <c r="T83" s="107">
        <v>13</v>
      </c>
      <c r="U83" s="109">
        <f t="shared" si="31"/>
        <v>42.9</v>
      </c>
      <c r="V83" s="109">
        <f t="shared" si="31"/>
        <v>13</v>
      </c>
      <c r="W83" s="111">
        <v>24.878609999999998</v>
      </c>
      <c r="X83" s="111">
        <v>112.10809</v>
      </c>
      <c r="Y83" s="112">
        <v>77</v>
      </c>
      <c r="Z83" s="113">
        <v>25</v>
      </c>
      <c r="AA83" s="114">
        <v>11</v>
      </c>
      <c r="AB83" s="85">
        <v>0</v>
      </c>
      <c r="AC83" s="83">
        <v>0</v>
      </c>
      <c r="AD83" s="83">
        <v>0</v>
      </c>
      <c r="AE83" s="83">
        <v>30</v>
      </c>
      <c r="AF83" s="83">
        <v>0</v>
      </c>
      <c r="AG83" s="85">
        <v>11</v>
      </c>
      <c r="AH83" s="83">
        <v>19</v>
      </c>
      <c r="AI83" s="83">
        <v>0</v>
      </c>
      <c r="AJ83" s="83">
        <v>0</v>
      </c>
      <c r="AK83" s="85">
        <v>0</v>
      </c>
      <c r="AL83" s="83">
        <v>6</v>
      </c>
      <c r="AM83" s="83">
        <v>0</v>
      </c>
      <c r="AN83" s="83">
        <v>0</v>
      </c>
      <c r="AO83" s="83">
        <v>14</v>
      </c>
      <c r="AP83" s="83">
        <v>0</v>
      </c>
      <c r="AQ83" s="83">
        <v>10</v>
      </c>
      <c r="AR83" s="83">
        <v>0</v>
      </c>
      <c r="AS83" s="83">
        <v>0</v>
      </c>
      <c r="AT83" s="83">
        <v>0</v>
      </c>
      <c r="AU83" s="79">
        <f t="shared" si="32"/>
        <v>30</v>
      </c>
      <c r="AV83" s="77">
        <f t="shared" si="33"/>
        <v>30</v>
      </c>
      <c r="AW83" s="77">
        <f t="shared" si="34"/>
        <v>30</v>
      </c>
    </row>
    <row r="84" spans="1:50">
      <c r="A84" s="52" t="s">
        <v>256</v>
      </c>
      <c r="B84" s="103" t="s">
        <v>114</v>
      </c>
      <c r="C84" s="104">
        <v>41196</v>
      </c>
      <c r="D84" s="105">
        <v>2012</v>
      </c>
      <c r="E84" s="106">
        <v>0.45555555555555555</v>
      </c>
      <c r="F84" s="106">
        <v>0.4597222222222222</v>
      </c>
      <c r="G84" s="106">
        <v>4.8611111111110383E-3</v>
      </c>
      <c r="H84" s="107">
        <v>2</v>
      </c>
      <c r="I84" s="107">
        <v>2</v>
      </c>
      <c r="J84" s="107">
        <v>4</v>
      </c>
      <c r="K84" s="107">
        <v>4</v>
      </c>
      <c r="L84" s="108" t="s">
        <v>260</v>
      </c>
      <c r="M84" s="108" t="s">
        <v>261</v>
      </c>
      <c r="N84" s="107">
        <v>2</v>
      </c>
      <c r="O84" s="109">
        <f t="shared" si="28"/>
        <v>43.559999999999995</v>
      </c>
      <c r="P84" s="110">
        <v>13.2</v>
      </c>
      <c r="Q84" s="109">
        <f t="shared" si="29"/>
        <v>44.879999999999995</v>
      </c>
      <c r="R84" s="109">
        <v>13.6</v>
      </c>
      <c r="S84" s="107">
        <f t="shared" si="30"/>
        <v>44.879999999999995</v>
      </c>
      <c r="T84" s="107">
        <v>13.6</v>
      </c>
      <c r="U84" s="109">
        <f t="shared" si="31"/>
        <v>44.22</v>
      </c>
      <c r="V84" s="109">
        <f t="shared" si="31"/>
        <v>13.399999999999999</v>
      </c>
      <c r="W84" s="111">
        <v>24.878609999999998</v>
      </c>
      <c r="X84" s="111">
        <v>112.10809</v>
      </c>
      <c r="Y84" s="112">
        <v>77</v>
      </c>
      <c r="Z84" s="113">
        <v>25</v>
      </c>
      <c r="AA84" s="114">
        <v>11</v>
      </c>
      <c r="AB84" s="85">
        <v>0</v>
      </c>
      <c r="AC84" s="83">
        <v>0</v>
      </c>
      <c r="AD84" s="83">
        <v>0</v>
      </c>
      <c r="AE84" s="83">
        <v>30</v>
      </c>
      <c r="AF84" s="83">
        <v>0</v>
      </c>
      <c r="AG84" s="85">
        <v>11</v>
      </c>
      <c r="AH84" s="83">
        <v>19</v>
      </c>
      <c r="AI84" s="83">
        <v>0</v>
      </c>
      <c r="AJ84" s="83">
        <v>0</v>
      </c>
      <c r="AK84" s="85">
        <v>0</v>
      </c>
      <c r="AL84" s="83">
        <v>6</v>
      </c>
      <c r="AM84" s="83">
        <v>0</v>
      </c>
      <c r="AN84" s="83">
        <v>16</v>
      </c>
      <c r="AO84" s="83">
        <v>3</v>
      </c>
      <c r="AP84" s="83">
        <v>5</v>
      </c>
      <c r="AQ84" s="83">
        <v>0</v>
      </c>
      <c r="AR84" s="83">
        <v>0</v>
      </c>
      <c r="AS84" s="83">
        <v>0</v>
      </c>
      <c r="AT84" s="83">
        <v>0</v>
      </c>
      <c r="AU84" s="79">
        <f t="shared" si="32"/>
        <v>30</v>
      </c>
      <c r="AV84" s="77">
        <f t="shared" si="33"/>
        <v>30</v>
      </c>
      <c r="AW84" s="77">
        <f t="shared" si="34"/>
        <v>30</v>
      </c>
    </row>
    <row r="85" spans="1:50">
      <c r="A85" s="52" t="s">
        <v>257</v>
      </c>
      <c r="B85" s="103" t="s">
        <v>188</v>
      </c>
      <c r="C85" s="104">
        <v>41196</v>
      </c>
      <c r="D85" s="105">
        <v>2012</v>
      </c>
      <c r="E85" s="106">
        <v>0.4548611111111111</v>
      </c>
      <c r="F85" s="106">
        <v>0.46527777777777773</v>
      </c>
      <c r="G85" s="106">
        <v>4.8611111111110383E-3</v>
      </c>
      <c r="H85" s="107">
        <v>2</v>
      </c>
      <c r="I85" s="107">
        <v>2</v>
      </c>
      <c r="J85" s="107">
        <v>5</v>
      </c>
      <c r="K85" s="107">
        <v>5</v>
      </c>
      <c r="L85" s="108" t="s">
        <v>260</v>
      </c>
      <c r="M85" s="108" t="s">
        <v>261</v>
      </c>
      <c r="N85" s="107">
        <v>2</v>
      </c>
      <c r="O85" s="109">
        <f t="shared" si="28"/>
        <v>33</v>
      </c>
      <c r="P85" s="110">
        <v>10</v>
      </c>
      <c r="Q85" s="109">
        <f t="shared" si="29"/>
        <v>33</v>
      </c>
      <c r="R85" s="109">
        <v>10</v>
      </c>
      <c r="S85" s="107">
        <f t="shared" si="30"/>
        <v>33</v>
      </c>
      <c r="T85" s="107">
        <v>13.6</v>
      </c>
      <c r="U85" s="109">
        <f t="shared" si="31"/>
        <v>33</v>
      </c>
      <c r="V85" s="109">
        <f t="shared" si="31"/>
        <v>10</v>
      </c>
      <c r="W85" s="87">
        <v>24.57734</v>
      </c>
      <c r="X85" s="87">
        <v>112.10666000000001</v>
      </c>
      <c r="Y85" s="112">
        <v>77</v>
      </c>
      <c r="Z85" s="113">
        <v>23</v>
      </c>
      <c r="AA85" s="114">
        <v>15</v>
      </c>
      <c r="AB85" s="85">
        <v>1</v>
      </c>
      <c r="AC85" s="83">
        <v>9</v>
      </c>
      <c r="AD85" s="83">
        <v>5</v>
      </c>
      <c r="AE85" s="83">
        <v>15</v>
      </c>
      <c r="AF85" s="83">
        <v>0</v>
      </c>
      <c r="AG85" s="85">
        <v>30</v>
      </c>
      <c r="AH85" s="83">
        <v>0</v>
      </c>
      <c r="AI85" s="83">
        <v>0</v>
      </c>
      <c r="AJ85" s="83">
        <v>0</v>
      </c>
      <c r="AK85" s="85">
        <v>0</v>
      </c>
      <c r="AL85" s="83">
        <v>14</v>
      </c>
      <c r="AM85" s="83">
        <v>0</v>
      </c>
      <c r="AN85" s="83">
        <v>0</v>
      </c>
      <c r="AO85" s="83">
        <v>2</v>
      </c>
      <c r="AP85" s="83">
        <v>0</v>
      </c>
      <c r="AQ85" s="83">
        <v>12</v>
      </c>
      <c r="AR85" s="83">
        <v>0</v>
      </c>
      <c r="AS85" s="83">
        <v>0</v>
      </c>
      <c r="AT85" s="83">
        <v>2</v>
      </c>
      <c r="AU85" s="79">
        <f>SUM(AB85+AC85+AD85+AE85+AF85)</f>
        <v>30</v>
      </c>
      <c r="AV85" s="77">
        <f>SUM(AG85:AJ85)</f>
        <v>30</v>
      </c>
      <c r="AW85" s="77">
        <f>SUM(AK85:AT85)</f>
        <v>30</v>
      </c>
    </row>
    <row r="86" spans="1:50">
      <c r="A86" s="52" t="s">
        <v>258</v>
      </c>
      <c r="B86" s="103" t="s">
        <v>124</v>
      </c>
      <c r="C86" s="104">
        <v>41196</v>
      </c>
      <c r="D86" s="105">
        <v>2012</v>
      </c>
      <c r="E86" s="106">
        <v>0.42986111111111108</v>
      </c>
      <c r="F86" s="106">
        <v>0.43263888888888885</v>
      </c>
      <c r="G86" s="106">
        <v>4.8611111111110383E-3</v>
      </c>
      <c r="H86" s="107">
        <v>2</v>
      </c>
      <c r="I86" s="107">
        <v>2</v>
      </c>
      <c r="J86" s="107">
        <v>6</v>
      </c>
      <c r="K86" s="107">
        <v>6</v>
      </c>
      <c r="L86" s="108" t="s">
        <v>260</v>
      </c>
      <c r="M86" s="108" t="s">
        <v>261</v>
      </c>
      <c r="N86" s="107">
        <v>2</v>
      </c>
      <c r="O86" s="109">
        <f t="shared" si="28"/>
        <v>33.33</v>
      </c>
      <c r="P86" s="110">
        <v>10.1</v>
      </c>
      <c r="Q86" s="109">
        <f t="shared" si="29"/>
        <v>36.629999999999995</v>
      </c>
      <c r="R86" s="109">
        <v>11.1</v>
      </c>
      <c r="S86" s="107">
        <f t="shared" si="30"/>
        <v>36.629999999999995</v>
      </c>
      <c r="T86" s="107">
        <v>13.6</v>
      </c>
      <c r="U86" s="109">
        <f t="shared" si="31"/>
        <v>34.979999999999997</v>
      </c>
      <c r="V86" s="109">
        <f t="shared" si="31"/>
        <v>10.6</v>
      </c>
      <c r="W86" s="87">
        <v>24.57734</v>
      </c>
      <c r="X86" s="87">
        <v>112.10666000000001</v>
      </c>
      <c r="Y86" s="112">
        <v>77</v>
      </c>
      <c r="Z86" s="113">
        <v>26</v>
      </c>
      <c r="AA86" s="114">
        <v>15</v>
      </c>
      <c r="AB86" s="85">
        <v>10</v>
      </c>
      <c r="AC86" s="83">
        <v>3</v>
      </c>
      <c r="AD86" s="83">
        <v>2</v>
      </c>
      <c r="AE86" s="83">
        <v>15</v>
      </c>
      <c r="AF86" s="83">
        <v>0</v>
      </c>
      <c r="AG86" s="85">
        <v>12</v>
      </c>
      <c r="AH86" s="83">
        <v>18</v>
      </c>
      <c r="AI86" s="83">
        <v>0</v>
      </c>
      <c r="AJ86" s="83">
        <v>0</v>
      </c>
      <c r="AK86" s="85">
        <v>8</v>
      </c>
      <c r="AL86" s="83">
        <v>1</v>
      </c>
      <c r="AM86" s="83">
        <v>0</v>
      </c>
      <c r="AN86" s="83">
        <v>1</v>
      </c>
      <c r="AO86" s="83">
        <v>6</v>
      </c>
      <c r="AP86" s="83">
        <v>2</v>
      </c>
      <c r="AQ86" s="83">
        <v>6</v>
      </c>
      <c r="AR86" s="83">
        <v>0</v>
      </c>
      <c r="AS86" s="83">
        <v>0</v>
      </c>
      <c r="AT86" s="83">
        <v>6</v>
      </c>
      <c r="AU86" s="79">
        <f t="shared" si="32"/>
        <v>30</v>
      </c>
      <c r="AV86" s="77">
        <f t="shared" si="33"/>
        <v>30</v>
      </c>
      <c r="AW86" s="77">
        <f t="shared" si="34"/>
        <v>30</v>
      </c>
    </row>
    <row r="87" spans="1:50">
      <c r="A87" s="52" t="s">
        <v>259</v>
      </c>
      <c r="B87" s="103" t="s">
        <v>112</v>
      </c>
      <c r="C87" s="104">
        <v>41196</v>
      </c>
      <c r="D87" s="105">
        <v>2012</v>
      </c>
      <c r="E87" s="106">
        <v>0.4513888888888889</v>
      </c>
      <c r="F87" s="106">
        <v>0.45347222222222222</v>
      </c>
      <c r="G87" s="106">
        <v>4.8611111111110383E-3</v>
      </c>
      <c r="H87" s="107">
        <v>2</v>
      </c>
      <c r="I87" s="107">
        <v>2</v>
      </c>
      <c r="J87" s="107">
        <v>7</v>
      </c>
      <c r="K87" s="107">
        <v>7</v>
      </c>
      <c r="L87" s="108" t="s">
        <v>260</v>
      </c>
      <c r="M87" s="108" t="s">
        <v>261</v>
      </c>
      <c r="N87" s="107">
        <v>2</v>
      </c>
      <c r="O87" s="109">
        <f t="shared" si="28"/>
        <v>35.309999999999995</v>
      </c>
      <c r="P87" s="110">
        <v>10.7</v>
      </c>
      <c r="Q87" s="109">
        <f t="shared" si="29"/>
        <v>38.279999999999994</v>
      </c>
      <c r="R87" s="109">
        <v>11.6</v>
      </c>
      <c r="S87" s="107">
        <f t="shared" si="30"/>
        <v>38.279999999999994</v>
      </c>
      <c r="T87" s="107">
        <v>13.6</v>
      </c>
      <c r="U87" s="109">
        <f t="shared" si="31"/>
        <v>36.794999999999995</v>
      </c>
      <c r="V87" s="109">
        <f t="shared" si="31"/>
        <v>11.149999999999999</v>
      </c>
      <c r="W87" s="87">
        <v>24.57734</v>
      </c>
      <c r="X87" s="87">
        <v>112.10666000000001</v>
      </c>
      <c r="Y87" s="112">
        <v>77</v>
      </c>
      <c r="Z87" s="113">
        <v>23</v>
      </c>
      <c r="AA87" s="114">
        <v>20</v>
      </c>
      <c r="AB87" s="85">
        <v>0</v>
      </c>
      <c r="AC87" s="83">
        <v>0</v>
      </c>
      <c r="AD87" s="83">
        <v>0</v>
      </c>
      <c r="AE87" s="83">
        <v>30</v>
      </c>
      <c r="AF87" s="83">
        <v>0</v>
      </c>
      <c r="AG87" s="85">
        <v>30</v>
      </c>
      <c r="AH87" s="83">
        <v>0</v>
      </c>
      <c r="AI87" s="83">
        <v>0</v>
      </c>
      <c r="AJ87" s="83">
        <v>0</v>
      </c>
      <c r="AK87" s="85">
        <v>0</v>
      </c>
      <c r="AL87" s="83">
        <v>12</v>
      </c>
      <c r="AM87" s="83">
        <v>0</v>
      </c>
      <c r="AN87" s="83">
        <v>5</v>
      </c>
      <c r="AO87" s="83">
        <v>8</v>
      </c>
      <c r="AP87" s="83">
        <v>0</v>
      </c>
      <c r="AQ87" s="83">
        <v>5</v>
      </c>
      <c r="AR87" s="83">
        <v>0</v>
      </c>
      <c r="AS87" s="83">
        <v>0</v>
      </c>
      <c r="AT87" s="83">
        <v>0</v>
      </c>
      <c r="AU87" s="79">
        <f>SUM(AB87+AC87+AD87+AE87+AF87)</f>
        <v>30</v>
      </c>
      <c r="AV87" s="77">
        <f>SUM(AG87:AJ87)</f>
        <v>30</v>
      </c>
      <c r="AW87" s="77">
        <f>SUM(AK87:AT87)</f>
        <v>30</v>
      </c>
    </row>
    <row r="88" spans="1:50">
      <c r="A88" s="52"/>
      <c r="B88" s="52"/>
      <c r="E88" s="88"/>
      <c r="F88" s="88"/>
      <c r="G88" s="88"/>
      <c r="L88" s="53"/>
      <c r="M88" s="53"/>
      <c r="AB88" s="85">
        <v>0</v>
      </c>
      <c r="AC88" s="83">
        <v>0</v>
      </c>
      <c r="AD88" s="83">
        <v>0</v>
      </c>
      <c r="AE88" s="83">
        <v>0</v>
      </c>
      <c r="AF88" s="83">
        <v>0</v>
      </c>
      <c r="AG88" s="85">
        <v>0</v>
      </c>
      <c r="AH88" s="83">
        <v>0</v>
      </c>
      <c r="AI88" s="83">
        <v>0</v>
      </c>
      <c r="AJ88" s="83">
        <v>0</v>
      </c>
      <c r="AK88" s="85">
        <v>0</v>
      </c>
      <c r="AL88" s="83">
        <v>0</v>
      </c>
      <c r="AM88" s="83">
        <v>0</v>
      </c>
      <c r="AN88" s="83">
        <v>0</v>
      </c>
      <c r="AO88" s="83">
        <v>0</v>
      </c>
      <c r="AP88" s="83">
        <v>0</v>
      </c>
      <c r="AQ88" s="83">
        <v>0</v>
      </c>
      <c r="AR88" s="83">
        <v>0</v>
      </c>
      <c r="AS88" s="83">
        <v>0</v>
      </c>
      <c r="AT88" s="83">
        <v>0</v>
      </c>
      <c r="AU88" s="79">
        <f t="shared" si="32"/>
        <v>0</v>
      </c>
      <c r="AV88" s="77">
        <f t="shared" si="33"/>
        <v>0</v>
      </c>
      <c r="AW88" s="77">
        <f t="shared" si="34"/>
        <v>0</v>
      </c>
    </row>
    <row r="89" spans="1:50">
      <c r="A89" s="52"/>
      <c r="B89" s="52"/>
      <c r="E89" s="88"/>
      <c r="F89" s="88"/>
      <c r="G89" s="88"/>
      <c r="L89" s="53"/>
      <c r="M89" s="53"/>
      <c r="AB89" s="85">
        <v>0</v>
      </c>
      <c r="AC89" s="83">
        <v>0</v>
      </c>
      <c r="AD89" s="83">
        <v>0</v>
      </c>
      <c r="AE89" s="83">
        <v>0</v>
      </c>
      <c r="AF89" s="83">
        <v>0</v>
      </c>
      <c r="AG89" s="85">
        <v>0</v>
      </c>
      <c r="AH89" s="83">
        <v>0</v>
      </c>
      <c r="AI89" s="83">
        <v>0</v>
      </c>
      <c r="AJ89" s="83">
        <v>0</v>
      </c>
      <c r="AK89" s="85">
        <v>0</v>
      </c>
      <c r="AL89" s="83">
        <v>0</v>
      </c>
      <c r="AM89" s="83">
        <v>0</v>
      </c>
      <c r="AN89" s="83">
        <v>0</v>
      </c>
      <c r="AO89" s="83">
        <v>0</v>
      </c>
      <c r="AP89" s="83">
        <v>0</v>
      </c>
      <c r="AQ89" s="83">
        <v>0</v>
      </c>
      <c r="AR89" s="83">
        <v>0</v>
      </c>
      <c r="AS89" s="83">
        <v>0</v>
      </c>
      <c r="AT89" s="83">
        <v>0</v>
      </c>
      <c r="AU89" s="79">
        <f t="shared" si="32"/>
        <v>0</v>
      </c>
      <c r="AV89" s="77">
        <f t="shared" si="33"/>
        <v>0</v>
      </c>
      <c r="AW89" s="77">
        <f t="shared" si="34"/>
        <v>0</v>
      </c>
    </row>
    <row r="90" spans="1:50">
      <c r="A90" s="52"/>
      <c r="B90" s="52"/>
      <c r="E90" s="88"/>
      <c r="F90" s="88"/>
      <c r="G90" s="88"/>
      <c r="L90" s="53"/>
      <c r="M90" s="53"/>
      <c r="AB90" s="85">
        <v>0</v>
      </c>
      <c r="AC90" s="83">
        <v>0</v>
      </c>
      <c r="AD90" s="83">
        <v>0</v>
      </c>
      <c r="AE90" s="83">
        <v>0</v>
      </c>
      <c r="AF90" s="83">
        <v>0</v>
      </c>
      <c r="AG90" s="85">
        <v>0</v>
      </c>
      <c r="AH90" s="83">
        <v>0</v>
      </c>
      <c r="AI90" s="83">
        <v>0</v>
      </c>
      <c r="AJ90" s="83">
        <v>0</v>
      </c>
      <c r="AK90" s="85">
        <v>0</v>
      </c>
      <c r="AL90" s="83">
        <v>0</v>
      </c>
      <c r="AM90" s="83">
        <v>0</v>
      </c>
      <c r="AN90" s="83">
        <v>0</v>
      </c>
      <c r="AO90" s="83">
        <v>0</v>
      </c>
      <c r="AP90" s="83">
        <v>0</v>
      </c>
      <c r="AQ90" s="83">
        <v>0</v>
      </c>
      <c r="AR90" s="83">
        <v>0</v>
      </c>
      <c r="AS90" s="83">
        <v>0</v>
      </c>
      <c r="AT90" s="83">
        <v>0</v>
      </c>
      <c r="AU90" s="79">
        <f t="shared" si="32"/>
        <v>0</v>
      </c>
      <c r="AV90" s="77">
        <f t="shared" si="33"/>
        <v>0</v>
      </c>
      <c r="AW90" s="77">
        <f t="shared" si="34"/>
        <v>0</v>
      </c>
    </row>
    <row r="91" spans="1:50">
      <c r="A91" s="52"/>
      <c r="B91" s="52"/>
      <c r="E91" s="88"/>
      <c r="F91" s="88"/>
      <c r="G91" s="88"/>
      <c r="L91" s="53"/>
      <c r="M91" s="53"/>
      <c r="AB91" s="85">
        <v>0</v>
      </c>
      <c r="AC91" s="83">
        <v>0</v>
      </c>
      <c r="AD91" s="83">
        <v>0</v>
      </c>
      <c r="AE91" s="83">
        <v>0</v>
      </c>
      <c r="AF91" s="83">
        <v>0</v>
      </c>
      <c r="AG91" s="85">
        <v>0</v>
      </c>
      <c r="AH91" s="83">
        <v>0</v>
      </c>
      <c r="AI91" s="83">
        <v>0</v>
      </c>
      <c r="AJ91" s="83">
        <v>0</v>
      </c>
      <c r="AK91" s="85">
        <v>0</v>
      </c>
      <c r="AL91" s="83">
        <v>0</v>
      </c>
      <c r="AM91" s="83">
        <v>0</v>
      </c>
      <c r="AN91" s="83">
        <v>0</v>
      </c>
      <c r="AO91" s="83">
        <v>0</v>
      </c>
      <c r="AP91" s="83">
        <v>0</v>
      </c>
      <c r="AQ91" s="83">
        <v>0</v>
      </c>
      <c r="AR91" s="83">
        <v>0</v>
      </c>
      <c r="AS91" s="83">
        <v>0</v>
      </c>
      <c r="AT91" s="83">
        <v>0</v>
      </c>
      <c r="AU91" s="79">
        <f t="shared" si="32"/>
        <v>0</v>
      </c>
      <c r="AV91" s="77">
        <f t="shared" si="33"/>
        <v>0</v>
      </c>
      <c r="AW91" s="77">
        <f t="shared" si="34"/>
        <v>0</v>
      </c>
    </row>
    <row r="92" spans="1:50">
      <c r="A92" s="52"/>
      <c r="B92" s="52"/>
      <c r="E92" s="88"/>
      <c r="F92" s="88"/>
      <c r="G92" s="88"/>
      <c r="L92" s="53"/>
      <c r="M92" s="53"/>
      <c r="AB92" s="85">
        <v>0</v>
      </c>
      <c r="AC92" s="83">
        <v>0</v>
      </c>
      <c r="AD92" s="83">
        <v>0</v>
      </c>
      <c r="AE92" s="83">
        <v>0</v>
      </c>
      <c r="AF92" s="83">
        <v>0</v>
      </c>
      <c r="AG92" s="85">
        <v>0</v>
      </c>
      <c r="AH92" s="83">
        <v>0</v>
      </c>
      <c r="AI92" s="83">
        <v>0</v>
      </c>
      <c r="AJ92" s="83">
        <v>0</v>
      </c>
      <c r="AK92" s="85">
        <v>0</v>
      </c>
      <c r="AL92" s="83">
        <v>0</v>
      </c>
      <c r="AM92" s="83">
        <v>0</v>
      </c>
      <c r="AN92" s="83">
        <v>0</v>
      </c>
      <c r="AO92" s="83">
        <v>0</v>
      </c>
      <c r="AP92" s="83">
        <v>0</v>
      </c>
      <c r="AQ92" s="83">
        <v>0</v>
      </c>
      <c r="AR92" s="83">
        <v>0</v>
      </c>
      <c r="AS92" s="83">
        <v>0</v>
      </c>
      <c r="AT92" s="83">
        <v>0</v>
      </c>
      <c r="AU92" s="79">
        <f t="shared" si="32"/>
        <v>0</v>
      </c>
      <c r="AV92" s="77">
        <f t="shared" si="33"/>
        <v>0</v>
      </c>
      <c r="AW92" s="77">
        <f t="shared" si="34"/>
        <v>0</v>
      </c>
    </row>
    <row r="93" spans="1:50">
      <c r="A93" s="52"/>
      <c r="B93" s="52"/>
      <c r="E93" s="88"/>
      <c r="F93" s="88"/>
      <c r="G93" s="88"/>
      <c r="L93" s="53"/>
      <c r="M93" s="53"/>
      <c r="AB93" s="85">
        <v>0</v>
      </c>
      <c r="AC93" s="83">
        <v>0</v>
      </c>
      <c r="AD93" s="83">
        <v>0</v>
      </c>
      <c r="AE93" s="83">
        <v>0</v>
      </c>
      <c r="AF93" s="83">
        <v>0</v>
      </c>
      <c r="AG93" s="85">
        <v>0</v>
      </c>
      <c r="AH93" s="83">
        <v>0</v>
      </c>
      <c r="AI93" s="83">
        <v>0</v>
      </c>
      <c r="AJ93" s="83">
        <v>0</v>
      </c>
      <c r="AK93" s="85">
        <v>0</v>
      </c>
      <c r="AL93" s="83">
        <v>0</v>
      </c>
      <c r="AM93" s="83">
        <v>0</v>
      </c>
      <c r="AN93" s="83">
        <v>0</v>
      </c>
      <c r="AO93" s="83">
        <v>0</v>
      </c>
      <c r="AP93" s="83">
        <v>0</v>
      </c>
      <c r="AQ93" s="83">
        <v>0</v>
      </c>
      <c r="AR93" s="83">
        <v>0</v>
      </c>
      <c r="AS93" s="83">
        <v>0</v>
      </c>
      <c r="AT93" s="83">
        <v>0</v>
      </c>
      <c r="AU93" s="79">
        <f t="shared" si="32"/>
        <v>0</v>
      </c>
      <c r="AV93" s="77">
        <f t="shared" si="33"/>
        <v>0</v>
      </c>
      <c r="AW93" s="77">
        <f t="shared" si="34"/>
        <v>0</v>
      </c>
    </row>
    <row r="94" spans="1:50">
      <c r="A94" s="52"/>
      <c r="B94" s="52"/>
      <c r="E94" s="88"/>
      <c r="F94" s="88"/>
      <c r="G94" s="88"/>
      <c r="L94" s="53"/>
      <c r="M94" s="53"/>
      <c r="AB94" s="85">
        <v>0</v>
      </c>
      <c r="AC94" s="83">
        <v>0</v>
      </c>
      <c r="AD94" s="83">
        <v>0</v>
      </c>
      <c r="AE94" s="83">
        <v>0</v>
      </c>
      <c r="AF94" s="83">
        <v>0</v>
      </c>
      <c r="AG94" s="85">
        <v>0</v>
      </c>
      <c r="AH94" s="83">
        <v>0</v>
      </c>
      <c r="AI94" s="83">
        <v>0</v>
      </c>
      <c r="AJ94" s="83">
        <v>0</v>
      </c>
      <c r="AK94" s="85">
        <v>0</v>
      </c>
      <c r="AL94" s="83">
        <v>0</v>
      </c>
      <c r="AM94" s="83">
        <v>0</v>
      </c>
      <c r="AN94" s="83">
        <v>0</v>
      </c>
      <c r="AO94" s="83">
        <v>0</v>
      </c>
      <c r="AP94" s="83">
        <v>0</v>
      </c>
      <c r="AQ94" s="83">
        <v>0</v>
      </c>
      <c r="AR94" s="83">
        <v>0</v>
      </c>
      <c r="AS94" s="83">
        <v>0</v>
      </c>
      <c r="AT94" s="83">
        <v>0</v>
      </c>
      <c r="AU94" s="79">
        <f t="shared" si="32"/>
        <v>0</v>
      </c>
      <c r="AV94" s="77">
        <f t="shared" si="33"/>
        <v>0</v>
      </c>
      <c r="AW94" s="77">
        <f t="shared" si="34"/>
        <v>0</v>
      </c>
    </row>
    <row r="95" spans="1:50">
      <c r="A95" s="52"/>
      <c r="B95" s="52"/>
      <c r="E95" s="88"/>
      <c r="F95" s="88"/>
      <c r="G95" s="88"/>
      <c r="L95" s="53"/>
      <c r="M95" s="53"/>
      <c r="AB95" s="85">
        <v>0</v>
      </c>
      <c r="AC95" s="83">
        <v>0</v>
      </c>
      <c r="AD95" s="83">
        <v>0</v>
      </c>
      <c r="AE95" s="83">
        <v>0</v>
      </c>
      <c r="AF95" s="83">
        <v>0</v>
      </c>
      <c r="AG95" s="85">
        <v>0</v>
      </c>
      <c r="AH95" s="83">
        <v>0</v>
      </c>
      <c r="AI95" s="83">
        <v>0</v>
      </c>
      <c r="AJ95" s="83">
        <v>0</v>
      </c>
      <c r="AK95" s="85">
        <v>0</v>
      </c>
      <c r="AL95" s="83">
        <v>0</v>
      </c>
      <c r="AM95" s="83">
        <v>0</v>
      </c>
      <c r="AN95" s="83">
        <v>0</v>
      </c>
      <c r="AO95" s="83">
        <v>0</v>
      </c>
      <c r="AP95" s="83">
        <v>0</v>
      </c>
      <c r="AQ95" s="83">
        <v>0</v>
      </c>
      <c r="AR95" s="83">
        <v>0</v>
      </c>
      <c r="AS95" s="83">
        <v>0</v>
      </c>
      <c r="AT95" s="83">
        <v>0</v>
      </c>
      <c r="AU95" s="79">
        <f t="shared" si="32"/>
        <v>0</v>
      </c>
      <c r="AV95" s="77">
        <f t="shared" si="33"/>
        <v>0</v>
      </c>
      <c r="AW95" s="77">
        <f t="shared" si="34"/>
        <v>0</v>
      </c>
      <c r="AX95" s="52"/>
    </row>
    <row r="96" spans="1:50">
      <c r="A96" s="52"/>
      <c r="B96" s="52"/>
      <c r="E96" s="88"/>
      <c r="F96" s="88"/>
      <c r="G96" s="88"/>
      <c r="L96" s="90"/>
      <c r="M96" s="90"/>
      <c r="AB96" s="85">
        <v>0</v>
      </c>
      <c r="AC96" s="83">
        <v>0</v>
      </c>
      <c r="AD96" s="83">
        <v>0</v>
      </c>
      <c r="AE96" s="83">
        <v>0</v>
      </c>
      <c r="AF96" s="83">
        <v>0</v>
      </c>
      <c r="AG96" s="85">
        <v>0</v>
      </c>
      <c r="AH96" s="83">
        <v>0</v>
      </c>
      <c r="AI96" s="83">
        <v>0</v>
      </c>
      <c r="AJ96" s="83">
        <v>0</v>
      </c>
      <c r="AK96" s="85">
        <v>0</v>
      </c>
      <c r="AL96" s="83">
        <v>0</v>
      </c>
      <c r="AM96" s="83">
        <v>0</v>
      </c>
      <c r="AN96" s="83">
        <v>0</v>
      </c>
      <c r="AO96" s="83">
        <v>0</v>
      </c>
      <c r="AP96" s="83">
        <v>0</v>
      </c>
      <c r="AQ96" s="83">
        <v>0</v>
      </c>
      <c r="AR96" s="83">
        <v>0</v>
      </c>
      <c r="AS96" s="83">
        <v>0</v>
      </c>
      <c r="AT96" s="83">
        <v>0</v>
      </c>
      <c r="AU96" s="79">
        <f t="shared" si="32"/>
        <v>0</v>
      </c>
      <c r="AV96" s="77">
        <f t="shared" si="33"/>
        <v>0</v>
      </c>
      <c r="AW96" s="77">
        <f t="shared" si="34"/>
        <v>0</v>
      </c>
    </row>
    <row r="97" spans="1:49">
      <c r="A97" s="52"/>
      <c r="B97" s="52"/>
      <c r="E97" s="88"/>
      <c r="F97" s="88"/>
      <c r="G97" s="88"/>
      <c r="L97" s="90"/>
      <c r="M97" s="90"/>
      <c r="AB97" s="85">
        <v>0</v>
      </c>
      <c r="AC97" s="83">
        <v>0</v>
      </c>
      <c r="AD97" s="83">
        <v>0</v>
      </c>
      <c r="AE97" s="83">
        <v>0</v>
      </c>
      <c r="AF97" s="83">
        <v>0</v>
      </c>
      <c r="AG97" s="85">
        <v>0</v>
      </c>
      <c r="AH97" s="83">
        <v>0</v>
      </c>
      <c r="AI97" s="83">
        <v>0</v>
      </c>
      <c r="AJ97" s="83">
        <v>0</v>
      </c>
      <c r="AK97" s="85">
        <v>0</v>
      </c>
      <c r="AL97" s="83">
        <v>0</v>
      </c>
      <c r="AM97" s="83">
        <v>0</v>
      </c>
      <c r="AN97" s="83">
        <v>0</v>
      </c>
      <c r="AO97" s="83">
        <v>0</v>
      </c>
      <c r="AP97" s="83">
        <v>0</v>
      </c>
      <c r="AQ97" s="83">
        <v>0</v>
      </c>
      <c r="AR97" s="83">
        <v>0</v>
      </c>
      <c r="AS97" s="83">
        <v>0</v>
      </c>
      <c r="AT97" s="83">
        <v>0</v>
      </c>
      <c r="AU97" s="79">
        <f t="shared" si="32"/>
        <v>0</v>
      </c>
      <c r="AV97" s="77">
        <f t="shared" si="33"/>
        <v>0</v>
      </c>
      <c r="AW97" s="77">
        <f t="shared" si="34"/>
        <v>0</v>
      </c>
    </row>
    <row r="98" spans="1:49">
      <c r="A98" s="52"/>
      <c r="B98" s="52"/>
      <c r="E98" s="88"/>
      <c r="F98" s="88"/>
      <c r="G98" s="88"/>
      <c r="L98" s="90"/>
      <c r="M98" s="90"/>
      <c r="AB98" s="85">
        <v>0</v>
      </c>
      <c r="AC98" s="83">
        <v>0</v>
      </c>
      <c r="AD98" s="83">
        <v>0</v>
      </c>
      <c r="AE98" s="83">
        <v>0</v>
      </c>
      <c r="AF98" s="83">
        <v>0</v>
      </c>
      <c r="AG98" s="85">
        <v>0</v>
      </c>
      <c r="AH98" s="83">
        <v>0</v>
      </c>
      <c r="AI98" s="83">
        <v>0</v>
      </c>
      <c r="AJ98" s="83">
        <v>0</v>
      </c>
      <c r="AK98" s="85">
        <v>0</v>
      </c>
      <c r="AL98" s="83">
        <v>0</v>
      </c>
      <c r="AM98" s="83">
        <v>0</v>
      </c>
      <c r="AN98" s="83">
        <v>0</v>
      </c>
      <c r="AO98" s="83">
        <v>0</v>
      </c>
      <c r="AP98" s="83">
        <v>0</v>
      </c>
      <c r="AQ98" s="83">
        <v>0</v>
      </c>
      <c r="AR98" s="83">
        <v>0</v>
      </c>
      <c r="AS98" s="83">
        <v>0</v>
      </c>
      <c r="AT98" s="83">
        <v>0</v>
      </c>
      <c r="AU98" s="79">
        <f t="shared" si="32"/>
        <v>0</v>
      </c>
      <c r="AV98" s="77">
        <f t="shared" si="33"/>
        <v>0</v>
      </c>
      <c r="AW98" s="77">
        <f t="shared" si="34"/>
        <v>0</v>
      </c>
    </row>
    <row r="99" spans="1:49">
      <c r="A99" s="52"/>
      <c r="B99" s="52"/>
      <c r="E99" s="88"/>
      <c r="F99" s="88"/>
      <c r="G99" s="88"/>
      <c r="L99" s="90"/>
      <c r="M99" s="90"/>
      <c r="AB99" s="85">
        <v>0</v>
      </c>
      <c r="AC99" s="83">
        <v>0</v>
      </c>
      <c r="AD99" s="83">
        <v>0</v>
      </c>
      <c r="AE99" s="83">
        <v>0</v>
      </c>
      <c r="AF99" s="83">
        <v>0</v>
      </c>
      <c r="AG99" s="85">
        <v>0</v>
      </c>
      <c r="AH99" s="83">
        <v>0</v>
      </c>
      <c r="AI99" s="83">
        <v>0</v>
      </c>
      <c r="AJ99" s="83">
        <v>0</v>
      </c>
      <c r="AK99" s="85">
        <v>0</v>
      </c>
      <c r="AL99" s="83">
        <v>0</v>
      </c>
      <c r="AM99" s="83">
        <v>0</v>
      </c>
      <c r="AN99" s="83">
        <v>0</v>
      </c>
      <c r="AO99" s="83">
        <v>0</v>
      </c>
      <c r="AP99" s="83">
        <v>0</v>
      </c>
      <c r="AQ99" s="83">
        <v>0</v>
      </c>
      <c r="AR99" s="83">
        <v>0</v>
      </c>
      <c r="AS99" s="83">
        <v>0</v>
      </c>
      <c r="AT99" s="83">
        <v>0</v>
      </c>
      <c r="AU99" s="79">
        <f t="shared" si="32"/>
        <v>0</v>
      </c>
      <c r="AV99" s="77">
        <f t="shared" si="33"/>
        <v>0</v>
      </c>
      <c r="AW99" s="77">
        <f t="shared" si="34"/>
        <v>0</v>
      </c>
    </row>
    <row r="100" spans="1:49">
      <c r="A100" s="52"/>
      <c r="B100" s="52"/>
      <c r="E100" s="88"/>
      <c r="F100" s="88"/>
      <c r="G100" s="88"/>
      <c r="L100" s="90"/>
      <c r="M100" s="90"/>
      <c r="AB100" s="85">
        <v>0</v>
      </c>
      <c r="AC100" s="83">
        <v>0</v>
      </c>
      <c r="AD100" s="83">
        <v>0</v>
      </c>
      <c r="AE100" s="83">
        <v>0</v>
      </c>
      <c r="AF100" s="83">
        <v>0</v>
      </c>
      <c r="AG100" s="85">
        <v>0</v>
      </c>
      <c r="AH100" s="83">
        <v>0</v>
      </c>
      <c r="AI100" s="83">
        <v>0</v>
      </c>
      <c r="AJ100" s="83">
        <v>0</v>
      </c>
      <c r="AK100" s="85">
        <v>0</v>
      </c>
      <c r="AL100" s="83">
        <v>0</v>
      </c>
      <c r="AM100" s="83">
        <v>0</v>
      </c>
      <c r="AN100" s="83">
        <v>0</v>
      </c>
      <c r="AO100" s="83">
        <v>0</v>
      </c>
      <c r="AP100" s="83">
        <v>0</v>
      </c>
      <c r="AQ100" s="83">
        <v>0</v>
      </c>
      <c r="AR100" s="83">
        <v>0</v>
      </c>
      <c r="AS100" s="83">
        <v>0</v>
      </c>
      <c r="AT100" s="83">
        <v>0</v>
      </c>
      <c r="AU100" s="79">
        <f t="shared" si="32"/>
        <v>0</v>
      </c>
      <c r="AV100" s="77">
        <f t="shared" si="33"/>
        <v>0</v>
      </c>
      <c r="AW100" s="77">
        <f t="shared" si="34"/>
        <v>0</v>
      </c>
    </row>
    <row r="101" spans="1:49">
      <c r="A101" s="52"/>
      <c r="B101" s="52"/>
      <c r="E101" s="88"/>
      <c r="F101" s="88"/>
      <c r="G101" s="88"/>
      <c r="L101" s="90"/>
      <c r="M101" s="90"/>
      <c r="AB101" s="85">
        <v>0</v>
      </c>
      <c r="AC101" s="83">
        <v>0</v>
      </c>
      <c r="AD101" s="83">
        <v>0</v>
      </c>
      <c r="AE101" s="83">
        <v>0</v>
      </c>
      <c r="AF101" s="83">
        <v>0</v>
      </c>
      <c r="AG101" s="85">
        <v>0</v>
      </c>
      <c r="AH101" s="83">
        <v>0</v>
      </c>
      <c r="AI101" s="83">
        <v>0</v>
      </c>
      <c r="AJ101" s="83">
        <v>0</v>
      </c>
      <c r="AK101" s="85">
        <v>0</v>
      </c>
      <c r="AL101" s="83">
        <v>0</v>
      </c>
      <c r="AM101" s="83">
        <v>0</v>
      </c>
      <c r="AN101" s="83">
        <v>0</v>
      </c>
      <c r="AO101" s="83">
        <v>0</v>
      </c>
      <c r="AP101" s="83">
        <v>0</v>
      </c>
      <c r="AQ101" s="83">
        <v>0</v>
      </c>
      <c r="AR101" s="83">
        <v>0</v>
      </c>
      <c r="AS101" s="83">
        <v>0</v>
      </c>
      <c r="AT101" s="83">
        <v>0</v>
      </c>
      <c r="AU101" s="79">
        <f t="shared" si="32"/>
        <v>0</v>
      </c>
      <c r="AV101" s="77">
        <f t="shared" si="33"/>
        <v>0</v>
      </c>
      <c r="AW101" s="77">
        <f t="shared" si="34"/>
        <v>0</v>
      </c>
    </row>
    <row r="102" spans="1:49">
      <c r="A102" s="52"/>
      <c r="B102" s="52"/>
      <c r="E102" s="88"/>
      <c r="F102" s="88"/>
      <c r="G102" s="88"/>
      <c r="L102" s="90"/>
      <c r="M102" s="90"/>
      <c r="AB102" s="85">
        <v>0</v>
      </c>
      <c r="AC102" s="83">
        <v>0</v>
      </c>
      <c r="AD102" s="83">
        <v>0</v>
      </c>
      <c r="AE102" s="83">
        <v>0</v>
      </c>
      <c r="AF102" s="83">
        <v>0</v>
      </c>
      <c r="AG102" s="85">
        <v>0</v>
      </c>
      <c r="AH102" s="83">
        <v>0</v>
      </c>
      <c r="AI102" s="83">
        <v>0</v>
      </c>
      <c r="AJ102" s="83">
        <v>0</v>
      </c>
      <c r="AK102" s="85">
        <v>0</v>
      </c>
      <c r="AL102" s="83">
        <v>0</v>
      </c>
      <c r="AM102" s="83">
        <v>0</v>
      </c>
      <c r="AN102" s="83">
        <v>0</v>
      </c>
      <c r="AO102" s="83">
        <v>0</v>
      </c>
      <c r="AP102" s="83">
        <v>0</v>
      </c>
      <c r="AQ102" s="83">
        <v>0</v>
      </c>
      <c r="AR102" s="83">
        <v>0</v>
      </c>
      <c r="AS102" s="83">
        <v>0</v>
      </c>
      <c r="AT102" s="83">
        <v>0</v>
      </c>
      <c r="AU102" s="79">
        <f t="shared" si="32"/>
        <v>0</v>
      </c>
      <c r="AV102" s="77">
        <f t="shared" si="33"/>
        <v>0</v>
      </c>
      <c r="AW102" s="77">
        <f t="shared" si="34"/>
        <v>0</v>
      </c>
    </row>
    <row r="103" spans="1:49">
      <c r="A103" s="52"/>
      <c r="B103" s="52"/>
      <c r="E103" s="88"/>
      <c r="F103" s="88"/>
      <c r="G103" s="88"/>
      <c r="L103" s="90"/>
      <c r="M103" s="90"/>
      <c r="AB103" s="85">
        <v>0</v>
      </c>
      <c r="AC103" s="83">
        <v>0</v>
      </c>
      <c r="AD103" s="83">
        <v>0</v>
      </c>
      <c r="AE103" s="83">
        <v>0</v>
      </c>
      <c r="AF103" s="83">
        <v>0</v>
      </c>
      <c r="AG103" s="85">
        <v>0</v>
      </c>
      <c r="AH103" s="83">
        <v>0</v>
      </c>
      <c r="AI103" s="83">
        <v>0</v>
      </c>
      <c r="AJ103" s="83">
        <v>0</v>
      </c>
      <c r="AK103" s="85">
        <v>0</v>
      </c>
      <c r="AL103" s="83">
        <v>0</v>
      </c>
      <c r="AM103" s="83">
        <v>0</v>
      </c>
      <c r="AN103" s="83">
        <v>0</v>
      </c>
      <c r="AO103" s="83">
        <v>0</v>
      </c>
      <c r="AP103" s="83">
        <v>0</v>
      </c>
      <c r="AQ103" s="83">
        <v>0</v>
      </c>
      <c r="AR103" s="83">
        <v>0</v>
      </c>
      <c r="AS103" s="83">
        <v>0</v>
      </c>
      <c r="AT103" s="83">
        <v>0</v>
      </c>
      <c r="AU103" s="79">
        <f t="shared" si="32"/>
        <v>0</v>
      </c>
      <c r="AV103" s="77">
        <f t="shared" si="33"/>
        <v>0</v>
      </c>
      <c r="AW103" s="77">
        <f t="shared" si="34"/>
        <v>0</v>
      </c>
    </row>
    <row r="104" spans="1:49">
      <c r="A104" s="52"/>
      <c r="B104" s="52"/>
      <c r="E104" s="88"/>
      <c r="F104" s="88"/>
      <c r="G104" s="88"/>
      <c r="L104" s="90"/>
      <c r="M104" s="90"/>
      <c r="AB104" s="85">
        <v>0</v>
      </c>
      <c r="AC104" s="83">
        <v>0</v>
      </c>
      <c r="AD104" s="83">
        <v>0</v>
      </c>
      <c r="AE104" s="83">
        <v>0</v>
      </c>
      <c r="AF104" s="83">
        <v>0</v>
      </c>
      <c r="AG104" s="85">
        <v>0</v>
      </c>
      <c r="AH104" s="83">
        <v>0</v>
      </c>
      <c r="AI104" s="83">
        <v>0</v>
      </c>
      <c r="AJ104" s="83">
        <v>0</v>
      </c>
      <c r="AK104" s="85">
        <v>0</v>
      </c>
      <c r="AL104" s="83">
        <v>0</v>
      </c>
      <c r="AM104" s="83">
        <v>0</v>
      </c>
      <c r="AN104" s="83">
        <v>0</v>
      </c>
      <c r="AO104" s="83">
        <v>0</v>
      </c>
      <c r="AP104" s="83">
        <v>0</v>
      </c>
      <c r="AQ104" s="83">
        <v>0</v>
      </c>
      <c r="AR104" s="83">
        <v>0</v>
      </c>
      <c r="AS104" s="83">
        <v>0</v>
      </c>
      <c r="AT104" s="83">
        <v>0</v>
      </c>
      <c r="AU104" s="79">
        <f t="shared" si="32"/>
        <v>0</v>
      </c>
      <c r="AV104" s="77">
        <f t="shared" si="33"/>
        <v>0</v>
      </c>
      <c r="AW104" s="77">
        <f t="shared" si="34"/>
        <v>0</v>
      </c>
    </row>
    <row r="105" spans="1:49">
      <c r="A105" s="52"/>
      <c r="B105" s="52"/>
      <c r="E105" s="88"/>
      <c r="F105" s="88"/>
      <c r="G105" s="88"/>
      <c r="L105" s="90"/>
      <c r="M105" s="90"/>
      <c r="AB105" s="85">
        <v>0</v>
      </c>
      <c r="AC105" s="83">
        <v>0</v>
      </c>
      <c r="AD105" s="83">
        <v>0</v>
      </c>
      <c r="AE105" s="83">
        <v>0</v>
      </c>
      <c r="AF105" s="83">
        <v>0</v>
      </c>
      <c r="AG105" s="85">
        <v>0</v>
      </c>
      <c r="AH105" s="83">
        <v>0</v>
      </c>
      <c r="AI105" s="83">
        <v>0</v>
      </c>
      <c r="AJ105" s="83">
        <v>0</v>
      </c>
      <c r="AK105" s="85">
        <v>0</v>
      </c>
      <c r="AL105" s="83">
        <v>0</v>
      </c>
      <c r="AM105" s="83">
        <v>0</v>
      </c>
      <c r="AN105" s="83">
        <v>0</v>
      </c>
      <c r="AO105" s="83">
        <v>0</v>
      </c>
      <c r="AP105" s="83">
        <v>0</v>
      </c>
      <c r="AQ105" s="83">
        <v>0</v>
      </c>
      <c r="AR105" s="83">
        <v>0</v>
      </c>
      <c r="AS105" s="83">
        <v>0</v>
      </c>
      <c r="AT105" s="83">
        <v>0</v>
      </c>
      <c r="AU105" s="79">
        <f t="shared" si="32"/>
        <v>0</v>
      </c>
      <c r="AV105" s="77">
        <f t="shared" si="33"/>
        <v>0</v>
      </c>
      <c r="AW105" s="77">
        <f t="shared" si="34"/>
        <v>0</v>
      </c>
    </row>
    <row r="106" spans="1:49">
      <c r="A106" s="52"/>
      <c r="B106" s="52"/>
      <c r="E106" s="88"/>
      <c r="F106" s="88"/>
      <c r="G106" s="88"/>
      <c r="L106" s="90"/>
      <c r="M106" s="90"/>
      <c r="AB106" s="85">
        <v>0</v>
      </c>
      <c r="AC106" s="83">
        <v>0</v>
      </c>
      <c r="AD106" s="83">
        <v>0</v>
      </c>
      <c r="AE106" s="83">
        <v>0</v>
      </c>
      <c r="AF106" s="83">
        <v>0</v>
      </c>
      <c r="AG106" s="85">
        <v>0</v>
      </c>
      <c r="AH106" s="83">
        <v>0</v>
      </c>
      <c r="AI106" s="83">
        <v>0</v>
      </c>
      <c r="AJ106" s="83">
        <v>0</v>
      </c>
      <c r="AK106" s="85">
        <v>0</v>
      </c>
      <c r="AL106" s="83">
        <v>0</v>
      </c>
      <c r="AM106" s="83">
        <v>0</v>
      </c>
      <c r="AN106" s="83">
        <v>0</v>
      </c>
      <c r="AO106" s="83">
        <v>0</v>
      </c>
      <c r="AP106" s="83">
        <v>0</v>
      </c>
      <c r="AQ106" s="83">
        <v>0</v>
      </c>
      <c r="AR106" s="83">
        <v>0</v>
      </c>
      <c r="AS106" s="83">
        <v>0</v>
      </c>
      <c r="AT106" s="83">
        <v>0</v>
      </c>
      <c r="AU106" s="79">
        <f t="shared" si="32"/>
        <v>0</v>
      </c>
      <c r="AV106" s="77">
        <f t="shared" si="33"/>
        <v>0</v>
      </c>
      <c r="AW106" s="77">
        <f t="shared" si="34"/>
        <v>0</v>
      </c>
    </row>
    <row r="107" spans="1:49">
      <c r="A107" s="52"/>
      <c r="B107" s="52"/>
      <c r="E107" s="88"/>
      <c r="F107" s="88"/>
      <c r="G107" s="88"/>
      <c r="L107" s="90"/>
      <c r="M107" s="90"/>
      <c r="AB107" s="85">
        <v>0</v>
      </c>
      <c r="AC107" s="83">
        <v>0</v>
      </c>
      <c r="AD107" s="83">
        <v>0</v>
      </c>
      <c r="AE107" s="83">
        <v>0</v>
      </c>
      <c r="AF107" s="83">
        <v>0</v>
      </c>
      <c r="AG107" s="85">
        <v>0</v>
      </c>
      <c r="AH107" s="83">
        <v>0</v>
      </c>
      <c r="AI107" s="83">
        <v>0</v>
      </c>
      <c r="AJ107" s="83">
        <v>0</v>
      </c>
      <c r="AK107" s="85">
        <v>0</v>
      </c>
      <c r="AL107" s="83">
        <v>0</v>
      </c>
      <c r="AM107" s="83">
        <v>0</v>
      </c>
      <c r="AN107" s="83">
        <v>0</v>
      </c>
      <c r="AO107" s="83">
        <v>0</v>
      </c>
      <c r="AP107" s="83">
        <v>0</v>
      </c>
      <c r="AQ107" s="83">
        <v>0</v>
      </c>
      <c r="AR107" s="83">
        <v>0</v>
      </c>
      <c r="AS107" s="83">
        <v>0</v>
      </c>
      <c r="AT107" s="83">
        <v>0</v>
      </c>
      <c r="AU107" s="79">
        <f t="shared" si="32"/>
        <v>0</v>
      </c>
      <c r="AV107" s="77">
        <f t="shared" si="33"/>
        <v>0</v>
      </c>
      <c r="AW107" s="77">
        <f t="shared" si="34"/>
        <v>0</v>
      </c>
    </row>
    <row r="108" spans="1:49">
      <c r="A108" s="52"/>
      <c r="B108" s="52"/>
      <c r="E108" s="88"/>
      <c r="F108" s="88"/>
      <c r="G108" s="88"/>
      <c r="L108" s="90"/>
      <c r="M108" s="90"/>
      <c r="AB108" s="85">
        <v>0</v>
      </c>
      <c r="AC108" s="83">
        <v>0</v>
      </c>
      <c r="AD108" s="83">
        <v>0</v>
      </c>
      <c r="AE108" s="83">
        <v>0</v>
      </c>
      <c r="AF108" s="83">
        <v>0</v>
      </c>
      <c r="AG108" s="85">
        <v>0</v>
      </c>
      <c r="AH108" s="83">
        <v>0</v>
      </c>
      <c r="AI108" s="83">
        <v>0</v>
      </c>
      <c r="AJ108" s="83">
        <v>0</v>
      </c>
      <c r="AK108" s="85">
        <v>0</v>
      </c>
      <c r="AL108" s="83">
        <v>0</v>
      </c>
      <c r="AM108" s="83">
        <v>0</v>
      </c>
      <c r="AN108" s="83">
        <v>0</v>
      </c>
      <c r="AO108" s="83">
        <v>0</v>
      </c>
      <c r="AP108" s="83">
        <v>0</v>
      </c>
      <c r="AQ108" s="83">
        <v>0</v>
      </c>
      <c r="AR108" s="83">
        <v>0</v>
      </c>
      <c r="AS108" s="83">
        <v>0</v>
      </c>
      <c r="AT108" s="83">
        <v>0</v>
      </c>
      <c r="AU108" s="79">
        <f t="shared" si="32"/>
        <v>0</v>
      </c>
      <c r="AV108" s="77">
        <f t="shared" si="33"/>
        <v>0</v>
      </c>
      <c r="AW108" s="77">
        <f t="shared" si="34"/>
        <v>0</v>
      </c>
    </row>
    <row r="109" spans="1:49">
      <c r="A109" s="52"/>
      <c r="B109" s="52"/>
      <c r="E109" s="88"/>
      <c r="F109" s="88"/>
      <c r="G109" s="88"/>
      <c r="L109" s="53"/>
      <c r="M109" s="53"/>
      <c r="AB109" s="85">
        <v>0</v>
      </c>
      <c r="AC109" s="83">
        <v>0</v>
      </c>
      <c r="AD109" s="83">
        <v>0</v>
      </c>
      <c r="AE109" s="83">
        <v>0</v>
      </c>
      <c r="AF109" s="83">
        <v>0</v>
      </c>
      <c r="AG109" s="85">
        <v>0</v>
      </c>
      <c r="AH109" s="83">
        <v>0</v>
      </c>
      <c r="AI109" s="83">
        <v>0</v>
      </c>
      <c r="AJ109" s="83">
        <v>0</v>
      </c>
      <c r="AK109" s="85">
        <v>0</v>
      </c>
      <c r="AL109" s="83">
        <v>0</v>
      </c>
      <c r="AM109" s="83">
        <v>0</v>
      </c>
      <c r="AN109" s="83">
        <v>0</v>
      </c>
      <c r="AO109" s="83">
        <v>0</v>
      </c>
      <c r="AP109" s="83">
        <v>0</v>
      </c>
      <c r="AQ109" s="83">
        <v>0</v>
      </c>
      <c r="AR109" s="83">
        <v>0</v>
      </c>
      <c r="AS109" s="83">
        <v>0</v>
      </c>
      <c r="AT109" s="83">
        <v>0</v>
      </c>
      <c r="AU109" s="79">
        <f t="shared" si="32"/>
        <v>0</v>
      </c>
      <c r="AV109" s="77">
        <f t="shared" si="33"/>
        <v>0</v>
      </c>
      <c r="AW109" s="77">
        <f t="shared" si="34"/>
        <v>0</v>
      </c>
    </row>
    <row r="110" spans="1:49">
      <c r="A110" s="52"/>
      <c r="B110" s="52"/>
      <c r="E110" s="88"/>
      <c r="F110" s="88"/>
      <c r="G110" s="88"/>
      <c r="L110" s="53"/>
      <c r="M110" s="53"/>
      <c r="AB110" s="85">
        <v>0</v>
      </c>
      <c r="AC110" s="83">
        <v>0</v>
      </c>
      <c r="AD110" s="83">
        <v>0</v>
      </c>
      <c r="AE110" s="83">
        <v>0</v>
      </c>
      <c r="AF110" s="83">
        <v>0</v>
      </c>
      <c r="AG110" s="85">
        <v>0</v>
      </c>
      <c r="AH110" s="83">
        <v>0</v>
      </c>
      <c r="AI110" s="83">
        <v>0</v>
      </c>
      <c r="AJ110" s="83">
        <v>0</v>
      </c>
      <c r="AK110" s="85">
        <v>0</v>
      </c>
      <c r="AL110" s="83">
        <v>0</v>
      </c>
      <c r="AM110" s="83">
        <v>0</v>
      </c>
      <c r="AN110" s="83">
        <v>0</v>
      </c>
      <c r="AO110" s="83">
        <v>0</v>
      </c>
      <c r="AP110" s="83">
        <v>0</v>
      </c>
      <c r="AQ110" s="83">
        <v>0</v>
      </c>
      <c r="AR110" s="83">
        <v>0</v>
      </c>
      <c r="AS110" s="83">
        <v>0</v>
      </c>
      <c r="AT110" s="83">
        <v>0</v>
      </c>
      <c r="AU110" s="79">
        <f t="shared" si="32"/>
        <v>0</v>
      </c>
      <c r="AV110" s="77">
        <f t="shared" si="33"/>
        <v>0</v>
      </c>
      <c r="AW110" s="77">
        <f t="shared" si="34"/>
        <v>0</v>
      </c>
    </row>
    <row r="111" spans="1:49">
      <c r="A111" s="52"/>
      <c r="B111" s="52"/>
      <c r="E111" s="88"/>
      <c r="F111" s="88"/>
      <c r="G111" s="88"/>
      <c r="L111" s="53"/>
      <c r="M111" s="53"/>
      <c r="AB111" s="85">
        <v>0</v>
      </c>
      <c r="AC111" s="83">
        <v>0</v>
      </c>
      <c r="AD111" s="83">
        <v>0</v>
      </c>
      <c r="AE111" s="83">
        <v>0</v>
      </c>
      <c r="AF111" s="83">
        <v>0</v>
      </c>
      <c r="AG111" s="85">
        <v>0</v>
      </c>
      <c r="AH111" s="83">
        <v>0</v>
      </c>
      <c r="AI111" s="83">
        <v>0</v>
      </c>
      <c r="AJ111" s="83">
        <v>0</v>
      </c>
      <c r="AK111" s="85">
        <v>0</v>
      </c>
      <c r="AL111" s="83">
        <v>0</v>
      </c>
      <c r="AM111" s="83">
        <v>0</v>
      </c>
      <c r="AN111" s="83">
        <v>0</v>
      </c>
      <c r="AO111" s="83">
        <v>0</v>
      </c>
      <c r="AP111" s="83">
        <v>0</v>
      </c>
      <c r="AQ111" s="83">
        <v>0</v>
      </c>
      <c r="AR111" s="83">
        <v>0</v>
      </c>
      <c r="AS111" s="83">
        <v>0</v>
      </c>
      <c r="AT111" s="83">
        <v>0</v>
      </c>
      <c r="AU111" s="79">
        <f t="shared" si="32"/>
        <v>0</v>
      </c>
      <c r="AV111" s="77">
        <f t="shared" si="33"/>
        <v>0</v>
      </c>
      <c r="AW111" s="77">
        <f t="shared" si="34"/>
        <v>0</v>
      </c>
    </row>
    <row r="112" spans="1:49">
      <c r="A112" s="52"/>
      <c r="B112" s="52"/>
      <c r="F112" s="88"/>
      <c r="L112" s="53"/>
      <c r="M112" s="53"/>
      <c r="AB112" s="85">
        <v>0</v>
      </c>
      <c r="AC112" s="83">
        <v>0</v>
      </c>
      <c r="AD112" s="83">
        <v>0</v>
      </c>
      <c r="AE112" s="83">
        <v>0</v>
      </c>
      <c r="AF112" s="83">
        <v>0</v>
      </c>
      <c r="AG112" s="85">
        <v>0</v>
      </c>
      <c r="AH112" s="83">
        <v>0</v>
      </c>
      <c r="AI112" s="83">
        <v>0</v>
      </c>
      <c r="AJ112" s="83">
        <v>0</v>
      </c>
      <c r="AK112" s="85">
        <v>0</v>
      </c>
      <c r="AL112" s="83">
        <v>0</v>
      </c>
      <c r="AM112" s="83">
        <v>0</v>
      </c>
      <c r="AN112" s="83">
        <v>0</v>
      </c>
      <c r="AO112" s="83">
        <v>0</v>
      </c>
      <c r="AP112" s="83">
        <v>0</v>
      </c>
      <c r="AQ112" s="83">
        <v>0</v>
      </c>
      <c r="AR112" s="83">
        <v>0</v>
      </c>
      <c r="AS112" s="83">
        <v>0</v>
      </c>
      <c r="AT112" s="83">
        <v>0</v>
      </c>
      <c r="AU112" s="79">
        <f t="shared" si="32"/>
        <v>0</v>
      </c>
      <c r="AV112" s="77">
        <f t="shared" si="33"/>
        <v>0</v>
      </c>
      <c r="AW112" s="77">
        <f t="shared" si="34"/>
        <v>0</v>
      </c>
    </row>
    <row r="113" spans="1:49">
      <c r="A113" s="52"/>
      <c r="B113" s="52"/>
      <c r="E113" s="88"/>
      <c r="F113" s="88"/>
      <c r="G113" s="88"/>
      <c r="L113" s="53"/>
      <c r="M113" s="53"/>
      <c r="AB113" s="85">
        <v>0</v>
      </c>
      <c r="AC113" s="83">
        <v>0</v>
      </c>
      <c r="AD113" s="83">
        <v>0</v>
      </c>
      <c r="AE113" s="83">
        <v>0</v>
      </c>
      <c r="AF113" s="83">
        <v>0</v>
      </c>
      <c r="AG113" s="85">
        <v>0</v>
      </c>
      <c r="AH113" s="83">
        <v>0</v>
      </c>
      <c r="AI113" s="83">
        <v>0</v>
      </c>
      <c r="AJ113" s="83">
        <v>0</v>
      </c>
      <c r="AK113" s="85">
        <v>0</v>
      </c>
      <c r="AL113" s="83">
        <v>0</v>
      </c>
      <c r="AM113" s="83">
        <v>0</v>
      </c>
      <c r="AN113" s="83">
        <v>0</v>
      </c>
      <c r="AO113" s="83">
        <v>0</v>
      </c>
      <c r="AP113" s="83">
        <v>0</v>
      </c>
      <c r="AQ113" s="83">
        <v>0</v>
      </c>
      <c r="AR113" s="83">
        <v>0</v>
      </c>
      <c r="AS113" s="83">
        <v>0</v>
      </c>
      <c r="AT113" s="83">
        <v>0</v>
      </c>
      <c r="AU113" s="79">
        <f t="shared" si="32"/>
        <v>0</v>
      </c>
      <c r="AV113" s="77">
        <f t="shared" si="33"/>
        <v>0</v>
      </c>
      <c r="AW113" s="77">
        <f t="shared" si="34"/>
        <v>0</v>
      </c>
    </row>
    <row r="114" spans="1:49">
      <c r="A114" s="52"/>
      <c r="B114" s="52"/>
      <c r="E114" s="88"/>
      <c r="F114" s="88"/>
      <c r="G114" s="88"/>
      <c r="L114" s="53"/>
      <c r="M114" s="53"/>
      <c r="AB114" s="85">
        <v>0</v>
      </c>
      <c r="AC114" s="83">
        <v>0</v>
      </c>
      <c r="AD114" s="83">
        <v>0</v>
      </c>
      <c r="AE114" s="83">
        <v>0</v>
      </c>
      <c r="AF114" s="83">
        <v>0</v>
      </c>
      <c r="AG114" s="85">
        <v>0</v>
      </c>
      <c r="AH114" s="83">
        <v>0</v>
      </c>
      <c r="AI114" s="83">
        <v>0</v>
      </c>
      <c r="AJ114" s="83">
        <v>0</v>
      </c>
      <c r="AK114" s="85">
        <v>0</v>
      </c>
      <c r="AL114" s="83">
        <v>0</v>
      </c>
      <c r="AM114" s="83">
        <v>0</v>
      </c>
      <c r="AN114" s="83">
        <v>0</v>
      </c>
      <c r="AO114" s="83">
        <v>0</v>
      </c>
      <c r="AP114" s="83">
        <v>0</v>
      </c>
      <c r="AQ114" s="83">
        <v>0</v>
      </c>
      <c r="AR114" s="83">
        <v>0</v>
      </c>
      <c r="AS114" s="83">
        <v>0</v>
      </c>
      <c r="AT114" s="83">
        <v>0</v>
      </c>
      <c r="AU114" s="79">
        <f t="shared" si="32"/>
        <v>0</v>
      </c>
      <c r="AV114" s="77">
        <f t="shared" si="33"/>
        <v>0</v>
      </c>
      <c r="AW114" s="77">
        <f t="shared" si="34"/>
        <v>0</v>
      </c>
    </row>
    <row r="115" spans="1:49">
      <c r="A115" s="52"/>
      <c r="B115" s="52"/>
      <c r="E115" s="88"/>
      <c r="F115" s="88"/>
      <c r="G115" s="88"/>
      <c r="L115" s="52"/>
      <c r="M115" s="52"/>
      <c r="AB115" s="85">
        <v>0</v>
      </c>
      <c r="AC115" s="83">
        <v>0</v>
      </c>
      <c r="AD115" s="83">
        <v>0</v>
      </c>
      <c r="AE115" s="83">
        <v>0</v>
      </c>
      <c r="AF115" s="83">
        <v>0</v>
      </c>
      <c r="AG115" s="85">
        <v>0</v>
      </c>
      <c r="AH115" s="83">
        <v>0</v>
      </c>
      <c r="AI115" s="83">
        <v>0</v>
      </c>
      <c r="AJ115" s="83">
        <v>0</v>
      </c>
      <c r="AK115" s="85">
        <v>0</v>
      </c>
      <c r="AL115" s="83">
        <v>0</v>
      </c>
      <c r="AM115" s="83">
        <v>0</v>
      </c>
      <c r="AN115" s="83">
        <v>0</v>
      </c>
      <c r="AO115" s="83">
        <v>0</v>
      </c>
      <c r="AP115" s="83">
        <v>0</v>
      </c>
      <c r="AQ115" s="83">
        <v>0</v>
      </c>
      <c r="AR115" s="83">
        <v>0</v>
      </c>
      <c r="AS115" s="83">
        <v>0</v>
      </c>
      <c r="AT115" s="83">
        <v>0</v>
      </c>
      <c r="AU115" s="79">
        <f t="shared" si="32"/>
        <v>0</v>
      </c>
      <c r="AV115" s="77">
        <f t="shared" si="33"/>
        <v>0</v>
      </c>
      <c r="AW115" s="77">
        <f t="shared" si="34"/>
        <v>0</v>
      </c>
    </row>
    <row r="116" spans="1:49">
      <c r="A116" s="52"/>
      <c r="B116" s="52"/>
      <c r="E116" s="88"/>
      <c r="F116" s="88"/>
      <c r="G116" s="88"/>
      <c r="L116" s="52"/>
      <c r="M116" s="52"/>
      <c r="AB116" s="85">
        <v>0</v>
      </c>
      <c r="AC116" s="83">
        <v>0</v>
      </c>
      <c r="AD116" s="83">
        <v>0</v>
      </c>
      <c r="AE116" s="83">
        <v>0</v>
      </c>
      <c r="AF116" s="83">
        <v>0</v>
      </c>
      <c r="AG116" s="85">
        <v>0</v>
      </c>
      <c r="AH116" s="83">
        <v>0</v>
      </c>
      <c r="AI116" s="83">
        <v>0</v>
      </c>
      <c r="AJ116" s="83">
        <v>0</v>
      </c>
      <c r="AK116" s="85">
        <v>0</v>
      </c>
      <c r="AL116" s="83">
        <v>0</v>
      </c>
      <c r="AM116" s="83">
        <v>0</v>
      </c>
      <c r="AN116" s="83">
        <v>0</v>
      </c>
      <c r="AO116" s="83">
        <v>0</v>
      </c>
      <c r="AP116" s="83">
        <v>0</v>
      </c>
      <c r="AQ116" s="83">
        <v>0</v>
      </c>
      <c r="AR116" s="83">
        <v>0</v>
      </c>
      <c r="AS116" s="83">
        <v>0</v>
      </c>
      <c r="AT116" s="83">
        <v>0</v>
      </c>
      <c r="AU116" s="79">
        <f t="shared" si="32"/>
        <v>0</v>
      </c>
      <c r="AV116" s="77">
        <f t="shared" si="33"/>
        <v>0</v>
      </c>
      <c r="AW116" s="77">
        <f t="shared" si="34"/>
        <v>0</v>
      </c>
    </row>
    <row r="117" spans="1:49">
      <c r="A117" s="52"/>
      <c r="B117" s="52"/>
      <c r="E117" s="88"/>
      <c r="F117" s="88"/>
      <c r="G117" s="88"/>
      <c r="L117" s="52"/>
      <c r="M117" s="52"/>
      <c r="AB117" s="85">
        <v>0</v>
      </c>
      <c r="AC117" s="83">
        <v>0</v>
      </c>
      <c r="AD117" s="83">
        <v>0</v>
      </c>
      <c r="AE117" s="83">
        <v>0</v>
      </c>
      <c r="AF117" s="83">
        <v>0</v>
      </c>
      <c r="AG117" s="85">
        <v>0</v>
      </c>
      <c r="AH117" s="83">
        <v>0</v>
      </c>
      <c r="AI117" s="83">
        <v>0</v>
      </c>
      <c r="AJ117" s="83">
        <v>0</v>
      </c>
      <c r="AK117" s="85">
        <v>0</v>
      </c>
      <c r="AL117" s="83">
        <v>0</v>
      </c>
      <c r="AM117" s="83">
        <v>0</v>
      </c>
      <c r="AN117" s="83">
        <v>0</v>
      </c>
      <c r="AO117" s="83">
        <v>0</v>
      </c>
      <c r="AP117" s="83">
        <v>0</v>
      </c>
      <c r="AQ117" s="83">
        <v>0</v>
      </c>
      <c r="AR117" s="83">
        <v>0</v>
      </c>
      <c r="AS117" s="83">
        <v>0</v>
      </c>
      <c r="AT117" s="83">
        <v>0</v>
      </c>
      <c r="AU117" s="79">
        <f t="shared" si="32"/>
        <v>0</v>
      </c>
      <c r="AV117" s="77">
        <f t="shared" si="33"/>
        <v>0</v>
      </c>
      <c r="AW117" s="77">
        <f t="shared" si="34"/>
        <v>0</v>
      </c>
    </row>
    <row r="118" spans="1:49">
      <c r="A118" s="52"/>
      <c r="B118" s="52"/>
      <c r="E118" s="88"/>
      <c r="F118" s="88"/>
      <c r="G118" s="88"/>
      <c r="L118" s="52"/>
      <c r="M118" s="52"/>
      <c r="AB118" s="85">
        <v>0</v>
      </c>
      <c r="AC118" s="83">
        <v>0</v>
      </c>
      <c r="AD118" s="83">
        <v>0</v>
      </c>
      <c r="AE118" s="83">
        <v>0</v>
      </c>
      <c r="AF118" s="83">
        <v>0</v>
      </c>
      <c r="AG118" s="85">
        <v>0</v>
      </c>
      <c r="AH118" s="83">
        <v>0</v>
      </c>
      <c r="AI118" s="83">
        <v>0</v>
      </c>
      <c r="AJ118" s="83">
        <v>0</v>
      </c>
      <c r="AK118" s="85">
        <v>0</v>
      </c>
      <c r="AL118" s="83">
        <v>0</v>
      </c>
      <c r="AM118" s="83">
        <v>0</v>
      </c>
      <c r="AN118" s="83">
        <v>0</v>
      </c>
      <c r="AO118" s="83">
        <v>0</v>
      </c>
      <c r="AP118" s="83">
        <v>0</v>
      </c>
      <c r="AQ118" s="83">
        <v>0</v>
      </c>
      <c r="AR118" s="83">
        <v>0</v>
      </c>
      <c r="AS118" s="83">
        <v>0</v>
      </c>
      <c r="AT118" s="83">
        <v>0</v>
      </c>
      <c r="AU118" s="79">
        <f t="shared" si="32"/>
        <v>0</v>
      </c>
      <c r="AV118" s="77">
        <f t="shared" si="33"/>
        <v>0</v>
      </c>
      <c r="AW118" s="77">
        <f t="shared" si="34"/>
        <v>0</v>
      </c>
    </row>
    <row r="119" spans="1:49">
      <c r="A119" s="52"/>
      <c r="B119" s="52"/>
      <c r="E119" s="88"/>
      <c r="F119" s="88"/>
      <c r="G119" s="88"/>
      <c r="L119" s="52"/>
      <c r="M119" s="52"/>
      <c r="AB119" s="85">
        <v>0</v>
      </c>
      <c r="AC119" s="83">
        <v>0</v>
      </c>
      <c r="AD119" s="83">
        <v>0</v>
      </c>
      <c r="AE119" s="83">
        <v>0</v>
      </c>
      <c r="AF119" s="83">
        <v>0</v>
      </c>
      <c r="AG119" s="85">
        <v>0</v>
      </c>
      <c r="AH119" s="83">
        <v>0</v>
      </c>
      <c r="AI119" s="83">
        <v>0</v>
      </c>
      <c r="AJ119" s="83">
        <v>0</v>
      </c>
      <c r="AK119" s="85">
        <v>0</v>
      </c>
      <c r="AL119" s="83">
        <v>0</v>
      </c>
      <c r="AM119" s="83">
        <v>0</v>
      </c>
      <c r="AN119" s="83">
        <v>0</v>
      </c>
      <c r="AO119" s="83">
        <v>0</v>
      </c>
      <c r="AP119" s="83">
        <v>0</v>
      </c>
      <c r="AQ119" s="83">
        <v>0</v>
      </c>
      <c r="AR119" s="83">
        <v>0</v>
      </c>
      <c r="AS119" s="83">
        <v>0</v>
      </c>
      <c r="AT119" s="83">
        <v>0</v>
      </c>
      <c r="AU119" s="79">
        <f t="shared" si="32"/>
        <v>0</v>
      </c>
      <c r="AV119" s="77">
        <f t="shared" si="33"/>
        <v>0</v>
      </c>
      <c r="AW119" s="77">
        <f t="shared" si="34"/>
        <v>0</v>
      </c>
    </row>
    <row r="120" spans="1:49">
      <c r="A120" s="52"/>
      <c r="B120" s="52"/>
      <c r="E120" s="88"/>
      <c r="F120" s="88"/>
      <c r="G120" s="88"/>
      <c r="L120" s="52"/>
      <c r="M120" s="52"/>
      <c r="AB120" s="85">
        <v>0</v>
      </c>
      <c r="AC120" s="83">
        <v>0</v>
      </c>
      <c r="AD120" s="83">
        <v>0</v>
      </c>
      <c r="AE120" s="83">
        <v>0</v>
      </c>
      <c r="AF120" s="83">
        <v>0</v>
      </c>
      <c r="AG120" s="85">
        <v>0</v>
      </c>
      <c r="AH120" s="83">
        <v>0</v>
      </c>
      <c r="AI120" s="83">
        <v>0</v>
      </c>
      <c r="AJ120" s="83">
        <v>0</v>
      </c>
      <c r="AK120" s="85">
        <v>0</v>
      </c>
      <c r="AL120" s="83">
        <v>0</v>
      </c>
      <c r="AM120" s="83">
        <v>0</v>
      </c>
      <c r="AN120" s="83">
        <v>0</v>
      </c>
      <c r="AO120" s="83">
        <v>0</v>
      </c>
      <c r="AP120" s="83">
        <v>0</v>
      </c>
      <c r="AQ120" s="83">
        <v>0</v>
      </c>
      <c r="AR120" s="83">
        <v>0</v>
      </c>
      <c r="AS120" s="83">
        <v>0</v>
      </c>
      <c r="AT120" s="83">
        <v>0</v>
      </c>
      <c r="AU120" s="79">
        <f t="shared" si="32"/>
        <v>0</v>
      </c>
      <c r="AV120" s="77">
        <f t="shared" si="33"/>
        <v>0</v>
      </c>
      <c r="AW120" s="77">
        <f t="shared" si="34"/>
        <v>0</v>
      </c>
    </row>
    <row r="121" spans="1:49">
      <c r="A121" s="52"/>
      <c r="B121" s="52"/>
      <c r="E121" s="88"/>
      <c r="F121" s="88"/>
      <c r="G121" s="88"/>
      <c r="L121" s="52"/>
      <c r="M121" s="52"/>
      <c r="AB121" s="85">
        <v>0</v>
      </c>
      <c r="AC121" s="83">
        <v>0</v>
      </c>
      <c r="AD121" s="83">
        <v>0</v>
      </c>
      <c r="AE121" s="83">
        <v>0</v>
      </c>
      <c r="AF121" s="83">
        <v>0</v>
      </c>
      <c r="AG121" s="85">
        <v>0</v>
      </c>
      <c r="AH121" s="83">
        <v>0</v>
      </c>
      <c r="AI121" s="83">
        <v>0</v>
      </c>
      <c r="AJ121" s="83">
        <v>0</v>
      </c>
      <c r="AK121" s="85">
        <v>0</v>
      </c>
      <c r="AL121" s="83">
        <v>0</v>
      </c>
      <c r="AM121" s="83">
        <v>0</v>
      </c>
      <c r="AN121" s="83">
        <v>0</v>
      </c>
      <c r="AO121" s="83">
        <v>0</v>
      </c>
      <c r="AP121" s="83">
        <v>0</v>
      </c>
      <c r="AQ121" s="83">
        <v>0</v>
      </c>
      <c r="AR121" s="83">
        <v>0</v>
      </c>
      <c r="AS121" s="83">
        <v>0</v>
      </c>
      <c r="AT121" s="83">
        <v>0</v>
      </c>
      <c r="AU121" s="79">
        <f t="shared" si="32"/>
        <v>0</v>
      </c>
      <c r="AV121" s="77">
        <f t="shared" si="33"/>
        <v>0</v>
      </c>
      <c r="AW121" s="77">
        <f t="shared" si="34"/>
        <v>0</v>
      </c>
    </row>
    <row r="122" spans="1:49">
      <c r="AB122" s="85">
        <v>0</v>
      </c>
      <c r="AC122" s="83">
        <v>0</v>
      </c>
      <c r="AD122" s="83">
        <v>0</v>
      </c>
      <c r="AE122" s="83">
        <v>0</v>
      </c>
      <c r="AF122" s="83">
        <v>0</v>
      </c>
      <c r="AG122" s="85">
        <v>0</v>
      </c>
      <c r="AH122" s="83">
        <v>0</v>
      </c>
      <c r="AI122" s="83">
        <v>0</v>
      </c>
      <c r="AJ122" s="83">
        <v>0</v>
      </c>
      <c r="AK122" s="85">
        <v>0</v>
      </c>
      <c r="AL122" s="83">
        <v>0</v>
      </c>
      <c r="AM122" s="83">
        <v>0</v>
      </c>
      <c r="AN122" s="83">
        <v>0</v>
      </c>
      <c r="AO122" s="83">
        <v>0</v>
      </c>
      <c r="AP122" s="83">
        <v>0</v>
      </c>
      <c r="AQ122" s="83">
        <v>0</v>
      </c>
      <c r="AR122" s="83">
        <v>0</v>
      </c>
      <c r="AS122" s="83">
        <v>0</v>
      </c>
      <c r="AT122" s="83">
        <v>0</v>
      </c>
      <c r="AU122" s="79">
        <f t="shared" si="32"/>
        <v>0</v>
      </c>
      <c r="AV122" s="77">
        <f t="shared" si="33"/>
        <v>0</v>
      </c>
      <c r="AW122" s="77">
        <f t="shared" si="34"/>
        <v>0</v>
      </c>
    </row>
    <row r="123" spans="1:49">
      <c r="AB123" s="85">
        <v>0</v>
      </c>
      <c r="AC123" s="83">
        <v>0</v>
      </c>
      <c r="AD123" s="83">
        <v>0</v>
      </c>
      <c r="AE123" s="83">
        <v>0</v>
      </c>
      <c r="AF123" s="83">
        <v>0</v>
      </c>
      <c r="AG123" s="85">
        <v>0</v>
      </c>
      <c r="AH123" s="83">
        <v>0</v>
      </c>
      <c r="AI123" s="83">
        <v>0</v>
      </c>
      <c r="AJ123" s="83">
        <v>0</v>
      </c>
      <c r="AK123" s="85">
        <v>0</v>
      </c>
      <c r="AL123" s="83">
        <v>0</v>
      </c>
      <c r="AM123" s="83">
        <v>0</v>
      </c>
      <c r="AN123" s="83">
        <v>0</v>
      </c>
      <c r="AO123" s="83">
        <v>0</v>
      </c>
      <c r="AP123" s="83">
        <v>0</v>
      </c>
      <c r="AQ123" s="83">
        <v>0</v>
      </c>
      <c r="AR123" s="83">
        <v>0</v>
      </c>
      <c r="AS123" s="83">
        <v>0</v>
      </c>
      <c r="AT123" s="83">
        <v>0</v>
      </c>
      <c r="AU123" s="79">
        <f t="shared" si="32"/>
        <v>0</v>
      </c>
      <c r="AV123" s="77">
        <f t="shared" si="33"/>
        <v>0</v>
      </c>
      <c r="AW123" s="77">
        <f t="shared" si="34"/>
        <v>0</v>
      </c>
    </row>
    <row r="124" spans="1:49">
      <c r="AB124" s="85">
        <v>0</v>
      </c>
      <c r="AC124" s="83">
        <v>0</v>
      </c>
      <c r="AD124" s="83">
        <v>0</v>
      </c>
      <c r="AE124" s="83">
        <v>0</v>
      </c>
      <c r="AF124" s="83">
        <v>0</v>
      </c>
      <c r="AG124" s="85">
        <v>0</v>
      </c>
      <c r="AH124" s="83">
        <v>0</v>
      </c>
      <c r="AI124" s="83">
        <v>0</v>
      </c>
      <c r="AJ124" s="83">
        <v>0</v>
      </c>
      <c r="AK124" s="85">
        <v>0</v>
      </c>
      <c r="AL124" s="83">
        <v>0</v>
      </c>
      <c r="AM124" s="83">
        <v>0</v>
      </c>
      <c r="AN124" s="83">
        <v>0</v>
      </c>
      <c r="AO124" s="83">
        <v>0</v>
      </c>
      <c r="AP124" s="83">
        <v>0</v>
      </c>
      <c r="AQ124" s="83">
        <v>0</v>
      </c>
      <c r="AR124" s="83">
        <v>0</v>
      </c>
      <c r="AS124" s="83">
        <v>0</v>
      </c>
      <c r="AT124" s="83">
        <v>0</v>
      </c>
      <c r="AU124" s="79">
        <f t="shared" si="32"/>
        <v>0</v>
      </c>
      <c r="AV124" s="77">
        <f t="shared" si="33"/>
        <v>0</v>
      </c>
      <c r="AW124" s="77">
        <f t="shared" si="34"/>
        <v>0</v>
      </c>
    </row>
    <row r="125" spans="1:49">
      <c r="AB125" s="85">
        <v>0</v>
      </c>
      <c r="AC125" s="83">
        <v>0</v>
      </c>
      <c r="AD125" s="83">
        <v>0</v>
      </c>
      <c r="AE125" s="83">
        <v>0</v>
      </c>
      <c r="AF125" s="83">
        <v>0</v>
      </c>
      <c r="AG125" s="85">
        <v>0</v>
      </c>
      <c r="AH125" s="83">
        <v>0</v>
      </c>
      <c r="AI125" s="83">
        <v>0</v>
      </c>
      <c r="AJ125" s="83">
        <v>0</v>
      </c>
      <c r="AK125" s="85">
        <v>0</v>
      </c>
      <c r="AL125" s="83">
        <v>0</v>
      </c>
      <c r="AM125" s="83">
        <v>0</v>
      </c>
      <c r="AN125" s="83">
        <v>0</v>
      </c>
      <c r="AO125" s="83">
        <v>0</v>
      </c>
      <c r="AP125" s="83">
        <v>0</v>
      </c>
      <c r="AQ125" s="83">
        <v>0</v>
      </c>
      <c r="AR125" s="83">
        <v>0</v>
      </c>
      <c r="AS125" s="83">
        <v>0</v>
      </c>
      <c r="AT125" s="83">
        <v>0</v>
      </c>
      <c r="AU125" s="79">
        <f t="shared" si="32"/>
        <v>0</v>
      </c>
      <c r="AV125" s="77">
        <f t="shared" si="33"/>
        <v>0</v>
      </c>
      <c r="AW125" s="77">
        <f t="shared" si="34"/>
        <v>0</v>
      </c>
    </row>
    <row r="126" spans="1:49">
      <c r="AB126" s="85">
        <v>0</v>
      </c>
      <c r="AC126" s="83">
        <v>0</v>
      </c>
      <c r="AD126" s="83">
        <v>0</v>
      </c>
      <c r="AE126" s="83">
        <v>0</v>
      </c>
      <c r="AF126" s="83">
        <v>0</v>
      </c>
      <c r="AG126" s="85">
        <v>0</v>
      </c>
      <c r="AH126" s="83">
        <v>0</v>
      </c>
      <c r="AI126" s="83">
        <v>0</v>
      </c>
      <c r="AJ126" s="83">
        <v>0</v>
      </c>
      <c r="AK126" s="85">
        <v>0</v>
      </c>
      <c r="AL126" s="83">
        <v>0</v>
      </c>
      <c r="AM126" s="83">
        <v>0</v>
      </c>
      <c r="AN126" s="83">
        <v>0</v>
      </c>
      <c r="AO126" s="83">
        <v>0</v>
      </c>
      <c r="AP126" s="83">
        <v>0</v>
      </c>
      <c r="AQ126" s="83">
        <v>0</v>
      </c>
      <c r="AR126" s="83">
        <v>0</v>
      </c>
      <c r="AS126" s="83">
        <v>0</v>
      </c>
      <c r="AT126" s="83">
        <v>0</v>
      </c>
      <c r="AU126" s="79">
        <f t="shared" si="32"/>
        <v>0</v>
      </c>
      <c r="AV126" s="77">
        <f t="shared" si="33"/>
        <v>0</v>
      </c>
      <c r="AW126" s="77">
        <f t="shared" si="34"/>
        <v>0</v>
      </c>
    </row>
    <row r="127" spans="1:49">
      <c r="AB127" s="85">
        <v>0</v>
      </c>
      <c r="AC127" s="83">
        <v>0</v>
      </c>
      <c r="AD127" s="83">
        <v>0</v>
      </c>
      <c r="AE127" s="83">
        <v>0</v>
      </c>
      <c r="AF127" s="83">
        <v>0</v>
      </c>
      <c r="AG127" s="85">
        <v>0</v>
      </c>
      <c r="AH127" s="83">
        <v>0</v>
      </c>
      <c r="AI127" s="83">
        <v>0</v>
      </c>
      <c r="AJ127" s="83">
        <v>0</v>
      </c>
      <c r="AK127" s="85">
        <v>0</v>
      </c>
      <c r="AL127" s="83">
        <v>0</v>
      </c>
      <c r="AM127" s="83">
        <v>0</v>
      </c>
      <c r="AN127" s="83">
        <v>0</v>
      </c>
      <c r="AO127" s="83">
        <v>0</v>
      </c>
      <c r="AP127" s="83">
        <v>0</v>
      </c>
      <c r="AQ127" s="83">
        <v>0</v>
      </c>
      <c r="AR127" s="83">
        <v>0</v>
      </c>
      <c r="AS127" s="83">
        <v>0</v>
      </c>
      <c r="AT127" s="83">
        <v>0</v>
      </c>
      <c r="AU127" s="79">
        <f t="shared" si="32"/>
        <v>0</v>
      </c>
      <c r="AV127" s="77">
        <f t="shared" si="33"/>
        <v>0</v>
      </c>
      <c r="AW127" s="77">
        <f t="shared" si="34"/>
        <v>0</v>
      </c>
    </row>
    <row r="128" spans="1:49">
      <c r="AB128" s="85">
        <v>0</v>
      </c>
      <c r="AC128" s="83">
        <v>0</v>
      </c>
      <c r="AD128" s="83">
        <v>0</v>
      </c>
      <c r="AE128" s="83">
        <v>0</v>
      </c>
      <c r="AF128" s="83">
        <v>0</v>
      </c>
      <c r="AG128" s="85">
        <v>0</v>
      </c>
      <c r="AH128" s="83">
        <v>0</v>
      </c>
      <c r="AI128" s="83">
        <v>0</v>
      </c>
      <c r="AJ128" s="83">
        <v>0</v>
      </c>
      <c r="AK128" s="85">
        <v>0</v>
      </c>
      <c r="AL128" s="83">
        <v>0</v>
      </c>
      <c r="AM128" s="83">
        <v>0</v>
      </c>
      <c r="AN128" s="83">
        <v>0</v>
      </c>
      <c r="AO128" s="83">
        <v>0</v>
      </c>
      <c r="AP128" s="83">
        <v>0</v>
      </c>
      <c r="AQ128" s="83">
        <v>0</v>
      </c>
      <c r="AR128" s="83">
        <v>0</v>
      </c>
      <c r="AS128" s="83">
        <v>0</v>
      </c>
      <c r="AT128" s="83">
        <v>0</v>
      </c>
      <c r="AU128" s="79">
        <f t="shared" si="32"/>
        <v>0</v>
      </c>
      <c r="AV128" s="77">
        <f t="shared" si="33"/>
        <v>0</v>
      </c>
      <c r="AW128" s="77">
        <f t="shared" si="34"/>
        <v>0</v>
      </c>
    </row>
    <row r="129" spans="28:49">
      <c r="AB129" s="85">
        <v>0</v>
      </c>
      <c r="AC129" s="83">
        <v>0</v>
      </c>
      <c r="AD129" s="83">
        <v>0</v>
      </c>
      <c r="AE129" s="83">
        <v>0</v>
      </c>
      <c r="AF129" s="83">
        <v>0</v>
      </c>
      <c r="AG129" s="85">
        <v>0</v>
      </c>
      <c r="AH129" s="83">
        <v>0</v>
      </c>
      <c r="AI129" s="83">
        <v>0</v>
      </c>
      <c r="AJ129" s="83">
        <v>0</v>
      </c>
      <c r="AK129" s="85">
        <v>0</v>
      </c>
      <c r="AL129" s="83">
        <v>0</v>
      </c>
      <c r="AM129" s="83">
        <v>0</v>
      </c>
      <c r="AN129" s="83">
        <v>0</v>
      </c>
      <c r="AO129" s="83">
        <v>0</v>
      </c>
      <c r="AP129" s="83">
        <v>0</v>
      </c>
      <c r="AQ129" s="83">
        <v>0</v>
      </c>
      <c r="AR129" s="83">
        <v>0</v>
      </c>
      <c r="AS129" s="83">
        <v>0</v>
      </c>
      <c r="AT129" s="83">
        <v>0</v>
      </c>
      <c r="AU129" s="79">
        <f t="shared" si="32"/>
        <v>0</v>
      </c>
      <c r="AV129" s="77">
        <f t="shared" si="33"/>
        <v>0</v>
      </c>
      <c r="AW129" s="77">
        <f t="shared" si="34"/>
        <v>0</v>
      </c>
    </row>
    <row r="130" spans="28:49">
      <c r="AB130" s="85">
        <v>0</v>
      </c>
      <c r="AC130" s="83">
        <v>0</v>
      </c>
      <c r="AD130" s="83">
        <v>0</v>
      </c>
      <c r="AE130" s="83">
        <v>0</v>
      </c>
      <c r="AF130" s="83">
        <v>0</v>
      </c>
      <c r="AG130" s="85">
        <v>0</v>
      </c>
      <c r="AH130" s="83">
        <v>0</v>
      </c>
      <c r="AI130" s="83">
        <v>0</v>
      </c>
      <c r="AJ130" s="83">
        <v>0</v>
      </c>
      <c r="AK130" s="85">
        <v>0</v>
      </c>
      <c r="AL130" s="83">
        <v>0</v>
      </c>
      <c r="AM130" s="83">
        <v>0</v>
      </c>
      <c r="AN130" s="83">
        <v>0</v>
      </c>
      <c r="AO130" s="83">
        <v>0</v>
      </c>
      <c r="AP130" s="83">
        <v>0</v>
      </c>
      <c r="AQ130" s="83">
        <v>0</v>
      </c>
      <c r="AR130" s="83">
        <v>0</v>
      </c>
      <c r="AS130" s="83">
        <v>0</v>
      </c>
      <c r="AT130" s="83">
        <v>0</v>
      </c>
      <c r="AU130" s="79">
        <f t="shared" si="32"/>
        <v>0</v>
      </c>
      <c r="AV130" s="77">
        <f t="shared" si="33"/>
        <v>0</v>
      </c>
      <c r="AW130" s="77">
        <f t="shared" si="34"/>
        <v>0</v>
      </c>
    </row>
    <row r="131" spans="28:49">
      <c r="AB131" s="85">
        <v>0</v>
      </c>
      <c r="AC131" s="83">
        <v>0</v>
      </c>
      <c r="AD131" s="83">
        <v>0</v>
      </c>
      <c r="AE131" s="83">
        <v>0</v>
      </c>
      <c r="AF131" s="83">
        <v>0</v>
      </c>
      <c r="AG131" s="85">
        <v>0</v>
      </c>
      <c r="AH131" s="83">
        <v>0</v>
      </c>
      <c r="AI131" s="83">
        <v>0</v>
      </c>
      <c r="AJ131" s="83">
        <v>0</v>
      </c>
      <c r="AK131" s="85">
        <v>0</v>
      </c>
      <c r="AL131" s="83">
        <v>0</v>
      </c>
      <c r="AM131" s="83">
        <v>0</v>
      </c>
      <c r="AN131" s="83">
        <v>0</v>
      </c>
      <c r="AO131" s="83">
        <v>0</v>
      </c>
      <c r="AP131" s="83">
        <v>0</v>
      </c>
      <c r="AQ131" s="83">
        <v>0</v>
      </c>
      <c r="AR131" s="83">
        <v>0</v>
      </c>
      <c r="AS131" s="83">
        <v>0</v>
      </c>
      <c r="AT131" s="83">
        <v>0</v>
      </c>
      <c r="AU131" s="79">
        <f t="shared" si="32"/>
        <v>0</v>
      </c>
      <c r="AV131" s="77">
        <f t="shared" si="33"/>
        <v>0</v>
      </c>
      <c r="AW131" s="77">
        <f t="shared" si="34"/>
        <v>0</v>
      </c>
    </row>
    <row r="132" spans="28:49">
      <c r="AB132" s="85">
        <v>0</v>
      </c>
      <c r="AC132" s="83">
        <v>0</v>
      </c>
      <c r="AD132" s="83">
        <v>0</v>
      </c>
      <c r="AE132" s="83">
        <v>0</v>
      </c>
      <c r="AF132" s="83">
        <v>0</v>
      </c>
      <c r="AG132" s="85">
        <v>0</v>
      </c>
      <c r="AH132" s="83">
        <v>0</v>
      </c>
      <c r="AI132" s="83">
        <v>0</v>
      </c>
      <c r="AJ132" s="83">
        <v>0</v>
      </c>
      <c r="AK132" s="85">
        <v>0</v>
      </c>
      <c r="AL132" s="83">
        <v>0</v>
      </c>
      <c r="AM132" s="83">
        <v>0</v>
      </c>
      <c r="AN132" s="83">
        <v>0</v>
      </c>
      <c r="AO132" s="83">
        <v>0</v>
      </c>
      <c r="AP132" s="83">
        <v>0</v>
      </c>
      <c r="AQ132" s="83">
        <v>0</v>
      </c>
      <c r="AR132" s="83">
        <v>0</v>
      </c>
      <c r="AS132" s="83">
        <v>0</v>
      </c>
      <c r="AT132" s="83">
        <v>0</v>
      </c>
      <c r="AU132" s="79">
        <f t="shared" si="32"/>
        <v>0</v>
      </c>
      <c r="AV132" s="77">
        <f t="shared" si="33"/>
        <v>0</v>
      </c>
      <c r="AW132" s="77">
        <f t="shared" si="34"/>
        <v>0</v>
      </c>
    </row>
    <row r="133" spans="28:49">
      <c r="AB133" s="85">
        <v>0</v>
      </c>
      <c r="AC133" s="83">
        <v>0</v>
      </c>
      <c r="AD133" s="83">
        <v>0</v>
      </c>
      <c r="AE133" s="83">
        <v>0</v>
      </c>
      <c r="AF133" s="83">
        <v>0</v>
      </c>
      <c r="AG133" s="85">
        <v>0</v>
      </c>
      <c r="AH133" s="83">
        <v>0</v>
      </c>
      <c r="AI133" s="83">
        <v>0</v>
      </c>
      <c r="AJ133" s="83">
        <v>0</v>
      </c>
      <c r="AK133" s="85">
        <v>0</v>
      </c>
      <c r="AL133" s="83">
        <v>0</v>
      </c>
      <c r="AM133" s="83">
        <v>0</v>
      </c>
      <c r="AN133" s="83">
        <v>0</v>
      </c>
      <c r="AO133" s="83">
        <v>0</v>
      </c>
      <c r="AP133" s="83">
        <v>0</v>
      </c>
      <c r="AQ133" s="83">
        <v>0</v>
      </c>
      <c r="AR133" s="83">
        <v>0</v>
      </c>
      <c r="AS133" s="83">
        <v>0</v>
      </c>
      <c r="AT133" s="83">
        <v>0</v>
      </c>
      <c r="AU133" s="79">
        <f t="shared" si="32"/>
        <v>0</v>
      </c>
      <c r="AV133" s="77">
        <f t="shared" si="33"/>
        <v>0</v>
      </c>
      <c r="AW133" s="77">
        <f t="shared" si="34"/>
        <v>0</v>
      </c>
    </row>
    <row r="134" spans="28:49">
      <c r="AB134" s="85">
        <v>0</v>
      </c>
      <c r="AC134" s="83">
        <v>0</v>
      </c>
      <c r="AD134" s="83">
        <v>0</v>
      </c>
      <c r="AE134" s="83">
        <v>0</v>
      </c>
      <c r="AF134" s="83">
        <v>0</v>
      </c>
      <c r="AG134" s="85">
        <v>0</v>
      </c>
      <c r="AH134" s="83">
        <v>0</v>
      </c>
      <c r="AI134" s="83">
        <v>0</v>
      </c>
      <c r="AJ134" s="83">
        <v>0</v>
      </c>
      <c r="AK134" s="85">
        <v>0</v>
      </c>
      <c r="AL134" s="83">
        <v>0</v>
      </c>
      <c r="AM134" s="83">
        <v>0</v>
      </c>
      <c r="AN134" s="83">
        <v>0</v>
      </c>
      <c r="AO134" s="83">
        <v>0</v>
      </c>
      <c r="AP134" s="83">
        <v>0</v>
      </c>
      <c r="AQ134" s="83">
        <v>0</v>
      </c>
      <c r="AR134" s="83">
        <v>0</v>
      </c>
      <c r="AS134" s="83">
        <v>0</v>
      </c>
      <c r="AT134" s="83">
        <v>0</v>
      </c>
      <c r="AU134" s="79">
        <f t="shared" si="32"/>
        <v>0</v>
      </c>
      <c r="AV134" s="77">
        <f t="shared" si="33"/>
        <v>0</v>
      </c>
      <c r="AW134" s="77">
        <f t="shared" si="34"/>
        <v>0</v>
      </c>
    </row>
    <row r="135" spans="28:49">
      <c r="AB135" s="85">
        <v>0</v>
      </c>
      <c r="AC135" s="83">
        <v>0</v>
      </c>
      <c r="AD135" s="83">
        <v>0</v>
      </c>
      <c r="AE135" s="83">
        <v>0</v>
      </c>
      <c r="AF135" s="83">
        <v>0</v>
      </c>
      <c r="AG135" s="85">
        <v>0</v>
      </c>
      <c r="AH135" s="83">
        <v>0</v>
      </c>
      <c r="AI135" s="83">
        <v>0</v>
      </c>
      <c r="AJ135" s="83">
        <v>0</v>
      </c>
      <c r="AK135" s="85">
        <v>0</v>
      </c>
      <c r="AL135" s="83">
        <v>0</v>
      </c>
      <c r="AM135" s="83">
        <v>0</v>
      </c>
      <c r="AN135" s="83">
        <v>0</v>
      </c>
      <c r="AO135" s="83">
        <v>0</v>
      </c>
      <c r="AP135" s="83">
        <v>0</v>
      </c>
      <c r="AQ135" s="83">
        <v>0</v>
      </c>
      <c r="AR135" s="83">
        <v>0</v>
      </c>
      <c r="AS135" s="83">
        <v>0</v>
      </c>
      <c r="AT135" s="83">
        <v>0</v>
      </c>
      <c r="AU135" s="79">
        <f t="shared" si="32"/>
        <v>0</v>
      </c>
      <c r="AV135" s="77">
        <f t="shared" si="33"/>
        <v>0</v>
      </c>
      <c r="AW135" s="77">
        <f t="shared" si="34"/>
        <v>0</v>
      </c>
    </row>
    <row r="136" spans="28:49">
      <c r="AB136" s="85">
        <v>0</v>
      </c>
      <c r="AC136" s="83">
        <v>0</v>
      </c>
      <c r="AD136" s="83">
        <v>0</v>
      </c>
      <c r="AE136" s="83">
        <v>0</v>
      </c>
      <c r="AF136" s="83">
        <v>0</v>
      </c>
      <c r="AG136" s="85">
        <v>0</v>
      </c>
      <c r="AH136" s="83">
        <v>0</v>
      </c>
      <c r="AI136" s="83">
        <v>0</v>
      </c>
      <c r="AJ136" s="83">
        <v>0</v>
      </c>
      <c r="AK136" s="85">
        <v>0</v>
      </c>
      <c r="AL136" s="83">
        <v>0</v>
      </c>
      <c r="AM136" s="83">
        <v>0</v>
      </c>
      <c r="AN136" s="83">
        <v>0</v>
      </c>
      <c r="AO136" s="83">
        <v>0</v>
      </c>
      <c r="AP136" s="83">
        <v>0</v>
      </c>
      <c r="AQ136" s="83">
        <v>0</v>
      </c>
      <c r="AR136" s="83">
        <v>0</v>
      </c>
      <c r="AS136" s="83">
        <v>0</v>
      </c>
      <c r="AT136" s="83">
        <v>0</v>
      </c>
      <c r="AU136" s="79">
        <f t="shared" si="32"/>
        <v>0</v>
      </c>
      <c r="AV136" s="77">
        <f t="shared" si="33"/>
        <v>0</v>
      </c>
      <c r="AW136" s="77">
        <f t="shared" si="34"/>
        <v>0</v>
      </c>
    </row>
    <row r="137" spans="28:49">
      <c r="AB137" s="85">
        <v>0</v>
      </c>
      <c r="AC137" s="83">
        <v>0</v>
      </c>
      <c r="AD137" s="83">
        <v>0</v>
      </c>
      <c r="AE137" s="83">
        <v>0</v>
      </c>
      <c r="AF137" s="83">
        <v>0</v>
      </c>
      <c r="AG137" s="85">
        <v>0</v>
      </c>
      <c r="AH137" s="83">
        <v>0</v>
      </c>
      <c r="AI137" s="83">
        <v>0</v>
      </c>
      <c r="AJ137" s="83">
        <v>0</v>
      </c>
      <c r="AK137" s="85">
        <v>0</v>
      </c>
      <c r="AL137" s="83">
        <v>0</v>
      </c>
      <c r="AM137" s="83">
        <v>0</v>
      </c>
      <c r="AN137" s="83">
        <v>0</v>
      </c>
      <c r="AO137" s="83">
        <v>0</v>
      </c>
      <c r="AP137" s="83">
        <v>0</v>
      </c>
      <c r="AQ137" s="83">
        <v>0</v>
      </c>
      <c r="AR137" s="83">
        <v>0</v>
      </c>
      <c r="AS137" s="83">
        <v>0</v>
      </c>
      <c r="AT137" s="83">
        <v>0</v>
      </c>
      <c r="AU137" s="79">
        <f t="shared" si="32"/>
        <v>0</v>
      </c>
      <c r="AV137" s="77">
        <f t="shared" si="33"/>
        <v>0</v>
      </c>
      <c r="AW137" s="77">
        <f t="shared" si="34"/>
        <v>0</v>
      </c>
    </row>
    <row r="138" spans="28:49">
      <c r="AB138" s="85">
        <v>0</v>
      </c>
      <c r="AC138" s="83">
        <v>0</v>
      </c>
      <c r="AD138" s="83">
        <v>0</v>
      </c>
      <c r="AE138" s="83">
        <v>0</v>
      </c>
      <c r="AF138" s="83">
        <v>0</v>
      </c>
      <c r="AG138" s="85">
        <v>0</v>
      </c>
      <c r="AH138" s="83">
        <v>0</v>
      </c>
      <c r="AI138" s="83">
        <v>0</v>
      </c>
      <c r="AJ138" s="83">
        <v>0</v>
      </c>
      <c r="AK138" s="85">
        <v>0</v>
      </c>
      <c r="AL138" s="83">
        <v>0</v>
      </c>
      <c r="AM138" s="83">
        <v>0</v>
      </c>
      <c r="AN138" s="83">
        <v>0</v>
      </c>
      <c r="AO138" s="83">
        <v>0</v>
      </c>
      <c r="AP138" s="83">
        <v>0</v>
      </c>
      <c r="AQ138" s="83">
        <v>0</v>
      </c>
      <c r="AR138" s="83">
        <v>0</v>
      </c>
      <c r="AS138" s="83">
        <v>0</v>
      </c>
      <c r="AT138" s="83">
        <v>0</v>
      </c>
      <c r="AU138" s="79">
        <f t="shared" si="32"/>
        <v>0</v>
      </c>
      <c r="AV138" s="77">
        <f t="shared" si="33"/>
        <v>0</v>
      </c>
      <c r="AW138" s="77">
        <f t="shared" si="34"/>
        <v>0</v>
      </c>
    </row>
    <row r="139" spans="28:49">
      <c r="AB139" s="85">
        <v>0</v>
      </c>
      <c r="AC139" s="83">
        <v>0</v>
      </c>
      <c r="AD139" s="83">
        <v>0</v>
      </c>
      <c r="AE139" s="83">
        <v>0</v>
      </c>
      <c r="AF139" s="83">
        <v>0</v>
      </c>
      <c r="AG139" s="85">
        <v>0</v>
      </c>
      <c r="AH139" s="83">
        <v>0</v>
      </c>
      <c r="AI139" s="83">
        <v>0</v>
      </c>
      <c r="AJ139" s="83">
        <v>0</v>
      </c>
      <c r="AK139" s="85">
        <v>0</v>
      </c>
      <c r="AL139" s="83">
        <v>0</v>
      </c>
      <c r="AM139" s="83">
        <v>0</v>
      </c>
      <c r="AN139" s="83">
        <v>0</v>
      </c>
      <c r="AO139" s="83">
        <v>0</v>
      </c>
      <c r="AP139" s="83">
        <v>0</v>
      </c>
      <c r="AQ139" s="83">
        <v>0</v>
      </c>
      <c r="AR139" s="83">
        <v>0</v>
      </c>
      <c r="AS139" s="83">
        <v>0</v>
      </c>
      <c r="AT139" s="83">
        <v>0</v>
      </c>
      <c r="AU139" s="79">
        <f t="shared" si="32"/>
        <v>0</v>
      </c>
      <c r="AV139" s="77">
        <f t="shared" si="33"/>
        <v>0</v>
      </c>
      <c r="AW139" s="77">
        <f t="shared" si="34"/>
        <v>0</v>
      </c>
    </row>
    <row r="140" spans="28:49">
      <c r="AB140" s="85">
        <v>0</v>
      </c>
      <c r="AC140" s="83">
        <v>0</v>
      </c>
      <c r="AD140" s="83">
        <v>0</v>
      </c>
      <c r="AE140" s="83">
        <v>0</v>
      </c>
      <c r="AF140" s="83">
        <v>0</v>
      </c>
      <c r="AG140" s="85">
        <v>0</v>
      </c>
      <c r="AH140" s="83">
        <v>0</v>
      </c>
      <c r="AI140" s="83">
        <v>0</v>
      </c>
      <c r="AJ140" s="83">
        <v>0</v>
      </c>
      <c r="AK140" s="85">
        <v>0</v>
      </c>
      <c r="AL140" s="83">
        <v>0</v>
      </c>
      <c r="AM140" s="83">
        <v>0</v>
      </c>
      <c r="AN140" s="83">
        <v>0</v>
      </c>
      <c r="AO140" s="83">
        <v>0</v>
      </c>
      <c r="AP140" s="83">
        <v>0</v>
      </c>
      <c r="AQ140" s="83">
        <v>0</v>
      </c>
      <c r="AR140" s="83">
        <v>0</v>
      </c>
      <c r="AS140" s="83">
        <v>0</v>
      </c>
      <c r="AT140" s="83">
        <v>0</v>
      </c>
      <c r="AU140" s="79">
        <f t="shared" si="32"/>
        <v>0</v>
      </c>
      <c r="AV140" s="77">
        <f t="shared" si="33"/>
        <v>0</v>
      </c>
      <c r="AW140" s="77">
        <f t="shared" si="34"/>
        <v>0</v>
      </c>
    </row>
    <row r="141" spans="28:49">
      <c r="AB141" s="85">
        <v>0</v>
      </c>
      <c r="AC141" s="83">
        <v>0</v>
      </c>
      <c r="AD141" s="83">
        <v>0</v>
      </c>
      <c r="AE141" s="83">
        <v>0</v>
      </c>
      <c r="AF141" s="83">
        <v>0</v>
      </c>
      <c r="AG141" s="85">
        <v>0</v>
      </c>
      <c r="AH141" s="83">
        <v>0</v>
      </c>
      <c r="AI141" s="83">
        <v>0</v>
      </c>
      <c r="AJ141" s="83">
        <v>0</v>
      </c>
      <c r="AK141" s="85">
        <v>0</v>
      </c>
      <c r="AL141" s="83">
        <v>0</v>
      </c>
      <c r="AM141" s="83">
        <v>0</v>
      </c>
      <c r="AN141" s="83">
        <v>0</v>
      </c>
      <c r="AO141" s="83">
        <v>0</v>
      </c>
      <c r="AP141" s="83">
        <v>0</v>
      </c>
      <c r="AQ141" s="83">
        <v>0</v>
      </c>
      <c r="AR141" s="83">
        <v>0</v>
      </c>
      <c r="AS141" s="83">
        <v>0</v>
      </c>
      <c r="AT141" s="83">
        <v>0</v>
      </c>
      <c r="AU141" s="79">
        <f t="shared" si="32"/>
        <v>0</v>
      </c>
      <c r="AV141" s="77">
        <f t="shared" si="33"/>
        <v>0</v>
      </c>
      <c r="AW141" s="77">
        <f t="shared" si="34"/>
        <v>0</v>
      </c>
    </row>
    <row r="142" spans="28:49">
      <c r="AB142" s="85">
        <v>0</v>
      </c>
      <c r="AC142" s="83">
        <v>0</v>
      </c>
      <c r="AD142" s="83">
        <v>0</v>
      </c>
      <c r="AE142" s="83">
        <v>0</v>
      </c>
      <c r="AF142" s="83">
        <v>0</v>
      </c>
      <c r="AG142" s="85">
        <v>0</v>
      </c>
      <c r="AH142" s="83">
        <v>0</v>
      </c>
      <c r="AI142" s="83">
        <v>0</v>
      </c>
      <c r="AJ142" s="83">
        <v>0</v>
      </c>
      <c r="AK142" s="85">
        <v>0</v>
      </c>
      <c r="AL142" s="83">
        <v>0</v>
      </c>
      <c r="AM142" s="83">
        <v>0</v>
      </c>
      <c r="AN142" s="83">
        <v>0</v>
      </c>
      <c r="AO142" s="83">
        <v>0</v>
      </c>
      <c r="AP142" s="83">
        <v>0</v>
      </c>
      <c r="AQ142" s="83">
        <v>0</v>
      </c>
      <c r="AR142" s="83">
        <v>0</v>
      </c>
      <c r="AS142" s="83">
        <v>0</v>
      </c>
      <c r="AT142" s="83">
        <v>0</v>
      </c>
      <c r="AU142" s="79">
        <f t="shared" si="32"/>
        <v>0</v>
      </c>
      <c r="AV142" s="77">
        <f t="shared" si="33"/>
        <v>0</v>
      </c>
      <c r="AW142" s="77">
        <f t="shared" si="34"/>
        <v>0</v>
      </c>
    </row>
    <row r="143" spans="28:49">
      <c r="AB143" s="85">
        <v>0</v>
      </c>
      <c r="AC143" s="83">
        <v>0</v>
      </c>
      <c r="AD143" s="83">
        <v>0</v>
      </c>
      <c r="AE143" s="83">
        <v>0</v>
      </c>
      <c r="AF143" s="83">
        <v>0</v>
      </c>
      <c r="AG143" s="85">
        <v>0</v>
      </c>
      <c r="AH143" s="83">
        <v>0</v>
      </c>
      <c r="AI143" s="83">
        <v>0</v>
      </c>
      <c r="AJ143" s="83">
        <v>0</v>
      </c>
      <c r="AK143" s="85">
        <v>0</v>
      </c>
      <c r="AL143" s="83">
        <v>0</v>
      </c>
      <c r="AM143" s="83">
        <v>0</v>
      </c>
      <c r="AN143" s="83">
        <v>0</v>
      </c>
      <c r="AO143" s="83">
        <v>0</v>
      </c>
      <c r="AP143" s="83">
        <v>0</v>
      </c>
      <c r="AQ143" s="83">
        <v>0</v>
      </c>
      <c r="AR143" s="83">
        <v>0</v>
      </c>
      <c r="AS143" s="83">
        <v>0</v>
      </c>
      <c r="AT143" s="83">
        <v>0</v>
      </c>
      <c r="AU143" s="79">
        <f t="shared" si="32"/>
        <v>0</v>
      </c>
      <c r="AV143" s="77">
        <f t="shared" si="33"/>
        <v>0</v>
      </c>
      <c r="AW143" s="77">
        <f t="shared" si="34"/>
        <v>0</v>
      </c>
    </row>
    <row r="144" spans="28:49">
      <c r="AB144" s="85">
        <v>0</v>
      </c>
      <c r="AC144" s="83">
        <v>0</v>
      </c>
      <c r="AD144" s="83">
        <v>0</v>
      </c>
      <c r="AE144" s="83">
        <v>0</v>
      </c>
      <c r="AF144" s="83">
        <v>0</v>
      </c>
      <c r="AG144" s="85">
        <v>0</v>
      </c>
      <c r="AH144" s="83">
        <v>0</v>
      </c>
      <c r="AI144" s="83">
        <v>0</v>
      </c>
      <c r="AJ144" s="83">
        <v>0</v>
      </c>
      <c r="AK144" s="85">
        <v>0</v>
      </c>
      <c r="AL144" s="83">
        <v>0</v>
      </c>
      <c r="AM144" s="83">
        <v>0</v>
      </c>
      <c r="AN144" s="83">
        <v>0</v>
      </c>
      <c r="AO144" s="83">
        <v>0</v>
      </c>
      <c r="AP144" s="83">
        <v>0</v>
      </c>
      <c r="AQ144" s="83">
        <v>0</v>
      </c>
      <c r="AR144" s="83">
        <v>0</v>
      </c>
      <c r="AS144" s="83">
        <v>0</v>
      </c>
      <c r="AT144" s="83">
        <v>0</v>
      </c>
      <c r="AU144" s="79">
        <f t="shared" si="32"/>
        <v>0</v>
      </c>
      <c r="AV144" s="77">
        <f t="shared" si="33"/>
        <v>0</v>
      </c>
      <c r="AW144" s="77">
        <f t="shared" si="34"/>
        <v>0</v>
      </c>
    </row>
    <row r="145" spans="28:49">
      <c r="AB145" s="85">
        <v>0</v>
      </c>
      <c r="AC145" s="83">
        <v>0</v>
      </c>
      <c r="AD145" s="83">
        <v>0</v>
      </c>
      <c r="AE145" s="83">
        <v>0</v>
      </c>
      <c r="AF145" s="83">
        <v>0</v>
      </c>
      <c r="AG145" s="85">
        <v>0</v>
      </c>
      <c r="AH145" s="83">
        <v>0</v>
      </c>
      <c r="AI145" s="83">
        <v>0</v>
      </c>
      <c r="AJ145" s="83">
        <v>0</v>
      </c>
      <c r="AK145" s="85">
        <v>0</v>
      </c>
      <c r="AL145" s="83">
        <v>0</v>
      </c>
      <c r="AM145" s="83">
        <v>0</v>
      </c>
      <c r="AN145" s="83">
        <v>0</v>
      </c>
      <c r="AO145" s="83">
        <v>0</v>
      </c>
      <c r="AP145" s="83">
        <v>0</v>
      </c>
      <c r="AQ145" s="83">
        <v>0</v>
      </c>
      <c r="AR145" s="83">
        <v>0</v>
      </c>
      <c r="AS145" s="83">
        <v>0</v>
      </c>
      <c r="AT145" s="83">
        <v>0</v>
      </c>
      <c r="AU145" s="79">
        <f t="shared" si="32"/>
        <v>0</v>
      </c>
      <c r="AV145" s="77">
        <f t="shared" si="33"/>
        <v>0</v>
      </c>
      <c r="AW145" s="77">
        <f t="shared" si="34"/>
        <v>0</v>
      </c>
    </row>
    <row r="146" spans="28:49">
      <c r="AB146" s="85">
        <v>0</v>
      </c>
      <c r="AC146" s="83">
        <v>0</v>
      </c>
      <c r="AD146" s="83">
        <v>0</v>
      </c>
      <c r="AE146" s="83">
        <v>0</v>
      </c>
      <c r="AF146" s="83">
        <v>0</v>
      </c>
      <c r="AG146" s="85">
        <v>0</v>
      </c>
      <c r="AH146" s="83">
        <v>0</v>
      </c>
      <c r="AI146" s="83">
        <v>0</v>
      </c>
      <c r="AJ146" s="83">
        <v>0</v>
      </c>
      <c r="AK146" s="85">
        <v>0</v>
      </c>
      <c r="AL146" s="83">
        <v>0</v>
      </c>
      <c r="AM146" s="83">
        <v>0</v>
      </c>
      <c r="AN146" s="83">
        <v>0</v>
      </c>
      <c r="AO146" s="83">
        <v>0</v>
      </c>
      <c r="AP146" s="83">
        <v>0</v>
      </c>
      <c r="AQ146" s="83">
        <v>0</v>
      </c>
      <c r="AR146" s="83">
        <v>0</v>
      </c>
      <c r="AS146" s="83">
        <v>0</v>
      </c>
      <c r="AT146" s="83">
        <v>0</v>
      </c>
      <c r="AU146" s="79">
        <f t="shared" ref="AU146:AU150" si="35">SUM(AB146+AC146+AD146+AE146+AF146)</f>
        <v>0</v>
      </c>
      <c r="AV146" s="77">
        <f t="shared" ref="AV146:AV150" si="36">SUM(AG146:AJ146)</f>
        <v>0</v>
      </c>
      <c r="AW146" s="77">
        <f t="shared" ref="AW146:AW150" si="37">SUM(AK146:AT146)</f>
        <v>0</v>
      </c>
    </row>
    <row r="147" spans="28:49">
      <c r="AB147" s="85">
        <v>0</v>
      </c>
      <c r="AC147" s="83">
        <v>0</v>
      </c>
      <c r="AD147" s="83">
        <v>0</v>
      </c>
      <c r="AE147" s="83">
        <v>0</v>
      </c>
      <c r="AF147" s="83">
        <v>0</v>
      </c>
      <c r="AG147" s="85">
        <v>0</v>
      </c>
      <c r="AH147" s="83">
        <v>0</v>
      </c>
      <c r="AI147" s="83">
        <v>0</v>
      </c>
      <c r="AJ147" s="83">
        <v>0</v>
      </c>
      <c r="AK147" s="85">
        <v>0</v>
      </c>
      <c r="AL147" s="83">
        <v>0</v>
      </c>
      <c r="AM147" s="83">
        <v>0</v>
      </c>
      <c r="AN147" s="83">
        <v>0</v>
      </c>
      <c r="AO147" s="83">
        <v>0</v>
      </c>
      <c r="AP147" s="83">
        <v>0</v>
      </c>
      <c r="AQ147" s="83">
        <v>0</v>
      </c>
      <c r="AR147" s="83">
        <v>0</v>
      </c>
      <c r="AS147" s="83">
        <v>0</v>
      </c>
      <c r="AT147" s="83">
        <v>0</v>
      </c>
      <c r="AU147" s="79">
        <f t="shared" si="35"/>
        <v>0</v>
      </c>
      <c r="AV147" s="77">
        <f t="shared" si="36"/>
        <v>0</v>
      </c>
      <c r="AW147" s="77">
        <f t="shared" si="37"/>
        <v>0</v>
      </c>
    </row>
    <row r="148" spans="28:49">
      <c r="AB148" s="85">
        <v>0</v>
      </c>
      <c r="AC148" s="83">
        <v>0</v>
      </c>
      <c r="AD148" s="83">
        <v>0</v>
      </c>
      <c r="AE148" s="83">
        <v>0</v>
      </c>
      <c r="AF148" s="83">
        <v>0</v>
      </c>
      <c r="AG148" s="85">
        <v>0</v>
      </c>
      <c r="AH148" s="83">
        <v>0</v>
      </c>
      <c r="AI148" s="83">
        <v>0</v>
      </c>
      <c r="AJ148" s="83">
        <v>0</v>
      </c>
      <c r="AK148" s="85">
        <v>0</v>
      </c>
      <c r="AL148" s="83">
        <v>0</v>
      </c>
      <c r="AM148" s="83">
        <v>0</v>
      </c>
      <c r="AN148" s="83">
        <v>0</v>
      </c>
      <c r="AO148" s="83">
        <v>0</v>
      </c>
      <c r="AP148" s="83">
        <v>0</v>
      </c>
      <c r="AQ148" s="83">
        <v>0</v>
      </c>
      <c r="AR148" s="83">
        <v>0</v>
      </c>
      <c r="AS148" s="83">
        <v>0</v>
      </c>
      <c r="AT148" s="83">
        <v>0</v>
      </c>
      <c r="AU148" s="79">
        <f t="shared" si="35"/>
        <v>0</v>
      </c>
      <c r="AV148" s="77">
        <f t="shared" si="36"/>
        <v>0</v>
      </c>
      <c r="AW148" s="77">
        <f t="shared" si="37"/>
        <v>0</v>
      </c>
    </row>
    <row r="149" spans="28:49">
      <c r="AB149" s="85">
        <v>0</v>
      </c>
      <c r="AC149" s="83">
        <v>0</v>
      </c>
      <c r="AD149" s="83">
        <v>0</v>
      </c>
      <c r="AE149" s="83">
        <v>0</v>
      </c>
      <c r="AF149" s="83">
        <v>0</v>
      </c>
      <c r="AG149" s="85">
        <v>0</v>
      </c>
      <c r="AH149" s="83">
        <v>0</v>
      </c>
      <c r="AI149" s="83">
        <v>0</v>
      </c>
      <c r="AJ149" s="83">
        <v>0</v>
      </c>
      <c r="AK149" s="85">
        <v>0</v>
      </c>
      <c r="AL149" s="83">
        <v>0</v>
      </c>
      <c r="AM149" s="83">
        <v>0</v>
      </c>
      <c r="AN149" s="83">
        <v>0</v>
      </c>
      <c r="AO149" s="83">
        <v>0</v>
      </c>
      <c r="AP149" s="83">
        <v>0</v>
      </c>
      <c r="AQ149" s="83">
        <v>0</v>
      </c>
      <c r="AR149" s="83">
        <v>0</v>
      </c>
      <c r="AS149" s="83">
        <v>0</v>
      </c>
      <c r="AT149" s="83">
        <v>0</v>
      </c>
      <c r="AU149" s="79">
        <f t="shared" si="35"/>
        <v>0</v>
      </c>
      <c r="AV149" s="77">
        <f t="shared" si="36"/>
        <v>0</v>
      </c>
      <c r="AW149" s="77">
        <f t="shared" si="37"/>
        <v>0</v>
      </c>
    </row>
    <row r="150" spans="28:49">
      <c r="AB150" s="85">
        <v>0</v>
      </c>
      <c r="AC150" s="83">
        <v>0</v>
      </c>
      <c r="AD150" s="83">
        <v>0</v>
      </c>
      <c r="AE150" s="83">
        <v>0</v>
      </c>
      <c r="AF150" s="83">
        <v>0</v>
      </c>
      <c r="AG150" s="85">
        <v>0</v>
      </c>
      <c r="AH150" s="83">
        <v>0</v>
      </c>
      <c r="AI150" s="83">
        <v>0</v>
      </c>
      <c r="AJ150" s="83">
        <v>0</v>
      </c>
      <c r="AK150" s="85">
        <v>0</v>
      </c>
      <c r="AL150" s="83">
        <v>0</v>
      </c>
      <c r="AM150" s="83">
        <v>0</v>
      </c>
      <c r="AN150" s="83">
        <v>0</v>
      </c>
      <c r="AO150" s="83">
        <v>0</v>
      </c>
      <c r="AP150" s="83">
        <v>0</v>
      </c>
      <c r="AQ150" s="83">
        <v>0</v>
      </c>
      <c r="AR150" s="83">
        <v>0</v>
      </c>
      <c r="AS150" s="83">
        <v>0</v>
      </c>
      <c r="AT150" s="83">
        <v>0</v>
      </c>
      <c r="AU150" s="79">
        <f t="shared" si="35"/>
        <v>0</v>
      </c>
      <c r="AV150" s="77">
        <f t="shared" si="36"/>
        <v>0</v>
      </c>
      <c r="AW150" s="77">
        <f t="shared" si="37"/>
        <v>0</v>
      </c>
    </row>
  </sheetData>
  <autoFilter ref="A1:AW2">
    <filterColumn colId="43"/>
  </autoFilter>
  <sortState ref="A2:AX194">
    <sortCondition ref="L3:L194"/>
    <sortCondition ref="C3:C194"/>
    <sortCondition ref="B3:B194"/>
    <sortCondition ref="E3:E194"/>
  </sortState>
  <phoneticPr fontId="10" type="noConversion"/>
  <dataValidations count="11">
    <dataValidation type="whole" allowBlank="1" showInputMessage="1" showErrorMessage="1" sqref="AB1:AT1048576">
      <formula1>0</formula1>
      <formula2>30</formula2>
    </dataValidation>
    <dataValidation type="list" allowBlank="1" showInputMessage="1" showErrorMessage="1" sqref="K1 K14:K73">
      <formula1>transecto</formula1>
    </dataValidation>
    <dataValidation type="list" allowBlank="1" showInputMessage="1" showErrorMessage="1" sqref="J1 J14:J73">
      <formula1>replica</formula1>
    </dataValidation>
    <dataValidation type="list" allowBlank="1" showInputMessage="1" showErrorMessage="1" sqref="I1 I14:I73">
      <formula1>buceo</formula1>
    </dataValidation>
    <dataValidation type="list" allowBlank="1" showInputMessage="1" showErrorMessage="1" sqref="N1:N87">
      <formula1>tipositio</formula1>
    </dataValidation>
    <dataValidation type="list" allowBlank="1" showInputMessage="1" showErrorMessage="1" sqref="M1:M1048576">
      <formula1>sitioextenso</formula1>
    </dataValidation>
    <dataValidation type="list" allowBlank="1" showInputMessage="1" showErrorMessage="1" sqref="L1:L1048576">
      <formula1>sitio</formula1>
    </dataValidation>
    <dataValidation type="list" allowBlank="1" showInputMessage="1" showErrorMessage="1" sqref="D2:D87">
      <formula1>año</formula1>
    </dataValidation>
    <dataValidation type="list" allowBlank="1" showInputMessage="1" showErrorMessage="1" sqref="H1 H14:H73">
      <formula1>epoca</formula1>
    </dataValidation>
    <dataValidation type="list" allowBlank="1" showInputMessage="1" showErrorMessage="1" sqref="B57:B63 B1:B53 B66:B73 B88:B1048576">
      <formula1>observador</formula1>
    </dataValidation>
    <dataValidation type="list" showInputMessage="1" showErrorMessage="1" sqref="B54:B56 B64:B65 B74:B87">
      <formula1>observador</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N34"/>
  <sheetViews>
    <sheetView zoomScale="110" zoomScaleNormal="110" workbookViewId="0">
      <selection activeCell="G4" sqref="G4"/>
    </sheetView>
  </sheetViews>
  <sheetFormatPr baseColWidth="10" defaultRowHeight="12.75"/>
  <cols>
    <col min="1" max="1" width="16.7109375" style="33" bestFit="1" customWidth="1"/>
    <col min="2" max="2" width="5" style="33" bestFit="1" customWidth="1"/>
    <col min="3" max="3" width="10" style="33" bestFit="1" customWidth="1"/>
    <col min="4" max="4" width="10.7109375" style="33" bestFit="1" customWidth="1"/>
    <col min="5" max="5" width="9.28515625" style="33" bestFit="1" customWidth="1"/>
    <col min="6" max="6" width="25.42578125" style="33" bestFit="1" customWidth="1"/>
    <col min="7" max="7" width="54.140625" style="33" bestFit="1" customWidth="1"/>
    <col min="8" max="8" width="8.7109375" style="33" bestFit="1" customWidth="1"/>
    <col min="9" max="9" width="5.42578125" style="33" bestFit="1" customWidth="1"/>
    <col min="10" max="10" width="9.5703125" style="41" bestFit="1" customWidth="1"/>
    <col min="11" max="11" width="8" style="41" bestFit="1" customWidth="1"/>
    <col min="12" max="12" width="9.7109375" style="41" bestFit="1" customWidth="1"/>
    <col min="13" max="13" width="7.28515625" style="41" bestFit="1" customWidth="1"/>
    <col min="14" max="14" width="12.28515625" style="33" bestFit="1" customWidth="1"/>
    <col min="15" max="16384" width="11.42578125" style="33"/>
  </cols>
  <sheetData>
    <row r="1" spans="1:14" ht="25.5">
      <c r="A1" s="46" t="s">
        <v>1</v>
      </c>
      <c r="B1" s="46" t="s">
        <v>103</v>
      </c>
      <c r="C1" s="46" t="s">
        <v>7</v>
      </c>
      <c r="D1" s="46" t="s">
        <v>8</v>
      </c>
      <c r="E1" s="46" t="s">
        <v>9</v>
      </c>
      <c r="F1" s="46" t="s">
        <v>104</v>
      </c>
      <c r="G1" s="46" t="s">
        <v>11</v>
      </c>
      <c r="H1" s="46" t="s">
        <v>12</v>
      </c>
      <c r="I1" s="46" t="s">
        <v>75</v>
      </c>
      <c r="J1" s="47" t="s">
        <v>91</v>
      </c>
      <c r="K1" s="47" t="s">
        <v>93</v>
      </c>
      <c r="L1" s="48" t="s">
        <v>95</v>
      </c>
      <c r="M1" s="48" t="s">
        <v>105</v>
      </c>
      <c r="N1" s="46" t="s">
        <v>106</v>
      </c>
    </row>
    <row r="2" spans="1:14" ht="15">
      <c r="A2" s="31" t="s">
        <v>119</v>
      </c>
      <c r="B2" s="34">
        <v>2010</v>
      </c>
      <c r="C2" s="35">
        <v>1</v>
      </c>
      <c r="D2" s="35">
        <v>1</v>
      </c>
      <c r="E2" s="35">
        <v>1</v>
      </c>
      <c r="F2" s="17" t="s">
        <v>234</v>
      </c>
      <c r="G2" s="17" t="s">
        <v>235</v>
      </c>
      <c r="H2" s="36">
        <v>1</v>
      </c>
      <c r="I2" s="36">
        <v>1</v>
      </c>
      <c r="J2" s="37">
        <v>1</v>
      </c>
      <c r="K2" s="38" t="s">
        <v>26</v>
      </c>
      <c r="L2" s="37" t="s">
        <v>32</v>
      </c>
      <c r="M2" s="39">
        <v>0</v>
      </c>
      <c r="N2" s="40">
        <v>0</v>
      </c>
    </row>
    <row r="3" spans="1:14" ht="15">
      <c r="A3" s="17" t="s">
        <v>188</v>
      </c>
      <c r="B3" s="33">
        <v>2011</v>
      </c>
      <c r="C3" s="33">
        <v>2</v>
      </c>
      <c r="D3" s="33">
        <v>2</v>
      </c>
      <c r="E3" s="33">
        <v>2</v>
      </c>
      <c r="F3" s="17" t="s">
        <v>233</v>
      </c>
      <c r="G3" s="17" t="s">
        <v>236</v>
      </c>
      <c r="H3" s="40">
        <v>2</v>
      </c>
      <c r="I3" s="40">
        <v>2</v>
      </c>
      <c r="J3" s="41">
        <v>2</v>
      </c>
      <c r="K3" s="42" t="s">
        <v>27</v>
      </c>
      <c r="L3" s="37" t="s">
        <v>29</v>
      </c>
      <c r="M3" s="43">
        <v>1</v>
      </c>
      <c r="N3" s="40">
        <v>1</v>
      </c>
    </row>
    <row r="4" spans="1:14" ht="15">
      <c r="A4" s="32" t="s">
        <v>112</v>
      </c>
      <c r="B4" s="34">
        <v>2012</v>
      </c>
      <c r="C4" s="36" t="s">
        <v>107</v>
      </c>
      <c r="D4" s="35">
        <v>3</v>
      </c>
      <c r="E4" s="35">
        <v>3</v>
      </c>
      <c r="F4" s="32" t="s">
        <v>109</v>
      </c>
      <c r="G4" s="32" t="s">
        <v>110</v>
      </c>
      <c r="H4" s="40" t="s">
        <v>107</v>
      </c>
      <c r="I4" s="40" t="s">
        <v>107</v>
      </c>
      <c r="J4" s="37">
        <v>3</v>
      </c>
      <c r="K4" s="42" t="s">
        <v>28</v>
      </c>
      <c r="L4" s="37" t="s">
        <v>37</v>
      </c>
      <c r="M4" s="43">
        <v>2</v>
      </c>
      <c r="N4" s="40">
        <v>2</v>
      </c>
    </row>
    <row r="5" spans="1:14" ht="15">
      <c r="A5" s="32" t="s">
        <v>115</v>
      </c>
      <c r="B5" s="33">
        <v>2013</v>
      </c>
      <c r="D5" s="33">
        <v>4</v>
      </c>
      <c r="E5" s="33">
        <v>4</v>
      </c>
      <c r="F5" s="32" t="s">
        <v>176</v>
      </c>
      <c r="G5" s="32" t="s">
        <v>177</v>
      </c>
      <c r="J5" s="41">
        <v>4</v>
      </c>
      <c r="K5" s="42" t="s">
        <v>30</v>
      </c>
      <c r="L5" s="37" t="s">
        <v>38</v>
      </c>
      <c r="M5" s="43">
        <v>3</v>
      </c>
      <c r="N5" s="40">
        <v>3</v>
      </c>
    </row>
    <row r="6" spans="1:14" ht="15">
      <c r="A6" s="32" t="s">
        <v>123</v>
      </c>
      <c r="B6" s="34">
        <v>2014</v>
      </c>
      <c r="D6" s="35">
        <v>5</v>
      </c>
      <c r="E6" s="35">
        <v>5</v>
      </c>
      <c r="F6" s="32" t="s">
        <v>171</v>
      </c>
      <c r="G6" s="32" t="s">
        <v>172</v>
      </c>
      <c r="J6" s="37">
        <v>5</v>
      </c>
      <c r="K6" s="42" t="s">
        <v>31</v>
      </c>
      <c r="L6" s="37" t="s">
        <v>30</v>
      </c>
      <c r="M6" s="43" t="s">
        <v>107</v>
      </c>
      <c r="N6" s="40">
        <v>4</v>
      </c>
    </row>
    <row r="7" spans="1:14" ht="15">
      <c r="A7" s="32" t="s">
        <v>114</v>
      </c>
      <c r="B7" s="33">
        <v>2015</v>
      </c>
      <c r="D7" s="33">
        <v>6</v>
      </c>
      <c r="E7" s="33">
        <v>6</v>
      </c>
      <c r="F7" s="44" t="s">
        <v>175</v>
      </c>
      <c r="G7" s="44" t="s">
        <v>178</v>
      </c>
      <c r="J7" s="41">
        <v>6</v>
      </c>
      <c r="K7" s="37" t="s">
        <v>107</v>
      </c>
      <c r="L7" s="37" t="s">
        <v>39</v>
      </c>
      <c r="M7" s="43"/>
      <c r="N7" s="40">
        <v>5</v>
      </c>
    </row>
    <row r="8" spans="1:14" ht="15">
      <c r="A8" s="32" t="s">
        <v>120</v>
      </c>
      <c r="B8" s="34">
        <v>2016</v>
      </c>
      <c r="D8" s="35">
        <v>7</v>
      </c>
      <c r="E8" s="35">
        <v>7</v>
      </c>
      <c r="F8" s="32" t="s">
        <v>121</v>
      </c>
      <c r="G8" s="32" t="s">
        <v>173</v>
      </c>
      <c r="J8" s="37">
        <v>7</v>
      </c>
      <c r="K8" s="43"/>
      <c r="L8" s="37" t="s">
        <v>40</v>
      </c>
      <c r="M8" s="43"/>
      <c r="N8" s="40">
        <v>6</v>
      </c>
    </row>
    <row r="9" spans="1:14" ht="15">
      <c r="A9" s="32" t="s">
        <v>118</v>
      </c>
      <c r="B9" s="33" t="s">
        <v>42</v>
      </c>
      <c r="D9" s="33">
        <v>8</v>
      </c>
      <c r="E9" s="33">
        <v>8</v>
      </c>
      <c r="J9" s="41">
        <v>8</v>
      </c>
      <c r="K9" s="43"/>
      <c r="L9" s="37" t="s">
        <v>33</v>
      </c>
      <c r="M9" s="43"/>
      <c r="N9" s="40">
        <v>7</v>
      </c>
    </row>
    <row r="10" spans="1:14" ht="15">
      <c r="A10" s="32" t="s">
        <v>124</v>
      </c>
      <c r="D10" s="35">
        <v>9</v>
      </c>
      <c r="E10" s="35">
        <v>9</v>
      </c>
      <c r="F10" s="44"/>
      <c r="G10" s="44"/>
      <c r="J10" s="37">
        <v>9</v>
      </c>
      <c r="K10" s="43"/>
      <c r="L10" s="37" t="s">
        <v>27</v>
      </c>
      <c r="M10" s="43"/>
      <c r="N10" s="40">
        <v>8</v>
      </c>
    </row>
    <row r="11" spans="1:14" ht="15">
      <c r="A11" s="32" t="s">
        <v>128</v>
      </c>
      <c r="D11" s="33">
        <v>10</v>
      </c>
      <c r="E11" s="33">
        <v>10</v>
      </c>
      <c r="F11" s="44"/>
      <c r="G11" s="44"/>
      <c r="J11" s="41">
        <v>10</v>
      </c>
      <c r="K11" s="43"/>
      <c r="L11" s="39" t="s">
        <v>107</v>
      </c>
      <c r="M11" s="43"/>
      <c r="N11" s="40">
        <v>9</v>
      </c>
    </row>
    <row r="12" spans="1:14">
      <c r="D12" s="35">
        <v>11</v>
      </c>
      <c r="E12" s="35">
        <v>11</v>
      </c>
      <c r="G12" s="45"/>
      <c r="J12" s="37">
        <v>11</v>
      </c>
      <c r="K12" s="43"/>
      <c r="L12" s="43"/>
      <c r="M12" s="43"/>
      <c r="N12" s="40">
        <v>10</v>
      </c>
    </row>
    <row r="13" spans="1:14">
      <c r="D13" s="33">
        <v>12</v>
      </c>
      <c r="E13" s="33">
        <v>12</v>
      </c>
      <c r="G13" s="45"/>
      <c r="J13" s="41">
        <v>12</v>
      </c>
      <c r="K13" s="43"/>
      <c r="L13" s="43"/>
      <c r="M13" s="43"/>
      <c r="N13" s="40">
        <v>11</v>
      </c>
    </row>
    <row r="14" spans="1:14">
      <c r="D14" s="33" t="s">
        <v>42</v>
      </c>
      <c r="E14" s="35" t="s">
        <v>42</v>
      </c>
      <c r="G14" s="45"/>
      <c r="J14" s="37">
        <v>13</v>
      </c>
      <c r="K14" s="43"/>
      <c r="L14" s="43"/>
      <c r="M14" s="43"/>
      <c r="N14" s="40">
        <v>12</v>
      </c>
    </row>
    <row r="15" spans="1:14">
      <c r="G15" s="45"/>
      <c r="J15" s="41">
        <v>14</v>
      </c>
      <c r="K15" s="43"/>
      <c r="L15" s="43"/>
      <c r="M15" s="43"/>
      <c r="N15" s="40">
        <v>13</v>
      </c>
    </row>
    <row r="16" spans="1:14">
      <c r="E16" s="35"/>
      <c r="G16" s="45"/>
      <c r="J16" s="37">
        <v>15</v>
      </c>
      <c r="K16" s="43"/>
      <c r="L16" s="43"/>
      <c r="M16" s="43"/>
      <c r="N16" s="40">
        <v>14</v>
      </c>
    </row>
    <row r="17" spans="5:14">
      <c r="G17" s="45"/>
      <c r="J17" s="41">
        <v>16</v>
      </c>
      <c r="K17" s="43"/>
      <c r="L17" s="43"/>
      <c r="M17" s="43"/>
      <c r="N17" s="40">
        <v>15</v>
      </c>
    </row>
    <row r="18" spans="5:14">
      <c r="E18" s="35"/>
      <c r="G18" s="45"/>
      <c r="J18" s="37">
        <v>17</v>
      </c>
      <c r="K18" s="43"/>
      <c r="L18" s="43"/>
      <c r="M18" s="43"/>
      <c r="N18" s="40">
        <v>16</v>
      </c>
    </row>
    <row r="19" spans="5:14">
      <c r="G19" s="45"/>
      <c r="J19" s="41">
        <v>18</v>
      </c>
      <c r="K19" s="43"/>
      <c r="L19" s="43"/>
      <c r="M19" s="43"/>
      <c r="N19" s="40">
        <v>17</v>
      </c>
    </row>
    <row r="20" spans="5:14">
      <c r="E20" s="35"/>
      <c r="G20" s="45"/>
      <c r="J20" s="37">
        <v>19</v>
      </c>
      <c r="K20" s="43"/>
      <c r="L20" s="43"/>
      <c r="M20" s="43"/>
      <c r="N20" s="40">
        <v>18</v>
      </c>
    </row>
    <row r="21" spans="5:14">
      <c r="G21" s="45"/>
      <c r="J21" s="41">
        <v>20</v>
      </c>
      <c r="K21" s="43"/>
      <c r="L21" s="43"/>
      <c r="M21" s="43"/>
      <c r="N21" s="40">
        <v>19</v>
      </c>
    </row>
    <row r="22" spans="5:14">
      <c r="E22" s="35"/>
      <c r="G22" s="45"/>
      <c r="J22" s="37">
        <v>21</v>
      </c>
      <c r="K22" s="43"/>
      <c r="L22" s="43"/>
      <c r="M22" s="43"/>
      <c r="N22" s="40">
        <v>20</v>
      </c>
    </row>
    <row r="23" spans="5:14">
      <c r="E23" s="40"/>
      <c r="G23" s="45"/>
      <c r="J23" s="41">
        <v>22</v>
      </c>
      <c r="K23" s="43"/>
      <c r="L23" s="43"/>
      <c r="M23" s="43"/>
      <c r="N23" s="40">
        <v>21</v>
      </c>
    </row>
    <row r="24" spans="5:14">
      <c r="J24" s="37">
        <v>23</v>
      </c>
      <c r="K24" s="43"/>
      <c r="L24" s="43"/>
      <c r="M24" s="43"/>
      <c r="N24" s="40">
        <v>22</v>
      </c>
    </row>
    <row r="25" spans="5:14">
      <c r="G25" s="44"/>
      <c r="J25" s="41">
        <v>24</v>
      </c>
      <c r="K25" s="43"/>
      <c r="L25" s="43"/>
      <c r="M25" s="43"/>
      <c r="N25" s="40">
        <v>23</v>
      </c>
    </row>
    <row r="26" spans="5:14">
      <c r="J26" s="37">
        <v>25</v>
      </c>
      <c r="K26" s="43"/>
      <c r="L26" s="43"/>
      <c r="M26" s="43"/>
      <c r="N26" s="40">
        <v>24</v>
      </c>
    </row>
    <row r="27" spans="5:14">
      <c r="G27" s="44"/>
      <c r="J27" s="41">
        <v>26</v>
      </c>
      <c r="K27" s="43"/>
      <c r="L27" s="43"/>
      <c r="M27" s="43"/>
      <c r="N27" s="40">
        <v>25</v>
      </c>
    </row>
    <row r="28" spans="5:14">
      <c r="G28" s="44"/>
      <c r="J28" s="37">
        <v>27</v>
      </c>
      <c r="K28" s="43"/>
      <c r="L28" s="43"/>
      <c r="M28" s="43"/>
      <c r="N28" s="40">
        <v>26</v>
      </c>
    </row>
    <row r="29" spans="5:14">
      <c r="G29" s="44"/>
      <c r="J29" s="41">
        <v>28</v>
      </c>
      <c r="K29" s="43"/>
      <c r="L29" s="43"/>
      <c r="M29" s="43"/>
      <c r="N29" s="40">
        <v>27</v>
      </c>
    </row>
    <row r="30" spans="5:14">
      <c r="G30" s="44"/>
      <c r="J30" s="37">
        <v>29</v>
      </c>
      <c r="K30" s="43"/>
      <c r="L30" s="43"/>
      <c r="M30" s="43"/>
      <c r="N30" s="40">
        <v>28</v>
      </c>
    </row>
    <row r="31" spans="5:14">
      <c r="G31" s="44"/>
      <c r="J31" s="41">
        <v>30</v>
      </c>
      <c r="K31" s="43"/>
      <c r="L31" s="43"/>
      <c r="M31" s="43"/>
      <c r="N31" s="40">
        <v>29</v>
      </c>
    </row>
    <row r="32" spans="5:14">
      <c r="G32" s="44"/>
      <c r="J32" s="43" t="s">
        <v>107</v>
      </c>
      <c r="K32" s="43"/>
      <c r="L32" s="43"/>
      <c r="M32" s="43"/>
      <c r="N32" s="40">
        <v>30</v>
      </c>
    </row>
    <row r="33" spans="7:14">
      <c r="G33" s="44"/>
      <c r="K33" s="43"/>
      <c r="L33" s="43"/>
      <c r="M33" s="43"/>
      <c r="N33" s="40"/>
    </row>
    <row r="34" spans="7:14">
      <c r="G34" s="44"/>
    </row>
  </sheetData>
  <phoneticPr fontId="10" type="noConversion"/>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Instrucciones</vt:lpstr>
      <vt:lpstr>Hoja1</vt:lpstr>
      <vt:lpstr>Sustrato, Cobertura y Relieve</vt:lpstr>
      <vt:lpstr>Validaciones</vt:lpstr>
      <vt:lpstr>añor</vt:lpstr>
      <vt:lpstr>buceo</vt:lpstr>
      <vt:lpstr>cobertura</vt:lpstr>
      <vt:lpstr>observador</vt:lpstr>
      <vt:lpstr>relieve</vt:lpstr>
      <vt:lpstr>replica</vt:lpstr>
      <vt:lpstr>sitio</vt:lpstr>
      <vt:lpstr>sitioextenso</vt:lpstr>
      <vt:lpstr>sustrato</vt:lpstr>
      <vt:lpstr>transecto</vt:lpstr>
      <vt:lpstr>zona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Adri</cp:lastModifiedBy>
  <dcterms:created xsi:type="dcterms:W3CDTF">2008-07-17T00:57:58Z</dcterms:created>
  <dcterms:modified xsi:type="dcterms:W3CDTF">2012-10-19T17:51:48Z</dcterms:modified>
</cp:coreProperties>
</file>