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480" windowHeight="7365" activeTab="1"/>
  </bookViews>
  <sheets>
    <sheet name="instrucciones" sheetId="4" r:id="rId1"/>
    <sheet name="2013" sheetId="1" r:id="rId2"/>
    <sheet name="validaciones" sheetId="3" r:id="rId3"/>
  </sheets>
  <externalReferences>
    <externalReference r:id="rId4"/>
    <externalReference r:id="rId5"/>
  </externalReferences>
  <definedNames>
    <definedName name="_xlnm._FilterDatabase" localSheetId="1" hidden="1">'2013'!$A$1:$AZ$98</definedName>
    <definedName name="_xlnm._FilterDatabase" localSheetId="2" hidden="1">validaciones!$A$1:$A$28</definedName>
    <definedName name="año">validaciones!$C$2:$C$8</definedName>
    <definedName name="buceo">validaciones!$E$2:$E$26</definedName>
    <definedName name="epoca">validaciones!$D$2:$D$3</definedName>
    <definedName name="fecha">validaciones!$B$2:$B$17</definedName>
    <definedName name="h">[1]validaciones!$E$2:$E$26</definedName>
    <definedName name="no.buceo">[2]validaciones!$E$2:$E$26</definedName>
    <definedName name="no.replica">[2]validaciones!$F$2:$F$26</definedName>
    <definedName name="nombrecomun">[1]validaciones!$R$2:$R$30</definedName>
    <definedName name="observador">validaciones!$A$2:$A$17</definedName>
    <definedName name="replica">validaciones!$F$2:$F$26</definedName>
    <definedName name="sitio">validaciones!$H$2:$H$6</definedName>
    <definedName name="sitioextenso">validaciones!$I$2:$I$6</definedName>
    <definedName name="tipositio">validaciones!$J$2:$J$3</definedName>
    <definedName name="transecto">validaciones!$F$2:$F$26</definedName>
  </definedNames>
  <calcPr calcId="124519"/>
</workbook>
</file>

<file path=xl/calcChain.xml><?xml version="1.0" encoding="utf-8"?>
<calcChain xmlns="http://schemas.openxmlformats.org/spreadsheetml/2006/main">
  <c r="AX98" i="1"/>
  <c r="AW98"/>
  <c r="AV98"/>
  <c r="Y98"/>
  <c r="Q98"/>
  <c r="T98"/>
  <c r="V98"/>
  <c r="O98"/>
  <c r="G98"/>
  <c r="AX97"/>
  <c r="AW97"/>
  <c r="AV97"/>
  <c r="Y97"/>
  <c r="Q97"/>
  <c r="T97"/>
  <c r="V97"/>
  <c r="O97"/>
  <c r="G97"/>
  <c r="AX96"/>
  <c r="AW96"/>
  <c r="AV96"/>
  <c r="Y96"/>
  <c r="Q96"/>
  <c r="T96"/>
  <c r="V96"/>
  <c r="O96"/>
  <c r="G96"/>
  <c r="AX95"/>
  <c r="AW95"/>
  <c r="AV95"/>
  <c r="Y95"/>
  <c r="Q95"/>
  <c r="T95"/>
  <c r="V95"/>
  <c r="O95"/>
  <c r="G95"/>
  <c r="AX78"/>
  <c r="AW78"/>
  <c r="AV78"/>
  <c r="Y78"/>
  <c r="Q78"/>
  <c r="T78"/>
  <c r="V78"/>
  <c r="O78"/>
  <c r="G78"/>
  <c r="AX77"/>
  <c r="AW77"/>
  <c r="AV77"/>
  <c r="Y77"/>
  <c r="Q77"/>
  <c r="T77"/>
  <c r="V77"/>
  <c r="O77"/>
  <c r="G77"/>
  <c r="AX76"/>
  <c r="AW76"/>
  <c r="AV76"/>
  <c r="Y76"/>
  <c r="Q76"/>
  <c r="T76"/>
  <c r="V76"/>
  <c r="O76"/>
  <c r="G76"/>
  <c r="AX75"/>
  <c r="AW75"/>
  <c r="AV75"/>
  <c r="Y75"/>
  <c r="Q75"/>
  <c r="T75"/>
  <c r="V75"/>
  <c r="O75"/>
  <c r="G75"/>
  <c r="AX58"/>
  <c r="AW58"/>
  <c r="AV58"/>
  <c r="Y58"/>
  <c r="Q58"/>
  <c r="T58"/>
  <c r="V58"/>
  <c r="O58"/>
  <c r="G58"/>
  <c r="AX57"/>
  <c r="AW57"/>
  <c r="AV57"/>
  <c r="Y57"/>
  <c r="Q57"/>
  <c r="T57"/>
  <c r="V57"/>
  <c r="O57"/>
  <c r="G57"/>
  <c r="AX56"/>
  <c r="AW56"/>
  <c r="AV56"/>
  <c r="Y56"/>
  <c r="Q56"/>
  <c r="T56"/>
  <c r="V56"/>
  <c r="O56"/>
  <c r="G56"/>
  <c r="AX55"/>
  <c r="AW55"/>
  <c r="AV55"/>
  <c r="Y55"/>
  <c r="Q55"/>
  <c r="T55"/>
  <c r="V55"/>
  <c r="O55"/>
  <c r="G55"/>
  <c r="AX20"/>
  <c r="AW20"/>
  <c r="AV20"/>
  <c r="Y20"/>
  <c r="Q20"/>
  <c r="T20"/>
  <c r="V20"/>
  <c r="O20"/>
  <c r="G20"/>
  <c r="AX19"/>
  <c r="AW19"/>
  <c r="AV19"/>
  <c r="Y19"/>
  <c r="Q19"/>
  <c r="T19"/>
  <c r="V19"/>
  <c r="O19"/>
  <c r="G19"/>
  <c r="AX18"/>
  <c r="AW18"/>
  <c r="AV18"/>
  <c r="Y18"/>
  <c r="Q18"/>
  <c r="T18"/>
  <c r="V18"/>
  <c r="O18"/>
  <c r="G18"/>
  <c r="AX17"/>
  <c r="AW17"/>
  <c r="AV17"/>
  <c r="Y17"/>
  <c r="Q17"/>
  <c r="T17"/>
  <c r="V17"/>
  <c r="O17"/>
  <c r="G17"/>
  <c r="AV94"/>
  <c r="Y94"/>
  <c r="Q94"/>
  <c r="T94"/>
  <c r="V94"/>
  <c r="O94"/>
  <c r="AV86"/>
  <c r="AX86"/>
  <c r="AW86"/>
  <c r="Y86"/>
  <c r="Q86"/>
  <c r="T86"/>
  <c r="V86"/>
  <c r="O86"/>
  <c r="G86"/>
  <c r="AV93"/>
  <c r="Y93"/>
  <c r="Q93"/>
  <c r="AX85"/>
  <c r="AW85"/>
  <c r="Y85"/>
  <c r="Q85"/>
  <c r="T85"/>
  <c r="V85"/>
  <c r="O85"/>
  <c r="G85"/>
  <c r="AV92"/>
  <c r="Y92"/>
  <c r="AX84"/>
  <c r="AW84"/>
  <c r="Y84"/>
  <c r="Q84"/>
  <c r="T84"/>
  <c r="V84"/>
  <c r="O84"/>
  <c r="G84"/>
  <c r="AV91"/>
  <c r="AX83"/>
  <c r="AW83"/>
  <c r="Y83"/>
  <c r="Q83"/>
  <c r="T83"/>
  <c r="V83"/>
  <c r="O83"/>
  <c r="G83"/>
  <c r="AX90"/>
  <c r="AX91"/>
  <c r="AX92"/>
  <c r="AX93"/>
  <c r="AX94"/>
  <c r="AW90"/>
  <c r="AW91"/>
  <c r="AW92"/>
  <c r="AW93"/>
  <c r="AW94"/>
  <c r="AV90"/>
  <c r="AX82"/>
  <c r="AW82"/>
  <c r="Y82"/>
  <c r="Q82"/>
  <c r="T82"/>
  <c r="V82"/>
  <c r="O82"/>
  <c r="G82"/>
  <c r="Y88"/>
  <c r="Y89"/>
  <c r="Y90"/>
  <c r="Y91"/>
  <c r="T89"/>
  <c r="V89"/>
  <c r="T90"/>
  <c r="V90"/>
  <c r="T91"/>
  <c r="V91"/>
  <c r="T92"/>
  <c r="V92"/>
  <c r="T93"/>
  <c r="V93"/>
  <c r="Q89"/>
  <c r="Q90"/>
  <c r="Q91"/>
  <c r="Q92"/>
  <c r="O89"/>
  <c r="O90"/>
  <c r="S90" s="1"/>
  <c r="O91"/>
  <c r="S91" s="1"/>
  <c r="O92"/>
  <c r="S92" s="1"/>
  <c r="O93"/>
  <c r="G89"/>
  <c r="G90"/>
  <c r="G91"/>
  <c r="G92"/>
  <c r="G93"/>
  <c r="G94"/>
  <c r="AX81"/>
  <c r="AW81"/>
  <c r="Y81"/>
  <c r="Q81"/>
  <c r="T81"/>
  <c r="V81"/>
  <c r="O81"/>
  <c r="G81"/>
  <c r="AV88"/>
  <c r="AW88"/>
  <c r="AX88"/>
  <c r="AV89"/>
  <c r="AW89"/>
  <c r="AX89"/>
  <c r="T88"/>
  <c r="V88"/>
  <c r="Q88"/>
  <c r="O88"/>
  <c r="G88"/>
  <c r="AX80"/>
  <c r="AW80"/>
  <c r="Y80"/>
  <c r="Q80"/>
  <c r="T80"/>
  <c r="V80"/>
  <c r="O80"/>
  <c r="G80"/>
  <c r="AV80"/>
  <c r="AV81"/>
  <c r="AV82"/>
  <c r="AV83"/>
  <c r="AV84"/>
  <c r="AV85"/>
  <c r="AV87"/>
  <c r="AX87"/>
  <c r="AW87"/>
  <c r="Y87"/>
  <c r="V87"/>
  <c r="T87"/>
  <c r="Q87"/>
  <c r="O87"/>
  <c r="G87"/>
  <c r="AX79"/>
  <c r="AW79"/>
  <c r="AV79"/>
  <c r="Y79"/>
  <c r="Q79"/>
  <c r="T79"/>
  <c r="V79"/>
  <c r="O79"/>
  <c r="G79"/>
  <c r="AX74"/>
  <c r="AW74"/>
  <c r="AV74"/>
  <c r="Y74"/>
  <c r="T74"/>
  <c r="V74"/>
  <c r="O74"/>
  <c r="G74"/>
  <c r="AX66"/>
  <c r="AW66"/>
  <c r="AV66"/>
  <c r="Y66"/>
  <c r="Q66"/>
  <c r="T66"/>
  <c r="V66"/>
  <c r="O66"/>
  <c r="G66"/>
  <c r="AX73"/>
  <c r="G73"/>
  <c r="Y73"/>
  <c r="AX65"/>
  <c r="AW65"/>
  <c r="AV65"/>
  <c r="Y65"/>
  <c r="Q65"/>
  <c r="T65"/>
  <c r="V65"/>
  <c r="O65"/>
  <c r="G65"/>
  <c r="Y72"/>
  <c r="G72"/>
  <c r="AX64"/>
  <c r="AW64"/>
  <c r="AV64"/>
  <c r="Y64"/>
  <c r="Q64"/>
  <c r="T64"/>
  <c r="V64"/>
  <c r="O64"/>
  <c r="G64"/>
  <c r="G71"/>
  <c r="AX63"/>
  <c r="AW63"/>
  <c r="AV63"/>
  <c r="Y63"/>
  <c r="Q63"/>
  <c r="T63"/>
  <c r="V63"/>
  <c r="O63"/>
  <c r="G63"/>
  <c r="Y70"/>
  <c r="Y71"/>
  <c r="T73"/>
  <c r="V73"/>
  <c r="T70"/>
  <c r="V70"/>
  <c r="T71"/>
  <c r="V71"/>
  <c r="T72"/>
  <c r="V72"/>
  <c r="Q70"/>
  <c r="Q71"/>
  <c r="Q72"/>
  <c r="Q73"/>
  <c r="Q74"/>
  <c r="O70"/>
  <c r="O71"/>
  <c r="O72"/>
  <c r="O73"/>
  <c r="G70"/>
  <c r="AX62"/>
  <c r="AW62"/>
  <c r="AV62"/>
  <c r="Y62"/>
  <c r="Q62"/>
  <c r="T62"/>
  <c r="V62"/>
  <c r="O62"/>
  <c r="G62"/>
  <c r="AV69"/>
  <c r="AW69"/>
  <c r="AX69"/>
  <c r="AV70"/>
  <c r="AW70"/>
  <c r="AX70"/>
  <c r="AV71"/>
  <c r="AW71"/>
  <c r="AX71"/>
  <c r="AV72"/>
  <c r="AW72"/>
  <c r="AX72"/>
  <c r="AV73"/>
  <c r="AW73"/>
  <c r="Y68"/>
  <c r="Y69"/>
  <c r="G69"/>
  <c r="AX60"/>
  <c r="AX61"/>
  <c r="AW61"/>
  <c r="AW60"/>
  <c r="AV60"/>
  <c r="AV61"/>
  <c r="Y61"/>
  <c r="Q61"/>
  <c r="T61"/>
  <c r="V61"/>
  <c r="O61"/>
  <c r="AV68"/>
  <c r="AW68"/>
  <c r="AX68"/>
  <c r="T68"/>
  <c r="V68"/>
  <c r="T69"/>
  <c r="V69"/>
  <c r="Q68"/>
  <c r="Q69"/>
  <c r="O68"/>
  <c r="O69"/>
  <c r="U69" s="1"/>
  <c r="G68"/>
  <c r="Y60"/>
  <c r="Q60"/>
  <c r="T60"/>
  <c r="V60"/>
  <c r="O60"/>
  <c r="AX67"/>
  <c r="AW67"/>
  <c r="AV67"/>
  <c r="Y67"/>
  <c r="V67"/>
  <c r="T67"/>
  <c r="Q67"/>
  <c r="O67"/>
  <c r="G67"/>
  <c r="AX59"/>
  <c r="AW59"/>
  <c r="AV59"/>
  <c r="Y59"/>
  <c r="Q59"/>
  <c r="T59"/>
  <c r="V59"/>
  <c r="O59"/>
  <c r="Y54"/>
  <c r="Q54"/>
  <c r="T54"/>
  <c r="V54"/>
  <c r="O54"/>
  <c r="Y40"/>
  <c r="Y41"/>
  <c r="Y42"/>
  <c r="Y43"/>
  <c r="Y44"/>
  <c r="Y45"/>
  <c r="Y46"/>
  <c r="Y47"/>
  <c r="Y48"/>
  <c r="Y49"/>
  <c r="Y50"/>
  <c r="Y51"/>
  <c r="Y52"/>
  <c r="Y53"/>
  <c r="Q53"/>
  <c r="T53"/>
  <c r="V53"/>
  <c r="G52"/>
  <c r="G53"/>
  <c r="G54"/>
  <c r="G59"/>
  <c r="G60"/>
  <c r="G61"/>
  <c r="G51"/>
  <c r="G50"/>
  <c r="AV49"/>
  <c r="AW49"/>
  <c r="AX49"/>
  <c r="AV50"/>
  <c r="AW50"/>
  <c r="AX50"/>
  <c r="AV51"/>
  <c r="AW51"/>
  <c r="AX51"/>
  <c r="AV52"/>
  <c r="AW52"/>
  <c r="AX52"/>
  <c r="AV53"/>
  <c r="AW53"/>
  <c r="AX53"/>
  <c r="AV54"/>
  <c r="AW54"/>
  <c r="AX54"/>
  <c r="T48"/>
  <c r="V48"/>
  <c r="T49"/>
  <c r="V49"/>
  <c r="T50"/>
  <c r="V50"/>
  <c r="T51"/>
  <c r="V51"/>
  <c r="T52"/>
  <c r="V52"/>
  <c r="Q48"/>
  <c r="Q49"/>
  <c r="Q50"/>
  <c r="Q51"/>
  <c r="Q52"/>
  <c r="O48"/>
  <c r="O49"/>
  <c r="O50"/>
  <c r="O51"/>
  <c r="O52"/>
  <c r="O53"/>
  <c r="AV40"/>
  <c r="AW40"/>
  <c r="AV41"/>
  <c r="AW41"/>
  <c r="AV42"/>
  <c r="AW42"/>
  <c r="AV43"/>
  <c r="AW43"/>
  <c r="AV44"/>
  <c r="AW44"/>
  <c r="AV45"/>
  <c r="AW45"/>
  <c r="AV46"/>
  <c r="AW46"/>
  <c r="AV47"/>
  <c r="AW47"/>
  <c r="AV48"/>
  <c r="AW48"/>
  <c r="V40"/>
  <c r="V41"/>
  <c r="V42"/>
  <c r="V43"/>
  <c r="V44"/>
  <c r="V45"/>
  <c r="V46"/>
  <c r="V47"/>
  <c r="T40"/>
  <c r="T41"/>
  <c r="T42"/>
  <c r="T43"/>
  <c r="T44"/>
  <c r="T45"/>
  <c r="T46"/>
  <c r="T47"/>
  <c r="Q40"/>
  <c r="Q41"/>
  <c r="Q42"/>
  <c r="Q43"/>
  <c r="Q44"/>
  <c r="Q45"/>
  <c r="Q46"/>
  <c r="Q47"/>
  <c r="O40"/>
  <c r="S40" s="1"/>
  <c r="O41"/>
  <c r="U41" s="1"/>
  <c r="O42"/>
  <c r="U42" s="1"/>
  <c r="O43"/>
  <c r="S43" s="1"/>
  <c r="O44"/>
  <c r="U44" s="1"/>
  <c r="O45"/>
  <c r="U45" s="1"/>
  <c r="O46"/>
  <c r="U46" s="1"/>
  <c r="O47"/>
  <c r="G40"/>
  <c r="G41"/>
  <c r="G42"/>
  <c r="G43"/>
  <c r="G44"/>
  <c r="G45"/>
  <c r="G46"/>
  <c r="G47"/>
  <c r="G48"/>
  <c r="G49"/>
  <c r="AW39"/>
  <c r="AV39"/>
  <c r="Y39"/>
  <c r="Q39"/>
  <c r="T39"/>
  <c r="V39"/>
  <c r="O39"/>
  <c r="G39"/>
  <c r="AX38"/>
  <c r="AX39"/>
  <c r="AX40"/>
  <c r="AX41"/>
  <c r="AX42"/>
  <c r="AX43"/>
  <c r="AX44"/>
  <c r="AX45"/>
  <c r="AX46"/>
  <c r="AX47"/>
  <c r="AX48"/>
  <c r="AV38"/>
  <c r="AW38"/>
  <c r="Y38"/>
  <c r="Q38"/>
  <c r="T38"/>
  <c r="V38"/>
  <c r="O38"/>
  <c r="G38"/>
  <c r="AX37"/>
  <c r="AW37"/>
  <c r="AV37"/>
  <c r="Y37"/>
  <c r="Q37"/>
  <c r="T37"/>
  <c r="V37"/>
  <c r="O37"/>
  <c r="G37"/>
  <c r="AX36"/>
  <c r="AW36"/>
  <c r="AV36"/>
  <c r="Y36"/>
  <c r="Q36"/>
  <c r="T36"/>
  <c r="V36"/>
  <c r="O36"/>
  <c r="G36"/>
  <c r="AX35"/>
  <c r="AW35"/>
  <c r="AV35"/>
  <c r="Y35"/>
  <c r="Q35"/>
  <c r="T35"/>
  <c r="V35"/>
  <c r="O35"/>
  <c r="G35"/>
  <c r="AX34"/>
  <c r="AW34"/>
  <c r="Y34"/>
  <c r="T34"/>
  <c r="V34"/>
  <c r="O34"/>
  <c r="G34"/>
  <c r="AX33"/>
  <c r="AV33"/>
  <c r="AV34"/>
  <c r="AW33"/>
  <c r="Y33"/>
  <c r="Q33"/>
  <c r="Q34"/>
  <c r="T33"/>
  <c r="V33"/>
  <c r="O33"/>
  <c r="G33"/>
  <c r="AX32"/>
  <c r="AW32"/>
  <c r="AV32"/>
  <c r="Y32"/>
  <c r="Q32"/>
  <c r="T32"/>
  <c r="V32"/>
  <c r="O32"/>
  <c r="G32"/>
  <c r="AX31"/>
  <c r="AW31"/>
  <c r="AV31"/>
  <c r="Y31"/>
  <c r="Q31"/>
  <c r="T31"/>
  <c r="V31"/>
  <c r="O31"/>
  <c r="G31"/>
  <c r="AX30"/>
  <c r="AW30"/>
  <c r="AV30"/>
  <c r="Y30"/>
  <c r="Q30"/>
  <c r="T30"/>
  <c r="V30"/>
  <c r="O30"/>
  <c r="G30"/>
  <c r="AX29"/>
  <c r="AW29"/>
  <c r="AV29"/>
  <c r="Y29"/>
  <c r="Q29"/>
  <c r="T29"/>
  <c r="V29"/>
  <c r="O29"/>
  <c r="G29"/>
  <c r="AX28"/>
  <c r="AW28"/>
  <c r="AV28"/>
  <c r="Y28"/>
  <c r="Q28"/>
  <c r="T28"/>
  <c r="V28"/>
  <c r="O28"/>
  <c r="G28"/>
  <c r="AX27"/>
  <c r="AW27"/>
  <c r="AV27"/>
  <c r="Y27"/>
  <c r="Q27"/>
  <c r="T27"/>
  <c r="V27"/>
  <c r="O27"/>
  <c r="G27"/>
  <c r="AX26"/>
  <c r="AW26"/>
  <c r="AV26"/>
  <c r="Y26"/>
  <c r="Q26"/>
  <c r="T26"/>
  <c r="V26"/>
  <c r="O26"/>
  <c r="G26"/>
  <c r="AX25"/>
  <c r="AW25"/>
  <c r="AV25"/>
  <c r="Y25"/>
  <c r="Q25"/>
  <c r="T25"/>
  <c r="V25"/>
  <c r="O25"/>
  <c r="G25"/>
  <c r="AX24"/>
  <c r="AW24"/>
  <c r="AV24"/>
  <c r="Y24"/>
  <c r="Q24"/>
  <c r="T24"/>
  <c r="V24"/>
  <c r="O24"/>
  <c r="G24"/>
  <c r="AX23"/>
  <c r="AW23"/>
  <c r="AV23"/>
  <c r="Y23"/>
  <c r="Q23"/>
  <c r="T23"/>
  <c r="V23"/>
  <c r="O23"/>
  <c r="G23"/>
  <c r="AX22"/>
  <c r="AW22"/>
  <c r="AV22"/>
  <c r="Y22"/>
  <c r="Q22"/>
  <c r="T22"/>
  <c r="V22"/>
  <c r="O22"/>
  <c r="G22"/>
  <c r="AX21"/>
  <c r="AW21"/>
  <c r="AV21"/>
  <c r="Y21"/>
  <c r="Q21"/>
  <c r="T21"/>
  <c r="V21"/>
  <c r="O21"/>
  <c r="G21"/>
  <c r="AX16"/>
  <c r="AW16"/>
  <c r="AV16"/>
  <c r="Y16"/>
  <c r="AX15"/>
  <c r="AW15"/>
  <c r="Y15"/>
  <c r="AV14"/>
  <c r="AX14"/>
  <c r="AW14"/>
  <c r="Y14"/>
  <c r="AV15"/>
  <c r="AV13"/>
  <c r="AX13"/>
  <c r="AW13"/>
  <c r="Y13"/>
  <c r="AX12"/>
  <c r="AW12"/>
  <c r="AV12"/>
  <c r="Y12"/>
  <c r="AX11"/>
  <c r="AW11"/>
  <c r="AV11"/>
  <c r="Y11"/>
  <c r="Y10"/>
  <c r="Q16"/>
  <c r="T16"/>
  <c r="V16"/>
  <c r="O16"/>
  <c r="Q15"/>
  <c r="T15"/>
  <c r="V15"/>
  <c r="O15"/>
  <c r="Q14"/>
  <c r="T14"/>
  <c r="V14"/>
  <c r="O14"/>
  <c r="Q13"/>
  <c r="T13"/>
  <c r="V13"/>
  <c r="O13"/>
  <c r="Q12"/>
  <c r="T12"/>
  <c r="V12"/>
  <c r="O12"/>
  <c r="Q11"/>
  <c r="T11"/>
  <c r="V11"/>
  <c r="O11"/>
  <c r="Q10"/>
  <c r="T10"/>
  <c r="V10"/>
  <c r="O10"/>
  <c r="G16"/>
  <c r="G15"/>
  <c r="G14"/>
  <c r="G13"/>
  <c r="G12"/>
  <c r="G11"/>
  <c r="G10"/>
  <c r="Y9"/>
  <c r="Y8"/>
  <c r="Y7"/>
  <c r="Q9"/>
  <c r="T9"/>
  <c r="V9"/>
  <c r="O9"/>
  <c r="Q8"/>
  <c r="O8"/>
  <c r="Q7"/>
  <c r="T6"/>
  <c r="V6"/>
  <c r="T7"/>
  <c r="V7"/>
  <c r="T8"/>
  <c r="V8"/>
  <c r="G9"/>
  <c r="G8"/>
  <c r="AV5"/>
  <c r="AW5"/>
  <c r="AX5"/>
  <c r="AV6"/>
  <c r="AW6"/>
  <c r="AX6"/>
  <c r="AV7"/>
  <c r="AW7"/>
  <c r="AX7"/>
  <c r="AV8"/>
  <c r="AW8"/>
  <c r="AX8"/>
  <c r="AV9"/>
  <c r="AW9"/>
  <c r="AX9"/>
  <c r="AV10"/>
  <c r="AW10"/>
  <c r="AX10"/>
  <c r="Y4"/>
  <c r="Y5"/>
  <c r="Y6"/>
  <c r="G4"/>
  <c r="G5"/>
  <c r="G6"/>
  <c r="G7"/>
  <c r="AV3"/>
  <c r="AW3"/>
  <c r="AX3"/>
  <c r="AV4"/>
  <c r="AW4"/>
  <c r="AX4"/>
  <c r="Y3"/>
  <c r="T3"/>
  <c r="V3"/>
  <c r="T4"/>
  <c r="V4"/>
  <c r="T5"/>
  <c r="V5"/>
  <c r="Q3"/>
  <c r="Q4"/>
  <c r="Q5"/>
  <c r="Q6"/>
  <c r="O3"/>
  <c r="O4"/>
  <c r="S4" s="1"/>
  <c r="O5"/>
  <c r="S5" s="1"/>
  <c r="O6"/>
  <c r="O7"/>
  <c r="G3"/>
  <c r="AV2"/>
  <c r="AW2"/>
  <c r="AX2"/>
  <c r="Y2"/>
  <c r="T2"/>
  <c r="V2"/>
  <c r="Q2"/>
  <c r="O2"/>
  <c r="G2"/>
  <c r="U23" l="1"/>
  <c r="S53"/>
  <c r="U75"/>
  <c r="S78"/>
  <c r="U95"/>
  <c r="S96"/>
  <c r="S98"/>
  <c r="U32"/>
  <c r="S33"/>
  <c r="U38"/>
  <c r="S93"/>
  <c r="U84"/>
  <c r="S85"/>
  <c r="U57"/>
  <c r="U97"/>
  <c r="U10"/>
  <c r="U22"/>
  <c r="U28"/>
  <c r="U30"/>
  <c r="U31"/>
  <c r="S34"/>
  <c r="U37"/>
  <c r="U63"/>
  <c r="U80"/>
  <c r="U81"/>
  <c r="U83"/>
  <c r="U77"/>
  <c r="S95"/>
  <c r="S97"/>
  <c r="U19"/>
  <c r="U56"/>
  <c r="S57"/>
  <c r="U76"/>
  <c r="U96"/>
  <c r="U98"/>
  <c r="S75"/>
  <c r="U78"/>
  <c r="S76"/>
  <c r="S77"/>
  <c r="S20"/>
  <c r="S55"/>
  <c r="S56"/>
  <c r="S58"/>
  <c r="U27"/>
  <c r="S54"/>
  <c r="U60"/>
  <c r="U65"/>
  <c r="U66"/>
  <c r="U18"/>
  <c r="U20"/>
  <c r="U55"/>
  <c r="U58"/>
  <c r="U68"/>
  <c r="S17"/>
  <c r="S18"/>
  <c r="U12"/>
  <c r="U13"/>
  <c r="S14"/>
  <c r="U25"/>
  <c r="U26"/>
  <c r="U61"/>
  <c r="U62"/>
  <c r="S71"/>
  <c r="U64"/>
  <c r="U79"/>
  <c r="U82"/>
  <c r="U86"/>
  <c r="U94"/>
  <c r="U17"/>
  <c r="S19"/>
  <c r="S3"/>
  <c r="S9"/>
  <c r="S11"/>
  <c r="U15"/>
  <c r="U16"/>
  <c r="S23"/>
  <c r="U24"/>
  <c r="S28"/>
  <c r="U29"/>
  <c r="U33"/>
  <c r="S35"/>
  <c r="S38"/>
  <c r="U39"/>
  <c r="U48"/>
  <c r="U54"/>
  <c r="U59"/>
  <c r="S68"/>
  <c r="S65"/>
  <c r="S80"/>
  <c r="S81"/>
  <c r="S82"/>
  <c r="S83"/>
  <c r="S84"/>
  <c r="U85"/>
  <c r="S86"/>
  <c r="S94"/>
  <c r="S6"/>
  <c r="S8"/>
  <c r="U9"/>
  <c r="S10"/>
  <c r="U11"/>
  <c r="S25"/>
  <c r="S30"/>
  <c r="S47"/>
  <c r="U47"/>
  <c r="S61"/>
  <c r="S66"/>
  <c r="S79"/>
  <c r="S88"/>
  <c r="S89"/>
  <c r="U88"/>
  <c r="U89"/>
  <c r="U93"/>
  <c r="U92"/>
  <c r="U91"/>
  <c r="U90"/>
  <c r="U87"/>
  <c r="S87"/>
  <c r="S13"/>
  <c r="S15"/>
  <c r="S16"/>
  <c r="S21"/>
  <c r="S22"/>
  <c r="S24"/>
  <c r="S26"/>
  <c r="S29"/>
  <c r="S31"/>
  <c r="S36"/>
  <c r="S37"/>
  <c r="S39"/>
  <c r="S59"/>
  <c r="S62"/>
  <c r="S64"/>
  <c r="S2"/>
  <c r="S7"/>
  <c r="U3"/>
  <c r="U6"/>
  <c r="S12"/>
  <c r="U21"/>
  <c r="S27"/>
  <c r="S32"/>
  <c r="U35"/>
  <c r="U36"/>
  <c r="U43"/>
  <c r="S48"/>
  <c r="U53"/>
  <c r="S60"/>
  <c r="U74"/>
  <c r="S70"/>
  <c r="S63"/>
  <c r="S74"/>
  <c r="S73"/>
  <c r="S72"/>
  <c r="U73"/>
  <c r="U72"/>
  <c r="U71"/>
  <c r="U70"/>
  <c r="S69"/>
  <c r="U67"/>
  <c r="S67"/>
  <c r="S46"/>
  <c r="S45"/>
  <c r="S52"/>
  <c r="U52"/>
  <c r="S44"/>
  <c r="U51"/>
  <c r="S51"/>
  <c r="U50"/>
  <c r="S50"/>
  <c r="S42"/>
  <c r="U49"/>
  <c r="S49"/>
  <c r="S41"/>
  <c r="U40"/>
  <c r="U34"/>
  <c r="U14"/>
  <c r="U8"/>
  <c r="U7"/>
  <c r="U5"/>
  <c r="U4"/>
  <c r="U2"/>
</calcChain>
</file>

<file path=xl/sharedStrings.xml><?xml version="1.0" encoding="utf-8"?>
<sst xmlns="http://schemas.openxmlformats.org/spreadsheetml/2006/main" count="565" uniqueCount="241">
  <si>
    <t>codigo</t>
  </si>
  <si>
    <t>observador</t>
  </si>
  <si>
    <t>fecha</t>
  </si>
  <si>
    <t>Año</t>
  </si>
  <si>
    <t>tiempo inicio</t>
  </si>
  <si>
    <t>tiempo final</t>
  </si>
  <si>
    <t>tiempo total</t>
  </si>
  <si>
    <t>epoca</t>
  </si>
  <si>
    <t>no. buceo</t>
  </si>
  <si>
    <t>no. replica</t>
  </si>
  <si>
    <t>no. transecto</t>
  </si>
  <si>
    <t>sitio</t>
  </si>
  <si>
    <t>sitio en extenso</t>
  </si>
  <si>
    <t>tipo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</si>
  <si>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</si>
  <si>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</si>
  <si>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</si>
  <si>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</si>
  <si>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</si>
  <si>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</si>
  <si>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</si>
  <si>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</si>
  <si>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</si>
  <si>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</si>
  <si>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</si>
  <si>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</si>
  <si>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</si>
  <si>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A</t>
  </si>
  <si>
    <t>G</t>
  </si>
  <si>
    <t>B</t>
  </si>
  <si>
    <t>R</t>
  </si>
  <si>
    <t>O</t>
  </si>
  <si>
    <t>N</t>
  </si>
  <si>
    <t>C</t>
  </si>
  <si>
    <t>OC</t>
  </si>
  <si>
    <t>V</t>
  </si>
  <si>
    <t>CO</t>
  </si>
  <si>
    <t>L</t>
  </si>
  <si>
    <t>Total sustrato</t>
  </si>
  <si>
    <t>Total relieve</t>
  </si>
  <si>
    <t>Total Cobertura</t>
  </si>
  <si>
    <t>dirección</t>
  </si>
  <si>
    <t>La Dulce</t>
  </si>
  <si>
    <t>La Dulce, Isla Natividad Baja California Sur</t>
  </si>
  <si>
    <t>Punta Prieta</t>
  </si>
  <si>
    <t>Punta Prieta, Isla Natividad Baja California Sur</t>
  </si>
  <si>
    <t>Babencho</t>
  </si>
  <si>
    <t>Reventadora de Babencho, Isla Natividad Baja California Sur</t>
  </si>
  <si>
    <t>La Guanera</t>
  </si>
  <si>
    <t>La Guanera, Isla Natividad Baja California Sur</t>
  </si>
  <si>
    <t>Arturo Hernandez</t>
  </si>
  <si>
    <t>Alberto Zuñiga</t>
  </si>
  <si>
    <t>Jesus Flores</t>
  </si>
  <si>
    <t>Jhonatan Castro</t>
  </si>
  <si>
    <t>La Plana/Las Cuevas, Isla Natividad, Baja California Sur</t>
  </si>
  <si>
    <t>La Plana</t>
  </si>
  <si>
    <t>IS</t>
  </si>
  <si>
    <t>IM</t>
  </si>
  <si>
    <t>Pasto</t>
  </si>
  <si>
    <t>año</t>
  </si>
  <si>
    <t>no.buceo</t>
  </si>
  <si>
    <t>no.replica</t>
  </si>
  <si>
    <t>Busqueda</t>
  </si>
  <si>
    <t>tipo de sitio</t>
  </si>
  <si>
    <t>a</t>
  </si>
  <si>
    <t>b</t>
  </si>
  <si>
    <t>c</t>
  </si>
  <si>
    <t>d</t>
  </si>
  <si>
    <t>e</t>
  </si>
  <si>
    <t>f</t>
  </si>
  <si>
    <t>g</t>
  </si>
  <si>
    <t>Base de datos de las reservas marinas completamente protegidas en Isla Natividad, BCS</t>
  </si>
  <si>
    <t>Abulon</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</si>
  <si>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</si>
  <si>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</si>
  <si>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Este proyecto es una coolaboración entre la SCPP Buzos y Pescadores de la Baja California y Comunidad y Biodiversidad, A.C.</t>
  </si>
  <si>
    <t>Importante</t>
  </si>
  <si>
    <r>
      <t xml:space="preserve">* </t>
    </r>
    <r>
      <rPr>
        <b/>
        <sz val="10"/>
        <rFont val="Arial"/>
        <family val="2"/>
      </rPr>
      <t>Características del transecto</t>
    </r>
    <r>
      <rPr>
        <sz val="10"/>
        <rFont val="Arial"/>
        <family val="2"/>
      </rPr>
      <t>. Los buzos cuentan el máximo número de abulones observados durante un buceo, mientras sus compañeros hacen los censos de peces, invertebrados y algas, además miden cada abulon contabilizado. Se hacen conteos de abulon amarillo y azul.</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</si>
  <si>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Si falta información nunca usar ceros (0).</t>
    </r>
  </si>
  <si>
    <t>nombre de campo</t>
  </si>
  <si>
    <t>descripcion</t>
  </si>
  <si>
    <t>datos en todas las hojas</t>
  </si>
  <si>
    <t>código</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</si>
  <si>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Roberto Vazquez RV. Finalmente se incluye el número de buceo y el número de replica. Por ejemplo: IN-150806-RV-1-1-AB: buceo 1, replica 1 de Roberto Vazquez el 15 de agosto del 2006 en la Isla Natividad, Abulon.</t>
  </si>
  <si>
    <t>Nombre completo del observador con el apellido paterno.</t>
  </si>
  <si>
    <t>Día, mes y año de cuando se realizó el censo, con el siguiente formato, día con número, nombre abreviado del mes con tres letras (ene, feb, mar, abr, may, jun, jul, ago, sep, oct, nov, dic) y el año completo, no abreviado. Por ejemplo: 4/ago/2006.</t>
  </si>
  <si>
    <t>Año en el que se realizo el buceo este se escribe con números y completo (p.e 2007)</t>
  </si>
  <si>
    <t>Hora de inicio del conteo de abulones usando formato de 24 horas, por ejemplo: 12:34.</t>
  </si>
  <si>
    <t>Hora final del coneto de abulones usando formato de 24 horas, por ejemplo: 12:54.</t>
  </si>
  <si>
    <t>Diferencia entre la hora de inicio y final del conteo de abulones en minutos.</t>
  </si>
  <si>
    <t>Epoca en la que se realizo el buceo.                                                                                                          1: enero-junio                                                                                                                                          2: julio-diciembre</t>
  </si>
  <si>
    <t>Número de buceo. Se estaran realizando en promedio 2 buceos por día, por lo que habrá un 1 para el primer buceo y un 2 para el segundo buceo.</t>
  </si>
  <si>
    <t>Número de replica (Censo). Cada buzo asignara un número consecutivo por día.</t>
  </si>
  <si>
    <t>Búsqueda</t>
  </si>
  <si>
    <t>Número de transecto. Se asignara un número consecutivo por dia, de acuerdo a la epoca, observador y sitio del censo.</t>
  </si>
  <si>
    <t>Nombre del bloque en donde se realizó el censo de acuerdo a la nomenclatura de la cooperativa, sitios de reservas: La Plana, Las Cuevas y Piedras Negras, y sitios control: Tivo, La Dulce y La Reventadora de Babencho.</t>
  </si>
  <si>
    <t>Nombre en extenso del bloque en donde se realizó el censo de acuerdo a la nomenclatura de la cooperativa: El Tivo, Isla Natividad Baja California Sur; La Dulce, Isla Natividad Baja California Sur; La Plana, Isla Natividad Baja California Sur; La Reventadora de Babencho, Isla Natividad Baja California Sur; Las Cuevas, Isla Natividad Baja California Sur; Las Cuevas, Bloque EIII, Isla Natividad Baja California Sur y Punta Prieta, Isla Natividad Baja California Sur.</t>
  </si>
  <si>
    <t>Tipo de sitio: reserva es 1 y bloque es 2.</t>
  </si>
  <si>
    <t>zona</t>
  </si>
  <si>
    <t>Tipo de zona en donde se realizó el censo: somera es 1 y profunda es 2.</t>
  </si>
  <si>
    <t>Profundidad inicial del conteo de abulones en pies.</t>
  </si>
  <si>
    <t>Profundidad inicial del conteo de abulones en metros.</t>
  </si>
  <si>
    <t>Profundidad final del conteo de abulones en pies.</t>
  </si>
  <si>
    <t>Profundidad final del conteo de abulones en metros.</t>
  </si>
  <si>
    <t>Profundidad maxima del transecto en pies.</t>
  </si>
  <si>
    <t>Profundidad maxima del transecto en metros.</t>
  </si>
  <si>
    <t>Profundidad media del transecto en pies.</t>
  </si>
  <si>
    <t>Profundidad media del transecto en metros.</t>
  </si>
  <si>
    <t>Latitud en grados decimales . Por ejemplo: 27.56789.</t>
  </si>
  <si>
    <t>Longitud en  grados  decimales . Por ejemplo: 115.56778.</t>
  </si>
  <si>
    <t>Temperatura del agua durante el censo en grados fahrenheit.</t>
  </si>
  <si>
    <t>Temperatura del agua durante el censo en grados centigrados.</t>
  </si>
  <si>
    <t>Visibilidad durante el censo en metros.</t>
  </si>
  <si>
    <t>Datos en las hojas de abundancia de abulones</t>
  </si>
  <si>
    <t>abundancia</t>
  </si>
  <si>
    <t xml:space="preserve">Debido a que cada abulón tuvo mas de una una medición (ademas de la abundancia), se expresa con 1 y 0 su presencia o ausencia. CADA FILA ES UN DATO. </t>
  </si>
  <si>
    <t>abundancia total</t>
  </si>
  <si>
    <t>Número total de organismos de todas las especies observadas en el transecto.</t>
  </si>
  <si>
    <t>Tipo de censo</t>
  </si>
  <si>
    <t xml:space="preserve">Fueron marcados los datos del "Rapid" assessment para su identificación </t>
  </si>
  <si>
    <t>comentarios</t>
  </si>
  <si>
    <t>Comentarios generales, observación de otras especies importantes no incluidas en la lista, por ejemplo: tortugas, mantarayas, tiburones, lenguados, entre otros.</t>
  </si>
  <si>
    <t>Correción de tallas y fórmulas de fecundidad</t>
  </si>
  <si>
    <t>talla correcta (cm)</t>
  </si>
  <si>
    <t>Talla corregida usando las siguiente formulas ( ABULON AMARILLO; talla real =0.709(talla de campo) + 1.157 . ABULON AZUL; Talla real=0.748(talla de campo)+1.2345 for green abalone)</t>
  </si>
  <si>
    <t>weight (g):</t>
  </si>
  <si>
    <r>
      <t>Ajuste de TALLA-PESO segun Shepherd et al. 1998. J. Shellfish Res: W=aL</t>
    </r>
    <r>
      <rPr>
        <b/>
        <vertAlign val="superscript"/>
        <sz val="10"/>
        <rFont val="Arial"/>
        <family val="2"/>
      </rPr>
      <t>b</t>
    </r>
    <r>
      <rPr>
        <b/>
        <sz val="10"/>
        <rFont val="Arial"/>
        <family val="2"/>
      </rPr>
      <t>; where L is in mm and W in grams, b=3.36 and a=2.24x10</t>
    </r>
    <r>
      <rPr>
        <b/>
        <vertAlign val="superscript"/>
        <sz val="10"/>
        <rFont val="Arial"/>
        <family val="2"/>
      </rPr>
      <t>-5</t>
    </r>
  </si>
  <si>
    <t>fecundity (million eggs)</t>
  </si>
  <si>
    <r>
      <t>Numero aproximado de huevos producidos (millones) segun Shepherd et al. 1998 J. Shellfish Res: AMARILLO; F=0.037L</t>
    </r>
    <r>
      <rPr>
        <vertAlign val="superscript"/>
        <sz val="10"/>
        <rFont val="Arial"/>
        <family val="2"/>
      </rPr>
      <t>2.19</t>
    </r>
    <r>
      <rPr>
        <sz val="10"/>
        <rFont val="Arial"/>
        <family val="2"/>
      </rPr>
      <t xml:space="preserve"> y AZUL: F=0.0026W-0.61 , L esta en mm and W en gramos. SEGUN CLEMENT DUMONT:  CORRECTED EQUATION FOR PINK ABALONE BY DIVIDING BY 1000 BECAUSE ESTMATES WHERE TOO HIGH, POSSIBLE ERROR IN COEFFICIENT, TO BE DOUBLE-CHECKED</t>
    </r>
  </si>
  <si>
    <t>fecundity corrected (million eggs)</t>
  </si>
  <si>
    <t>Fecundidad (millones de huevos) calculated as described above. Valores negativos son convertidos a cero( Solo en abulon azul) indicando inmadurez sexual.</t>
  </si>
  <si>
    <t>Alonso Murillo</t>
  </si>
  <si>
    <t>Andy Stock</t>
  </si>
  <si>
    <t>Antoio Pantoja</t>
  </si>
  <si>
    <t>Charly Boch</t>
  </si>
  <si>
    <t>Esmeralda Albañez</t>
  </si>
  <si>
    <t>Mitzi Leal</t>
  </si>
  <si>
    <t>Natalie Low</t>
  </si>
  <si>
    <t>Ulises Yepiz</t>
  </si>
  <si>
    <t>Elba Lopez</t>
  </si>
  <si>
    <t>RO</t>
  </si>
  <si>
    <t>INREBA-280714-UY-1-1-PCU</t>
  </si>
  <si>
    <t>Sulema Garcia</t>
  </si>
  <si>
    <t>Philip Ericsson</t>
  </si>
  <si>
    <t>Elsa Cuellar</t>
  </si>
  <si>
    <t>INREBA-280714-AH-1-2-PCU</t>
  </si>
  <si>
    <t>INREBA-280714-SG-1-3-PCU</t>
  </si>
  <si>
    <t>INREBA-280714-EC-1-4-PCU</t>
  </si>
  <si>
    <t>INREBA-280714-PE-1-5-PCU</t>
  </si>
  <si>
    <t>INREBA-280714-ML-1-6-PCU</t>
  </si>
  <si>
    <t>INREBA-280714-EL-1-7-PCU</t>
  </si>
  <si>
    <t>INREBA-280714-AM-1-8-PCU</t>
  </si>
  <si>
    <t>INREBA-280714-EA-2-10-PCU</t>
  </si>
  <si>
    <t>INREBA-280714-UY-2-19-PCU</t>
  </si>
  <si>
    <t>INREBA-280714-AH-2-11-PCU</t>
  </si>
  <si>
    <t>INREBA-280714-EC-2-12-PCU</t>
  </si>
  <si>
    <t>INREBA-280714-PE-2-13-PCU</t>
  </si>
  <si>
    <t>INREBA-280714-EL-2-14-PCU</t>
  </si>
  <si>
    <t>INREBA-280714-AM-2-15-PCU</t>
  </si>
  <si>
    <t>INLADU-290714-ML-2-17-PCU</t>
  </si>
  <si>
    <t>INLADU-290714-AM-2-18-PCU</t>
  </si>
  <si>
    <t>INLADU-290714-UY-1-1-PCU</t>
  </si>
  <si>
    <t>INLADU-290714-EA-1-2-PCU</t>
  </si>
  <si>
    <t>INLADU-290714-AH-1-3-PCU</t>
  </si>
  <si>
    <t>INLADU-290714-SG-1-4-PCU</t>
  </si>
  <si>
    <t>INLADU-290714-EL-1-5-PCU</t>
  </si>
  <si>
    <t>INLADU-290714-EC-1-6-PCU</t>
  </si>
  <si>
    <t>INLADU-290714-PE-1-7-PCU</t>
  </si>
  <si>
    <t>INLADU-290714-ML-1-8-PCU</t>
  </si>
  <si>
    <t>INLADU-290714-AM-1-9-PCU</t>
  </si>
  <si>
    <t>INLADU-290714-UY-2-10-PCU</t>
  </si>
  <si>
    <t>INLADU-290714-EA-2-11-PCU</t>
  </si>
  <si>
    <t>INLADU-290714-AH-2-12-PCU</t>
  </si>
  <si>
    <t>INLADU-290714-SG-2-13-PCU</t>
  </si>
  <si>
    <t>INLADU-290714-EL-2-14-PCU</t>
  </si>
  <si>
    <t>INLADU-290714-EC-2-15-PCU</t>
  </si>
  <si>
    <t>INLADU-290714-PE-2-16-PCU</t>
  </si>
  <si>
    <t>INLAGU-300714-UY-1-1-PCU</t>
  </si>
  <si>
    <t>INLAGU-300714-UY-2-9-PCU</t>
  </si>
  <si>
    <t>INLAGU-300714-EA-1-2-PCU</t>
  </si>
  <si>
    <t>INLAGU-300714-EA-2-10-PCU</t>
  </si>
  <si>
    <t>INLAGU-300714-AH-1-3-PCU</t>
  </si>
  <si>
    <t>INLAGU-300714-AH-2-11-PCU</t>
  </si>
  <si>
    <t>INLAGU-300714-SG-1-4-PCU</t>
  </si>
  <si>
    <t>INLAGU-300714-SG-2-12-PCU</t>
  </si>
  <si>
    <t>INLAGU-300714-EL-1-5-PCU</t>
  </si>
  <si>
    <t>INLAGU-300714-EL-2-13-PCU</t>
  </si>
  <si>
    <t>INLAGU-300714-EC-1-6-PCU</t>
  </si>
  <si>
    <t>INLAGU-300714-PE-1-7-PCU</t>
  </si>
  <si>
    <t>INLAGU-300714-ML-1-8-PCU</t>
  </si>
  <si>
    <t>INLAGU-300714-EL-2-14-PCU</t>
  </si>
  <si>
    <t>INLAGU-300714-PE-2-15-PCU</t>
  </si>
  <si>
    <t>INLAGU-300714-ML-2-16-PCU</t>
  </si>
  <si>
    <t>INPUPI-310714-UY-1-1-PCU</t>
  </si>
  <si>
    <t>INPUPI-310714-UY-2-9-PCU</t>
  </si>
  <si>
    <t>INPUPI-310714-EA-1-2-PCU</t>
  </si>
  <si>
    <t>INPUPI-310714-EA-2-10-PCU</t>
  </si>
  <si>
    <t>INPUPI-310714-AH-1-3-PCU</t>
  </si>
  <si>
    <t>INPUPI-310714-AH-2-11-PCU</t>
  </si>
  <si>
    <t>INPUPI-310714-SG-1-4-PCU</t>
  </si>
  <si>
    <t>INPUPI-310714-SG-2-12-PCU</t>
  </si>
  <si>
    <t>INPUPI-310714-EL-1-5-PCU</t>
  </si>
  <si>
    <t>INPUPI-310714-EL-2-13-PCU</t>
  </si>
  <si>
    <t>INPUPI-310714-EC-1-6-PCU</t>
  </si>
  <si>
    <t>INPUPI-310714-EC-2-14-PCU</t>
  </si>
  <si>
    <t>INPUPI-310714-PE-1-7-PCU</t>
  </si>
  <si>
    <t>INPUPI-310714-PE-2-15-PCU</t>
  </si>
  <si>
    <t>INPUPI-310714-ML-1-8-PCU</t>
  </si>
  <si>
    <t>INPUPI-310714-ML-2-16-PCU</t>
  </si>
  <si>
    <t>INLAPL-010814-AP-1-1-PCU</t>
  </si>
  <si>
    <t>INLAPL-010814-AP-2-9-PCU</t>
  </si>
  <si>
    <t>INLAPL-010814-EA-1-2-PCU</t>
  </si>
  <si>
    <t>INLAPL-010814-EA-2-10-PCU</t>
  </si>
  <si>
    <t>INLAPL-010814-AH-1-3-PCU</t>
  </si>
  <si>
    <t>INLAPL-010814-AH-2-11-PCU</t>
  </si>
  <si>
    <t>INLAPL-010814-SG-1-4-PCU</t>
  </si>
  <si>
    <t>INLAPL-010814-SG-2-12-PCU</t>
  </si>
  <si>
    <t>INLAPL-010814-EL-1-5-PCU</t>
  </si>
  <si>
    <t>INLAPL-010814-EL-2-13-PCU</t>
  </si>
  <si>
    <t>INLAPL-010814-EC-1-6-PCU</t>
  </si>
  <si>
    <t>INLAPL-010814-EC-2-14-PCU</t>
  </si>
  <si>
    <t>INLAPL-010814-PE-1-7-PCU</t>
  </si>
  <si>
    <t>INLAPL-010814-PE-2-15-PCU</t>
  </si>
  <si>
    <t>INLAPL-010814-ML-1-8-PCU</t>
  </si>
  <si>
    <t>INLAPL-010814-ML-2-16-PCU</t>
  </si>
  <si>
    <t>INREBA-020814-SG-3-16-PCU</t>
  </si>
  <si>
    <t>INREBA-020814-EL-3-17-PCU</t>
  </si>
  <si>
    <t>INREBA-020814-ML-3-18-PCU</t>
  </si>
  <si>
    <t>INREBA-020814-PE-3-19-PCU</t>
  </si>
  <si>
    <t>INLAGU-020814-UY-3-17-PCU</t>
  </si>
  <si>
    <t>INLAGU-020814-EA-3-18-PCU</t>
  </si>
  <si>
    <t>INLAGU-020814-AH-3-19-PCU</t>
  </si>
  <si>
    <t>INLAGU-020814-EC-3-20-PCU</t>
  </si>
  <si>
    <t>INPUPI-020814-UY-3-17-PCU</t>
  </si>
  <si>
    <t>INPUPI-020814-EA-3-18-PCU</t>
  </si>
  <si>
    <t>INPUPI-020814-AH-3-19-PCU</t>
  </si>
  <si>
    <t>INPUPI-020814-EC-3-20-PCU</t>
  </si>
  <si>
    <t>INLAPL-020814-SG-3-17-PCU</t>
  </si>
  <si>
    <t>INLAPL-020814-EL-3-18-PCU</t>
  </si>
  <si>
    <t>INLAPL-020814-ML-3-19-PCU</t>
  </si>
  <si>
    <t>INLAPL-020814-PE-3-20-PCU</t>
  </si>
</sst>
</file>

<file path=xl/styles.xml><?xml version="1.0" encoding="utf-8"?>
<styleSheet xmlns="http://schemas.openxmlformats.org/spreadsheetml/2006/main">
  <numFmts count="2">
    <numFmt numFmtId="164" formatCode="dd/mm/yyyy;@"/>
    <numFmt numFmtId="165" formatCode="0.00000"/>
  </numFmts>
  <fonts count="12">
    <font>
      <sz val="11"/>
      <color theme="1"/>
      <name val="Calibri"/>
      <family val="2"/>
      <scheme val="minor"/>
    </font>
    <font>
      <b/>
      <sz val="11"/>
      <color theme="1"/>
      <name val="Calibri"/>
      <family val="2"/>
      <scheme val="minor"/>
    </font>
    <font>
      <sz val="11"/>
      <name val="Calibri"/>
      <family val="2"/>
    </font>
    <font>
      <sz val="11"/>
      <color indexed="8"/>
      <name val="Calibri"/>
      <family val="2"/>
    </font>
    <font>
      <sz val="10"/>
      <name val="Arial"/>
      <family val="2"/>
    </font>
    <font>
      <b/>
      <sz val="10"/>
      <name val="Arial"/>
      <family val="2"/>
    </font>
    <font>
      <i/>
      <u/>
      <sz val="10"/>
      <name val="Arial"/>
      <family val="2"/>
    </font>
    <font>
      <sz val="10"/>
      <color indexed="10"/>
      <name val="Arial"/>
      <family val="2"/>
    </font>
    <font>
      <b/>
      <vertAlign val="superscript"/>
      <sz val="10"/>
      <name val="Arial"/>
      <family val="2"/>
    </font>
    <font>
      <vertAlign val="superscript"/>
      <sz val="10"/>
      <name val="Arial"/>
      <family val="2"/>
    </font>
    <font>
      <sz val="12"/>
      <color theme="1"/>
      <name val="Calibri"/>
      <family val="2"/>
      <scheme val="minor"/>
    </font>
    <font>
      <sz val="12"/>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13"/>
        <bgColor indexed="64"/>
      </patternFill>
    </fill>
    <fill>
      <patternFill patternType="solid">
        <fgColor theme="7" tint="0.59999389629810485"/>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4" fillId="0" borderId="0"/>
  </cellStyleXfs>
  <cellXfs count="84">
    <xf numFmtId="0" fontId="0" fillId="0" borderId="0" xfId="0"/>
    <xf numFmtId="0" fontId="2" fillId="0" borderId="0" xfId="0" applyFont="1" applyAlignment="1"/>
    <xf numFmtId="0" fontId="2" fillId="0" borderId="0" xfId="0" applyNumberFormat="1" applyFont="1" applyAlignment="1">
      <alignment horizontal="right"/>
    </xf>
    <xf numFmtId="0" fontId="3" fillId="0" borderId="0" xfId="0" applyFont="1" applyAlignment="1">
      <alignment horizontal="left"/>
    </xf>
    <xf numFmtId="2" fontId="2" fillId="0" borderId="0" xfId="0" applyNumberFormat="1" applyFont="1" applyAlignment="1">
      <alignment horizontal="right"/>
    </xf>
    <xf numFmtId="0" fontId="2" fillId="0" borderId="0" xfId="0" applyFont="1" applyFill="1" applyBorder="1" applyAlignment="1"/>
    <xf numFmtId="0" fontId="2" fillId="0" borderId="0" xfId="0" applyFont="1" applyFill="1" applyAlignment="1"/>
    <xf numFmtId="165" fontId="3" fillId="0" borderId="0" xfId="0" applyNumberFormat="1" applyFont="1" applyFill="1" applyAlignment="1">
      <alignment horizontal="right"/>
    </xf>
    <xf numFmtId="0" fontId="0" fillId="0" borderId="1" xfId="0" applyFont="1" applyFill="1" applyBorder="1" applyAlignment="1">
      <alignment horizontal="right"/>
    </xf>
    <xf numFmtId="0" fontId="0" fillId="0" borderId="0" xfId="0" applyFont="1" applyFill="1" applyBorder="1" applyAlignment="1">
      <alignment horizontal="right"/>
    </xf>
    <xf numFmtId="20" fontId="0" fillId="0" borderId="0" xfId="0" applyNumberFormat="1" applyFont="1" applyAlignment="1">
      <alignment horizontal="right"/>
    </xf>
    <xf numFmtId="1" fontId="0" fillId="0" borderId="0" xfId="0" applyNumberFormat="1" applyFont="1" applyAlignment="1">
      <alignment horizontal="right"/>
    </xf>
    <xf numFmtId="0" fontId="0" fillId="0" borderId="0" xfId="0" applyFont="1" applyAlignment="1">
      <alignment horizontal="right"/>
    </xf>
    <xf numFmtId="0" fontId="0" fillId="0" borderId="0" xfId="0" applyAlignment="1">
      <alignment horizontal="left"/>
    </xf>
    <xf numFmtId="1" fontId="2" fillId="0" borderId="0" xfId="0" applyNumberFormat="1" applyFont="1" applyAlignment="1"/>
    <xf numFmtId="14" fontId="0" fillId="0" borderId="0" xfId="0" applyNumberFormat="1"/>
    <xf numFmtId="20" fontId="0" fillId="0" borderId="0" xfId="0" applyNumberFormat="1"/>
    <xf numFmtId="0" fontId="3" fillId="0" borderId="0" xfId="1" applyFont="1" applyFill="1" applyAlignment="1">
      <alignment horizontal="right"/>
    </xf>
    <xf numFmtId="0" fontId="0" fillId="0" borderId="1" xfId="0" applyBorder="1"/>
    <xf numFmtId="0" fontId="0" fillId="0" borderId="1" xfId="0" applyFill="1" applyBorder="1"/>
    <xf numFmtId="0" fontId="0" fillId="0" borderId="0" xfId="0" applyBorder="1"/>
    <xf numFmtId="0" fontId="0" fillId="0" borderId="0" xfId="0" applyFill="1" applyBorder="1"/>
    <xf numFmtId="0" fontId="0" fillId="0" borderId="0" xfId="0" applyFont="1" applyAlignment="1">
      <alignment horizontal="left"/>
    </xf>
    <xf numFmtId="0" fontId="1" fillId="2" borderId="0" xfId="0" applyFont="1" applyFill="1" applyAlignment="1">
      <alignment wrapText="1"/>
    </xf>
    <xf numFmtId="164" fontId="1" fillId="2" borderId="0" xfId="0" applyNumberFormat="1" applyFont="1" applyFill="1" applyAlignment="1">
      <alignment wrapText="1"/>
    </xf>
    <xf numFmtId="0" fontId="1" fillId="2" borderId="1" xfId="0" applyFont="1" applyFill="1" applyBorder="1" applyAlignment="1">
      <alignment wrapText="1"/>
    </xf>
    <xf numFmtId="0" fontId="1" fillId="2" borderId="0" xfId="0" applyFont="1" applyFill="1" applyAlignment="1">
      <alignment horizontal="right" wrapText="1"/>
    </xf>
    <xf numFmtId="0" fontId="1" fillId="2" borderId="0" xfId="0" applyFont="1" applyFill="1" applyBorder="1" applyAlignment="1">
      <alignment horizontal="right" wrapText="1"/>
    </xf>
    <xf numFmtId="0" fontId="1" fillId="2" borderId="1" xfId="0" applyFont="1" applyFill="1" applyBorder="1" applyAlignment="1">
      <alignment horizontal="right" wrapText="1"/>
    </xf>
    <xf numFmtId="0" fontId="1" fillId="2" borderId="0" xfId="0" applyFont="1" applyFill="1"/>
    <xf numFmtId="0" fontId="0" fillId="0" borderId="0" xfId="0" applyFont="1" applyFill="1" applyBorder="1"/>
    <xf numFmtId="0" fontId="2" fillId="0" borderId="2" xfId="0" applyFont="1" applyBorder="1" applyAlignment="1"/>
    <xf numFmtId="20" fontId="0" fillId="0" borderId="2" xfId="0" applyNumberFormat="1" applyBorder="1"/>
    <xf numFmtId="0" fontId="0" fillId="0" borderId="2" xfId="0" applyFont="1" applyBorder="1" applyAlignment="1">
      <alignment horizontal="right"/>
    </xf>
    <xf numFmtId="0" fontId="0" fillId="0" borderId="2" xfId="0" applyFont="1" applyFill="1" applyBorder="1"/>
    <xf numFmtId="0" fontId="0" fillId="0" borderId="2" xfId="0" applyFont="1" applyFill="1" applyBorder="1" applyAlignment="1">
      <alignment horizontal="right"/>
    </xf>
    <xf numFmtId="0" fontId="2" fillId="0" borderId="2" xfId="0" applyFont="1" applyFill="1" applyBorder="1" applyAlignment="1"/>
    <xf numFmtId="0" fontId="0" fillId="0" borderId="3" xfId="0" applyBorder="1"/>
    <xf numFmtId="0" fontId="0" fillId="0" borderId="2" xfId="0" applyBorder="1"/>
    <xf numFmtId="20" fontId="0" fillId="0" borderId="0" xfId="0" applyNumberFormat="1" applyFont="1" applyFill="1" applyBorder="1" applyAlignment="1">
      <alignment horizontal="right"/>
    </xf>
    <xf numFmtId="0" fontId="0" fillId="0" borderId="1" xfId="0" applyFont="1" applyBorder="1"/>
    <xf numFmtId="0" fontId="0" fillId="0" borderId="1" xfId="0" applyFont="1" applyFill="1" applyBorder="1"/>
    <xf numFmtId="0" fontId="0" fillId="0" borderId="3" xfId="0" applyFont="1" applyFill="1" applyBorder="1"/>
    <xf numFmtId="0" fontId="0" fillId="0" borderId="0" xfId="0" applyNumberFormat="1" applyFont="1" applyFill="1" applyBorder="1" applyAlignment="1">
      <alignment horizontal="right"/>
    </xf>
    <xf numFmtId="15" fontId="0" fillId="0" borderId="0" xfId="0" applyNumberFormat="1"/>
    <xf numFmtId="0" fontId="1" fillId="2"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4" fillId="0" borderId="0" xfId="2" applyFont="1"/>
    <xf numFmtId="0" fontId="5" fillId="0" borderId="0" xfId="2" applyFont="1" applyAlignment="1">
      <alignment horizontal="left" vertical="top"/>
    </xf>
    <xf numFmtId="0" fontId="5" fillId="0" borderId="0" xfId="2" applyFont="1" applyAlignment="1">
      <alignment horizontal="center" vertical="top"/>
    </xf>
    <xf numFmtId="0" fontId="4" fillId="0" borderId="0" xfId="2" applyFont="1" applyAlignment="1">
      <alignment vertical="top"/>
    </xf>
    <xf numFmtId="0" fontId="6" fillId="0" borderId="0" xfId="2" applyFont="1" applyAlignment="1">
      <alignment vertical="top"/>
    </xf>
    <xf numFmtId="0" fontId="5" fillId="3" borderId="0" xfId="2" applyFont="1" applyFill="1" applyAlignment="1">
      <alignment horizontal="center" vertical="top"/>
    </xf>
    <xf numFmtId="0" fontId="5" fillId="3" borderId="0" xfId="2" applyFont="1" applyFill="1" applyAlignment="1">
      <alignment horizontal="center" vertical="top" wrapText="1"/>
    </xf>
    <xf numFmtId="0" fontId="5" fillId="0" borderId="0" xfId="2" applyFont="1" applyAlignment="1">
      <alignment vertical="top"/>
    </xf>
    <xf numFmtId="0" fontId="4" fillId="0" borderId="0" xfId="2" applyNumberFormat="1" applyFont="1" applyAlignment="1">
      <alignment vertical="top" wrapText="1"/>
    </xf>
    <xf numFmtId="0" fontId="4" fillId="0" borderId="0" xfId="2" applyFont="1" applyAlignment="1">
      <alignment vertical="top" wrapText="1"/>
    </xf>
    <xf numFmtId="0" fontId="5" fillId="0" borderId="0" xfId="2" applyFont="1"/>
    <xf numFmtId="0" fontId="5" fillId="0" borderId="0" xfId="2" applyFont="1" applyFill="1" applyAlignment="1">
      <alignment vertical="top"/>
    </xf>
    <xf numFmtId="0" fontId="4" fillId="0" borderId="0" xfId="2" applyFont="1" applyFill="1" applyAlignment="1">
      <alignment vertical="top"/>
    </xf>
    <xf numFmtId="0" fontId="4" fillId="0" borderId="0" xfId="2" applyFont="1" applyFill="1" applyAlignment="1"/>
    <xf numFmtId="0" fontId="5" fillId="4" borderId="0" xfId="2" applyFont="1" applyFill="1" applyAlignment="1">
      <alignment vertical="top"/>
    </xf>
    <xf numFmtId="0" fontId="4" fillId="4" borderId="0" xfId="2" applyFont="1" applyFill="1" applyAlignment="1">
      <alignment vertical="top"/>
    </xf>
    <xf numFmtId="0" fontId="4" fillId="4" borderId="0" xfId="2" applyFont="1" applyFill="1" applyAlignment="1"/>
    <xf numFmtId="0" fontId="5" fillId="4" borderId="0" xfId="2" applyFont="1" applyFill="1" applyAlignment="1">
      <alignment horizontal="left" vertical="top"/>
    </xf>
    <xf numFmtId="0" fontId="4" fillId="4" borderId="0" xfId="2" applyFont="1" applyFill="1" applyAlignment="1">
      <alignment horizontal="left"/>
    </xf>
    <xf numFmtId="0" fontId="5" fillId="0" borderId="0" xfId="2" applyFont="1" applyFill="1" applyAlignment="1">
      <alignment horizontal="center" vertical="top"/>
    </xf>
    <xf numFmtId="0" fontId="0" fillId="5" borderId="0" xfId="0" applyFill="1"/>
    <xf numFmtId="0" fontId="10" fillId="0" borderId="0" xfId="0" applyFont="1" applyFill="1" applyAlignment="1">
      <alignment vertical="center"/>
    </xf>
    <xf numFmtId="20" fontId="10" fillId="0" borderId="0" xfId="0" applyNumberFormat="1" applyFont="1" applyFill="1" applyAlignment="1">
      <alignment vertical="center"/>
    </xf>
    <xf numFmtId="0" fontId="10" fillId="0" borderId="0" xfId="0" applyNumberFormat="1" applyFont="1" applyFill="1" applyAlignment="1">
      <alignment vertical="center"/>
    </xf>
    <xf numFmtId="165" fontId="11" fillId="0" borderId="0" xfId="0" applyNumberFormat="1" applyFont="1" applyFill="1" applyAlignment="1">
      <alignment vertical="center"/>
    </xf>
    <xf numFmtId="2" fontId="0" fillId="0" borderId="0" xfId="0" applyNumberFormat="1" applyAlignment="1">
      <alignment horizontal="right"/>
    </xf>
    <xf numFmtId="2" fontId="0" fillId="0" borderId="0" xfId="0" applyNumberFormat="1"/>
    <xf numFmtId="0" fontId="0" fillId="0" borderId="1" xfId="0" applyFill="1" applyBorder="1" applyAlignment="1">
      <alignment horizontal="right"/>
    </xf>
    <xf numFmtId="165" fontId="3"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ont="1" applyFill="1" applyBorder="1"/>
    <xf numFmtId="20" fontId="0" fillId="0" borderId="0" xfId="0" applyNumberFormat="1" applyFill="1"/>
    <xf numFmtId="0" fontId="0" fillId="0" borderId="0" xfId="0" applyFill="1"/>
    <xf numFmtId="0" fontId="5" fillId="3" borderId="0" xfId="2" applyFont="1" applyFill="1" applyAlignment="1">
      <alignment horizontal="center" vertical="top"/>
    </xf>
    <xf numFmtId="0" fontId="4" fillId="3" borderId="0" xfId="2" applyFont="1" applyFill="1" applyAlignment="1">
      <alignment horizontal="center" vertical="top"/>
    </xf>
    <xf numFmtId="0" fontId="4" fillId="0" borderId="0" xfId="2" applyFont="1" applyAlignment="1">
      <alignment vertical="top" wrapText="1"/>
    </xf>
    <xf numFmtId="0" fontId="4" fillId="0" borderId="0" xfId="2" applyFont="1" applyAlignment="1">
      <alignment vertical="top"/>
    </xf>
  </cellXfs>
  <cellStyles count="3">
    <cellStyle name="Normal" xfId="0" builtinId="0"/>
    <cellStyle name="Normal 2" xfId="2"/>
    <cellStyle name="Normal_Hoja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VERTEBRADOS%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gas%20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s"/>
      <sheetName val="validaciones"/>
    </sheetNames>
    <sheetDataSet>
      <sheetData sheetId="0"/>
      <sheetData sheetId="1"/>
      <sheetData sheetId="2"/>
      <sheetData sheetId="3">
        <row r="2">
          <cell r="E2">
            <v>1</v>
          </cell>
          <cell r="R2" t="str">
            <v>abulon amarillo</v>
          </cell>
        </row>
        <row r="3">
          <cell r="E3">
            <v>2</v>
          </cell>
          <cell r="R3" t="str">
            <v>Abulon azul</v>
          </cell>
        </row>
        <row r="4">
          <cell r="E4">
            <v>3</v>
          </cell>
          <cell r="R4" t="str">
            <v>Almeja de roca</v>
          </cell>
        </row>
        <row r="5">
          <cell r="E5">
            <v>4</v>
          </cell>
          <cell r="R5" t="str">
            <v>almeja roca</v>
          </cell>
        </row>
        <row r="6">
          <cell r="E6">
            <v>5</v>
          </cell>
          <cell r="R6" t="str">
            <v>anemona gigante</v>
          </cell>
        </row>
        <row r="7">
          <cell r="E7">
            <v>6</v>
          </cell>
          <cell r="R7" t="str">
            <v>arbolitos</v>
          </cell>
        </row>
        <row r="8">
          <cell r="E8">
            <v>13</v>
          </cell>
          <cell r="R8" t="str">
            <v>erizo espinudo</v>
          </cell>
        </row>
        <row r="9">
          <cell r="E9">
            <v>7</v>
          </cell>
          <cell r="R9" t="str">
            <v>arbolitos rojo</v>
          </cell>
        </row>
        <row r="10">
          <cell r="E10">
            <v>8</v>
          </cell>
          <cell r="R10" t="str">
            <v>caracol  undosa</v>
          </cell>
        </row>
        <row r="11">
          <cell r="E11">
            <v>9</v>
          </cell>
          <cell r="R11" t="str">
            <v>Caracol porcelana</v>
          </cell>
        </row>
        <row r="12">
          <cell r="E12">
            <v>10</v>
          </cell>
          <cell r="R12" t="str">
            <v>caracol tornillo</v>
          </cell>
        </row>
        <row r="13">
          <cell r="E13">
            <v>11</v>
          </cell>
          <cell r="R13" t="str">
            <v>caracol turbanico</v>
          </cell>
        </row>
        <row r="14">
          <cell r="E14">
            <v>12</v>
          </cell>
          <cell r="R14" t="str">
            <v>caracol undosa</v>
          </cell>
        </row>
        <row r="15">
          <cell r="E15">
            <v>14</v>
          </cell>
          <cell r="R15" t="str">
            <v>erizo morado</v>
          </cell>
        </row>
        <row r="16">
          <cell r="E16">
            <v>15</v>
          </cell>
          <cell r="R16" t="str">
            <v>erizo rojo</v>
          </cell>
        </row>
        <row r="17">
          <cell r="E17">
            <v>16</v>
          </cell>
          <cell r="R17" t="str">
            <v>estrella gigante</v>
          </cell>
        </row>
        <row r="18">
          <cell r="E18">
            <v>17</v>
          </cell>
          <cell r="R18" t="str">
            <v>langosta</v>
          </cell>
        </row>
        <row r="19">
          <cell r="E19">
            <v>18</v>
          </cell>
          <cell r="R19" t="str">
            <v>lapa china</v>
          </cell>
        </row>
        <row r="20">
          <cell r="E20">
            <v>19</v>
          </cell>
          <cell r="R20" t="str">
            <v>pepino</v>
          </cell>
        </row>
        <row r="21">
          <cell r="E21">
            <v>20</v>
          </cell>
          <cell r="R21" t="str">
            <v>pulpo</v>
          </cell>
        </row>
        <row r="22">
          <cell r="E22">
            <v>21</v>
          </cell>
          <cell r="R22" t="str">
            <v>abulon rojo</v>
          </cell>
        </row>
        <row r="23">
          <cell r="E23">
            <v>22</v>
          </cell>
          <cell r="R23" t="str">
            <v>cangrejo</v>
          </cell>
        </row>
        <row r="24">
          <cell r="E24">
            <v>23</v>
          </cell>
          <cell r="R24" t="str">
            <v>estrella murcielago</v>
          </cell>
        </row>
        <row r="25">
          <cell r="E25">
            <v>24</v>
          </cell>
          <cell r="R25" t="str">
            <v>arbolito café/dorado</v>
          </cell>
        </row>
        <row r="26">
          <cell r="E26">
            <v>25</v>
          </cell>
          <cell r="R26" t="str">
            <v>abulon pinto</v>
          </cell>
        </row>
        <row r="27">
          <cell r="R27" t="str">
            <v>abulon sp</v>
          </cell>
        </row>
        <row r="28">
          <cell r="R28" t="str">
            <v>eeeeeeet</v>
          </cell>
        </row>
        <row r="29">
          <cell r="R29" t="str">
            <v>def</v>
          </cell>
        </row>
        <row r="30">
          <cell r="R30" t="str">
            <v>n/d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ciones"/>
      <sheetName val="Hoja1"/>
      <sheetName val="Todas las algas"/>
      <sheetName val="Kelp"/>
      <sheetName val="Otras algas"/>
      <sheetName val="validaciones"/>
      <sheetName val="Tabla"/>
      <sheetName val="Hoja4"/>
    </sheetNames>
    <sheetDataSet>
      <sheetData sheetId="0" refreshError="1"/>
      <sheetData sheetId="1" refreshError="1"/>
      <sheetData sheetId="2" refreshError="1"/>
      <sheetData sheetId="3" refreshError="1"/>
      <sheetData sheetId="4" refreshError="1"/>
      <sheetData sheetId="5">
        <row r="2">
          <cell r="E2">
            <v>1</v>
          </cell>
          <cell r="F2">
            <v>1</v>
          </cell>
        </row>
        <row r="3">
          <cell r="E3">
            <v>2</v>
          </cell>
          <cell r="F3">
            <v>2</v>
          </cell>
        </row>
        <row r="4">
          <cell r="E4">
            <v>3</v>
          </cell>
          <cell r="F4">
            <v>3</v>
          </cell>
        </row>
        <row r="5">
          <cell r="E5">
            <v>4</v>
          </cell>
          <cell r="F5">
            <v>4</v>
          </cell>
        </row>
        <row r="6">
          <cell r="E6">
            <v>5</v>
          </cell>
          <cell r="F6">
            <v>5</v>
          </cell>
        </row>
        <row r="7">
          <cell r="E7">
            <v>6</v>
          </cell>
          <cell r="F7">
            <v>6</v>
          </cell>
        </row>
        <row r="8">
          <cell r="E8">
            <v>7</v>
          </cell>
          <cell r="F8">
            <v>7</v>
          </cell>
        </row>
        <row r="9">
          <cell r="E9">
            <v>8</v>
          </cell>
          <cell r="F9">
            <v>8</v>
          </cell>
        </row>
        <row r="10">
          <cell r="E10">
            <v>9</v>
          </cell>
          <cell r="F10">
            <v>9</v>
          </cell>
        </row>
        <row r="11">
          <cell r="E11">
            <v>10</v>
          </cell>
          <cell r="F11">
            <v>10</v>
          </cell>
        </row>
        <row r="12">
          <cell r="E12">
            <v>11</v>
          </cell>
          <cell r="F12">
            <v>11</v>
          </cell>
        </row>
        <row r="13">
          <cell r="E13">
            <v>12</v>
          </cell>
          <cell r="F13">
            <v>12</v>
          </cell>
        </row>
        <row r="14">
          <cell r="E14">
            <v>13</v>
          </cell>
          <cell r="F14">
            <v>13</v>
          </cell>
        </row>
        <row r="15">
          <cell r="E15">
            <v>14</v>
          </cell>
          <cell r="F15">
            <v>14</v>
          </cell>
        </row>
        <row r="16">
          <cell r="E16">
            <v>15</v>
          </cell>
          <cell r="F16">
            <v>15</v>
          </cell>
        </row>
        <row r="17">
          <cell r="E17">
            <v>16</v>
          </cell>
          <cell r="F17">
            <v>16</v>
          </cell>
        </row>
        <row r="18">
          <cell r="E18">
            <v>17</v>
          </cell>
          <cell r="F18">
            <v>17</v>
          </cell>
        </row>
        <row r="19">
          <cell r="E19">
            <v>18</v>
          </cell>
          <cell r="F19">
            <v>18</v>
          </cell>
        </row>
        <row r="20">
          <cell r="E20">
            <v>19</v>
          </cell>
          <cell r="F20">
            <v>19</v>
          </cell>
        </row>
        <row r="21">
          <cell r="E21">
            <v>20</v>
          </cell>
          <cell r="F21">
            <v>20</v>
          </cell>
        </row>
        <row r="22">
          <cell r="E22">
            <v>21</v>
          </cell>
          <cell r="F22">
            <v>21</v>
          </cell>
        </row>
        <row r="23">
          <cell r="E23">
            <v>22</v>
          </cell>
          <cell r="F23">
            <v>22</v>
          </cell>
        </row>
        <row r="24">
          <cell r="E24">
            <v>23</v>
          </cell>
          <cell r="F24">
            <v>23</v>
          </cell>
        </row>
        <row r="25">
          <cell r="E25">
            <v>24</v>
          </cell>
          <cell r="F25">
            <v>24</v>
          </cell>
        </row>
        <row r="26">
          <cell r="E26">
            <v>25</v>
          </cell>
          <cell r="F26">
            <v>25</v>
          </cell>
        </row>
      </sheetData>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7"/>
  <sheetViews>
    <sheetView topLeftCell="A22" workbookViewId="0">
      <selection activeCell="A19" sqref="A19"/>
    </sheetView>
  </sheetViews>
  <sheetFormatPr baseColWidth="10" defaultRowHeight="15"/>
  <cols>
    <col min="1" max="1" width="29.7109375" style="50" customWidth="1"/>
    <col min="2" max="2" width="88.85546875" style="56" customWidth="1"/>
    <col min="3" max="3" width="11.42578125" style="47"/>
    <col min="4" max="4" width="24.140625" style="47" customWidth="1"/>
    <col min="5" max="256" width="11.42578125" style="47"/>
    <col min="257" max="257" width="29.7109375" customWidth="1"/>
    <col min="258" max="258" width="88.85546875" customWidth="1"/>
    <col min="260" max="260" width="24.140625" customWidth="1"/>
    <col min="513" max="513" width="29.7109375" customWidth="1"/>
    <col min="514" max="514" width="88.85546875" customWidth="1"/>
    <col min="516" max="516" width="24.140625" customWidth="1"/>
    <col min="769" max="769" width="29.7109375" customWidth="1"/>
    <col min="770" max="770" width="88.85546875" customWidth="1"/>
    <col min="772" max="772" width="24.140625" customWidth="1"/>
    <col min="1025" max="1025" width="29.7109375" customWidth="1"/>
    <col min="1026" max="1026" width="88.85546875" customWidth="1"/>
    <col min="1028" max="1028" width="24.140625" customWidth="1"/>
    <col min="1281" max="1281" width="29.7109375" customWidth="1"/>
    <col min="1282" max="1282" width="88.85546875" customWidth="1"/>
    <col min="1284" max="1284" width="24.140625" customWidth="1"/>
    <col min="1537" max="1537" width="29.7109375" customWidth="1"/>
    <col min="1538" max="1538" width="88.85546875" customWidth="1"/>
    <col min="1540" max="1540" width="24.140625" customWidth="1"/>
    <col min="1793" max="1793" width="29.7109375" customWidth="1"/>
    <col min="1794" max="1794" width="88.85546875" customWidth="1"/>
    <col min="1796" max="1796" width="24.140625" customWidth="1"/>
    <col min="2049" max="2049" width="29.7109375" customWidth="1"/>
    <col min="2050" max="2050" width="88.85546875" customWidth="1"/>
    <col min="2052" max="2052" width="24.140625" customWidth="1"/>
    <col min="2305" max="2305" width="29.7109375" customWidth="1"/>
    <col min="2306" max="2306" width="88.85546875" customWidth="1"/>
    <col min="2308" max="2308" width="24.140625" customWidth="1"/>
    <col min="2561" max="2561" width="29.7109375" customWidth="1"/>
    <col min="2562" max="2562" width="88.85546875" customWidth="1"/>
    <col min="2564" max="2564" width="24.140625" customWidth="1"/>
    <col min="2817" max="2817" width="29.7109375" customWidth="1"/>
    <col min="2818" max="2818" width="88.85546875" customWidth="1"/>
    <col min="2820" max="2820" width="24.140625" customWidth="1"/>
    <col min="3073" max="3073" width="29.7109375" customWidth="1"/>
    <col min="3074" max="3074" width="88.85546875" customWidth="1"/>
    <col min="3076" max="3076" width="24.140625" customWidth="1"/>
    <col min="3329" max="3329" width="29.7109375" customWidth="1"/>
    <col min="3330" max="3330" width="88.85546875" customWidth="1"/>
    <col min="3332" max="3332" width="24.140625" customWidth="1"/>
    <col min="3585" max="3585" width="29.7109375" customWidth="1"/>
    <col min="3586" max="3586" width="88.85546875" customWidth="1"/>
    <col min="3588" max="3588" width="24.140625" customWidth="1"/>
    <col min="3841" max="3841" width="29.7109375" customWidth="1"/>
    <col min="3842" max="3842" width="88.85546875" customWidth="1"/>
    <col min="3844" max="3844" width="24.140625" customWidth="1"/>
    <col min="4097" max="4097" width="29.7109375" customWidth="1"/>
    <col min="4098" max="4098" width="88.85546875" customWidth="1"/>
    <col min="4100" max="4100" width="24.140625" customWidth="1"/>
    <col min="4353" max="4353" width="29.7109375" customWidth="1"/>
    <col min="4354" max="4354" width="88.85546875" customWidth="1"/>
    <col min="4356" max="4356" width="24.140625" customWidth="1"/>
    <col min="4609" max="4609" width="29.7109375" customWidth="1"/>
    <col min="4610" max="4610" width="88.85546875" customWidth="1"/>
    <col min="4612" max="4612" width="24.140625" customWidth="1"/>
    <col min="4865" max="4865" width="29.7109375" customWidth="1"/>
    <col min="4866" max="4866" width="88.85546875" customWidth="1"/>
    <col min="4868" max="4868" width="24.140625" customWidth="1"/>
    <col min="5121" max="5121" width="29.7109375" customWidth="1"/>
    <col min="5122" max="5122" width="88.85546875" customWidth="1"/>
    <col min="5124" max="5124" width="24.140625" customWidth="1"/>
    <col min="5377" max="5377" width="29.7109375" customWidth="1"/>
    <col min="5378" max="5378" width="88.85546875" customWidth="1"/>
    <col min="5380" max="5380" width="24.140625" customWidth="1"/>
    <col min="5633" max="5633" width="29.7109375" customWidth="1"/>
    <col min="5634" max="5634" width="88.85546875" customWidth="1"/>
    <col min="5636" max="5636" width="24.140625" customWidth="1"/>
    <col min="5889" max="5889" width="29.7109375" customWidth="1"/>
    <col min="5890" max="5890" width="88.85546875" customWidth="1"/>
    <col min="5892" max="5892" width="24.140625" customWidth="1"/>
    <col min="6145" max="6145" width="29.7109375" customWidth="1"/>
    <col min="6146" max="6146" width="88.85546875" customWidth="1"/>
    <col min="6148" max="6148" width="24.140625" customWidth="1"/>
    <col min="6401" max="6401" width="29.7109375" customWidth="1"/>
    <col min="6402" max="6402" width="88.85546875" customWidth="1"/>
    <col min="6404" max="6404" width="24.140625" customWidth="1"/>
    <col min="6657" max="6657" width="29.7109375" customWidth="1"/>
    <col min="6658" max="6658" width="88.85546875" customWidth="1"/>
    <col min="6660" max="6660" width="24.140625" customWidth="1"/>
    <col min="6913" max="6913" width="29.7109375" customWidth="1"/>
    <col min="6914" max="6914" width="88.85546875" customWidth="1"/>
    <col min="6916" max="6916" width="24.140625" customWidth="1"/>
    <col min="7169" max="7169" width="29.7109375" customWidth="1"/>
    <col min="7170" max="7170" width="88.85546875" customWidth="1"/>
    <col min="7172" max="7172" width="24.140625" customWidth="1"/>
    <col min="7425" max="7425" width="29.7109375" customWidth="1"/>
    <col min="7426" max="7426" width="88.85546875" customWidth="1"/>
    <col min="7428" max="7428" width="24.140625" customWidth="1"/>
    <col min="7681" max="7681" width="29.7109375" customWidth="1"/>
    <col min="7682" max="7682" width="88.85546875" customWidth="1"/>
    <col min="7684" max="7684" width="24.140625" customWidth="1"/>
    <col min="7937" max="7937" width="29.7109375" customWidth="1"/>
    <col min="7938" max="7938" width="88.85546875" customWidth="1"/>
    <col min="7940" max="7940" width="24.140625" customWidth="1"/>
    <col min="8193" max="8193" width="29.7109375" customWidth="1"/>
    <col min="8194" max="8194" width="88.85546875" customWidth="1"/>
    <col min="8196" max="8196" width="24.140625" customWidth="1"/>
    <col min="8449" max="8449" width="29.7109375" customWidth="1"/>
    <col min="8450" max="8450" width="88.85546875" customWidth="1"/>
    <col min="8452" max="8452" width="24.140625" customWidth="1"/>
    <col min="8705" max="8705" width="29.7109375" customWidth="1"/>
    <col min="8706" max="8706" width="88.85546875" customWidth="1"/>
    <col min="8708" max="8708" width="24.140625" customWidth="1"/>
    <col min="8961" max="8961" width="29.7109375" customWidth="1"/>
    <col min="8962" max="8962" width="88.85546875" customWidth="1"/>
    <col min="8964" max="8964" width="24.140625" customWidth="1"/>
    <col min="9217" max="9217" width="29.7109375" customWidth="1"/>
    <col min="9218" max="9218" width="88.85546875" customWidth="1"/>
    <col min="9220" max="9220" width="24.140625" customWidth="1"/>
    <col min="9473" max="9473" width="29.7109375" customWidth="1"/>
    <col min="9474" max="9474" width="88.85546875" customWidth="1"/>
    <col min="9476" max="9476" width="24.140625" customWidth="1"/>
    <col min="9729" max="9729" width="29.7109375" customWidth="1"/>
    <col min="9730" max="9730" width="88.85546875" customWidth="1"/>
    <col min="9732" max="9732" width="24.140625" customWidth="1"/>
    <col min="9985" max="9985" width="29.7109375" customWidth="1"/>
    <col min="9986" max="9986" width="88.85546875" customWidth="1"/>
    <col min="9988" max="9988" width="24.140625" customWidth="1"/>
    <col min="10241" max="10241" width="29.7109375" customWidth="1"/>
    <col min="10242" max="10242" width="88.85546875" customWidth="1"/>
    <col min="10244" max="10244" width="24.140625" customWidth="1"/>
    <col min="10497" max="10497" width="29.7109375" customWidth="1"/>
    <col min="10498" max="10498" width="88.85546875" customWidth="1"/>
    <col min="10500" max="10500" width="24.140625" customWidth="1"/>
    <col min="10753" max="10753" width="29.7109375" customWidth="1"/>
    <col min="10754" max="10754" width="88.85546875" customWidth="1"/>
    <col min="10756" max="10756" width="24.140625" customWidth="1"/>
    <col min="11009" max="11009" width="29.7109375" customWidth="1"/>
    <col min="11010" max="11010" width="88.85546875" customWidth="1"/>
    <col min="11012" max="11012" width="24.140625" customWidth="1"/>
    <col min="11265" max="11265" width="29.7109375" customWidth="1"/>
    <col min="11266" max="11266" width="88.85546875" customWidth="1"/>
    <col min="11268" max="11268" width="24.140625" customWidth="1"/>
    <col min="11521" max="11521" width="29.7109375" customWidth="1"/>
    <col min="11522" max="11522" width="88.85546875" customWidth="1"/>
    <col min="11524" max="11524" width="24.140625" customWidth="1"/>
    <col min="11777" max="11777" width="29.7109375" customWidth="1"/>
    <col min="11778" max="11778" width="88.85546875" customWidth="1"/>
    <col min="11780" max="11780" width="24.140625" customWidth="1"/>
    <col min="12033" max="12033" width="29.7109375" customWidth="1"/>
    <col min="12034" max="12034" width="88.85546875" customWidth="1"/>
    <col min="12036" max="12036" width="24.140625" customWidth="1"/>
    <col min="12289" max="12289" width="29.7109375" customWidth="1"/>
    <col min="12290" max="12290" width="88.85546875" customWidth="1"/>
    <col min="12292" max="12292" width="24.140625" customWidth="1"/>
    <col min="12545" max="12545" width="29.7109375" customWidth="1"/>
    <col min="12546" max="12546" width="88.85546875" customWidth="1"/>
    <col min="12548" max="12548" width="24.140625" customWidth="1"/>
    <col min="12801" max="12801" width="29.7109375" customWidth="1"/>
    <col min="12802" max="12802" width="88.85546875" customWidth="1"/>
    <col min="12804" max="12804" width="24.140625" customWidth="1"/>
    <col min="13057" max="13057" width="29.7109375" customWidth="1"/>
    <col min="13058" max="13058" width="88.85546875" customWidth="1"/>
    <col min="13060" max="13060" width="24.140625" customWidth="1"/>
    <col min="13313" max="13313" width="29.7109375" customWidth="1"/>
    <col min="13314" max="13314" width="88.85546875" customWidth="1"/>
    <col min="13316" max="13316" width="24.140625" customWidth="1"/>
    <col min="13569" max="13569" width="29.7109375" customWidth="1"/>
    <col min="13570" max="13570" width="88.85546875" customWidth="1"/>
    <col min="13572" max="13572" width="24.140625" customWidth="1"/>
    <col min="13825" max="13825" width="29.7109375" customWidth="1"/>
    <col min="13826" max="13826" width="88.85546875" customWidth="1"/>
    <col min="13828" max="13828" width="24.140625" customWidth="1"/>
    <col min="14081" max="14081" width="29.7109375" customWidth="1"/>
    <col min="14082" max="14082" width="88.85546875" customWidth="1"/>
    <col min="14084" max="14084" width="24.140625" customWidth="1"/>
    <col min="14337" max="14337" width="29.7109375" customWidth="1"/>
    <col min="14338" max="14338" width="88.85546875" customWidth="1"/>
    <col min="14340" max="14340" width="24.140625" customWidth="1"/>
    <col min="14593" max="14593" width="29.7109375" customWidth="1"/>
    <col min="14594" max="14594" width="88.85546875" customWidth="1"/>
    <col min="14596" max="14596" width="24.140625" customWidth="1"/>
    <col min="14849" max="14849" width="29.7109375" customWidth="1"/>
    <col min="14850" max="14850" width="88.85546875" customWidth="1"/>
    <col min="14852" max="14852" width="24.140625" customWidth="1"/>
    <col min="15105" max="15105" width="29.7109375" customWidth="1"/>
    <col min="15106" max="15106" width="88.85546875" customWidth="1"/>
    <col min="15108" max="15108" width="24.140625" customWidth="1"/>
    <col min="15361" max="15361" width="29.7109375" customWidth="1"/>
    <col min="15362" max="15362" width="88.85546875" customWidth="1"/>
    <col min="15364" max="15364" width="24.140625" customWidth="1"/>
    <col min="15617" max="15617" width="29.7109375" customWidth="1"/>
    <col min="15618" max="15618" width="88.85546875" customWidth="1"/>
    <col min="15620" max="15620" width="24.140625" customWidth="1"/>
    <col min="15873" max="15873" width="29.7109375" customWidth="1"/>
    <col min="15874" max="15874" width="88.85546875" customWidth="1"/>
    <col min="15876" max="15876" width="24.140625" customWidth="1"/>
    <col min="16129" max="16129" width="29.7109375" customWidth="1"/>
    <col min="16130" max="16130" width="88.85546875" customWidth="1"/>
    <col min="16132" max="16132" width="24.140625" customWidth="1"/>
  </cols>
  <sheetData>
    <row r="1" spans="1:7">
      <c r="A1" s="80" t="s">
        <v>71</v>
      </c>
      <c r="B1" s="80"/>
    </row>
    <row r="2" spans="1:7">
      <c r="A2" s="80" t="s">
        <v>72</v>
      </c>
      <c r="B2" s="80"/>
    </row>
    <row r="3" spans="1:7">
      <c r="A3" s="48" t="s">
        <v>73</v>
      </c>
      <c r="B3" s="49"/>
    </row>
    <row r="4" spans="1:7">
      <c r="A4" s="82" t="s">
        <v>74</v>
      </c>
      <c r="B4" s="82"/>
    </row>
    <row r="5" spans="1:7">
      <c r="A5" s="83" t="s">
        <v>75</v>
      </c>
      <c r="B5" s="83"/>
    </row>
    <row r="6" spans="1:7">
      <c r="B6" s="50"/>
    </row>
    <row r="7" spans="1:7">
      <c r="A7" s="51" t="s">
        <v>76</v>
      </c>
      <c r="B7" s="50"/>
    </row>
    <row r="8" spans="1:7">
      <c r="A8" s="82" t="s">
        <v>77</v>
      </c>
      <c r="B8" s="82"/>
    </row>
    <row r="9" spans="1:7">
      <c r="A9" s="82" t="s">
        <v>78</v>
      </c>
      <c r="B9" s="82"/>
    </row>
    <row r="10" spans="1:7">
      <c r="A10" s="52" t="s">
        <v>79</v>
      </c>
      <c r="B10" s="53" t="s">
        <v>80</v>
      </c>
    </row>
    <row r="11" spans="1:7">
      <c r="A11" s="80" t="s">
        <v>81</v>
      </c>
      <c r="B11" s="81"/>
    </row>
    <row r="12" spans="1:7" ht="89.25">
      <c r="A12" s="54" t="s">
        <v>82</v>
      </c>
      <c r="B12" s="55" t="s">
        <v>83</v>
      </c>
    </row>
    <row r="13" spans="1:7">
      <c r="A13" s="54" t="s">
        <v>1</v>
      </c>
      <c r="B13" s="56" t="s">
        <v>84</v>
      </c>
    </row>
    <row r="14" spans="1:7" ht="38.25">
      <c r="A14" s="54" t="s">
        <v>2</v>
      </c>
      <c r="B14" s="56" t="s">
        <v>85</v>
      </c>
    </row>
    <row r="15" spans="1:7">
      <c r="A15" s="54" t="s">
        <v>59</v>
      </c>
      <c r="B15" s="47" t="s">
        <v>86</v>
      </c>
    </row>
    <row r="16" spans="1:7">
      <c r="A16" s="54" t="s">
        <v>4</v>
      </c>
      <c r="B16" s="56" t="s">
        <v>87</v>
      </c>
      <c r="G16" s="47">
        <v>15</v>
      </c>
    </row>
    <row r="17" spans="1:2">
      <c r="A17" s="54" t="s">
        <v>5</v>
      </c>
      <c r="B17" s="56" t="s">
        <v>88</v>
      </c>
    </row>
    <row r="18" spans="1:2">
      <c r="A18" s="54" t="s">
        <v>6</v>
      </c>
      <c r="B18" s="56" t="s">
        <v>89</v>
      </c>
    </row>
    <row r="19" spans="1:2" ht="38.25">
      <c r="A19" s="54" t="s">
        <v>7</v>
      </c>
      <c r="B19" s="56" t="s">
        <v>90</v>
      </c>
    </row>
    <row r="20" spans="1:2" ht="25.5">
      <c r="A20" s="54" t="s">
        <v>8</v>
      </c>
      <c r="B20" s="56" t="s">
        <v>91</v>
      </c>
    </row>
    <row r="21" spans="1:2">
      <c r="A21" s="54" t="s">
        <v>9</v>
      </c>
      <c r="B21" s="56" t="s">
        <v>92</v>
      </c>
    </row>
    <row r="22" spans="1:2" ht="25.5">
      <c r="A22" s="54" t="s">
        <v>93</v>
      </c>
      <c r="B22" s="56" t="s">
        <v>94</v>
      </c>
    </row>
    <row r="23" spans="1:2" ht="38.25">
      <c r="A23" s="54" t="s">
        <v>11</v>
      </c>
      <c r="B23" s="56" t="s">
        <v>95</v>
      </c>
    </row>
    <row r="24" spans="1:2" ht="63.75">
      <c r="A24" s="54" t="s">
        <v>12</v>
      </c>
      <c r="B24" s="56" t="s">
        <v>96</v>
      </c>
    </row>
    <row r="25" spans="1:2">
      <c r="A25" s="54" t="s">
        <v>13</v>
      </c>
      <c r="B25" s="56" t="s">
        <v>97</v>
      </c>
    </row>
    <row r="26" spans="1:2">
      <c r="A26" s="54" t="s">
        <v>98</v>
      </c>
      <c r="B26" s="56" t="s">
        <v>99</v>
      </c>
    </row>
    <row r="27" spans="1:2">
      <c r="A27" s="54" t="s">
        <v>14</v>
      </c>
      <c r="B27" s="56" t="s">
        <v>100</v>
      </c>
    </row>
    <row r="28" spans="1:2">
      <c r="A28" s="54" t="s">
        <v>15</v>
      </c>
      <c r="B28" s="56" t="s">
        <v>101</v>
      </c>
    </row>
    <row r="29" spans="1:2">
      <c r="A29" s="54" t="s">
        <v>16</v>
      </c>
      <c r="B29" s="56" t="s">
        <v>102</v>
      </c>
    </row>
    <row r="30" spans="1:2">
      <c r="A30" s="54" t="s">
        <v>17</v>
      </c>
      <c r="B30" s="56" t="s">
        <v>103</v>
      </c>
    </row>
    <row r="31" spans="1:2">
      <c r="A31" s="54" t="s">
        <v>18</v>
      </c>
      <c r="B31" s="56" t="s">
        <v>104</v>
      </c>
    </row>
    <row r="32" spans="1:2">
      <c r="A32" s="54" t="s">
        <v>19</v>
      </c>
      <c r="B32" s="56" t="s">
        <v>105</v>
      </c>
    </row>
    <row r="33" spans="1:256">
      <c r="A33" s="54" t="s">
        <v>20</v>
      </c>
      <c r="B33" s="56" t="s">
        <v>106</v>
      </c>
    </row>
    <row r="34" spans="1:256">
      <c r="A34" s="54" t="s">
        <v>21</v>
      </c>
      <c r="B34" s="56" t="s">
        <v>107</v>
      </c>
    </row>
    <row r="35" spans="1:256">
      <c r="A35" s="54" t="s">
        <v>22</v>
      </c>
      <c r="B35" s="56" t="s">
        <v>108</v>
      </c>
    </row>
    <row r="36" spans="1:256">
      <c r="A36" s="54" t="s">
        <v>23</v>
      </c>
      <c r="B36" s="56" t="s">
        <v>109</v>
      </c>
    </row>
    <row r="37" spans="1:256">
      <c r="A37" s="54" t="s">
        <v>24</v>
      </c>
      <c r="B37" s="56" t="s">
        <v>110</v>
      </c>
    </row>
    <row r="38" spans="1:256">
      <c r="A38" s="54" t="s">
        <v>25</v>
      </c>
      <c r="B38" s="56" t="s">
        <v>111</v>
      </c>
    </row>
    <row r="39" spans="1:256">
      <c r="A39" s="54" t="s">
        <v>26</v>
      </c>
      <c r="B39" s="56" t="s">
        <v>112</v>
      </c>
    </row>
    <row r="40" spans="1:256">
      <c r="A40" s="80" t="s">
        <v>113</v>
      </c>
      <c r="B40" s="81"/>
    </row>
    <row r="41" spans="1:256" ht="25.5">
      <c r="A41" s="54" t="s">
        <v>114</v>
      </c>
      <c r="B41" s="56" t="s">
        <v>115</v>
      </c>
    </row>
    <row r="42" spans="1:256">
      <c r="A42" s="54" t="s">
        <v>116</v>
      </c>
      <c r="B42" s="56" t="s">
        <v>117</v>
      </c>
    </row>
    <row r="43" spans="1:256">
      <c r="A43" s="57" t="s">
        <v>118</v>
      </c>
      <c r="B43" s="47" t="s">
        <v>119</v>
      </c>
    </row>
    <row r="44" spans="1:256" ht="25.5">
      <c r="A44" s="54" t="s">
        <v>120</v>
      </c>
      <c r="B44" s="56" t="s">
        <v>121</v>
      </c>
    </row>
    <row r="45" spans="1:256">
      <c r="A45" s="80" t="s">
        <v>122</v>
      </c>
      <c r="B45" s="80"/>
    </row>
    <row r="46" spans="1:256">
      <c r="A46" s="58"/>
      <c r="B46" s="59"/>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c r="DQ46" s="60"/>
      <c r="DR46" s="60"/>
      <c r="DS46" s="60"/>
      <c r="DT46" s="60"/>
      <c r="DU46" s="60"/>
      <c r="DV46" s="60"/>
      <c r="DW46" s="60"/>
      <c r="DX46" s="60"/>
      <c r="DY46" s="60"/>
      <c r="DZ46" s="60"/>
      <c r="EA46" s="60"/>
      <c r="EB46" s="60"/>
      <c r="EC46" s="60"/>
      <c r="ED46" s="60"/>
      <c r="EE46" s="60"/>
      <c r="EF46" s="60"/>
      <c r="EG46" s="60"/>
      <c r="EH46" s="60"/>
      <c r="EI46" s="60"/>
      <c r="EJ46" s="60"/>
      <c r="EK46" s="60"/>
      <c r="EL46" s="60"/>
      <c r="EM46" s="60"/>
      <c r="EN46" s="60"/>
      <c r="EO46" s="60"/>
      <c r="EP46" s="60"/>
      <c r="EQ46" s="60"/>
      <c r="ER46" s="60"/>
      <c r="ES46" s="60"/>
      <c r="ET46" s="60"/>
      <c r="EU46" s="60"/>
      <c r="EV46" s="60"/>
      <c r="EW46" s="60"/>
      <c r="EX46" s="60"/>
      <c r="EY46" s="60"/>
      <c r="EZ46" s="60"/>
      <c r="FA46" s="60"/>
      <c r="FB46" s="60"/>
      <c r="FC46" s="60"/>
      <c r="FD46" s="60"/>
      <c r="FE46" s="60"/>
      <c r="FF46" s="60"/>
      <c r="FG46" s="60"/>
      <c r="FH46" s="60"/>
      <c r="FI46" s="60"/>
      <c r="FJ46" s="60"/>
      <c r="FK46" s="60"/>
      <c r="FL46" s="60"/>
      <c r="FM46" s="60"/>
      <c r="FN46" s="60"/>
      <c r="FO46" s="60"/>
      <c r="FP46" s="60"/>
      <c r="FQ46" s="60"/>
      <c r="FR46" s="60"/>
      <c r="FS46" s="60"/>
      <c r="FT46" s="60"/>
      <c r="FU46" s="60"/>
      <c r="FV46" s="60"/>
      <c r="FW46" s="60"/>
      <c r="FX46" s="60"/>
      <c r="FY46" s="60"/>
      <c r="FZ46" s="60"/>
      <c r="GA46" s="60"/>
      <c r="GB46" s="60"/>
      <c r="GC46" s="60"/>
      <c r="GD46" s="60"/>
      <c r="GE46" s="60"/>
      <c r="GF46" s="60"/>
      <c r="GG46" s="60"/>
      <c r="GH46" s="60"/>
      <c r="GI46" s="60"/>
      <c r="GJ46" s="60"/>
      <c r="GK46" s="60"/>
      <c r="GL46" s="60"/>
      <c r="GM46" s="60"/>
      <c r="GN46" s="60"/>
      <c r="GO46" s="60"/>
      <c r="GP46" s="60"/>
      <c r="GQ46" s="60"/>
      <c r="GR46" s="60"/>
      <c r="GS46" s="60"/>
      <c r="GT46" s="60"/>
      <c r="GU46" s="60"/>
      <c r="GV46" s="60"/>
      <c r="GW46" s="60"/>
      <c r="GX46" s="60"/>
      <c r="GY46" s="60"/>
      <c r="GZ46" s="60"/>
      <c r="HA46" s="60"/>
      <c r="HB46" s="60"/>
      <c r="HC46" s="60"/>
      <c r="HD46" s="60"/>
      <c r="HE46" s="60"/>
      <c r="HF46" s="60"/>
      <c r="HG46" s="60"/>
      <c r="HH46" s="60"/>
      <c r="HI46" s="60"/>
      <c r="HJ46" s="60"/>
      <c r="HK46" s="60"/>
      <c r="HL46" s="60"/>
      <c r="HM46" s="60"/>
      <c r="HN46" s="60"/>
      <c r="HO46" s="60"/>
      <c r="HP46" s="60"/>
      <c r="HQ46" s="60"/>
      <c r="HR46" s="60"/>
      <c r="HS46" s="60"/>
      <c r="HT46" s="60"/>
      <c r="HU46" s="60"/>
      <c r="HV46" s="60"/>
      <c r="HW46" s="60"/>
      <c r="HX46" s="60"/>
      <c r="HY46" s="60"/>
      <c r="HZ46" s="60"/>
      <c r="IA46" s="60"/>
      <c r="IB46" s="60"/>
      <c r="IC46" s="60"/>
      <c r="ID46" s="60"/>
      <c r="IE46" s="60"/>
      <c r="IF46" s="60"/>
      <c r="IG46" s="60"/>
      <c r="IH46" s="60"/>
      <c r="II46" s="60"/>
      <c r="IJ46" s="60"/>
      <c r="IK46" s="60"/>
      <c r="IL46" s="60"/>
      <c r="IM46" s="60"/>
      <c r="IN46" s="60"/>
      <c r="IO46" s="60"/>
      <c r="IP46" s="60"/>
      <c r="IQ46" s="60"/>
      <c r="IR46" s="60"/>
      <c r="IS46" s="60"/>
      <c r="IT46" s="60"/>
      <c r="IU46" s="60"/>
      <c r="IV46" s="60"/>
    </row>
    <row r="47" spans="1:256">
      <c r="A47" s="61"/>
      <c r="B47" s="62"/>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63"/>
      <c r="FB47" s="63"/>
      <c r="FC47" s="63"/>
      <c r="FD47" s="63"/>
      <c r="FE47" s="63"/>
      <c r="FF47" s="63"/>
      <c r="FG47" s="63"/>
      <c r="FH47" s="63"/>
      <c r="FI47" s="63"/>
      <c r="FJ47" s="63"/>
      <c r="FK47" s="63"/>
      <c r="FL47" s="63"/>
      <c r="FM47" s="63"/>
      <c r="FN47" s="63"/>
      <c r="FO47" s="63"/>
      <c r="FP47" s="63"/>
      <c r="FQ47" s="63"/>
      <c r="FR47" s="63"/>
      <c r="FS47" s="63"/>
      <c r="FT47" s="63"/>
      <c r="FU47" s="63"/>
      <c r="FV47" s="63"/>
      <c r="FW47" s="63"/>
      <c r="FX47" s="63"/>
      <c r="FY47" s="63"/>
      <c r="FZ47" s="63"/>
      <c r="GA47" s="63"/>
      <c r="GB47" s="63"/>
      <c r="GC47" s="63"/>
      <c r="GD47" s="63"/>
      <c r="GE47" s="63"/>
      <c r="GF47" s="63"/>
      <c r="GG47" s="63"/>
      <c r="GH47" s="63"/>
      <c r="GI47" s="63"/>
      <c r="GJ47" s="63"/>
      <c r="GK47" s="63"/>
      <c r="GL47" s="63"/>
      <c r="GM47" s="63"/>
      <c r="GN47" s="63"/>
      <c r="GO47" s="63"/>
      <c r="GP47" s="63"/>
      <c r="GQ47" s="63"/>
      <c r="GR47" s="63"/>
      <c r="GS47" s="63"/>
      <c r="GT47" s="63"/>
      <c r="GU47" s="63"/>
      <c r="GV47" s="63"/>
      <c r="GW47" s="63"/>
      <c r="GX47" s="63"/>
      <c r="GY47" s="63"/>
      <c r="GZ47" s="63"/>
      <c r="HA47" s="63"/>
      <c r="HB47" s="63"/>
      <c r="HC47" s="63"/>
      <c r="HD47" s="63"/>
      <c r="HE47" s="63"/>
      <c r="HF47" s="63"/>
      <c r="HG47" s="63"/>
      <c r="HH47" s="63"/>
      <c r="HI47" s="63"/>
      <c r="HJ47" s="63"/>
      <c r="HK47" s="63"/>
      <c r="HL47" s="63"/>
      <c r="HM47" s="63"/>
      <c r="HN47" s="63"/>
      <c r="HO47" s="63"/>
      <c r="HP47" s="63"/>
      <c r="HQ47" s="63"/>
      <c r="HR47" s="63"/>
      <c r="HS47" s="63"/>
      <c r="HT47" s="63"/>
      <c r="HU47" s="63"/>
      <c r="HV47" s="63"/>
      <c r="HW47" s="63"/>
      <c r="HX47" s="63"/>
      <c r="HY47" s="63"/>
      <c r="HZ47" s="63"/>
      <c r="IA47" s="63"/>
      <c r="IB47" s="63"/>
      <c r="IC47" s="63"/>
      <c r="ID47" s="63"/>
      <c r="IE47" s="63"/>
      <c r="IF47" s="63"/>
      <c r="IG47" s="63"/>
      <c r="IH47" s="63"/>
      <c r="II47" s="63"/>
      <c r="IJ47" s="63"/>
      <c r="IK47" s="63"/>
      <c r="IL47" s="63"/>
      <c r="IM47" s="63"/>
      <c r="IN47" s="63"/>
      <c r="IO47" s="63"/>
      <c r="IP47" s="63"/>
      <c r="IQ47" s="63"/>
      <c r="IR47" s="63"/>
      <c r="IS47" s="63"/>
      <c r="IT47" s="63"/>
      <c r="IU47" s="63"/>
      <c r="IV47" s="63"/>
    </row>
    <row r="48" spans="1:256">
      <c r="A48" s="61" t="s">
        <v>123</v>
      </c>
      <c r="B48" s="62" t="s">
        <v>124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c r="FG48" s="63"/>
      <c r="FH48" s="63"/>
      <c r="FI48" s="63"/>
      <c r="FJ48" s="63"/>
      <c r="FK48" s="63"/>
      <c r="FL48" s="63"/>
      <c r="FM48" s="63"/>
      <c r="FN48" s="63"/>
      <c r="FO48" s="63"/>
      <c r="FP48" s="63"/>
      <c r="FQ48" s="63"/>
      <c r="FR48" s="63"/>
      <c r="FS48" s="63"/>
      <c r="FT48" s="63"/>
      <c r="FU48" s="63"/>
      <c r="FV48" s="63"/>
      <c r="FW48" s="63"/>
      <c r="FX48" s="63"/>
      <c r="FY48" s="63"/>
      <c r="FZ48" s="63"/>
      <c r="GA48" s="63"/>
      <c r="GB48" s="63"/>
      <c r="GC48" s="63"/>
      <c r="GD48" s="63"/>
      <c r="GE48" s="63"/>
      <c r="GF48" s="63"/>
      <c r="GG48" s="63"/>
      <c r="GH48" s="63"/>
      <c r="GI48" s="63"/>
      <c r="GJ48" s="63"/>
      <c r="GK48" s="63"/>
      <c r="GL48" s="63"/>
      <c r="GM48" s="63"/>
      <c r="GN48" s="63"/>
      <c r="GO48" s="63"/>
      <c r="GP48" s="63"/>
      <c r="GQ48" s="63"/>
      <c r="GR48" s="63"/>
      <c r="GS48" s="63"/>
      <c r="GT48" s="63"/>
      <c r="GU48" s="63"/>
      <c r="GV48" s="63"/>
      <c r="GW48" s="63"/>
      <c r="GX48" s="63"/>
      <c r="GY48" s="63"/>
      <c r="GZ48" s="63"/>
      <c r="HA48" s="63"/>
      <c r="HB48" s="63"/>
      <c r="HC48" s="63"/>
      <c r="HD48" s="63"/>
      <c r="HE48" s="63"/>
      <c r="HF48" s="63"/>
      <c r="HG48" s="63"/>
      <c r="HH48" s="63"/>
      <c r="HI48" s="63"/>
      <c r="HJ48" s="63"/>
      <c r="HK48" s="63"/>
      <c r="HL48" s="63"/>
      <c r="HM48" s="63"/>
      <c r="HN48" s="63"/>
      <c r="HO48" s="63"/>
      <c r="HP48" s="63"/>
      <c r="HQ48" s="63"/>
      <c r="HR48" s="63"/>
      <c r="HS48" s="63"/>
      <c r="HT48" s="63"/>
      <c r="HU48" s="63"/>
      <c r="HV48" s="63"/>
      <c r="HW48" s="63"/>
      <c r="HX48" s="63"/>
      <c r="HY48" s="63"/>
      <c r="HZ48" s="63"/>
      <c r="IA48" s="63"/>
      <c r="IB48" s="63"/>
      <c r="IC48" s="63"/>
      <c r="ID48" s="63"/>
      <c r="IE48" s="63"/>
      <c r="IF48" s="63"/>
      <c r="IG48" s="63"/>
      <c r="IH48" s="63"/>
      <c r="II48" s="63"/>
      <c r="IJ48" s="63"/>
      <c r="IK48" s="63"/>
      <c r="IL48" s="63"/>
      <c r="IM48" s="63"/>
      <c r="IN48" s="63"/>
      <c r="IO48" s="63"/>
      <c r="IP48" s="63"/>
      <c r="IQ48" s="63"/>
      <c r="IR48" s="63"/>
      <c r="IS48" s="63"/>
      <c r="IT48" s="63"/>
      <c r="IU48" s="63"/>
      <c r="IV48" s="63"/>
    </row>
    <row r="49" spans="1:256">
      <c r="A49" s="64" t="s">
        <v>125</v>
      </c>
      <c r="B49" s="64" t="s">
        <v>126</v>
      </c>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c r="CW49" s="65"/>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5"/>
      <c r="EI49" s="65"/>
      <c r="EJ49" s="65"/>
      <c r="EK49" s="65"/>
      <c r="EL49" s="65"/>
      <c r="EM49" s="65"/>
      <c r="EN49" s="65"/>
      <c r="EO49" s="65"/>
      <c r="EP49" s="65"/>
      <c r="EQ49" s="65"/>
      <c r="ER49" s="65"/>
      <c r="ES49" s="65"/>
      <c r="ET49" s="65"/>
      <c r="EU49" s="65"/>
      <c r="EV49" s="65"/>
      <c r="EW49" s="65"/>
      <c r="EX49" s="65"/>
      <c r="EY49" s="65"/>
      <c r="EZ49" s="65"/>
      <c r="FA49" s="65"/>
      <c r="FB49" s="65"/>
      <c r="FC49" s="65"/>
      <c r="FD49" s="65"/>
      <c r="FE49" s="65"/>
      <c r="FF49" s="65"/>
      <c r="FG49" s="65"/>
      <c r="FH49" s="65"/>
      <c r="FI49" s="65"/>
      <c r="FJ49" s="65"/>
      <c r="FK49" s="65"/>
      <c r="FL49" s="65"/>
      <c r="FM49" s="65"/>
      <c r="FN49" s="65"/>
      <c r="FO49" s="65"/>
      <c r="FP49" s="65"/>
      <c r="FQ49" s="65"/>
      <c r="FR49" s="65"/>
      <c r="FS49" s="65"/>
      <c r="FT49" s="65"/>
      <c r="FU49" s="65"/>
      <c r="FV49" s="65"/>
      <c r="FW49" s="65"/>
      <c r="FX49" s="65"/>
      <c r="FY49" s="65"/>
      <c r="FZ49" s="65"/>
      <c r="GA49" s="65"/>
      <c r="GB49" s="65"/>
      <c r="GC49" s="65"/>
      <c r="GD49" s="65"/>
      <c r="GE49" s="65"/>
      <c r="GF49" s="65"/>
      <c r="GG49" s="65"/>
      <c r="GH49" s="65"/>
      <c r="GI49" s="65"/>
      <c r="GJ49" s="65"/>
      <c r="GK49" s="65"/>
      <c r="GL49" s="65"/>
      <c r="GM49" s="65"/>
      <c r="GN49" s="65"/>
      <c r="GO49" s="65"/>
      <c r="GP49" s="65"/>
      <c r="GQ49" s="65"/>
      <c r="GR49" s="65"/>
      <c r="GS49" s="65"/>
      <c r="GT49" s="65"/>
      <c r="GU49" s="65"/>
      <c r="GV49" s="65"/>
      <c r="GW49" s="65"/>
      <c r="GX49" s="65"/>
      <c r="GY49" s="65"/>
      <c r="GZ49" s="65"/>
      <c r="HA49" s="65"/>
      <c r="HB49" s="65"/>
      <c r="HC49" s="65"/>
      <c r="HD49" s="65"/>
      <c r="HE49" s="65"/>
      <c r="HF49" s="65"/>
      <c r="HG49" s="65"/>
      <c r="HH49" s="65"/>
      <c r="HI49" s="65"/>
      <c r="HJ49" s="65"/>
      <c r="HK49" s="65"/>
      <c r="HL49" s="65"/>
      <c r="HM49" s="65"/>
      <c r="HN49" s="65"/>
      <c r="HO49" s="65"/>
      <c r="HP49" s="65"/>
      <c r="HQ49" s="65"/>
      <c r="HR49" s="65"/>
      <c r="HS49" s="65"/>
      <c r="HT49" s="65"/>
      <c r="HU49" s="65"/>
      <c r="HV49" s="65"/>
      <c r="HW49" s="65"/>
      <c r="HX49" s="65"/>
      <c r="HY49" s="65"/>
      <c r="HZ49" s="65"/>
      <c r="IA49" s="65"/>
      <c r="IB49" s="65"/>
      <c r="IC49" s="65"/>
      <c r="ID49" s="65"/>
      <c r="IE49" s="65"/>
      <c r="IF49" s="65"/>
      <c r="IG49" s="65"/>
      <c r="IH49" s="65"/>
      <c r="II49" s="65"/>
      <c r="IJ49" s="65"/>
      <c r="IK49" s="65"/>
      <c r="IL49" s="65"/>
      <c r="IM49" s="65"/>
      <c r="IN49" s="65"/>
      <c r="IO49" s="65"/>
      <c r="IP49" s="65"/>
      <c r="IQ49" s="65"/>
      <c r="IR49" s="65"/>
      <c r="IS49" s="65"/>
      <c r="IT49" s="65"/>
      <c r="IU49" s="65"/>
      <c r="IV49" s="65"/>
    </row>
    <row r="50" spans="1:256">
      <c r="A50" s="61" t="s">
        <v>127</v>
      </c>
      <c r="B50" s="62" t="s">
        <v>128</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c r="FZ50" s="63"/>
      <c r="GA50" s="63"/>
      <c r="GB50" s="63"/>
      <c r="GC50" s="63"/>
      <c r="GD50" s="63"/>
      <c r="GE50" s="63"/>
      <c r="GF50" s="63"/>
      <c r="GG50" s="63"/>
      <c r="GH50" s="63"/>
      <c r="GI50" s="63"/>
      <c r="GJ50" s="63"/>
      <c r="GK50" s="63"/>
      <c r="GL50" s="63"/>
      <c r="GM50" s="63"/>
      <c r="GN50" s="63"/>
      <c r="GO50" s="63"/>
      <c r="GP50" s="63"/>
      <c r="GQ50" s="63"/>
      <c r="GR50" s="63"/>
      <c r="GS50" s="63"/>
      <c r="GT50" s="63"/>
      <c r="GU50" s="63"/>
      <c r="GV50" s="63"/>
      <c r="GW50" s="63"/>
      <c r="GX50" s="63"/>
      <c r="GY50" s="63"/>
      <c r="GZ50" s="63"/>
      <c r="HA50" s="63"/>
      <c r="HB50" s="63"/>
      <c r="HC50" s="63"/>
      <c r="HD50" s="63"/>
      <c r="HE50" s="63"/>
      <c r="HF50" s="63"/>
      <c r="HG50" s="63"/>
      <c r="HH50" s="63"/>
      <c r="HI50" s="63"/>
      <c r="HJ50" s="63"/>
      <c r="HK50" s="63"/>
      <c r="HL50" s="63"/>
      <c r="HM50" s="63"/>
      <c r="HN50" s="63"/>
      <c r="HO50" s="63"/>
      <c r="HP50" s="63"/>
      <c r="HQ50" s="63"/>
      <c r="HR50" s="63"/>
      <c r="HS50" s="63"/>
      <c r="HT50" s="63"/>
      <c r="HU50" s="63"/>
      <c r="HV50" s="63"/>
      <c r="HW50" s="63"/>
      <c r="HX50" s="63"/>
      <c r="HY50" s="63"/>
      <c r="HZ50" s="63"/>
      <c r="IA50" s="63"/>
      <c r="IB50" s="63"/>
      <c r="IC50" s="63"/>
      <c r="ID50" s="63"/>
      <c r="IE50" s="63"/>
      <c r="IF50" s="63"/>
      <c r="IG50" s="63"/>
      <c r="IH50" s="63"/>
      <c r="II50" s="63"/>
      <c r="IJ50" s="63"/>
      <c r="IK50" s="63"/>
      <c r="IL50" s="63"/>
      <c r="IM50" s="63"/>
      <c r="IN50" s="63"/>
      <c r="IO50" s="63"/>
      <c r="IP50" s="63"/>
      <c r="IQ50" s="63"/>
      <c r="IR50" s="63"/>
      <c r="IS50" s="63"/>
      <c r="IT50" s="63"/>
      <c r="IU50" s="63"/>
      <c r="IV50" s="63"/>
    </row>
    <row r="51" spans="1:256">
      <c r="A51" s="61" t="s">
        <v>129</v>
      </c>
      <c r="B51" s="62" t="s">
        <v>130</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63"/>
      <c r="BX51" s="63"/>
      <c r="BY51" s="63"/>
      <c r="BZ51" s="63"/>
      <c r="CA51" s="63"/>
      <c r="CB51" s="63"/>
      <c r="CC51" s="63"/>
      <c r="CD51" s="63"/>
      <c r="CE51" s="63"/>
      <c r="CF51" s="63"/>
      <c r="CG51" s="63"/>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c r="DS51" s="63"/>
      <c r="DT51" s="63"/>
      <c r="DU51" s="63"/>
      <c r="DV51" s="63"/>
      <c r="DW51" s="63"/>
      <c r="DX51" s="63"/>
      <c r="DY51" s="63"/>
      <c r="DZ51" s="63"/>
      <c r="EA51" s="63"/>
      <c r="EB51" s="63"/>
      <c r="EC51" s="63"/>
      <c r="ED51" s="63"/>
      <c r="EE51" s="63"/>
      <c r="EF51" s="63"/>
      <c r="EG51" s="63"/>
      <c r="EH51" s="63"/>
      <c r="EI51" s="63"/>
      <c r="EJ51" s="63"/>
      <c r="EK51" s="63"/>
      <c r="EL51" s="63"/>
      <c r="EM51" s="63"/>
      <c r="EN51" s="63"/>
      <c r="EO51" s="63"/>
      <c r="EP51" s="63"/>
      <c r="EQ51" s="63"/>
      <c r="ER51" s="63"/>
      <c r="ES51" s="63"/>
      <c r="ET51" s="63"/>
      <c r="EU51" s="63"/>
      <c r="EV51" s="63"/>
      <c r="EW51" s="63"/>
      <c r="EX51" s="63"/>
      <c r="EY51" s="63"/>
      <c r="EZ51" s="63"/>
      <c r="FA51" s="63"/>
      <c r="FB51" s="63"/>
      <c r="FC51" s="63"/>
      <c r="FD51" s="63"/>
      <c r="FE51" s="63"/>
      <c r="FF51" s="63"/>
      <c r="FG51" s="63"/>
      <c r="FH51" s="63"/>
      <c r="FI51" s="63"/>
      <c r="FJ51" s="63"/>
      <c r="FK51" s="63"/>
      <c r="FL51" s="63"/>
      <c r="FM51" s="63"/>
      <c r="FN51" s="63"/>
      <c r="FO51" s="63"/>
      <c r="FP51" s="63"/>
      <c r="FQ51" s="63"/>
      <c r="FR51" s="63"/>
      <c r="FS51" s="63"/>
      <c r="FT51" s="63"/>
      <c r="FU51" s="63"/>
      <c r="FV51" s="63"/>
      <c r="FW51" s="63"/>
      <c r="FX51" s="63"/>
      <c r="FY51" s="63"/>
      <c r="FZ51" s="63"/>
      <c r="GA51" s="63"/>
      <c r="GB51" s="63"/>
      <c r="GC51" s="63"/>
      <c r="GD51" s="63"/>
      <c r="GE51" s="63"/>
      <c r="GF51" s="63"/>
      <c r="GG51" s="63"/>
      <c r="GH51" s="63"/>
      <c r="GI51" s="63"/>
      <c r="GJ51" s="63"/>
      <c r="GK51" s="63"/>
      <c r="GL51" s="63"/>
      <c r="GM51" s="63"/>
      <c r="GN51" s="63"/>
      <c r="GO51" s="63"/>
      <c r="GP51" s="63"/>
      <c r="GQ51" s="63"/>
      <c r="GR51" s="63"/>
      <c r="GS51" s="63"/>
      <c r="GT51" s="63"/>
      <c r="GU51" s="63"/>
      <c r="GV51" s="63"/>
      <c r="GW51" s="63"/>
      <c r="GX51" s="63"/>
      <c r="GY51" s="63"/>
      <c r="GZ51" s="63"/>
      <c r="HA51" s="63"/>
      <c r="HB51" s="63"/>
      <c r="HC51" s="63"/>
      <c r="HD51" s="63"/>
      <c r="HE51" s="63"/>
      <c r="HF51" s="63"/>
      <c r="HG51" s="63"/>
      <c r="HH51" s="63"/>
      <c r="HI51" s="63"/>
      <c r="HJ51" s="63"/>
      <c r="HK51" s="63"/>
      <c r="HL51" s="63"/>
      <c r="HM51" s="63"/>
      <c r="HN51" s="63"/>
      <c r="HO51" s="63"/>
      <c r="HP51" s="63"/>
      <c r="HQ51" s="63"/>
      <c r="HR51" s="63"/>
      <c r="HS51" s="63"/>
      <c r="HT51" s="63"/>
      <c r="HU51" s="63"/>
      <c r="HV51" s="63"/>
      <c r="HW51" s="63"/>
      <c r="HX51" s="63"/>
      <c r="HY51" s="63"/>
      <c r="HZ51" s="63"/>
      <c r="IA51" s="63"/>
      <c r="IB51" s="63"/>
      <c r="IC51" s="63"/>
      <c r="ID51" s="63"/>
      <c r="IE51" s="63"/>
      <c r="IF51" s="63"/>
      <c r="IG51" s="63"/>
      <c r="IH51" s="63"/>
      <c r="II51" s="63"/>
      <c r="IJ51" s="63"/>
      <c r="IK51" s="63"/>
      <c r="IL51" s="63"/>
      <c r="IM51" s="63"/>
      <c r="IN51" s="63"/>
      <c r="IO51" s="63"/>
      <c r="IP51" s="63"/>
      <c r="IQ51" s="63"/>
      <c r="IR51" s="63"/>
      <c r="IS51" s="63"/>
      <c r="IT51" s="63"/>
      <c r="IU51" s="63"/>
      <c r="IV51" s="63"/>
    </row>
    <row r="52" spans="1:256">
      <c r="A52" s="58"/>
      <c r="B52" s="59"/>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c r="DR52" s="60"/>
      <c r="DS52" s="60"/>
      <c r="DT52" s="60"/>
      <c r="DU52" s="60"/>
      <c r="DV52" s="60"/>
      <c r="DW52" s="60"/>
      <c r="DX52" s="60"/>
      <c r="DY52" s="60"/>
      <c r="DZ52" s="60"/>
      <c r="EA52" s="60"/>
      <c r="EB52" s="60"/>
      <c r="EC52" s="60"/>
      <c r="ED52" s="60"/>
      <c r="EE52" s="60"/>
      <c r="EF52" s="60"/>
      <c r="EG52" s="60"/>
      <c r="EH52" s="60"/>
      <c r="EI52" s="60"/>
      <c r="EJ52" s="60"/>
      <c r="EK52" s="60"/>
      <c r="EL52" s="60"/>
      <c r="EM52" s="60"/>
      <c r="EN52" s="60"/>
      <c r="EO52" s="60"/>
      <c r="EP52" s="60"/>
      <c r="EQ52" s="60"/>
      <c r="ER52" s="60"/>
      <c r="ES52" s="60"/>
      <c r="ET52" s="60"/>
      <c r="EU52" s="60"/>
      <c r="EV52" s="60"/>
      <c r="EW52" s="60"/>
      <c r="EX52" s="60"/>
      <c r="EY52" s="60"/>
      <c r="EZ52" s="60"/>
      <c r="FA52" s="60"/>
      <c r="FB52" s="60"/>
      <c r="FC52" s="60"/>
      <c r="FD52" s="60"/>
      <c r="FE52" s="60"/>
      <c r="FF52" s="60"/>
      <c r="FG52" s="60"/>
      <c r="FH52" s="60"/>
      <c r="FI52" s="60"/>
      <c r="FJ52" s="60"/>
      <c r="FK52" s="60"/>
      <c r="FL52" s="60"/>
      <c r="FM52" s="60"/>
      <c r="FN52" s="60"/>
      <c r="FO52" s="60"/>
      <c r="FP52" s="60"/>
      <c r="FQ52" s="60"/>
      <c r="FR52" s="60"/>
      <c r="FS52" s="60"/>
      <c r="FT52" s="60"/>
      <c r="FU52" s="60"/>
      <c r="FV52" s="60"/>
      <c r="FW52" s="60"/>
      <c r="FX52" s="60"/>
      <c r="FY52" s="60"/>
      <c r="FZ52" s="60"/>
      <c r="GA52" s="60"/>
      <c r="GB52" s="60"/>
      <c r="GC52" s="60"/>
      <c r="GD52" s="60"/>
      <c r="GE52" s="60"/>
      <c r="GF52" s="60"/>
      <c r="GG52" s="60"/>
      <c r="GH52" s="60"/>
      <c r="GI52" s="60"/>
      <c r="GJ52" s="60"/>
      <c r="GK52" s="60"/>
      <c r="GL52" s="60"/>
      <c r="GM52" s="60"/>
      <c r="GN52" s="60"/>
      <c r="GO52" s="60"/>
      <c r="GP52" s="60"/>
      <c r="GQ52" s="60"/>
      <c r="GR52" s="60"/>
      <c r="GS52" s="60"/>
      <c r="GT52" s="60"/>
      <c r="GU52" s="60"/>
      <c r="GV52" s="60"/>
      <c r="GW52" s="60"/>
      <c r="GX52" s="60"/>
      <c r="GY52" s="60"/>
      <c r="GZ52" s="60"/>
      <c r="HA52" s="60"/>
      <c r="HB52" s="60"/>
      <c r="HC52" s="60"/>
      <c r="HD52" s="60"/>
      <c r="HE52" s="60"/>
      <c r="HF52" s="60"/>
      <c r="HG52" s="60"/>
      <c r="HH52" s="60"/>
      <c r="HI52" s="60"/>
      <c r="HJ52" s="60"/>
      <c r="HK52" s="60"/>
      <c r="HL52" s="60"/>
      <c r="HM52" s="60"/>
      <c r="HN52" s="60"/>
      <c r="HO52" s="60"/>
      <c r="HP52" s="60"/>
      <c r="HQ52" s="60"/>
      <c r="HR52" s="60"/>
      <c r="HS52" s="60"/>
      <c r="HT52" s="60"/>
      <c r="HU52" s="60"/>
      <c r="HV52" s="60"/>
      <c r="HW52" s="60"/>
      <c r="HX52" s="60"/>
      <c r="HY52" s="60"/>
      <c r="HZ52" s="60"/>
      <c r="IA52" s="60"/>
      <c r="IB52" s="60"/>
      <c r="IC52" s="60"/>
      <c r="ID52" s="60"/>
      <c r="IE52" s="60"/>
      <c r="IF52" s="60"/>
      <c r="IG52" s="60"/>
      <c r="IH52" s="60"/>
      <c r="II52" s="60"/>
      <c r="IJ52" s="60"/>
      <c r="IK52" s="60"/>
      <c r="IL52" s="60"/>
      <c r="IM52" s="60"/>
      <c r="IN52" s="60"/>
      <c r="IO52" s="60"/>
      <c r="IP52" s="60"/>
      <c r="IQ52" s="60"/>
      <c r="IR52" s="60"/>
      <c r="IS52" s="60"/>
      <c r="IT52" s="60"/>
      <c r="IU52" s="60"/>
      <c r="IV52" s="60"/>
    </row>
    <row r="53" spans="1:256">
      <c r="A53" s="66"/>
      <c r="B53" s="66"/>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c r="DR53" s="60"/>
      <c r="DS53" s="60"/>
      <c r="DT53" s="60"/>
      <c r="DU53" s="60"/>
      <c r="DV53" s="60"/>
      <c r="DW53" s="60"/>
      <c r="DX53" s="60"/>
      <c r="DY53" s="60"/>
      <c r="DZ53" s="60"/>
      <c r="EA53" s="60"/>
      <c r="EB53" s="60"/>
      <c r="EC53" s="60"/>
      <c r="ED53" s="60"/>
      <c r="EE53" s="60"/>
      <c r="EF53" s="60"/>
      <c r="EG53" s="60"/>
      <c r="EH53" s="60"/>
      <c r="EI53" s="60"/>
      <c r="EJ53" s="60"/>
      <c r="EK53" s="60"/>
      <c r="EL53" s="60"/>
      <c r="EM53" s="60"/>
      <c r="EN53" s="60"/>
      <c r="EO53" s="60"/>
      <c r="EP53" s="60"/>
      <c r="EQ53" s="60"/>
      <c r="ER53" s="60"/>
      <c r="ES53" s="60"/>
      <c r="ET53" s="60"/>
      <c r="EU53" s="60"/>
      <c r="EV53" s="60"/>
      <c r="EW53" s="60"/>
      <c r="EX53" s="60"/>
      <c r="EY53" s="60"/>
      <c r="EZ53" s="60"/>
      <c r="FA53" s="60"/>
      <c r="FB53" s="60"/>
      <c r="FC53" s="60"/>
      <c r="FD53" s="60"/>
      <c r="FE53" s="60"/>
      <c r="FF53" s="60"/>
      <c r="FG53" s="60"/>
      <c r="FH53" s="60"/>
      <c r="FI53" s="60"/>
      <c r="FJ53" s="60"/>
      <c r="FK53" s="60"/>
      <c r="FL53" s="60"/>
      <c r="FM53" s="60"/>
      <c r="FN53" s="60"/>
      <c r="FO53" s="60"/>
      <c r="FP53" s="60"/>
      <c r="FQ53" s="60"/>
      <c r="FR53" s="60"/>
      <c r="FS53" s="60"/>
      <c r="FT53" s="60"/>
      <c r="FU53" s="60"/>
      <c r="FV53" s="60"/>
      <c r="FW53" s="60"/>
      <c r="FX53" s="60"/>
      <c r="FY53" s="60"/>
      <c r="FZ53" s="60"/>
      <c r="GA53" s="60"/>
      <c r="GB53" s="60"/>
      <c r="GC53" s="60"/>
      <c r="GD53" s="60"/>
      <c r="GE53" s="60"/>
      <c r="GF53" s="60"/>
      <c r="GG53" s="60"/>
      <c r="GH53" s="60"/>
      <c r="GI53" s="60"/>
      <c r="GJ53" s="60"/>
      <c r="GK53" s="60"/>
      <c r="GL53" s="60"/>
      <c r="GM53" s="60"/>
      <c r="GN53" s="60"/>
      <c r="GO53" s="60"/>
      <c r="GP53" s="60"/>
      <c r="GQ53" s="60"/>
      <c r="GR53" s="60"/>
      <c r="GS53" s="60"/>
      <c r="GT53" s="60"/>
      <c r="GU53" s="60"/>
      <c r="GV53" s="60"/>
      <c r="GW53" s="60"/>
      <c r="GX53" s="60"/>
      <c r="GY53" s="60"/>
      <c r="GZ53" s="60"/>
      <c r="HA53" s="60"/>
      <c r="HB53" s="60"/>
      <c r="HC53" s="60"/>
      <c r="HD53" s="60"/>
      <c r="HE53" s="60"/>
      <c r="HF53" s="60"/>
      <c r="HG53" s="60"/>
      <c r="HH53" s="60"/>
      <c r="HI53" s="60"/>
      <c r="HJ53" s="60"/>
      <c r="HK53" s="60"/>
      <c r="HL53" s="60"/>
      <c r="HM53" s="60"/>
      <c r="HN53" s="60"/>
      <c r="HO53" s="60"/>
      <c r="HP53" s="60"/>
      <c r="HQ53" s="60"/>
      <c r="HR53" s="60"/>
      <c r="HS53" s="60"/>
      <c r="HT53" s="60"/>
      <c r="HU53" s="60"/>
      <c r="HV53" s="60"/>
      <c r="HW53" s="60"/>
      <c r="HX53" s="60"/>
      <c r="HY53" s="60"/>
      <c r="HZ53" s="60"/>
      <c r="IA53" s="60"/>
      <c r="IB53" s="60"/>
      <c r="IC53" s="60"/>
      <c r="ID53" s="60"/>
      <c r="IE53" s="60"/>
      <c r="IF53" s="60"/>
      <c r="IG53" s="60"/>
      <c r="IH53" s="60"/>
      <c r="II53" s="60"/>
      <c r="IJ53" s="60"/>
      <c r="IK53" s="60"/>
      <c r="IL53" s="60"/>
      <c r="IM53" s="60"/>
      <c r="IN53" s="60"/>
      <c r="IO53" s="60"/>
      <c r="IP53" s="60"/>
      <c r="IQ53" s="60"/>
      <c r="IR53" s="60"/>
      <c r="IS53" s="60"/>
      <c r="IT53" s="60"/>
      <c r="IU53" s="60"/>
      <c r="IV53" s="60"/>
    </row>
    <row r="54" spans="1:256">
      <c r="A54" s="59"/>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c r="IT54" s="60"/>
      <c r="IU54" s="60"/>
      <c r="IV54" s="60"/>
    </row>
    <row r="55" spans="1:256">
      <c r="A55" s="58"/>
      <c r="B55" s="59"/>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c r="DR55" s="60"/>
      <c r="DS55" s="60"/>
      <c r="DT55" s="60"/>
      <c r="DU55" s="60"/>
      <c r="DV55" s="60"/>
      <c r="DW55" s="60"/>
      <c r="DX55" s="60"/>
      <c r="DY55" s="60"/>
      <c r="DZ55" s="60"/>
      <c r="EA55" s="60"/>
      <c r="EB55" s="60"/>
      <c r="EC55" s="60"/>
      <c r="ED55" s="60"/>
      <c r="EE55" s="60"/>
      <c r="EF55" s="60"/>
      <c r="EG55" s="60"/>
      <c r="EH55" s="60"/>
      <c r="EI55" s="60"/>
      <c r="EJ55" s="60"/>
      <c r="EK55" s="60"/>
      <c r="EL55" s="60"/>
      <c r="EM55" s="60"/>
      <c r="EN55" s="60"/>
      <c r="EO55" s="60"/>
      <c r="EP55" s="60"/>
      <c r="EQ55" s="60"/>
      <c r="ER55" s="60"/>
      <c r="ES55" s="60"/>
      <c r="ET55" s="60"/>
      <c r="EU55" s="60"/>
      <c r="EV55" s="60"/>
      <c r="EW55" s="60"/>
      <c r="EX55" s="60"/>
      <c r="EY55" s="60"/>
      <c r="EZ55" s="60"/>
      <c r="FA55" s="60"/>
      <c r="FB55" s="60"/>
      <c r="FC55" s="60"/>
      <c r="FD55" s="60"/>
      <c r="FE55" s="60"/>
      <c r="FF55" s="60"/>
      <c r="FG55" s="60"/>
      <c r="FH55" s="60"/>
      <c r="FI55" s="60"/>
      <c r="FJ55" s="60"/>
      <c r="FK55" s="60"/>
      <c r="FL55" s="60"/>
      <c r="FM55" s="60"/>
      <c r="FN55" s="60"/>
      <c r="FO55" s="60"/>
      <c r="FP55" s="60"/>
      <c r="FQ55" s="60"/>
      <c r="FR55" s="60"/>
      <c r="FS55" s="60"/>
      <c r="FT55" s="60"/>
      <c r="FU55" s="60"/>
      <c r="FV55" s="60"/>
      <c r="FW55" s="60"/>
      <c r="FX55" s="60"/>
      <c r="FY55" s="60"/>
      <c r="FZ55" s="60"/>
      <c r="GA55" s="60"/>
      <c r="GB55" s="60"/>
      <c r="GC55" s="60"/>
      <c r="GD55" s="60"/>
      <c r="GE55" s="60"/>
      <c r="GF55" s="60"/>
      <c r="GG55" s="60"/>
      <c r="GH55" s="60"/>
      <c r="GI55" s="60"/>
      <c r="GJ55" s="60"/>
      <c r="GK55" s="60"/>
      <c r="GL55" s="60"/>
      <c r="GM55" s="60"/>
      <c r="GN55" s="60"/>
      <c r="GO55" s="60"/>
      <c r="GP55" s="60"/>
      <c r="GQ55" s="60"/>
      <c r="GR55" s="60"/>
      <c r="GS55" s="60"/>
      <c r="GT55" s="60"/>
      <c r="GU55" s="60"/>
      <c r="GV55" s="60"/>
      <c r="GW55" s="60"/>
      <c r="GX55" s="60"/>
      <c r="GY55" s="60"/>
      <c r="GZ55" s="60"/>
      <c r="HA55" s="60"/>
      <c r="HB55" s="60"/>
      <c r="HC55" s="60"/>
      <c r="HD55" s="60"/>
      <c r="HE55" s="60"/>
      <c r="HF55" s="60"/>
      <c r="HG55" s="60"/>
      <c r="HH55" s="60"/>
      <c r="HI55" s="60"/>
      <c r="HJ55" s="60"/>
      <c r="HK55" s="60"/>
      <c r="HL55" s="60"/>
      <c r="HM55" s="60"/>
      <c r="HN55" s="60"/>
      <c r="HO55" s="60"/>
      <c r="HP55" s="60"/>
      <c r="HQ55" s="60"/>
      <c r="HR55" s="60"/>
      <c r="HS55" s="60"/>
      <c r="HT55" s="60"/>
      <c r="HU55" s="60"/>
      <c r="HV55" s="60"/>
      <c r="HW55" s="60"/>
      <c r="HX55" s="60"/>
      <c r="HY55" s="60"/>
      <c r="HZ55" s="60"/>
      <c r="IA55" s="60"/>
      <c r="IB55" s="60"/>
      <c r="IC55" s="60"/>
      <c r="ID55" s="60"/>
      <c r="IE55" s="60"/>
      <c r="IF55" s="60"/>
      <c r="IG55" s="60"/>
      <c r="IH55" s="60"/>
      <c r="II55" s="60"/>
      <c r="IJ55" s="60"/>
      <c r="IK55" s="60"/>
      <c r="IL55" s="60"/>
      <c r="IM55" s="60"/>
      <c r="IN55" s="60"/>
      <c r="IO55" s="60"/>
      <c r="IP55" s="60"/>
      <c r="IQ55" s="60"/>
      <c r="IR55" s="60"/>
      <c r="IS55" s="60"/>
      <c r="IT55" s="60"/>
      <c r="IU55" s="60"/>
      <c r="IV55" s="60"/>
    </row>
    <row r="56" spans="1:256">
      <c r="A56" s="58"/>
      <c r="B56" s="59"/>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c r="ET56" s="60"/>
      <c r="EU56" s="60"/>
      <c r="EV56" s="60"/>
      <c r="EW56" s="60"/>
      <c r="EX56" s="60"/>
      <c r="EY56" s="60"/>
      <c r="EZ56" s="60"/>
      <c r="FA56" s="60"/>
      <c r="FB56" s="60"/>
      <c r="FC56" s="60"/>
      <c r="FD56" s="60"/>
      <c r="FE56" s="60"/>
      <c r="FF56" s="60"/>
      <c r="FG56" s="60"/>
      <c r="FH56" s="60"/>
      <c r="FI56" s="60"/>
      <c r="FJ56" s="60"/>
      <c r="FK56" s="60"/>
      <c r="FL56" s="60"/>
      <c r="FM56" s="60"/>
      <c r="FN56" s="60"/>
      <c r="FO56" s="60"/>
      <c r="FP56" s="60"/>
      <c r="FQ56" s="60"/>
      <c r="FR56" s="60"/>
      <c r="FS56" s="60"/>
      <c r="FT56" s="60"/>
      <c r="FU56" s="60"/>
      <c r="FV56" s="60"/>
      <c r="FW56" s="60"/>
      <c r="FX56" s="60"/>
      <c r="FY56" s="60"/>
      <c r="FZ56" s="60"/>
      <c r="GA56" s="60"/>
      <c r="GB56" s="60"/>
      <c r="GC56" s="60"/>
      <c r="GD56" s="60"/>
      <c r="GE56" s="60"/>
      <c r="GF56" s="60"/>
      <c r="GG56" s="60"/>
      <c r="GH56" s="60"/>
      <c r="GI56" s="60"/>
      <c r="GJ56" s="60"/>
      <c r="GK56" s="60"/>
      <c r="GL56" s="60"/>
      <c r="GM56" s="60"/>
      <c r="GN56" s="60"/>
      <c r="GO56" s="60"/>
      <c r="GP56" s="60"/>
      <c r="GQ56" s="60"/>
      <c r="GR56" s="60"/>
      <c r="GS56" s="60"/>
      <c r="GT56" s="60"/>
      <c r="GU56" s="60"/>
      <c r="GV56" s="60"/>
      <c r="GW56" s="60"/>
      <c r="GX56" s="60"/>
      <c r="GY56" s="60"/>
      <c r="GZ56" s="60"/>
      <c r="HA56" s="60"/>
      <c r="HB56" s="60"/>
      <c r="HC56" s="60"/>
      <c r="HD56" s="60"/>
      <c r="HE56" s="60"/>
      <c r="HF56" s="60"/>
      <c r="HG56" s="60"/>
      <c r="HH56" s="60"/>
      <c r="HI56" s="60"/>
      <c r="HJ56" s="60"/>
      <c r="HK56" s="60"/>
      <c r="HL56" s="60"/>
      <c r="HM56" s="60"/>
      <c r="HN56" s="60"/>
      <c r="HO56" s="60"/>
      <c r="HP56" s="60"/>
      <c r="HQ56" s="60"/>
      <c r="HR56" s="60"/>
      <c r="HS56" s="60"/>
      <c r="HT56" s="60"/>
      <c r="HU56" s="60"/>
      <c r="HV56" s="60"/>
      <c r="HW56" s="60"/>
      <c r="HX56" s="60"/>
      <c r="HY56" s="60"/>
      <c r="HZ56" s="60"/>
      <c r="IA56" s="60"/>
      <c r="IB56" s="60"/>
      <c r="IC56" s="60"/>
      <c r="ID56" s="60"/>
      <c r="IE56" s="60"/>
      <c r="IF56" s="60"/>
      <c r="IG56" s="60"/>
      <c r="IH56" s="60"/>
      <c r="II56" s="60"/>
      <c r="IJ56" s="60"/>
      <c r="IK56" s="60"/>
      <c r="IL56" s="60"/>
      <c r="IM56" s="60"/>
      <c r="IN56" s="60"/>
      <c r="IO56" s="60"/>
      <c r="IP56" s="60"/>
      <c r="IQ56" s="60"/>
      <c r="IR56" s="60"/>
      <c r="IS56" s="60"/>
      <c r="IT56" s="60"/>
      <c r="IU56" s="60"/>
      <c r="IV56" s="60"/>
    </row>
    <row r="57" spans="1:256">
      <c r="A57" s="58"/>
      <c r="B57" s="59"/>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c r="DG57" s="60"/>
      <c r="DH57" s="60"/>
      <c r="DI57" s="60"/>
      <c r="DJ57" s="60"/>
      <c r="DK57" s="60"/>
      <c r="DL57" s="60"/>
      <c r="DM57" s="60"/>
      <c r="DN57" s="60"/>
      <c r="DO57" s="60"/>
      <c r="DP57" s="60"/>
      <c r="DQ57" s="60"/>
      <c r="DR57" s="60"/>
      <c r="DS57" s="60"/>
      <c r="DT57" s="60"/>
      <c r="DU57" s="60"/>
      <c r="DV57" s="60"/>
      <c r="DW57" s="60"/>
      <c r="DX57" s="60"/>
      <c r="DY57" s="60"/>
      <c r="DZ57" s="60"/>
      <c r="EA57" s="60"/>
      <c r="EB57" s="60"/>
      <c r="EC57" s="60"/>
      <c r="ED57" s="60"/>
      <c r="EE57" s="60"/>
      <c r="EF57" s="60"/>
      <c r="EG57" s="60"/>
      <c r="EH57" s="60"/>
      <c r="EI57" s="60"/>
      <c r="EJ57" s="60"/>
      <c r="EK57" s="60"/>
      <c r="EL57" s="60"/>
      <c r="EM57" s="60"/>
      <c r="EN57" s="60"/>
      <c r="EO57" s="60"/>
      <c r="EP57" s="60"/>
      <c r="EQ57" s="60"/>
      <c r="ER57" s="60"/>
      <c r="ES57" s="60"/>
      <c r="ET57" s="60"/>
      <c r="EU57" s="60"/>
      <c r="EV57" s="60"/>
      <c r="EW57" s="60"/>
      <c r="EX57" s="60"/>
      <c r="EY57" s="60"/>
      <c r="EZ57" s="60"/>
      <c r="FA57" s="60"/>
      <c r="FB57" s="60"/>
      <c r="FC57" s="60"/>
      <c r="FD57" s="60"/>
      <c r="FE57" s="60"/>
      <c r="FF57" s="60"/>
      <c r="FG57" s="60"/>
      <c r="FH57" s="60"/>
      <c r="FI57" s="60"/>
      <c r="FJ57" s="60"/>
      <c r="FK57" s="60"/>
      <c r="FL57" s="60"/>
      <c r="FM57" s="60"/>
      <c r="FN57" s="60"/>
      <c r="FO57" s="60"/>
      <c r="FP57" s="60"/>
      <c r="FQ57" s="60"/>
      <c r="FR57" s="60"/>
      <c r="FS57" s="60"/>
      <c r="FT57" s="60"/>
      <c r="FU57" s="60"/>
      <c r="FV57" s="60"/>
      <c r="FW57" s="60"/>
      <c r="FX57" s="60"/>
      <c r="FY57" s="60"/>
      <c r="FZ57" s="60"/>
      <c r="GA57" s="60"/>
      <c r="GB57" s="60"/>
      <c r="GC57" s="60"/>
      <c r="GD57" s="60"/>
      <c r="GE57" s="60"/>
      <c r="GF57" s="60"/>
      <c r="GG57" s="60"/>
      <c r="GH57" s="60"/>
      <c r="GI57" s="60"/>
      <c r="GJ57" s="60"/>
      <c r="GK57" s="60"/>
      <c r="GL57" s="60"/>
      <c r="GM57" s="60"/>
      <c r="GN57" s="60"/>
      <c r="GO57" s="60"/>
      <c r="GP57" s="60"/>
      <c r="GQ57" s="60"/>
      <c r="GR57" s="60"/>
      <c r="GS57" s="60"/>
      <c r="GT57" s="60"/>
      <c r="GU57" s="60"/>
      <c r="GV57" s="60"/>
      <c r="GW57" s="60"/>
      <c r="GX57" s="60"/>
      <c r="GY57" s="60"/>
      <c r="GZ57" s="60"/>
      <c r="HA57" s="60"/>
      <c r="HB57" s="60"/>
      <c r="HC57" s="60"/>
      <c r="HD57" s="60"/>
      <c r="HE57" s="60"/>
      <c r="HF57" s="60"/>
      <c r="HG57" s="60"/>
      <c r="HH57" s="60"/>
      <c r="HI57" s="60"/>
      <c r="HJ57" s="60"/>
      <c r="HK57" s="60"/>
      <c r="HL57" s="60"/>
      <c r="HM57" s="60"/>
      <c r="HN57" s="60"/>
      <c r="HO57" s="60"/>
      <c r="HP57" s="60"/>
      <c r="HQ57" s="60"/>
      <c r="HR57" s="60"/>
      <c r="HS57" s="60"/>
      <c r="HT57" s="60"/>
      <c r="HU57" s="60"/>
      <c r="HV57" s="60"/>
      <c r="HW57" s="60"/>
      <c r="HX57" s="60"/>
      <c r="HY57" s="60"/>
      <c r="HZ57" s="60"/>
      <c r="IA57" s="60"/>
      <c r="IB57" s="60"/>
      <c r="IC57" s="60"/>
      <c r="ID57" s="60"/>
      <c r="IE57" s="60"/>
      <c r="IF57" s="60"/>
      <c r="IG57" s="60"/>
      <c r="IH57" s="60"/>
      <c r="II57" s="60"/>
      <c r="IJ57" s="60"/>
      <c r="IK57" s="60"/>
      <c r="IL57" s="60"/>
      <c r="IM57" s="60"/>
      <c r="IN57" s="60"/>
      <c r="IO57" s="60"/>
      <c r="IP57" s="60"/>
      <c r="IQ57" s="60"/>
      <c r="IR57" s="60"/>
      <c r="IS57" s="60"/>
      <c r="IT57" s="60"/>
      <c r="IU57" s="60"/>
      <c r="IV57" s="60"/>
    </row>
  </sheetData>
  <mergeCells count="9">
    <mergeCell ref="A11:B11"/>
    <mergeCell ref="A40:B40"/>
    <mergeCell ref="A45:B45"/>
    <mergeCell ref="A1:B1"/>
    <mergeCell ref="A2:B2"/>
    <mergeCell ref="A4:B4"/>
    <mergeCell ref="A5:B5"/>
    <mergeCell ref="A8:B8"/>
    <mergeCell ref="A9:B9"/>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Z98"/>
  <sheetViews>
    <sheetView tabSelected="1" topLeftCell="C1" zoomScale="120" zoomScaleNormal="120" workbookViewId="0">
      <pane ySplit="1" topLeftCell="A2" activePane="bottomLeft" state="frozen"/>
      <selection pane="bottomLeft" activeCell="W55" sqref="W55:X58"/>
    </sheetView>
  </sheetViews>
  <sheetFormatPr baseColWidth="10" defaultRowHeight="15"/>
  <cols>
    <col min="1" max="1" width="28.7109375" customWidth="1"/>
    <col min="2" max="2" width="17.42578125" customWidth="1"/>
    <col min="3" max="3" width="12.140625" customWidth="1"/>
    <col min="4" max="4" width="5.7109375" bestFit="1" customWidth="1"/>
    <col min="5" max="7" width="7.42578125" bestFit="1" customWidth="1"/>
    <col min="8" max="8" width="6.28515625" bestFit="1" customWidth="1"/>
    <col min="9" max="9" width="9.7109375" bestFit="1" customWidth="1"/>
    <col min="10" max="10" width="10.28515625" bestFit="1" customWidth="1"/>
    <col min="11" max="11" width="9.28515625" bestFit="1" customWidth="1"/>
    <col min="12" max="12" width="26" bestFit="1" customWidth="1"/>
    <col min="13" max="13" width="54.7109375" bestFit="1" customWidth="1"/>
    <col min="14" max="14" width="8.85546875" bestFit="1" customWidth="1"/>
    <col min="15" max="16" width="10.42578125" bestFit="1" customWidth="1"/>
    <col min="17" max="18" width="9.140625" bestFit="1" customWidth="1"/>
    <col min="19" max="19" width="8.85546875" bestFit="1" customWidth="1"/>
    <col min="20" max="20" width="12.140625" bestFit="1" customWidth="1"/>
    <col min="21" max="21" width="9.5703125" bestFit="1" customWidth="1"/>
    <col min="22" max="22" width="9.85546875" bestFit="1" customWidth="1"/>
    <col min="23" max="23" width="14.5703125" bestFit="1" customWidth="1"/>
    <col min="24" max="24" width="17.5703125" bestFit="1" customWidth="1"/>
    <col min="25" max="26" width="11.140625" bestFit="1" customWidth="1"/>
    <col min="27" max="27" width="10.140625" style="18" bestFit="1" customWidth="1"/>
    <col min="28" max="31" width="3.7109375" customWidth="1"/>
    <col min="32" max="32" width="3.7109375" style="18" customWidth="1"/>
    <col min="33" max="35" width="3.7109375" customWidth="1"/>
    <col min="36" max="36" width="3.7109375" style="18" customWidth="1"/>
    <col min="37" max="45" width="3.7109375" customWidth="1"/>
    <col min="46" max="46" width="3.7109375" style="20" customWidth="1"/>
    <col min="47" max="47" width="3.7109375" style="18" customWidth="1"/>
    <col min="48" max="48" width="8.140625" bestFit="1" customWidth="1"/>
    <col min="49" max="49" width="7.28515625" bestFit="1" customWidth="1"/>
    <col min="50" max="50" width="11.85546875" bestFit="1" customWidth="1"/>
    <col min="51" max="51" width="9.140625" bestFit="1" customWidth="1"/>
  </cols>
  <sheetData>
    <row r="1" spans="1:52" s="29" customFormat="1" ht="30">
      <c r="A1" s="23" t="s">
        <v>0</v>
      </c>
      <c r="B1" s="23" t="s">
        <v>1</v>
      </c>
      <c r="C1" s="24"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5" t="s">
        <v>26</v>
      </c>
      <c r="AB1" s="26" t="s">
        <v>27</v>
      </c>
      <c r="AC1" s="26" t="s">
        <v>28</v>
      </c>
      <c r="AD1" s="26" t="s">
        <v>29</v>
      </c>
      <c r="AE1" s="26" t="s">
        <v>30</v>
      </c>
      <c r="AF1" s="28" t="s">
        <v>31</v>
      </c>
      <c r="AG1" s="26">
        <v>0</v>
      </c>
      <c r="AH1" s="26">
        <v>1</v>
      </c>
      <c r="AI1" s="26">
        <v>2</v>
      </c>
      <c r="AJ1" s="28">
        <v>3</v>
      </c>
      <c r="AK1" s="26" t="s">
        <v>32</v>
      </c>
      <c r="AL1" s="26" t="s">
        <v>33</v>
      </c>
      <c r="AM1" s="26" t="s">
        <v>34</v>
      </c>
      <c r="AN1" s="26" t="s">
        <v>35</v>
      </c>
      <c r="AO1" s="26" t="s">
        <v>30</v>
      </c>
      <c r="AP1" s="26" t="s">
        <v>36</v>
      </c>
      <c r="AQ1" s="26" t="s">
        <v>37</v>
      </c>
      <c r="AR1" s="26" t="s">
        <v>56</v>
      </c>
      <c r="AS1" s="26" t="s">
        <v>57</v>
      </c>
      <c r="AT1" s="27" t="s">
        <v>28</v>
      </c>
      <c r="AU1" s="28" t="s">
        <v>140</v>
      </c>
      <c r="AV1" s="23" t="s">
        <v>38</v>
      </c>
      <c r="AW1" s="23" t="s">
        <v>39</v>
      </c>
      <c r="AX1" s="23" t="s">
        <v>40</v>
      </c>
      <c r="AY1" s="23" t="s">
        <v>41</v>
      </c>
      <c r="AZ1" s="23" t="s">
        <v>58</v>
      </c>
    </row>
    <row r="2" spans="1:52" ht="15.75" hidden="1">
      <c r="A2" s="1" t="s">
        <v>141</v>
      </c>
      <c r="B2" s="1" t="s">
        <v>138</v>
      </c>
      <c r="C2" s="15">
        <v>41848</v>
      </c>
      <c r="D2" s="2">
        <v>2014</v>
      </c>
      <c r="E2" s="69">
        <v>0.4291666666666667</v>
      </c>
      <c r="F2" s="69">
        <v>0.43541666666666662</v>
      </c>
      <c r="G2" s="10">
        <f>F2-E2</f>
        <v>6.2499999999999223E-3</v>
      </c>
      <c r="H2" s="68">
        <v>2</v>
      </c>
      <c r="I2" s="70">
        <v>1</v>
      </c>
      <c r="J2" s="70">
        <v>1</v>
      </c>
      <c r="K2" s="68">
        <v>1</v>
      </c>
      <c r="L2" s="13" t="s">
        <v>46</v>
      </c>
      <c r="M2" s="3" t="s">
        <v>47</v>
      </c>
      <c r="N2" s="12">
        <v>2</v>
      </c>
      <c r="O2" s="4">
        <f>3.3*P2</f>
        <v>47.19</v>
      </c>
      <c r="P2" s="70">
        <v>14.3</v>
      </c>
      <c r="Q2" s="4">
        <f>3.3*R2</f>
        <v>48.839999999999996</v>
      </c>
      <c r="R2" s="70">
        <v>14.8</v>
      </c>
      <c r="S2" s="72">
        <f>MAX(Q2,O2)</f>
        <v>48.839999999999996</v>
      </c>
      <c r="T2" s="12">
        <f>MAX(R2,P2)</f>
        <v>14.8</v>
      </c>
      <c r="U2" s="73">
        <f>AVERAGE(Q2,O2)</f>
        <v>48.015000000000001</v>
      </c>
      <c r="V2">
        <f>AVERAGE(R2,P2)</f>
        <v>14.55</v>
      </c>
      <c r="W2" s="71">
        <v>27.257529999999999</v>
      </c>
      <c r="X2" s="71">
        <v>-115.11524</v>
      </c>
      <c r="Y2" s="12">
        <f>(Z2*1.8)+32</f>
        <v>68</v>
      </c>
      <c r="Z2" s="12">
        <v>20</v>
      </c>
      <c r="AA2" s="8">
        <v>6.7</v>
      </c>
      <c r="AB2" s="9">
        <v>0</v>
      </c>
      <c r="AC2" s="9">
        <v>4</v>
      </c>
      <c r="AD2" s="9">
        <v>11</v>
      </c>
      <c r="AE2" s="5">
        <v>15</v>
      </c>
      <c r="AF2" s="8">
        <v>0</v>
      </c>
      <c r="AG2" s="9">
        <v>0</v>
      </c>
      <c r="AH2" s="5">
        <v>30</v>
      </c>
      <c r="AI2" s="9">
        <v>0</v>
      </c>
      <c r="AJ2" s="8">
        <v>0</v>
      </c>
      <c r="AK2" s="9">
        <v>0</v>
      </c>
      <c r="AL2" s="9">
        <v>0</v>
      </c>
      <c r="AM2" s="9">
        <v>4</v>
      </c>
      <c r="AN2" s="9">
        <v>0</v>
      </c>
      <c r="AO2" s="9">
        <v>8</v>
      </c>
      <c r="AP2" s="9">
        <v>0</v>
      </c>
      <c r="AQ2" s="5">
        <v>10</v>
      </c>
      <c r="AR2" s="9">
        <v>1</v>
      </c>
      <c r="AS2" s="5">
        <v>4</v>
      </c>
      <c r="AT2" s="9">
        <v>3</v>
      </c>
      <c r="AU2" s="18">
        <v>0</v>
      </c>
      <c r="AV2" s="1">
        <f>AB2+AC2+AD2+AE2+AF2</f>
        <v>30</v>
      </c>
      <c r="AW2" s="6">
        <f>AG2+AH2+AI2+AJ2</f>
        <v>30</v>
      </c>
      <c r="AX2">
        <f>SUM(AK2:AU2,AZ2)</f>
        <v>30</v>
      </c>
      <c r="AY2" s="14">
        <v>300</v>
      </c>
    </row>
    <row r="3" spans="1:52" hidden="1">
      <c r="A3" s="1" t="s">
        <v>145</v>
      </c>
      <c r="B3" s="1" t="s">
        <v>50</v>
      </c>
      <c r="C3" s="15">
        <v>41848</v>
      </c>
      <c r="D3" s="2">
        <v>2014</v>
      </c>
      <c r="E3" s="16">
        <v>0.4548611111111111</v>
      </c>
      <c r="F3" s="16">
        <v>0.4604166666666667</v>
      </c>
      <c r="G3" s="10">
        <f>F3-E3</f>
        <v>5.5555555555555913E-3</v>
      </c>
      <c r="H3">
        <v>2</v>
      </c>
      <c r="I3">
        <v>1</v>
      </c>
      <c r="J3">
        <v>2</v>
      </c>
      <c r="K3">
        <v>2</v>
      </c>
      <c r="L3" s="13" t="s">
        <v>46</v>
      </c>
      <c r="M3" s="3" t="s">
        <v>47</v>
      </c>
      <c r="N3" s="12">
        <v>2</v>
      </c>
      <c r="O3" s="4">
        <f t="shared" ref="O3:O20" si="0">3.3*P3</f>
        <v>46.529999999999994</v>
      </c>
      <c r="P3">
        <v>14.1</v>
      </c>
      <c r="Q3" s="4">
        <f t="shared" ref="Q3:Q20" si="1">3.3*R3</f>
        <v>47.849999999999994</v>
      </c>
      <c r="R3">
        <v>14.5</v>
      </c>
      <c r="S3" s="72">
        <f t="shared" ref="S3:S5" si="2">MAX(Q3,O3)</f>
        <v>47.849999999999994</v>
      </c>
      <c r="T3" s="12">
        <f t="shared" ref="T3:T5" si="3">MAX(R3,P3)</f>
        <v>14.5</v>
      </c>
      <c r="U3" s="73">
        <f t="shared" ref="U3:U5" si="4">AVERAGE(Q3,O3)</f>
        <v>47.19</v>
      </c>
      <c r="V3">
        <f t="shared" ref="V3:V5" si="5">AVERAGE(R3,P3)</f>
        <v>14.3</v>
      </c>
      <c r="W3">
        <v>27.857289999999999</v>
      </c>
      <c r="X3">
        <v>-115.18707000000001</v>
      </c>
      <c r="Y3" s="12">
        <f>(Z3*1.8)+32</f>
        <v>68</v>
      </c>
      <c r="Z3">
        <v>20</v>
      </c>
      <c r="AA3" s="18">
        <v>7</v>
      </c>
      <c r="AB3" s="21">
        <v>0</v>
      </c>
      <c r="AC3" s="21">
        <v>0</v>
      </c>
      <c r="AD3" s="21">
        <v>8</v>
      </c>
      <c r="AE3" s="21">
        <v>22</v>
      </c>
      <c r="AF3" s="18">
        <v>0</v>
      </c>
      <c r="AG3" s="21">
        <v>0</v>
      </c>
      <c r="AH3" s="21">
        <v>23</v>
      </c>
      <c r="AI3" s="21">
        <v>7</v>
      </c>
      <c r="AJ3" s="18">
        <v>0</v>
      </c>
      <c r="AK3" s="21">
        <v>1</v>
      </c>
      <c r="AL3" s="21">
        <v>1</v>
      </c>
      <c r="AM3" s="21">
        <v>3</v>
      </c>
      <c r="AN3" s="21">
        <v>0</v>
      </c>
      <c r="AO3" s="21">
        <v>1</v>
      </c>
      <c r="AP3" s="21">
        <v>6</v>
      </c>
      <c r="AQ3" s="21">
        <v>6</v>
      </c>
      <c r="AR3" s="21">
        <v>8</v>
      </c>
      <c r="AS3" s="21">
        <v>1</v>
      </c>
      <c r="AT3" s="21">
        <v>3</v>
      </c>
      <c r="AU3" s="18">
        <v>0</v>
      </c>
      <c r="AV3" s="1">
        <f t="shared" ref="AV3:AV4" si="6">AB3+AC3+AD3+AE3+AF3</f>
        <v>30</v>
      </c>
      <c r="AW3" s="6">
        <f t="shared" ref="AW3:AW4" si="7">AG3+AH3+AI3+AJ3</f>
        <v>30</v>
      </c>
      <c r="AX3">
        <f t="shared" ref="AX3:AX4" si="8">SUM(AK3:AU3,AZ3)</f>
        <v>30</v>
      </c>
      <c r="AY3">
        <v>300</v>
      </c>
    </row>
    <row r="4" spans="1:52" hidden="1">
      <c r="A4" s="1" t="s">
        <v>146</v>
      </c>
      <c r="B4" s="1" t="s">
        <v>142</v>
      </c>
      <c r="C4" s="15">
        <v>41848</v>
      </c>
      <c r="D4" s="2">
        <v>2014</v>
      </c>
      <c r="E4" s="16">
        <v>0.4597222222222222</v>
      </c>
      <c r="F4" s="16">
        <v>0.46319444444444446</v>
      </c>
      <c r="G4" s="10">
        <f t="shared" ref="G4:G20" si="9">F4-E4</f>
        <v>3.4722222222222654E-3</v>
      </c>
      <c r="H4" s="11">
        <v>2</v>
      </c>
      <c r="I4" s="12">
        <v>1</v>
      </c>
      <c r="J4" s="12">
        <v>3</v>
      </c>
      <c r="K4" s="12">
        <v>3</v>
      </c>
      <c r="L4" s="13" t="s">
        <v>46</v>
      </c>
      <c r="M4" s="3" t="s">
        <v>47</v>
      </c>
      <c r="N4" s="12">
        <v>2</v>
      </c>
      <c r="O4" s="4">
        <f t="shared" si="0"/>
        <v>45.87</v>
      </c>
      <c r="P4" s="17">
        <v>13.9</v>
      </c>
      <c r="Q4" s="4">
        <f t="shared" si="1"/>
        <v>52.47</v>
      </c>
      <c r="R4" s="17">
        <v>15.9</v>
      </c>
      <c r="S4" s="72">
        <f t="shared" si="2"/>
        <v>52.47</v>
      </c>
      <c r="T4" s="12">
        <f t="shared" si="3"/>
        <v>15.9</v>
      </c>
      <c r="U4" s="73">
        <f t="shared" si="4"/>
        <v>49.17</v>
      </c>
      <c r="V4">
        <f t="shared" si="5"/>
        <v>14.9</v>
      </c>
      <c r="W4" s="7">
        <v>27.857289999999999</v>
      </c>
      <c r="X4" s="7">
        <v>-115.18707000000001</v>
      </c>
      <c r="Y4" s="12">
        <f t="shared" ref="Y4:Y20" si="10">(Z4*1.8)+32</f>
        <v>68</v>
      </c>
      <c r="Z4" s="12">
        <v>20</v>
      </c>
      <c r="AA4" s="8">
        <v>7</v>
      </c>
      <c r="AB4" s="9">
        <v>0</v>
      </c>
      <c r="AC4" s="9">
        <v>9</v>
      </c>
      <c r="AD4" s="9">
        <v>6</v>
      </c>
      <c r="AE4" s="5">
        <v>15</v>
      </c>
      <c r="AF4" s="74">
        <v>0</v>
      </c>
      <c r="AG4" s="9">
        <v>1</v>
      </c>
      <c r="AH4" s="5">
        <v>27</v>
      </c>
      <c r="AI4" s="9">
        <v>2</v>
      </c>
      <c r="AJ4" s="8">
        <v>0</v>
      </c>
      <c r="AK4" s="9">
        <v>0</v>
      </c>
      <c r="AL4" s="9">
        <v>1</v>
      </c>
      <c r="AM4" s="9">
        <v>0</v>
      </c>
      <c r="AN4" s="9">
        <v>0</v>
      </c>
      <c r="AO4" s="9">
        <v>0</v>
      </c>
      <c r="AP4" s="9">
        <v>4</v>
      </c>
      <c r="AQ4" s="5">
        <v>15</v>
      </c>
      <c r="AR4" s="9">
        <v>8</v>
      </c>
      <c r="AS4" s="5">
        <v>1</v>
      </c>
      <c r="AT4" s="9">
        <v>1</v>
      </c>
      <c r="AU4" s="18">
        <v>0</v>
      </c>
      <c r="AV4" s="1">
        <f t="shared" si="6"/>
        <v>30</v>
      </c>
      <c r="AW4" s="6">
        <f t="shared" si="7"/>
        <v>30</v>
      </c>
      <c r="AX4">
        <f t="shared" si="8"/>
        <v>30</v>
      </c>
      <c r="AY4" s="14">
        <v>120</v>
      </c>
    </row>
    <row r="5" spans="1:52" hidden="1">
      <c r="A5" s="1" t="s">
        <v>147</v>
      </c>
      <c r="B5" s="1" t="s">
        <v>144</v>
      </c>
      <c r="C5" s="15">
        <v>41848</v>
      </c>
      <c r="D5" s="2">
        <v>2014</v>
      </c>
      <c r="E5" s="16">
        <v>0.47500000000000003</v>
      </c>
      <c r="F5" s="16">
        <v>0.48194444444444445</v>
      </c>
      <c r="G5" s="10">
        <f t="shared" si="9"/>
        <v>6.9444444444444198E-3</v>
      </c>
      <c r="H5" s="11">
        <v>2</v>
      </c>
      <c r="I5" s="12">
        <v>1</v>
      </c>
      <c r="J5" s="12">
        <v>4</v>
      </c>
      <c r="K5" s="12">
        <v>4</v>
      </c>
      <c r="L5" s="13" t="s">
        <v>46</v>
      </c>
      <c r="M5" s="3" t="s">
        <v>47</v>
      </c>
      <c r="N5" s="12">
        <v>2</v>
      </c>
      <c r="O5" s="4">
        <f t="shared" si="0"/>
        <v>57.089999999999996</v>
      </c>
      <c r="P5" s="17">
        <v>17.3</v>
      </c>
      <c r="Q5" s="4">
        <f t="shared" si="1"/>
        <v>51.48</v>
      </c>
      <c r="R5" s="17">
        <v>15.6</v>
      </c>
      <c r="S5" s="72">
        <f t="shared" si="2"/>
        <v>57.089999999999996</v>
      </c>
      <c r="T5" s="12">
        <f t="shared" si="3"/>
        <v>17.3</v>
      </c>
      <c r="U5" s="73">
        <f t="shared" si="4"/>
        <v>54.284999999999997</v>
      </c>
      <c r="V5">
        <f t="shared" si="5"/>
        <v>16.45</v>
      </c>
      <c r="W5" s="7">
        <v>27.517610000000001</v>
      </c>
      <c r="X5" s="7">
        <v>-115.11468000000001</v>
      </c>
      <c r="Y5" s="12">
        <f t="shared" si="10"/>
        <v>68</v>
      </c>
      <c r="Z5" s="12">
        <v>20</v>
      </c>
      <c r="AA5" s="8">
        <v>7.4</v>
      </c>
      <c r="AB5" s="9">
        <v>11</v>
      </c>
      <c r="AC5" s="9">
        <v>4</v>
      </c>
      <c r="AD5" s="9">
        <v>13</v>
      </c>
      <c r="AE5" s="5">
        <v>2</v>
      </c>
      <c r="AF5" s="8">
        <v>0</v>
      </c>
      <c r="AG5" s="9">
        <v>0</v>
      </c>
      <c r="AH5" s="5">
        <v>30</v>
      </c>
      <c r="AI5" s="9">
        <v>0</v>
      </c>
      <c r="AJ5" s="8">
        <v>0</v>
      </c>
      <c r="AK5" s="9">
        <v>14</v>
      </c>
      <c r="AL5" s="9">
        <v>1</v>
      </c>
      <c r="AM5" s="9">
        <v>2</v>
      </c>
      <c r="AN5" s="9">
        <v>0</v>
      </c>
      <c r="AO5" s="9">
        <v>0</v>
      </c>
      <c r="AP5" s="9">
        <v>4</v>
      </c>
      <c r="AQ5" s="5">
        <v>9</v>
      </c>
      <c r="AR5" s="9">
        <v>0</v>
      </c>
      <c r="AS5" s="5">
        <v>0</v>
      </c>
      <c r="AT5" s="9">
        <v>0</v>
      </c>
      <c r="AU5" s="18">
        <v>0</v>
      </c>
      <c r="AV5" s="1">
        <f t="shared" ref="AV5:AV20" si="11">AB5+AC5+AD5+AE5+AF5</f>
        <v>30</v>
      </c>
      <c r="AW5" s="6">
        <f t="shared" ref="AW5:AW20" si="12">AG5+AH5+AI5+AJ5</f>
        <v>30</v>
      </c>
      <c r="AX5">
        <f t="shared" ref="AX5:AX20" si="13">SUM(AK5:AU5,AZ5)</f>
        <v>30</v>
      </c>
      <c r="AY5" s="14">
        <v>90</v>
      </c>
    </row>
    <row r="6" spans="1:52" hidden="1">
      <c r="A6" s="1" t="s">
        <v>148</v>
      </c>
      <c r="B6" s="1" t="s">
        <v>143</v>
      </c>
      <c r="C6" s="15">
        <v>41848</v>
      </c>
      <c r="D6" s="2">
        <v>2014</v>
      </c>
      <c r="E6" s="16">
        <v>0.47222222222222227</v>
      </c>
      <c r="F6" s="16">
        <v>0.47638888888888892</v>
      </c>
      <c r="G6" s="10">
        <f t="shared" si="9"/>
        <v>4.1666666666666519E-3</v>
      </c>
      <c r="H6" s="11">
        <v>2</v>
      </c>
      <c r="I6" s="12">
        <v>1</v>
      </c>
      <c r="J6" s="12">
        <v>5</v>
      </c>
      <c r="K6" s="12">
        <v>5</v>
      </c>
      <c r="L6" s="13" t="s">
        <v>46</v>
      </c>
      <c r="M6" s="3" t="s">
        <v>47</v>
      </c>
      <c r="N6" s="12">
        <v>2</v>
      </c>
      <c r="O6" s="4">
        <f t="shared" si="0"/>
        <v>52.8</v>
      </c>
      <c r="P6" s="17">
        <v>16</v>
      </c>
      <c r="Q6" s="4">
        <f t="shared" si="1"/>
        <v>53.79</v>
      </c>
      <c r="R6" s="17">
        <v>16.3</v>
      </c>
      <c r="S6" s="72">
        <f t="shared" ref="S6:S20" si="14">MAX(Q6,O6)</f>
        <v>53.79</v>
      </c>
      <c r="T6" s="12">
        <f t="shared" ref="T6:T20" si="15">MAX(R6,P6)</f>
        <v>16.3</v>
      </c>
      <c r="U6" s="73">
        <f t="shared" ref="U6:U20" si="16">AVERAGE(Q6,O6)</f>
        <v>53.295000000000002</v>
      </c>
      <c r="V6">
        <f t="shared" ref="V6:V20" si="17">AVERAGE(R6,P6)</f>
        <v>16.149999999999999</v>
      </c>
      <c r="W6" s="7">
        <v>27.517600000000002</v>
      </c>
      <c r="X6" s="7">
        <v>-115.11471</v>
      </c>
      <c r="Y6" s="12">
        <f t="shared" si="10"/>
        <v>68</v>
      </c>
      <c r="Z6" s="12">
        <v>20</v>
      </c>
      <c r="AA6" s="8">
        <v>7.4</v>
      </c>
      <c r="AB6" s="9">
        <v>8</v>
      </c>
      <c r="AC6" s="9">
        <v>4</v>
      </c>
      <c r="AD6" s="9">
        <v>7</v>
      </c>
      <c r="AE6" s="5">
        <v>11</v>
      </c>
      <c r="AF6" s="8">
        <v>0</v>
      </c>
      <c r="AG6" s="9">
        <v>4</v>
      </c>
      <c r="AH6" s="5">
        <v>26</v>
      </c>
      <c r="AI6" s="9">
        <v>0</v>
      </c>
      <c r="AJ6" s="8">
        <v>0</v>
      </c>
      <c r="AK6" s="9">
        <v>11</v>
      </c>
      <c r="AL6" s="9">
        <v>0</v>
      </c>
      <c r="AM6" s="9">
        <v>0</v>
      </c>
      <c r="AN6" s="9">
        <v>0</v>
      </c>
      <c r="AO6" s="9">
        <v>0</v>
      </c>
      <c r="AP6" s="9">
        <v>5</v>
      </c>
      <c r="AQ6" s="5">
        <v>8</v>
      </c>
      <c r="AR6" s="9">
        <v>6</v>
      </c>
      <c r="AS6" s="5">
        <v>0</v>
      </c>
      <c r="AT6" s="9">
        <v>0</v>
      </c>
      <c r="AU6" s="18">
        <v>0</v>
      </c>
      <c r="AV6" s="1">
        <f t="shared" si="11"/>
        <v>30</v>
      </c>
      <c r="AW6" s="6">
        <f t="shared" si="12"/>
        <v>30</v>
      </c>
      <c r="AX6">
        <f t="shared" si="13"/>
        <v>30</v>
      </c>
      <c r="AY6" s="14">
        <v>330</v>
      </c>
    </row>
    <row r="7" spans="1:52" hidden="1">
      <c r="A7" s="1" t="s">
        <v>149</v>
      </c>
      <c r="B7" s="1" t="s">
        <v>136</v>
      </c>
      <c r="C7" s="15">
        <v>41848</v>
      </c>
      <c r="D7" s="2">
        <v>2014</v>
      </c>
      <c r="E7" s="16">
        <v>0.48194444444444445</v>
      </c>
      <c r="F7" s="16">
        <v>0.48680555555555555</v>
      </c>
      <c r="G7" s="10">
        <f t="shared" si="9"/>
        <v>4.8611111111110938E-3</v>
      </c>
      <c r="H7" s="11">
        <v>2</v>
      </c>
      <c r="I7" s="12">
        <v>1</v>
      </c>
      <c r="J7" s="12">
        <v>6</v>
      </c>
      <c r="K7" s="12">
        <v>6</v>
      </c>
      <c r="L7" s="13" t="s">
        <v>46</v>
      </c>
      <c r="M7" s="3" t="s">
        <v>47</v>
      </c>
      <c r="N7" s="12">
        <v>2</v>
      </c>
      <c r="O7" s="4">
        <f t="shared" si="0"/>
        <v>46.199999999999996</v>
      </c>
      <c r="P7" s="17">
        <v>14</v>
      </c>
      <c r="Q7" s="4">
        <f t="shared" si="1"/>
        <v>50.49</v>
      </c>
      <c r="R7" s="17">
        <v>15.3</v>
      </c>
      <c r="S7" s="72">
        <f t="shared" si="14"/>
        <v>50.49</v>
      </c>
      <c r="T7" s="12">
        <f t="shared" si="15"/>
        <v>15.3</v>
      </c>
      <c r="U7" s="73">
        <f t="shared" si="16"/>
        <v>48.344999999999999</v>
      </c>
      <c r="V7">
        <f t="shared" si="17"/>
        <v>14.65</v>
      </c>
      <c r="W7" s="7">
        <v>27.858059999999998</v>
      </c>
      <c r="X7" s="7">
        <v>-115.18693</v>
      </c>
      <c r="Y7" s="12">
        <f t="shared" si="10"/>
        <v>68</v>
      </c>
      <c r="Z7" s="12">
        <v>20</v>
      </c>
      <c r="AA7" s="8">
        <v>6</v>
      </c>
      <c r="AB7" s="9">
        <v>4</v>
      </c>
      <c r="AC7" s="9">
        <v>9</v>
      </c>
      <c r="AD7" s="9">
        <v>7</v>
      </c>
      <c r="AE7" s="5">
        <v>10</v>
      </c>
      <c r="AF7" s="8">
        <v>0</v>
      </c>
      <c r="AG7" s="9">
        <v>0</v>
      </c>
      <c r="AH7" s="5">
        <v>26</v>
      </c>
      <c r="AI7" s="9">
        <v>4</v>
      </c>
      <c r="AJ7" s="8">
        <v>0</v>
      </c>
      <c r="AK7" s="9">
        <v>6</v>
      </c>
      <c r="AL7" s="9">
        <v>0</v>
      </c>
      <c r="AM7" s="9">
        <v>0</v>
      </c>
      <c r="AN7" s="9">
        <v>0</v>
      </c>
      <c r="AO7" s="9">
        <v>3</v>
      </c>
      <c r="AP7" s="9">
        <v>5</v>
      </c>
      <c r="AQ7" s="5">
        <v>12</v>
      </c>
      <c r="AR7" s="9">
        <v>2</v>
      </c>
      <c r="AS7" s="5">
        <v>2</v>
      </c>
      <c r="AT7" s="9">
        <v>0</v>
      </c>
      <c r="AU7" s="18">
        <v>0</v>
      </c>
      <c r="AV7" s="1">
        <f t="shared" si="11"/>
        <v>30</v>
      </c>
      <c r="AW7" s="6">
        <f t="shared" si="12"/>
        <v>30</v>
      </c>
      <c r="AX7">
        <f t="shared" si="13"/>
        <v>30</v>
      </c>
      <c r="AY7" s="14">
        <v>300</v>
      </c>
    </row>
    <row r="8" spans="1:52" hidden="1">
      <c r="A8" s="1" t="s">
        <v>150</v>
      </c>
      <c r="B8" s="1" t="s">
        <v>139</v>
      </c>
      <c r="C8" s="15">
        <v>41848</v>
      </c>
      <c r="D8" s="2">
        <v>2014</v>
      </c>
      <c r="E8" s="16">
        <v>0.47986111111111113</v>
      </c>
      <c r="F8" s="16">
        <v>0.48680555555555555</v>
      </c>
      <c r="G8" s="10">
        <f t="shared" si="9"/>
        <v>6.9444444444444198E-3</v>
      </c>
      <c r="H8" s="11">
        <v>2</v>
      </c>
      <c r="I8" s="12">
        <v>1</v>
      </c>
      <c r="J8" s="12">
        <v>7</v>
      </c>
      <c r="K8" s="12">
        <v>7</v>
      </c>
      <c r="L8" s="13" t="s">
        <v>46</v>
      </c>
      <c r="M8" s="3" t="s">
        <v>47</v>
      </c>
      <c r="N8" s="12">
        <v>2</v>
      </c>
      <c r="O8" s="4">
        <f t="shared" si="0"/>
        <v>45.87</v>
      </c>
      <c r="P8" s="17">
        <v>13.9</v>
      </c>
      <c r="Q8" s="4">
        <f t="shared" si="1"/>
        <v>51.809999999999995</v>
      </c>
      <c r="R8" s="17">
        <v>15.7</v>
      </c>
      <c r="S8" s="72">
        <f t="shared" si="14"/>
        <v>51.809999999999995</v>
      </c>
      <c r="T8" s="12">
        <f t="shared" si="15"/>
        <v>15.7</v>
      </c>
      <c r="U8" s="73">
        <f t="shared" si="16"/>
        <v>48.839999999999996</v>
      </c>
      <c r="V8">
        <f t="shared" si="17"/>
        <v>14.8</v>
      </c>
      <c r="W8" s="7">
        <v>27.858059999999998</v>
      </c>
      <c r="X8" s="7">
        <v>-115.18693</v>
      </c>
      <c r="Y8" s="12">
        <f t="shared" si="10"/>
        <v>68</v>
      </c>
      <c r="Z8" s="12">
        <v>20</v>
      </c>
      <c r="AA8" s="8">
        <v>6</v>
      </c>
      <c r="AB8" s="9">
        <v>3</v>
      </c>
      <c r="AC8" s="9">
        <v>5</v>
      </c>
      <c r="AD8" s="9">
        <v>13</v>
      </c>
      <c r="AE8" s="5">
        <v>9</v>
      </c>
      <c r="AF8" s="8">
        <v>0</v>
      </c>
      <c r="AG8" s="9">
        <v>0</v>
      </c>
      <c r="AH8" s="5">
        <v>30</v>
      </c>
      <c r="AI8" s="9">
        <v>0</v>
      </c>
      <c r="AJ8" s="8">
        <v>0</v>
      </c>
      <c r="AK8" s="9">
        <v>3</v>
      </c>
      <c r="AL8" s="9">
        <v>1</v>
      </c>
      <c r="AM8" s="9">
        <v>0</v>
      </c>
      <c r="AN8" s="9">
        <v>0</v>
      </c>
      <c r="AO8" s="9">
        <v>0</v>
      </c>
      <c r="AP8" s="9">
        <v>13</v>
      </c>
      <c r="AQ8" s="5">
        <v>13</v>
      </c>
      <c r="AR8" s="9">
        <v>0</v>
      </c>
      <c r="AS8" s="5">
        <v>0</v>
      </c>
      <c r="AT8" s="9">
        <v>0</v>
      </c>
      <c r="AU8" s="18">
        <v>0</v>
      </c>
      <c r="AV8" s="1">
        <f t="shared" si="11"/>
        <v>30</v>
      </c>
      <c r="AW8" s="6">
        <f t="shared" si="12"/>
        <v>30</v>
      </c>
      <c r="AX8">
        <f t="shared" si="13"/>
        <v>30</v>
      </c>
      <c r="AY8" s="14">
        <v>120</v>
      </c>
    </row>
    <row r="9" spans="1:52" hidden="1">
      <c r="A9" s="1" t="s">
        <v>151</v>
      </c>
      <c r="B9" s="1" t="s">
        <v>131</v>
      </c>
      <c r="C9" s="15">
        <v>41848</v>
      </c>
      <c r="D9" s="2">
        <v>2014</v>
      </c>
      <c r="E9" s="16">
        <v>0.51527777777777783</v>
      </c>
      <c r="F9" s="16">
        <v>0.52222222222222225</v>
      </c>
      <c r="G9" s="10">
        <f t="shared" si="9"/>
        <v>6.9444444444444198E-3</v>
      </c>
      <c r="H9" s="11">
        <v>2</v>
      </c>
      <c r="I9" s="12">
        <v>1</v>
      </c>
      <c r="J9" s="12">
        <v>8</v>
      </c>
      <c r="K9" s="12">
        <v>8</v>
      </c>
      <c r="L9" s="13" t="s">
        <v>46</v>
      </c>
      <c r="M9" s="3" t="s">
        <v>47</v>
      </c>
      <c r="N9" s="12">
        <v>2</v>
      </c>
      <c r="O9" s="4">
        <f t="shared" si="0"/>
        <v>33.956999999999994</v>
      </c>
      <c r="P9" s="17">
        <v>10.29</v>
      </c>
      <c r="Q9" s="4">
        <f t="shared" si="1"/>
        <v>34.088999999999999</v>
      </c>
      <c r="R9" s="17">
        <v>10.33</v>
      </c>
      <c r="S9" s="72">
        <f t="shared" si="14"/>
        <v>34.088999999999999</v>
      </c>
      <c r="T9" s="12">
        <f t="shared" si="15"/>
        <v>10.33</v>
      </c>
      <c r="U9" s="73">
        <f t="shared" si="16"/>
        <v>34.022999999999996</v>
      </c>
      <c r="V9">
        <f t="shared" si="17"/>
        <v>10.309999999999999</v>
      </c>
      <c r="W9" s="7">
        <v>27.858059999999998</v>
      </c>
      <c r="X9" s="7">
        <v>-115.18693</v>
      </c>
      <c r="Y9" s="12">
        <f t="shared" si="10"/>
        <v>68</v>
      </c>
      <c r="Z9" s="12">
        <v>20</v>
      </c>
      <c r="AA9" s="8">
        <v>6</v>
      </c>
      <c r="AB9" s="9">
        <v>0</v>
      </c>
      <c r="AC9" s="9">
        <v>1</v>
      </c>
      <c r="AD9" s="9">
        <v>0</v>
      </c>
      <c r="AE9" s="5">
        <v>29</v>
      </c>
      <c r="AF9" s="8">
        <v>0</v>
      </c>
      <c r="AG9" s="9">
        <v>0</v>
      </c>
      <c r="AH9" s="5">
        <v>25</v>
      </c>
      <c r="AI9" s="9">
        <v>5</v>
      </c>
      <c r="AJ9" s="8">
        <v>0</v>
      </c>
      <c r="AK9" s="9">
        <v>1</v>
      </c>
      <c r="AL9" s="9">
        <v>0</v>
      </c>
      <c r="AM9" s="9">
        <v>0</v>
      </c>
      <c r="AN9" s="9">
        <v>0</v>
      </c>
      <c r="AO9" s="9">
        <v>5</v>
      </c>
      <c r="AP9" s="9">
        <v>8</v>
      </c>
      <c r="AQ9" s="5">
        <v>5</v>
      </c>
      <c r="AR9" s="9">
        <v>9</v>
      </c>
      <c r="AS9" s="5">
        <v>0</v>
      </c>
      <c r="AT9" s="9">
        <v>2</v>
      </c>
      <c r="AU9" s="18">
        <v>0</v>
      </c>
      <c r="AV9" s="1">
        <f t="shared" si="11"/>
        <v>30</v>
      </c>
      <c r="AW9" s="6">
        <f t="shared" si="12"/>
        <v>30</v>
      </c>
      <c r="AX9">
        <f t="shared" si="13"/>
        <v>30</v>
      </c>
      <c r="AY9" s="14">
        <v>300</v>
      </c>
    </row>
    <row r="10" spans="1:52" hidden="1">
      <c r="A10" s="1" t="s">
        <v>153</v>
      </c>
      <c r="B10" s="1" t="s">
        <v>138</v>
      </c>
      <c r="C10" s="15">
        <v>41848</v>
      </c>
      <c r="D10" s="2">
        <v>2014</v>
      </c>
      <c r="E10" s="16">
        <v>0.51180555555555551</v>
      </c>
      <c r="F10" s="16">
        <v>0.51874999999999993</v>
      </c>
      <c r="G10" s="10">
        <f t="shared" si="9"/>
        <v>6.9444444444444198E-3</v>
      </c>
      <c r="H10" s="11">
        <v>2</v>
      </c>
      <c r="I10" s="12">
        <v>2</v>
      </c>
      <c r="J10" s="12">
        <v>9</v>
      </c>
      <c r="K10" s="12">
        <v>9</v>
      </c>
      <c r="L10" s="13" t="s">
        <v>46</v>
      </c>
      <c r="M10" s="3" t="s">
        <v>47</v>
      </c>
      <c r="N10" s="12">
        <v>2</v>
      </c>
      <c r="O10" s="4">
        <f t="shared" si="0"/>
        <v>21.12</v>
      </c>
      <c r="P10" s="17">
        <v>6.4</v>
      </c>
      <c r="Q10" s="4">
        <f t="shared" si="1"/>
        <v>31.679999999999996</v>
      </c>
      <c r="R10" s="17">
        <v>9.6</v>
      </c>
      <c r="S10" s="72">
        <f t="shared" si="14"/>
        <v>31.679999999999996</v>
      </c>
      <c r="T10" s="12">
        <f t="shared" si="15"/>
        <v>9.6</v>
      </c>
      <c r="U10" s="73">
        <f t="shared" si="16"/>
        <v>26.4</v>
      </c>
      <c r="V10">
        <f t="shared" si="17"/>
        <v>8</v>
      </c>
      <c r="W10" s="7">
        <v>27.518709999999999</v>
      </c>
      <c r="X10" s="7">
        <v>-115.112593</v>
      </c>
      <c r="Y10" s="12">
        <f t="shared" si="10"/>
        <v>68</v>
      </c>
      <c r="Z10" s="12">
        <v>20</v>
      </c>
      <c r="AA10" s="8">
        <v>6.7</v>
      </c>
      <c r="AB10" s="9">
        <v>1</v>
      </c>
      <c r="AC10" s="9">
        <v>7</v>
      </c>
      <c r="AD10" s="9">
        <v>4</v>
      </c>
      <c r="AE10" s="5">
        <v>18</v>
      </c>
      <c r="AF10" s="8">
        <v>0</v>
      </c>
      <c r="AG10" s="9">
        <v>0</v>
      </c>
      <c r="AH10" s="5">
        <v>30</v>
      </c>
      <c r="AI10" s="9">
        <v>0</v>
      </c>
      <c r="AJ10" s="8">
        <v>0</v>
      </c>
      <c r="AK10" s="9">
        <v>1</v>
      </c>
      <c r="AL10" s="9">
        <v>1</v>
      </c>
      <c r="AM10" s="9">
        <v>3</v>
      </c>
      <c r="AN10" s="9">
        <v>0</v>
      </c>
      <c r="AO10" s="9">
        <v>5</v>
      </c>
      <c r="AP10" s="9">
        <v>0</v>
      </c>
      <c r="AQ10" s="5">
        <v>7</v>
      </c>
      <c r="AR10" s="9">
        <v>3</v>
      </c>
      <c r="AS10" s="5">
        <v>2</v>
      </c>
      <c r="AT10" s="9">
        <v>8</v>
      </c>
      <c r="AU10" s="18">
        <v>0</v>
      </c>
      <c r="AV10" s="1">
        <f t="shared" si="11"/>
        <v>30</v>
      </c>
      <c r="AW10" s="6">
        <f t="shared" si="12"/>
        <v>30</v>
      </c>
      <c r="AX10">
        <f t="shared" si="13"/>
        <v>30</v>
      </c>
      <c r="AY10" s="14">
        <v>180</v>
      </c>
    </row>
    <row r="11" spans="1:52" hidden="1">
      <c r="A11" s="1" t="s">
        <v>152</v>
      </c>
      <c r="B11" s="1" t="s">
        <v>135</v>
      </c>
      <c r="C11" s="15">
        <v>41848</v>
      </c>
      <c r="D11" s="2">
        <v>2014</v>
      </c>
      <c r="E11" s="16">
        <v>0.53819444444444442</v>
      </c>
      <c r="F11" s="16">
        <v>0.54583333333333328</v>
      </c>
      <c r="G11" s="10">
        <f t="shared" si="9"/>
        <v>7.6388888888888618E-3</v>
      </c>
      <c r="H11" s="11">
        <v>2</v>
      </c>
      <c r="I11" s="12">
        <v>2</v>
      </c>
      <c r="J11" s="12">
        <v>10</v>
      </c>
      <c r="K11" s="12">
        <v>10</v>
      </c>
      <c r="L11" s="13" t="s">
        <v>46</v>
      </c>
      <c r="M11" s="3" t="s">
        <v>47</v>
      </c>
      <c r="N11" s="12">
        <v>2</v>
      </c>
      <c r="O11" s="4">
        <f t="shared" si="0"/>
        <v>27.72</v>
      </c>
      <c r="P11" s="17">
        <v>8.4</v>
      </c>
      <c r="Q11" s="4">
        <f t="shared" si="1"/>
        <v>28.38</v>
      </c>
      <c r="R11" s="17">
        <v>8.6</v>
      </c>
      <c r="S11" s="72">
        <f t="shared" si="14"/>
        <v>28.38</v>
      </c>
      <c r="T11" s="12">
        <f t="shared" si="15"/>
        <v>8.6</v>
      </c>
      <c r="U11" s="73">
        <f t="shared" si="16"/>
        <v>28.049999999999997</v>
      </c>
      <c r="V11">
        <f t="shared" si="17"/>
        <v>8.5</v>
      </c>
      <c r="W11" s="7">
        <v>27.518709999999999</v>
      </c>
      <c r="X11" s="7">
        <v>-115.11259</v>
      </c>
      <c r="Y11" s="12">
        <f t="shared" si="10"/>
        <v>68</v>
      </c>
      <c r="Z11" s="12">
        <v>20</v>
      </c>
      <c r="AA11" s="8">
        <v>6.7</v>
      </c>
      <c r="AB11" s="9">
        <v>1</v>
      </c>
      <c r="AC11" s="9">
        <v>0</v>
      </c>
      <c r="AD11" s="9">
        <v>5</v>
      </c>
      <c r="AE11" s="5">
        <v>24</v>
      </c>
      <c r="AF11" s="8">
        <v>0</v>
      </c>
      <c r="AG11" s="9">
        <v>1</v>
      </c>
      <c r="AH11" s="5">
        <v>19</v>
      </c>
      <c r="AI11" s="9">
        <v>2</v>
      </c>
      <c r="AJ11" s="8">
        <v>8</v>
      </c>
      <c r="AK11" s="9">
        <v>0</v>
      </c>
      <c r="AL11" s="9">
        <v>0</v>
      </c>
      <c r="AM11" s="9">
        <v>5</v>
      </c>
      <c r="AN11" s="9">
        <v>0</v>
      </c>
      <c r="AO11" s="9">
        <v>3</v>
      </c>
      <c r="AP11" s="9">
        <v>16</v>
      </c>
      <c r="AQ11" s="5">
        <v>4</v>
      </c>
      <c r="AR11" s="9">
        <v>1</v>
      </c>
      <c r="AS11" s="5">
        <v>0</v>
      </c>
      <c r="AT11" s="9">
        <v>1</v>
      </c>
      <c r="AU11" s="18">
        <v>0</v>
      </c>
      <c r="AV11" s="1">
        <f t="shared" si="11"/>
        <v>30</v>
      </c>
      <c r="AW11" s="6">
        <f t="shared" si="12"/>
        <v>30</v>
      </c>
      <c r="AX11">
        <f t="shared" si="13"/>
        <v>30</v>
      </c>
      <c r="AY11" s="14">
        <v>0</v>
      </c>
    </row>
    <row r="12" spans="1:52" hidden="1">
      <c r="A12" s="1" t="s">
        <v>154</v>
      </c>
      <c r="B12" s="1" t="s">
        <v>50</v>
      </c>
      <c r="C12" s="15">
        <v>41848</v>
      </c>
      <c r="D12" s="2">
        <v>2014</v>
      </c>
      <c r="E12" s="16">
        <v>0.52083333333333337</v>
      </c>
      <c r="F12" s="16">
        <v>0.52500000000000002</v>
      </c>
      <c r="G12" s="10">
        <f t="shared" si="9"/>
        <v>4.1666666666666519E-3</v>
      </c>
      <c r="H12" s="11">
        <v>2</v>
      </c>
      <c r="I12" s="12">
        <v>2</v>
      </c>
      <c r="J12" s="12">
        <v>11</v>
      </c>
      <c r="K12" s="12">
        <v>11</v>
      </c>
      <c r="L12" s="13" t="s">
        <v>46</v>
      </c>
      <c r="M12" s="3" t="s">
        <v>47</v>
      </c>
      <c r="N12" s="12">
        <v>2</v>
      </c>
      <c r="O12" s="4">
        <f t="shared" si="0"/>
        <v>50.16</v>
      </c>
      <c r="P12" s="17">
        <v>15.2</v>
      </c>
      <c r="Q12" s="4">
        <f t="shared" si="1"/>
        <v>44.55</v>
      </c>
      <c r="R12" s="17">
        <v>13.5</v>
      </c>
      <c r="S12" s="72">
        <f t="shared" si="14"/>
        <v>50.16</v>
      </c>
      <c r="T12" s="12">
        <f t="shared" si="15"/>
        <v>15.2</v>
      </c>
      <c r="U12" s="73">
        <f t="shared" si="16"/>
        <v>47.354999999999997</v>
      </c>
      <c r="V12">
        <f t="shared" si="17"/>
        <v>14.35</v>
      </c>
      <c r="W12" s="7">
        <v>27.857289999999999</v>
      </c>
      <c r="X12" s="7">
        <v>-115.18707000000001</v>
      </c>
      <c r="Y12" s="12">
        <f t="shared" si="10"/>
        <v>68</v>
      </c>
      <c r="Z12" s="12">
        <v>20</v>
      </c>
      <c r="AA12" s="8">
        <v>3</v>
      </c>
      <c r="AB12" s="9">
        <v>5</v>
      </c>
      <c r="AC12" s="9">
        <v>0</v>
      </c>
      <c r="AD12" s="9">
        <v>5</v>
      </c>
      <c r="AE12" s="5">
        <v>20</v>
      </c>
      <c r="AF12" s="8">
        <v>0</v>
      </c>
      <c r="AG12" s="9">
        <v>5</v>
      </c>
      <c r="AH12" s="5">
        <v>19</v>
      </c>
      <c r="AI12" s="9">
        <v>6</v>
      </c>
      <c r="AJ12" s="18">
        <v>0</v>
      </c>
      <c r="AK12" s="9">
        <v>7</v>
      </c>
      <c r="AL12" s="9">
        <v>0</v>
      </c>
      <c r="AM12" s="9">
        <v>0</v>
      </c>
      <c r="AN12" s="9">
        <v>0</v>
      </c>
      <c r="AO12" s="9">
        <v>3</v>
      </c>
      <c r="AP12" s="9">
        <v>3</v>
      </c>
      <c r="AQ12" s="5">
        <v>11</v>
      </c>
      <c r="AR12" s="9">
        <v>6</v>
      </c>
      <c r="AS12" s="5">
        <v>0</v>
      </c>
      <c r="AT12" s="9">
        <v>0</v>
      </c>
      <c r="AU12" s="18">
        <v>0</v>
      </c>
      <c r="AV12" s="1">
        <f t="shared" si="11"/>
        <v>30</v>
      </c>
      <c r="AW12" s="6">
        <f t="shared" si="12"/>
        <v>30</v>
      </c>
      <c r="AX12">
        <f t="shared" si="13"/>
        <v>30</v>
      </c>
      <c r="AY12" s="14">
        <v>300</v>
      </c>
    </row>
    <row r="13" spans="1:52" hidden="1">
      <c r="A13" s="1" t="s">
        <v>155</v>
      </c>
      <c r="B13" s="1" t="s">
        <v>144</v>
      </c>
      <c r="C13" s="15">
        <v>41848</v>
      </c>
      <c r="D13" s="2">
        <v>2014</v>
      </c>
      <c r="E13" s="16">
        <v>4.2361111111111106E-2</v>
      </c>
      <c r="F13" s="16">
        <v>4.9999999999999996E-2</v>
      </c>
      <c r="G13" s="10">
        <f t="shared" si="9"/>
        <v>7.6388888888888895E-3</v>
      </c>
      <c r="H13" s="11">
        <v>2</v>
      </c>
      <c r="I13" s="12">
        <v>2</v>
      </c>
      <c r="J13" s="12">
        <v>12</v>
      </c>
      <c r="K13" s="12">
        <v>12</v>
      </c>
      <c r="L13" s="13" t="s">
        <v>46</v>
      </c>
      <c r="M13" s="3" t="s">
        <v>47</v>
      </c>
      <c r="N13" s="12">
        <v>2</v>
      </c>
      <c r="O13" s="4">
        <f t="shared" si="0"/>
        <v>32.340000000000003</v>
      </c>
      <c r="P13" s="17">
        <v>9.8000000000000007</v>
      </c>
      <c r="Q13" s="4">
        <f t="shared" si="1"/>
        <v>30.359999999999996</v>
      </c>
      <c r="R13" s="17">
        <v>9.1999999999999993</v>
      </c>
      <c r="S13" s="72">
        <f t="shared" si="14"/>
        <v>32.340000000000003</v>
      </c>
      <c r="T13" s="12">
        <f t="shared" si="15"/>
        <v>9.8000000000000007</v>
      </c>
      <c r="U13" s="73">
        <f t="shared" si="16"/>
        <v>31.35</v>
      </c>
      <c r="V13">
        <f t="shared" si="17"/>
        <v>9.5</v>
      </c>
      <c r="W13" s="7">
        <v>27.51848</v>
      </c>
      <c r="X13" s="7">
        <v>-115.11217000000001</v>
      </c>
      <c r="Y13" s="12">
        <f t="shared" si="10"/>
        <v>68</v>
      </c>
      <c r="Z13" s="12">
        <v>20</v>
      </c>
      <c r="AA13" s="8">
        <v>6.2</v>
      </c>
      <c r="AB13" s="9">
        <v>11</v>
      </c>
      <c r="AC13" s="9">
        <v>0</v>
      </c>
      <c r="AD13" s="9">
        <v>8</v>
      </c>
      <c r="AE13" s="5">
        <v>11</v>
      </c>
      <c r="AF13" s="18">
        <v>0</v>
      </c>
      <c r="AG13" s="9">
        <v>5</v>
      </c>
      <c r="AH13" s="5">
        <v>23</v>
      </c>
      <c r="AI13" s="9">
        <v>2</v>
      </c>
      <c r="AJ13" s="18">
        <v>0</v>
      </c>
      <c r="AK13" s="9">
        <v>9</v>
      </c>
      <c r="AL13" s="9">
        <v>1</v>
      </c>
      <c r="AM13" s="9">
        <v>1</v>
      </c>
      <c r="AN13" s="9">
        <v>0</v>
      </c>
      <c r="AO13" s="9">
        <v>7</v>
      </c>
      <c r="AP13" s="9">
        <v>7</v>
      </c>
      <c r="AQ13" s="5">
        <v>4</v>
      </c>
      <c r="AR13" s="9">
        <v>1</v>
      </c>
      <c r="AS13" s="5">
        <v>0</v>
      </c>
      <c r="AT13" s="9">
        <v>0</v>
      </c>
      <c r="AU13" s="18">
        <v>0</v>
      </c>
      <c r="AV13" s="1">
        <f t="shared" si="11"/>
        <v>30</v>
      </c>
      <c r="AW13" s="6">
        <f t="shared" si="12"/>
        <v>30</v>
      </c>
      <c r="AX13">
        <f t="shared" si="13"/>
        <v>30</v>
      </c>
      <c r="AY13" s="14">
        <v>90</v>
      </c>
    </row>
    <row r="14" spans="1:52" hidden="1">
      <c r="A14" s="1" t="s">
        <v>156</v>
      </c>
      <c r="B14" s="1" t="s">
        <v>143</v>
      </c>
      <c r="C14" s="15">
        <v>41848</v>
      </c>
      <c r="D14" s="2">
        <v>2014</v>
      </c>
      <c r="E14" s="16">
        <v>5.347222222222222E-2</v>
      </c>
      <c r="F14" s="16">
        <v>6.1111111111111116E-2</v>
      </c>
      <c r="G14" s="10">
        <f t="shared" si="9"/>
        <v>7.6388888888888964E-3</v>
      </c>
      <c r="H14" s="11">
        <v>2</v>
      </c>
      <c r="I14" s="12">
        <v>2</v>
      </c>
      <c r="J14" s="12">
        <v>13</v>
      </c>
      <c r="K14" s="12">
        <v>13</v>
      </c>
      <c r="L14" s="13" t="s">
        <v>46</v>
      </c>
      <c r="M14" s="3" t="s">
        <v>47</v>
      </c>
      <c r="N14" s="12">
        <v>2</v>
      </c>
      <c r="O14" s="4">
        <f t="shared" si="0"/>
        <v>34.979999999999997</v>
      </c>
      <c r="P14" s="17">
        <v>10.6</v>
      </c>
      <c r="Q14" s="4">
        <f t="shared" si="1"/>
        <v>28.709999999999997</v>
      </c>
      <c r="R14" s="17">
        <v>8.6999999999999993</v>
      </c>
      <c r="S14" s="12">
        <f t="shared" si="14"/>
        <v>34.979999999999997</v>
      </c>
      <c r="T14" s="12">
        <f t="shared" si="15"/>
        <v>10.6</v>
      </c>
      <c r="U14" s="73">
        <f t="shared" si="16"/>
        <v>31.844999999999999</v>
      </c>
      <c r="V14">
        <f t="shared" si="17"/>
        <v>9.6499999999999986</v>
      </c>
      <c r="W14" s="7">
        <v>27.51848</v>
      </c>
      <c r="X14" s="7">
        <v>-115.11217000000001</v>
      </c>
      <c r="Y14" s="12">
        <f t="shared" si="10"/>
        <v>68</v>
      </c>
      <c r="Z14" s="12">
        <v>20</v>
      </c>
      <c r="AA14" s="8">
        <v>6.2</v>
      </c>
      <c r="AB14" s="9">
        <v>7</v>
      </c>
      <c r="AC14" s="9">
        <v>2</v>
      </c>
      <c r="AD14" s="9">
        <v>6</v>
      </c>
      <c r="AE14" s="5">
        <v>15</v>
      </c>
      <c r="AF14" s="18">
        <v>0</v>
      </c>
      <c r="AG14" s="9">
        <v>2</v>
      </c>
      <c r="AH14" s="5">
        <v>22</v>
      </c>
      <c r="AI14" s="9">
        <v>6</v>
      </c>
      <c r="AJ14" s="18">
        <v>0</v>
      </c>
      <c r="AK14" s="9">
        <v>11</v>
      </c>
      <c r="AL14" s="9">
        <v>0</v>
      </c>
      <c r="AM14" s="9">
        <v>0</v>
      </c>
      <c r="AN14" s="9">
        <v>1</v>
      </c>
      <c r="AO14" s="9">
        <v>6</v>
      </c>
      <c r="AP14" s="9">
        <v>1</v>
      </c>
      <c r="AQ14" s="5">
        <v>5</v>
      </c>
      <c r="AR14" s="9">
        <v>6</v>
      </c>
      <c r="AS14" s="5">
        <v>0</v>
      </c>
      <c r="AT14" s="9">
        <v>0</v>
      </c>
      <c r="AU14" s="18">
        <v>0</v>
      </c>
      <c r="AV14" s="1">
        <f t="shared" si="11"/>
        <v>30</v>
      </c>
      <c r="AW14" s="6">
        <f t="shared" si="12"/>
        <v>30</v>
      </c>
      <c r="AX14">
        <f t="shared" si="13"/>
        <v>30</v>
      </c>
      <c r="AY14" s="14">
        <v>285</v>
      </c>
    </row>
    <row r="15" spans="1:52" hidden="1">
      <c r="A15" s="1" t="s">
        <v>157</v>
      </c>
      <c r="B15" s="1" t="s">
        <v>139</v>
      </c>
      <c r="C15" s="15">
        <v>41848</v>
      </c>
      <c r="D15" s="2">
        <v>2014</v>
      </c>
      <c r="E15" s="16">
        <v>6.0416666666666667E-2</v>
      </c>
      <c r="F15" s="16">
        <v>6.7361111111111108E-2</v>
      </c>
      <c r="G15" s="10">
        <f t="shared" si="9"/>
        <v>6.9444444444444406E-3</v>
      </c>
      <c r="H15" s="11">
        <v>2</v>
      </c>
      <c r="I15" s="12">
        <v>2</v>
      </c>
      <c r="J15" s="12">
        <v>14</v>
      </c>
      <c r="K15" s="12">
        <v>14</v>
      </c>
      <c r="L15" s="13" t="s">
        <v>46</v>
      </c>
      <c r="M15" s="3" t="s">
        <v>47</v>
      </c>
      <c r="N15" s="12">
        <v>2</v>
      </c>
      <c r="O15" s="4">
        <f t="shared" si="0"/>
        <v>46.199999999999996</v>
      </c>
      <c r="P15" s="17">
        <v>14</v>
      </c>
      <c r="Q15" s="4">
        <f t="shared" si="1"/>
        <v>33</v>
      </c>
      <c r="R15" s="17">
        <v>10</v>
      </c>
      <c r="S15" s="12">
        <f t="shared" si="14"/>
        <v>46.199999999999996</v>
      </c>
      <c r="T15" s="12">
        <f t="shared" si="15"/>
        <v>14</v>
      </c>
      <c r="U15" s="73">
        <f t="shared" si="16"/>
        <v>39.599999999999994</v>
      </c>
      <c r="V15">
        <f t="shared" si="17"/>
        <v>12</v>
      </c>
      <c r="W15" s="7">
        <v>27.859220000000001</v>
      </c>
      <c r="X15" s="7">
        <v>-115.18463</v>
      </c>
      <c r="Y15" s="12">
        <f t="shared" si="10"/>
        <v>68</v>
      </c>
      <c r="Z15" s="12">
        <v>20</v>
      </c>
      <c r="AA15" s="8">
        <v>4</v>
      </c>
      <c r="AB15" s="9">
        <v>5</v>
      </c>
      <c r="AC15" s="9">
        <v>1</v>
      </c>
      <c r="AD15" s="9">
        <v>5</v>
      </c>
      <c r="AE15" s="5">
        <v>11</v>
      </c>
      <c r="AF15" s="18">
        <v>8</v>
      </c>
      <c r="AG15" s="9">
        <v>3</v>
      </c>
      <c r="AH15" s="5">
        <v>26</v>
      </c>
      <c r="AI15" s="9">
        <v>1</v>
      </c>
      <c r="AJ15" s="18">
        <v>0</v>
      </c>
      <c r="AK15" s="9">
        <v>14</v>
      </c>
      <c r="AL15" s="9">
        <v>1</v>
      </c>
      <c r="AM15" s="9">
        <v>0</v>
      </c>
      <c r="AN15" s="9">
        <v>0</v>
      </c>
      <c r="AO15" s="9">
        <v>4</v>
      </c>
      <c r="AP15" s="9">
        <v>7</v>
      </c>
      <c r="AQ15" s="5">
        <v>4</v>
      </c>
      <c r="AR15" s="9">
        <v>0</v>
      </c>
      <c r="AS15" s="5">
        <v>0</v>
      </c>
      <c r="AT15" s="9">
        <v>0</v>
      </c>
      <c r="AU15" s="18">
        <v>0</v>
      </c>
      <c r="AV15" s="1">
        <f t="shared" si="11"/>
        <v>30</v>
      </c>
      <c r="AW15" s="6">
        <f t="shared" si="12"/>
        <v>30</v>
      </c>
      <c r="AX15">
        <f t="shared" si="13"/>
        <v>30</v>
      </c>
      <c r="AY15" s="14">
        <v>120</v>
      </c>
    </row>
    <row r="16" spans="1:52" hidden="1">
      <c r="A16" s="1" t="s">
        <v>158</v>
      </c>
      <c r="B16" s="1" t="s">
        <v>131</v>
      </c>
      <c r="C16" s="15">
        <v>41848</v>
      </c>
      <c r="D16" s="2">
        <v>2014</v>
      </c>
      <c r="E16" s="16">
        <v>8.5416666666666655E-2</v>
      </c>
      <c r="F16" s="16">
        <v>8.9583333333333334E-2</v>
      </c>
      <c r="G16" s="10">
        <f t="shared" si="9"/>
        <v>4.1666666666666796E-3</v>
      </c>
      <c r="H16" s="11">
        <v>2</v>
      </c>
      <c r="I16" s="12">
        <v>2</v>
      </c>
      <c r="J16" s="12">
        <v>15</v>
      </c>
      <c r="K16" s="12">
        <v>15</v>
      </c>
      <c r="L16" s="13" t="s">
        <v>46</v>
      </c>
      <c r="M16" s="3" t="s">
        <v>47</v>
      </c>
      <c r="N16" s="12">
        <v>2</v>
      </c>
      <c r="O16" s="4">
        <f t="shared" si="0"/>
        <v>39.995999999999995</v>
      </c>
      <c r="P16" s="17">
        <v>12.12</v>
      </c>
      <c r="Q16" s="4">
        <f t="shared" si="1"/>
        <v>40.160999999999994</v>
      </c>
      <c r="R16" s="17">
        <v>12.17</v>
      </c>
      <c r="S16" s="12">
        <f t="shared" si="14"/>
        <v>40.160999999999994</v>
      </c>
      <c r="T16" s="12">
        <f t="shared" si="15"/>
        <v>12.17</v>
      </c>
      <c r="U16" s="73">
        <f t="shared" si="16"/>
        <v>40.078499999999991</v>
      </c>
      <c r="V16">
        <f t="shared" si="17"/>
        <v>12.145</v>
      </c>
      <c r="W16" s="7">
        <v>27.859220000000001</v>
      </c>
      <c r="X16" s="7">
        <v>-115.18463</v>
      </c>
      <c r="Y16" s="12">
        <f t="shared" si="10"/>
        <v>68</v>
      </c>
      <c r="Z16" s="12">
        <v>20</v>
      </c>
      <c r="AA16" s="8">
        <v>4</v>
      </c>
      <c r="AB16" s="9">
        <v>8</v>
      </c>
      <c r="AC16" s="9">
        <v>0</v>
      </c>
      <c r="AD16" s="9">
        <v>4</v>
      </c>
      <c r="AE16" s="5">
        <v>18</v>
      </c>
      <c r="AF16" s="18">
        <v>0</v>
      </c>
      <c r="AG16" s="9">
        <v>8</v>
      </c>
      <c r="AH16" s="5">
        <v>20</v>
      </c>
      <c r="AI16" s="9">
        <v>2</v>
      </c>
      <c r="AJ16" s="18">
        <v>0</v>
      </c>
      <c r="AK16" s="9">
        <v>9</v>
      </c>
      <c r="AL16" s="9">
        <v>2</v>
      </c>
      <c r="AM16" s="9">
        <v>0</v>
      </c>
      <c r="AN16" s="9">
        <v>0</v>
      </c>
      <c r="AO16" s="9">
        <v>0</v>
      </c>
      <c r="AP16" s="9">
        <v>4</v>
      </c>
      <c r="AQ16" s="5">
        <v>3</v>
      </c>
      <c r="AR16" s="9">
        <v>8</v>
      </c>
      <c r="AS16" s="5">
        <v>4</v>
      </c>
      <c r="AT16" s="9">
        <v>0</v>
      </c>
      <c r="AU16" s="18">
        <v>0</v>
      </c>
      <c r="AV16" s="1">
        <f t="shared" si="11"/>
        <v>30</v>
      </c>
      <c r="AW16" s="6">
        <f t="shared" si="12"/>
        <v>30</v>
      </c>
      <c r="AX16">
        <f t="shared" si="13"/>
        <v>30</v>
      </c>
      <c r="AY16" s="14">
        <v>150</v>
      </c>
    </row>
    <row r="17" spans="1:52">
      <c r="A17" s="1" t="s">
        <v>225</v>
      </c>
      <c r="B17" s="1" t="s">
        <v>142</v>
      </c>
      <c r="C17" s="15">
        <v>41853</v>
      </c>
      <c r="D17" s="2">
        <v>2014</v>
      </c>
      <c r="E17" s="16">
        <v>0.51250000000000007</v>
      </c>
      <c r="F17" s="16">
        <v>0.52222222222222225</v>
      </c>
      <c r="G17" s="10">
        <f t="shared" si="9"/>
        <v>9.7222222222221877E-3</v>
      </c>
      <c r="H17" s="11">
        <v>2</v>
      </c>
      <c r="I17" s="12">
        <v>3</v>
      </c>
      <c r="J17" s="12">
        <v>16</v>
      </c>
      <c r="K17" s="12">
        <v>16</v>
      </c>
      <c r="L17" s="13" t="s">
        <v>46</v>
      </c>
      <c r="M17" s="3" t="s">
        <v>47</v>
      </c>
      <c r="N17" s="12">
        <v>2</v>
      </c>
      <c r="O17" s="4">
        <f t="shared" si="0"/>
        <v>31.02</v>
      </c>
      <c r="P17" s="17">
        <v>9.4</v>
      </c>
      <c r="Q17" s="4">
        <f t="shared" si="1"/>
        <v>31.02</v>
      </c>
      <c r="R17" s="17">
        <v>9.4</v>
      </c>
      <c r="S17" s="12">
        <f t="shared" si="14"/>
        <v>31.02</v>
      </c>
      <c r="T17" s="12">
        <f t="shared" si="15"/>
        <v>9.4</v>
      </c>
      <c r="U17" s="73">
        <f t="shared" si="16"/>
        <v>31.02</v>
      </c>
      <c r="V17">
        <f t="shared" si="17"/>
        <v>9.4</v>
      </c>
      <c r="W17" s="7">
        <v>27.864799999999999</v>
      </c>
      <c r="X17" s="7">
        <v>-115.18668</v>
      </c>
      <c r="Y17" s="12">
        <f t="shared" si="10"/>
        <v>66.2</v>
      </c>
      <c r="Z17" s="12">
        <v>19</v>
      </c>
      <c r="AA17" s="18">
        <v>5</v>
      </c>
      <c r="AB17" s="9">
        <v>3</v>
      </c>
      <c r="AC17" s="9">
        <v>0</v>
      </c>
      <c r="AD17" s="9">
        <v>5</v>
      </c>
      <c r="AE17" s="5">
        <v>22</v>
      </c>
      <c r="AF17" s="18">
        <v>0</v>
      </c>
      <c r="AG17" s="9">
        <v>0</v>
      </c>
      <c r="AH17" s="5">
        <v>4</v>
      </c>
      <c r="AI17" s="9">
        <v>18</v>
      </c>
      <c r="AJ17" s="18">
        <v>8</v>
      </c>
      <c r="AK17" s="9">
        <v>3</v>
      </c>
      <c r="AL17" s="9">
        <v>4</v>
      </c>
      <c r="AM17" s="9">
        <v>8</v>
      </c>
      <c r="AN17" s="9">
        <v>0</v>
      </c>
      <c r="AO17" s="9">
        <v>0</v>
      </c>
      <c r="AP17" s="9">
        <v>3</v>
      </c>
      <c r="AQ17" s="5">
        <v>2</v>
      </c>
      <c r="AR17" s="9">
        <v>8</v>
      </c>
      <c r="AS17" s="5">
        <v>1</v>
      </c>
      <c r="AT17" s="9">
        <v>1</v>
      </c>
      <c r="AU17" s="18">
        <v>0</v>
      </c>
      <c r="AV17" s="1">
        <f t="shared" si="11"/>
        <v>30</v>
      </c>
      <c r="AW17" s="6">
        <f t="shared" si="12"/>
        <v>30</v>
      </c>
      <c r="AX17">
        <f t="shared" si="13"/>
        <v>30</v>
      </c>
      <c r="AY17" s="14">
        <v>90</v>
      </c>
    </row>
    <row r="18" spans="1:52">
      <c r="A18" s="1" t="s">
        <v>226</v>
      </c>
      <c r="B18" s="1" t="s">
        <v>139</v>
      </c>
      <c r="C18" s="15">
        <v>41853</v>
      </c>
      <c r="D18" s="2">
        <v>2014</v>
      </c>
      <c r="E18" s="16">
        <v>0.49722222222222223</v>
      </c>
      <c r="F18" s="16">
        <v>0.50208333333333333</v>
      </c>
      <c r="G18" s="10">
        <f t="shared" si="9"/>
        <v>4.8611111111110938E-3</v>
      </c>
      <c r="H18" s="11">
        <v>2</v>
      </c>
      <c r="I18" s="12">
        <v>3</v>
      </c>
      <c r="J18" s="12">
        <v>17</v>
      </c>
      <c r="K18" s="12">
        <v>17</v>
      </c>
      <c r="L18" s="13" t="s">
        <v>46</v>
      </c>
      <c r="M18" s="3" t="s">
        <v>47</v>
      </c>
      <c r="N18" s="12">
        <v>2</v>
      </c>
      <c r="O18" s="4">
        <f t="shared" si="0"/>
        <v>35.64</v>
      </c>
      <c r="P18" s="17">
        <v>10.8</v>
      </c>
      <c r="Q18" s="4">
        <f t="shared" si="1"/>
        <v>32.67</v>
      </c>
      <c r="R18" s="17">
        <v>9.9</v>
      </c>
      <c r="S18" s="12">
        <f t="shared" si="14"/>
        <v>35.64</v>
      </c>
      <c r="T18" s="12">
        <f t="shared" si="15"/>
        <v>10.8</v>
      </c>
      <c r="U18" s="73">
        <f t="shared" si="16"/>
        <v>34.155000000000001</v>
      </c>
      <c r="V18">
        <f t="shared" si="17"/>
        <v>10.350000000000001</v>
      </c>
      <c r="W18" s="7">
        <v>27.847819999999999</v>
      </c>
      <c r="X18" s="7">
        <v>-115.16032</v>
      </c>
      <c r="Y18" s="12">
        <f t="shared" si="10"/>
        <v>66.2</v>
      </c>
      <c r="Z18" s="12">
        <v>19</v>
      </c>
      <c r="AA18" s="18">
        <v>5</v>
      </c>
      <c r="AB18" s="9">
        <v>0</v>
      </c>
      <c r="AC18" s="9">
        <v>8</v>
      </c>
      <c r="AD18" s="9">
        <v>5</v>
      </c>
      <c r="AE18" s="5">
        <v>17</v>
      </c>
      <c r="AF18" s="18">
        <v>0</v>
      </c>
      <c r="AG18" s="9">
        <v>1</v>
      </c>
      <c r="AH18" s="5">
        <v>29</v>
      </c>
      <c r="AI18" s="9">
        <v>0</v>
      </c>
      <c r="AJ18" s="18">
        <v>0</v>
      </c>
      <c r="AK18" s="9">
        <v>2</v>
      </c>
      <c r="AL18" s="9">
        <v>0</v>
      </c>
      <c r="AM18" s="9">
        <v>0</v>
      </c>
      <c r="AN18" s="9">
        <v>0</v>
      </c>
      <c r="AO18" s="9">
        <v>3</v>
      </c>
      <c r="AP18" s="9">
        <v>9</v>
      </c>
      <c r="AQ18" s="5">
        <v>13</v>
      </c>
      <c r="AR18" s="9">
        <v>1</v>
      </c>
      <c r="AS18" s="5">
        <v>0</v>
      </c>
      <c r="AT18" s="9">
        <v>2</v>
      </c>
      <c r="AU18" s="18">
        <v>0</v>
      </c>
      <c r="AV18" s="1">
        <f t="shared" si="11"/>
        <v>30</v>
      </c>
      <c r="AW18" s="6">
        <f t="shared" si="12"/>
        <v>30</v>
      </c>
      <c r="AX18">
        <f t="shared" si="13"/>
        <v>30</v>
      </c>
      <c r="AY18" s="14">
        <v>60</v>
      </c>
    </row>
    <row r="19" spans="1:52">
      <c r="A19" s="1" t="s">
        <v>227</v>
      </c>
      <c r="B19" s="1" t="s">
        <v>136</v>
      </c>
      <c r="C19" s="15">
        <v>41853</v>
      </c>
      <c r="D19" s="2">
        <v>2014</v>
      </c>
      <c r="E19" s="16">
        <v>0.53194444444444444</v>
      </c>
      <c r="F19" s="16">
        <v>0.53819444444444442</v>
      </c>
      <c r="G19" s="10">
        <f t="shared" si="9"/>
        <v>6.2499999999999778E-3</v>
      </c>
      <c r="H19" s="11">
        <v>2</v>
      </c>
      <c r="I19" s="12">
        <v>3</v>
      </c>
      <c r="J19" s="12">
        <v>18</v>
      </c>
      <c r="K19" s="12">
        <v>18</v>
      </c>
      <c r="L19" s="13" t="s">
        <v>46</v>
      </c>
      <c r="M19" s="3" t="s">
        <v>47</v>
      </c>
      <c r="N19" s="12">
        <v>2</v>
      </c>
      <c r="O19" s="4">
        <f t="shared" si="0"/>
        <v>30.69</v>
      </c>
      <c r="P19" s="17">
        <v>9.3000000000000007</v>
      </c>
      <c r="Q19" s="4">
        <f t="shared" si="1"/>
        <v>32.340000000000003</v>
      </c>
      <c r="R19" s="17">
        <v>9.8000000000000007</v>
      </c>
      <c r="S19" s="12">
        <f t="shared" si="14"/>
        <v>32.340000000000003</v>
      </c>
      <c r="T19" s="12">
        <f t="shared" si="15"/>
        <v>9.8000000000000007</v>
      </c>
      <c r="U19" s="73">
        <f t="shared" si="16"/>
        <v>31.515000000000001</v>
      </c>
      <c r="V19">
        <f t="shared" si="17"/>
        <v>9.5500000000000007</v>
      </c>
      <c r="W19" s="7">
        <v>27.864799999999999</v>
      </c>
      <c r="X19" s="7">
        <v>-115.18668</v>
      </c>
      <c r="Y19" s="12">
        <f t="shared" si="10"/>
        <v>66.2</v>
      </c>
      <c r="Z19" s="12">
        <v>19</v>
      </c>
      <c r="AA19" s="18">
        <v>7</v>
      </c>
      <c r="AB19" s="9">
        <v>3</v>
      </c>
      <c r="AC19" s="9">
        <v>1</v>
      </c>
      <c r="AD19" s="9">
        <v>4</v>
      </c>
      <c r="AE19" s="5">
        <v>22</v>
      </c>
      <c r="AF19" s="18">
        <v>0</v>
      </c>
      <c r="AG19" s="9">
        <v>2</v>
      </c>
      <c r="AH19" s="5">
        <v>14</v>
      </c>
      <c r="AI19" s="9">
        <v>14</v>
      </c>
      <c r="AJ19" s="18">
        <v>0</v>
      </c>
      <c r="AK19" s="9">
        <v>2</v>
      </c>
      <c r="AL19" s="9">
        <v>5</v>
      </c>
      <c r="AM19" s="9">
        <v>0</v>
      </c>
      <c r="AN19" s="9">
        <v>0</v>
      </c>
      <c r="AO19" s="9">
        <v>10</v>
      </c>
      <c r="AP19" s="9">
        <v>0</v>
      </c>
      <c r="AQ19" s="5">
        <v>5</v>
      </c>
      <c r="AR19" s="9">
        <v>6</v>
      </c>
      <c r="AS19" s="5">
        <v>0</v>
      </c>
      <c r="AT19" s="9">
        <v>2</v>
      </c>
      <c r="AU19" s="18">
        <v>0</v>
      </c>
      <c r="AV19" s="1">
        <f t="shared" si="11"/>
        <v>30</v>
      </c>
      <c r="AW19" s="6">
        <f t="shared" si="12"/>
        <v>30</v>
      </c>
      <c r="AX19">
        <f t="shared" si="13"/>
        <v>30</v>
      </c>
      <c r="AY19" s="14">
        <v>90</v>
      </c>
    </row>
    <row r="20" spans="1:52">
      <c r="A20" s="1" t="s">
        <v>228</v>
      </c>
      <c r="B20" s="1" t="s">
        <v>143</v>
      </c>
      <c r="C20" s="15">
        <v>41853</v>
      </c>
      <c r="D20" s="2">
        <v>2014</v>
      </c>
      <c r="E20" s="16">
        <v>0.52152777777777781</v>
      </c>
      <c r="F20" s="16">
        <v>0.52638888888888891</v>
      </c>
      <c r="G20" s="10">
        <f t="shared" si="9"/>
        <v>4.8611111111110938E-3</v>
      </c>
      <c r="H20" s="11">
        <v>2</v>
      </c>
      <c r="I20" s="12">
        <v>3</v>
      </c>
      <c r="J20" s="12">
        <v>19</v>
      </c>
      <c r="K20" s="12">
        <v>19</v>
      </c>
      <c r="L20" s="13" t="s">
        <v>46</v>
      </c>
      <c r="M20" s="3" t="s">
        <v>47</v>
      </c>
      <c r="N20" s="12">
        <v>2</v>
      </c>
      <c r="O20" s="4">
        <f t="shared" si="0"/>
        <v>39.269999999999996</v>
      </c>
      <c r="P20" s="17">
        <v>11.9</v>
      </c>
      <c r="Q20" s="4">
        <f t="shared" si="1"/>
        <v>39.269999999999996</v>
      </c>
      <c r="R20" s="17">
        <v>11.9</v>
      </c>
      <c r="S20" s="12">
        <f t="shared" si="14"/>
        <v>39.269999999999996</v>
      </c>
      <c r="T20" s="12">
        <f t="shared" si="15"/>
        <v>11.9</v>
      </c>
      <c r="U20" s="73">
        <f t="shared" si="16"/>
        <v>39.269999999999996</v>
      </c>
      <c r="V20">
        <f t="shared" si="17"/>
        <v>11.9</v>
      </c>
      <c r="W20" s="7">
        <v>27.878799999999998</v>
      </c>
      <c r="X20" s="7">
        <v>-115.16032</v>
      </c>
      <c r="Y20" s="12">
        <f t="shared" si="10"/>
        <v>66.2</v>
      </c>
      <c r="Z20" s="12">
        <v>19</v>
      </c>
      <c r="AA20" s="18">
        <v>5.2</v>
      </c>
      <c r="AB20" s="9">
        <v>0</v>
      </c>
      <c r="AC20" s="9">
        <v>2</v>
      </c>
      <c r="AD20" s="9">
        <v>2</v>
      </c>
      <c r="AE20" s="5">
        <v>26</v>
      </c>
      <c r="AF20" s="18">
        <v>0</v>
      </c>
      <c r="AG20" s="9">
        <v>0</v>
      </c>
      <c r="AH20" s="5">
        <v>26</v>
      </c>
      <c r="AI20" s="9">
        <v>4</v>
      </c>
      <c r="AJ20" s="18">
        <v>0</v>
      </c>
      <c r="AK20" s="9">
        <v>4</v>
      </c>
      <c r="AL20" s="9">
        <v>1</v>
      </c>
      <c r="AM20" s="9">
        <v>0</v>
      </c>
      <c r="AN20" s="9">
        <v>0</v>
      </c>
      <c r="AO20" s="9">
        <v>4</v>
      </c>
      <c r="AP20" s="9">
        <v>3</v>
      </c>
      <c r="AQ20" s="5">
        <v>2</v>
      </c>
      <c r="AR20" s="9">
        <v>16</v>
      </c>
      <c r="AS20" s="5">
        <v>0</v>
      </c>
      <c r="AT20" s="9">
        <v>0</v>
      </c>
      <c r="AU20" s="18">
        <v>0</v>
      </c>
      <c r="AV20" s="1">
        <f t="shared" si="11"/>
        <v>30</v>
      </c>
      <c r="AW20" s="6">
        <f t="shared" si="12"/>
        <v>30</v>
      </c>
      <c r="AX20">
        <f t="shared" si="13"/>
        <v>30</v>
      </c>
      <c r="AY20" s="14">
        <v>60</v>
      </c>
    </row>
    <row r="21" spans="1:52" hidden="1">
      <c r="A21" s="1" t="s">
        <v>161</v>
      </c>
      <c r="B21" s="1" t="s">
        <v>138</v>
      </c>
      <c r="C21" s="15">
        <v>41849</v>
      </c>
      <c r="D21" s="2">
        <v>2014</v>
      </c>
      <c r="E21" s="16">
        <v>0.46111111111111108</v>
      </c>
      <c r="F21" s="16">
        <v>0.4694444444444445</v>
      </c>
      <c r="G21" s="10">
        <f t="shared" ref="G21:G52" si="18">F21-E21</f>
        <v>8.3333333333334147E-3</v>
      </c>
      <c r="H21" s="11">
        <v>2</v>
      </c>
      <c r="I21" s="12">
        <v>1</v>
      </c>
      <c r="J21" s="12">
        <v>1</v>
      </c>
      <c r="K21" s="12">
        <v>1</v>
      </c>
      <c r="L21" s="13" t="s">
        <v>42</v>
      </c>
      <c r="M21" s="3" t="s">
        <v>43</v>
      </c>
      <c r="N21" s="12">
        <v>2</v>
      </c>
      <c r="O21" s="12">
        <f t="shared" ref="O21:O52" si="19">3.3*P21</f>
        <v>63.03</v>
      </c>
      <c r="P21" s="17">
        <v>19.100000000000001</v>
      </c>
      <c r="Q21" s="4">
        <f t="shared" ref="Q21:Q52" si="20">3.3*R21</f>
        <v>61.05</v>
      </c>
      <c r="R21" s="17">
        <v>18.5</v>
      </c>
      <c r="S21" s="12">
        <f t="shared" ref="S21:S58" si="21">MAX(Q21,O21)</f>
        <v>63.03</v>
      </c>
      <c r="T21" s="12">
        <f t="shared" ref="T21:T58" si="22">MAX(R21,P21)</f>
        <v>19.100000000000001</v>
      </c>
      <c r="U21" s="73">
        <f t="shared" ref="U21:U58" si="23">AVERAGE(Q21,O21)</f>
        <v>62.04</v>
      </c>
      <c r="V21">
        <f t="shared" ref="V21:V58" si="24">AVERAGE(R21,P21)</f>
        <v>18.8</v>
      </c>
      <c r="W21" s="7">
        <v>27.850210000000001</v>
      </c>
      <c r="X21" s="7">
        <v>-115.14198</v>
      </c>
      <c r="Y21" s="12">
        <f t="shared" ref="Y21:Y52" si="25">(Z21*1.8)+32</f>
        <v>66.2</v>
      </c>
      <c r="Z21" s="12">
        <v>19</v>
      </c>
      <c r="AA21" s="8">
        <v>6</v>
      </c>
      <c r="AB21" s="9">
        <v>2</v>
      </c>
      <c r="AC21" s="9">
        <v>7</v>
      </c>
      <c r="AD21" s="9">
        <v>11</v>
      </c>
      <c r="AE21" s="5">
        <v>10</v>
      </c>
      <c r="AF21" s="18">
        <v>0</v>
      </c>
      <c r="AG21" s="9">
        <v>3</v>
      </c>
      <c r="AH21" s="5">
        <v>27</v>
      </c>
      <c r="AI21" s="9">
        <v>0</v>
      </c>
      <c r="AJ21" s="18">
        <v>0</v>
      </c>
      <c r="AK21" s="9">
        <v>0</v>
      </c>
      <c r="AL21" s="9">
        <v>0</v>
      </c>
      <c r="AM21" s="9">
        <v>3</v>
      </c>
      <c r="AN21" s="9">
        <v>0</v>
      </c>
      <c r="AO21" s="9">
        <v>4</v>
      </c>
      <c r="AP21" s="9">
        <v>4</v>
      </c>
      <c r="AQ21" s="5">
        <v>11</v>
      </c>
      <c r="AR21" s="9">
        <v>0</v>
      </c>
      <c r="AS21" s="5">
        <v>3</v>
      </c>
      <c r="AT21" s="9">
        <v>0</v>
      </c>
      <c r="AU21" s="18">
        <v>5</v>
      </c>
      <c r="AV21" s="1">
        <f t="shared" ref="AV21:AV39" si="26">AB21+AC21+AD21+AE21+AF21</f>
        <v>30</v>
      </c>
      <c r="AW21" s="6">
        <f t="shared" ref="AW21:AW39" si="27">AG21+AH21+AI21+AJ21</f>
        <v>30</v>
      </c>
      <c r="AX21">
        <f t="shared" ref="AX21:AX58" si="28">SUM(AK21:AU21,AZ21)</f>
        <v>30</v>
      </c>
      <c r="AY21" s="14">
        <v>180</v>
      </c>
    </row>
    <row r="22" spans="1:52" hidden="1">
      <c r="A22" s="1" t="s">
        <v>162</v>
      </c>
      <c r="B22" s="1" t="s">
        <v>135</v>
      </c>
      <c r="C22" s="15">
        <v>41849</v>
      </c>
      <c r="D22" s="2">
        <v>2014</v>
      </c>
      <c r="E22" s="16">
        <v>0.46111111111111108</v>
      </c>
      <c r="F22" s="16">
        <v>0.46527777777777773</v>
      </c>
      <c r="G22" s="10">
        <f t="shared" si="18"/>
        <v>4.1666666666666519E-3</v>
      </c>
      <c r="H22" s="11">
        <v>2</v>
      </c>
      <c r="I22" s="12">
        <v>1</v>
      </c>
      <c r="J22" s="12">
        <v>2</v>
      </c>
      <c r="K22" s="12">
        <v>2</v>
      </c>
      <c r="L22" s="13" t="s">
        <v>42</v>
      </c>
      <c r="M22" s="3" t="s">
        <v>43</v>
      </c>
      <c r="N22" s="12">
        <v>2</v>
      </c>
      <c r="O22" s="4">
        <f t="shared" si="19"/>
        <v>63.69</v>
      </c>
      <c r="P22" s="17">
        <v>19.3</v>
      </c>
      <c r="Q22" s="4">
        <f t="shared" si="20"/>
        <v>66.989999999999995</v>
      </c>
      <c r="R22" s="17">
        <v>20.3</v>
      </c>
      <c r="S22" s="12">
        <f t="shared" si="21"/>
        <v>66.989999999999995</v>
      </c>
      <c r="T22" s="12">
        <f t="shared" si="22"/>
        <v>20.3</v>
      </c>
      <c r="U22" s="73">
        <f t="shared" si="23"/>
        <v>65.34</v>
      </c>
      <c r="V22">
        <f t="shared" si="24"/>
        <v>19.8</v>
      </c>
      <c r="W22" s="7">
        <v>27.850210000000001</v>
      </c>
      <c r="X22" s="7">
        <v>-115.14198</v>
      </c>
      <c r="Y22" s="12">
        <f t="shared" si="25"/>
        <v>66.2</v>
      </c>
      <c r="Z22" s="12">
        <v>19</v>
      </c>
      <c r="AA22" s="8">
        <v>6</v>
      </c>
      <c r="AB22" s="9">
        <v>2</v>
      </c>
      <c r="AC22" s="9">
        <v>15</v>
      </c>
      <c r="AD22" s="9">
        <v>8</v>
      </c>
      <c r="AE22" s="5">
        <v>5</v>
      </c>
      <c r="AF22" s="18">
        <v>0</v>
      </c>
      <c r="AG22" s="9">
        <v>29</v>
      </c>
      <c r="AH22" s="5">
        <v>1</v>
      </c>
      <c r="AI22" s="9">
        <v>0</v>
      </c>
      <c r="AJ22" s="18">
        <v>0</v>
      </c>
      <c r="AK22" s="9">
        <v>2</v>
      </c>
      <c r="AL22" s="9">
        <v>0</v>
      </c>
      <c r="AM22" s="9">
        <v>2</v>
      </c>
      <c r="AN22" s="9">
        <v>0</v>
      </c>
      <c r="AO22" s="9">
        <v>0</v>
      </c>
      <c r="AP22" s="9">
        <v>6</v>
      </c>
      <c r="AQ22" s="5">
        <v>20</v>
      </c>
      <c r="AR22" s="9">
        <v>0</v>
      </c>
      <c r="AS22" s="5">
        <v>0</v>
      </c>
      <c r="AT22" s="9">
        <v>0</v>
      </c>
      <c r="AU22" s="18">
        <v>0</v>
      </c>
      <c r="AV22" s="1">
        <f t="shared" si="26"/>
        <v>30</v>
      </c>
      <c r="AW22" s="6">
        <f t="shared" si="27"/>
        <v>30</v>
      </c>
      <c r="AX22">
        <f t="shared" si="28"/>
        <v>30</v>
      </c>
      <c r="AY22" s="14">
        <v>0</v>
      </c>
    </row>
    <row r="23" spans="1:52" hidden="1">
      <c r="A23" s="1" t="s">
        <v>163</v>
      </c>
      <c r="B23" s="1" t="s">
        <v>50</v>
      </c>
      <c r="C23" s="15">
        <v>41849</v>
      </c>
      <c r="D23" s="2">
        <v>2014</v>
      </c>
      <c r="E23" s="16">
        <v>0.44791666666666669</v>
      </c>
      <c r="F23" s="16">
        <v>0.45347222222222222</v>
      </c>
      <c r="G23" s="10">
        <f t="shared" si="18"/>
        <v>5.5555555555555358E-3</v>
      </c>
      <c r="H23" s="11">
        <v>2</v>
      </c>
      <c r="I23" s="12">
        <v>1</v>
      </c>
      <c r="J23" s="12">
        <v>3</v>
      </c>
      <c r="K23" s="12">
        <v>3</v>
      </c>
      <c r="L23" s="13" t="s">
        <v>42</v>
      </c>
      <c r="M23" s="3" t="s">
        <v>43</v>
      </c>
      <c r="N23" s="12">
        <v>2</v>
      </c>
      <c r="O23" s="4">
        <f t="shared" si="19"/>
        <v>59.4</v>
      </c>
      <c r="P23" s="17">
        <v>18</v>
      </c>
      <c r="Q23" s="4">
        <f t="shared" si="20"/>
        <v>59.069999999999993</v>
      </c>
      <c r="R23" s="17">
        <v>17.899999999999999</v>
      </c>
      <c r="S23" s="12">
        <f t="shared" si="21"/>
        <v>59.4</v>
      </c>
      <c r="T23" s="12">
        <f t="shared" si="22"/>
        <v>18</v>
      </c>
      <c r="U23" s="73">
        <f t="shared" si="23"/>
        <v>59.234999999999999</v>
      </c>
      <c r="V23">
        <f t="shared" si="24"/>
        <v>17.95</v>
      </c>
      <c r="W23" s="7">
        <v>27.849119999999999</v>
      </c>
      <c r="X23" s="7">
        <v>-115.14406</v>
      </c>
      <c r="Y23" s="12">
        <f t="shared" si="25"/>
        <v>69.800000000000011</v>
      </c>
      <c r="Z23" s="12">
        <v>21</v>
      </c>
      <c r="AA23" s="8">
        <v>7</v>
      </c>
      <c r="AB23" s="9">
        <v>0</v>
      </c>
      <c r="AC23" s="9">
        <v>17</v>
      </c>
      <c r="AD23" s="9">
        <v>2</v>
      </c>
      <c r="AE23" s="5">
        <v>11</v>
      </c>
      <c r="AF23" s="18">
        <v>0</v>
      </c>
      <c r="AG23" s="9">
        <v>16</v>
      </c>
      <c r="AH23" s="5">
        <v>14</v>
      </c>
      <c r="AI23" s="9">
        <v>0</v>
      </c>
      <c r="AJ23" s="18">
        <v>0</v>
      </c>
      <c r="AK23" s="9">
        <v>0</v>
      </c>
      <c r="AL23" s="9">
        <v>0</v>
      </c>
      <c r="AM23" s="9">
        <v>0</v>
      </c>
      <c r="AN23" s="9">
        <v>0</v>
      </c>
      <c r="AO23" s="9">
        <v>1</v>
      </c>
      <c r="AP23" s="9">
        <v>2</v>
      </c>
      <c r="AQ23" s="5">
        <v>13</v>
      </c>
      <c r="AR23" s="9">
        <v>1</v>
      </c>
      <c r="AS23" s="5">
        <v>0</v>
      </c>
      <c r="AT23" s="9">
        <v>0</v>
      </c>
      <c r="AU23" s="18">
        <v>13</v>
      </c>
      <c r="AV23" s="1">
        <f t="shared" si="26"/>
        <v>30</v>
      </c>
      <c r="AW23" s="6">
        <f t="shared" si="27"/>
        <v>30</v>
      </c>
      <c r="AX23">
        <f t="shared" si="28"/>
        <v>30</v>
      </c>
      <c r="AY23" s="14">
        <v>260</v>
      </c>
    </row>
    <row r="24" spans="1:52" hidden="1">
      <c r="A24" s="1" t="s">
        <v>164</v>
      </c>
      <c r="B24" s="1" t="s">
        <v>142</v>
      </c>
      <c r="C24" s="15">
        <v>41849</v>
      </c>
      <c r="D24" s="2">
        <v>2014</v>
      </c>
      <c r="E24" s="16">
        <v>0.46527777777777773</v>
      </c>
      <c r="F24" s="16">
        <v>0.47083333333333338</v>
      </c>
      <c r="G24" s="10">
        <f t="shared" si="18"/>
        <v>5.5555555555556468E-3</v>
      </c>
      <c r="H24" s="11">
        <v>2</v>
      </c>
      <c r="I24" s="12">
        <v>1</v>
      </c>
      <c r="J24" s="12">
        <v>4</v>
      </c>
      <c r="K24" s="12">
        <v>4</v>
      </c>
      <c r="L24" s="13" t="s">
        <v>42</v>
      </c>
      <c r="M24" s="3" t="s">
        <v>43</v>
      </c>
      <c r="N24" s="12">
        <v>2</v>
      </c>
      <c r="O24" s="4">
        <f t="shared" si="19"/>
        <v>59.4</v>
      </c>
      <c r="P24" s="17">
        <v>18</v>
      </c>
      <c r="Q24" s="4">
        <f t="shared" si="20"/>
        <v>57.75</v>
      </c>
      <c r="R24" s="17">
        <v>17.5</v>
      </c>
      <c r="S24" s="12">
        <f t="shared" si="21"/>
        <v>59.4</v>
      </c>
      <c r="T24" s="12">
        <f t="shared" si="22"/>
        <v>18</v>
      </c>
      <c r="U24" s="73">
        <f t="shared" si="23"/>
        <v>58.575000000000003</v>
      </c>
      <c r="V24">
        <f t="shared" si="24"/>
        <v>17.75</v>
      </c>
      <c r="W24" s="7">
        <v>27.849119999999999</v>
      </c>
      <c r="X24" s="7">
        <v>-115.14406</v>
      </c>
      <c r="Y24" s="12">
        <f t="shared" si="25"/>
        <v>69.800000000000011</v>
      </c>
      <c r="Z24" s="12">
        <v>21</v>
      </c>
      <c r="AA24" s="8">
        <v>7</v>
      </c>
      <c r="AB24" s="9">
        <v>0</v>
      </c>
      <c r="AC24" s="9">
        <v>18</v>
      </c>
      <c r="AD24" s="9">
        <v>9</v>
      </c>
      <c r="AE24" s="5">
        <v>3</v>
      </c>
      <c r="AF24" s="19">
        <v>0</v>
      </c>
      <c r="AG24" s="9">
        <v>26</v>
      </c>
      <c r="AH24" s="5">
        <v>4</v>
      </c>
      <c r="AI24" s="9">
        <v>0</v>
      </c>
      <c r="AJ24" s="19">
        <v>0</v>
      </c>
      <c r="AK24" s="9">
        <v>0</v>
      </c>
      <c r="AL24" s="9">
        <v>1</v>
      </c>
      <c r="AM24" s="9">
        <v>0</v>
      </c>
      <c r="AN24" s="9">
        <v>0</v>
      </c>
      <c r="AO24" s="9">
        <v>0</v>
      </c>
      <c r="AP24" s="9">
        <v>2</v>
      </c>
      <c r="AQ24" s="5">
        <v>14</v>
      </c>
      <c r="AR24" s="9">
        <v>0</v>
      </c>
      <c r="AS24" s="5">
        <v>0</v>
      </c>
      <c r="AT24" s="9">
        <v>0</v>
      </c>
      <c r="AU24" s="18">
        <v>13</v>
      </c>
      <c r="AV24" s="1">
        <f t="shared" si="26"/>
        <v>30</v>
      </c>
      <c r="AW24" s="6">
        <f t="shared" si="27"/>
        <v>30</v>
      </c>
      <c r="AX24">
        <f t="shared" si="28"/>
        <v>30</v>
      </c>
      <c r="AY24" s="14">
        <v>30</v>
      </c>
    </row>
    <row r="25" spans="1:52" hidden="1">
      <c r="A25" s="1" t="s">
        <v>165</v>
      </c>
      <c r="B25" s="1" t="s">
        <v>139</v>
      </c>
      <c r="C25" s="15">
        <v>41849</v>
      </c>
      <c r="D25" s="2">
        <v>2014</v>
      </c>
      <c r="E25" s="16">
        <v>0.46388888888888885</v>
      </c>
      <c r="F25" s="16">
        <v>0.47222222222222227</v>
      </c>
      <c r="G25" s="10">
        <f t="shared" si="18"/>
        <v>8.3333333333334147E-3</v>
      </c>
      <c r="H25" s="11">
        <v>2</v>
      </c>
      <c r="I25" s="12">
        <v>1</v>
      </c>
      <c r="J25" s="12">
        <v>5</v>
      </c>
      <c r="K25" s="12">
        <v>5</v>
      </c>
      <c r="L25" s="13" t="s">
        <v>42</v>
      </c>
      <c r="M25" s="3" t="s">
        <v>43</v>
      </c>
      <c r="N25" s="12">
        <v>2</v>
      </c>
      <c r="O25" s="4">
        <f t="shared" si="19"/>
        <v>50.49</v>
      </c>
      <c r="P25" s="17">
        <v>15.3</v>
      </c>
      <c r="Q25" s="4">
        <f t="shared" si="20"/>
        <v>48.18</v>
      </c>
      <c r="R25" s="17">
        <v>14.6</v>
      </c>
      <c r="S25" s="12">
        <f t="shared" si="21"/>
        <v>50.49</v>
      </c>
      <c r="T25" s="12">
        <f t="shared" si="22"/>
        <v>15.3</v>
      </c>
      <c r="U25" s="73">
        <f t="shared" si="23"/>
        <v>49.335000000000001</v>
      </c>
      <c r="V25">
        <f t="shared" si="24"/>
        <v>14.95</v>
      </c>
      <c r="W25" s="7">
        <v>27.848680000000002</v>
      </c>
      <c r="X25" s="7">
        <v>-115.1433</v>
      </c>
      <c r="Y25" s="12">
        <f t="shared" si="25"/>
        <v>71.599999999999994</v>
      </c>
      <c r="Z25" s="12">
        <v>22</v>
      </c>
      <c r="AA25" s="8">
        <v>7</v>
      </c>
      <c r="AB25" s="9">
        <v>0</v>
      </c>
      <c r="AC25" s="9">
        <v>14</v>
      </c>
      <c r="AD25" s="9">
        <v>4</v>
      </c>
      <c r="AE25" s="5">
        <v>12</v>
      </c>
      <c r="AF25" s="18">
        <v>0</v>
      </c>
      <c r="AG25" s="9">
        <v>0</v>
      </c>
      <c r="AH25" s="5">
        <v>30</v>
      </c>
      <c r="AI25" s="9">
        <v>0</v>
      </c>
      <c r="AJ25" s="18">
        <v>0</v>
      </c>
      <c r="AK25" s="9">
        <v>2</v>
      </c>
      <c r="AL25" s="9">
        <v>1</v>
      </c>
      <c r="AM25" s="9">
        <v>0</v>
      </c>
      <c r="AN25" s="9">
        <v>0</v>
      </c>
      <c r="AO25" s="9">
        <v>0</v>
      </c>
      <c r="AP25" s="9">
        <v>8</v>
      </c>
      <c r="AQ25" s="5">
        <v>16</v>
      </c>
      <c r="AR25" s="9">
        <v>0</v>
      </c>
      <c r="AS25" s="5">
        <v>2</v>
      </c>
      <c r="AT25" s="9">
        <v>0</v>
      </c>
      <c r="AU25" s="18">
        <v>1</v>
      </c>
      <c r="AV25" s="1">
        <f t="shared" si="26"/>
        <v>30</v>
      </c>
      <c r="AW25" s="6">
        <f t="shared" si="27"/>
        <v>30</v>
      </c>
      <c r="AX25">
        <f t="shared" si="28"/>
        <v>30</v>
      </c>
      <c r="AY25" s="14">
        <v>90</v>
      </c>
    </row>
    <row r="26" spans="1:52" hidden="1">
      <c r="A26" s="1" t="s">
        <v>166</v>
      </c>
      <c r="B26" s="1" t="s">
        <v>144</v>
      </c>
      <c r="C26" s="15">
        <v>41849</v>
      </c>
      <c r="D26" s="2">
        <v>2014</v>
      </c>
      <c r="E26" s="16">
        <v>0.47013888888888888</v>
      </c>
      <c r="F26" s="16">
        <v>0.47500000000000003</v>
      </c>
      <c r="G26" s="10">
        <f t="shared" si="18"/>
        <v>4.8611111111111494E-3</v>
      </c>
      <c r="H26" s="11">
        <v>2</v>
      </c>
      <c r="I26" s="12">
        <v>1</v>
      </c>
      <c r="J26" s="12">
        <v>6</v>
      </c>
      <c r="K26" s="12">
        <v>6</v>
      </c>
      <c r="L26" s="13" t="s">
        <v>42</v>
      </c>
      <c r="M26" s="3" t="s">
        <v>43</v>
      </c>
      <c r="N26" s="12">
        <v>2</v>
      </c>
      <c r="O26" s="4">
        <f t="shared" si="19"/>
        <v>59.730000000000004</v>
      </c>
      <c r="P26" s="17">
        <v>18.100000000000001</v>
      </c>
      <c r="Q26" s="4">
        <f t="shared" si="20"/>
        <v>60.39</v>
      </c>
      <c r="R26" s="17">
        <v>18.3</v>
      </c>
      <c r="S26" s="12">
        <f t="shared" si="21"/>
        <v>60.39</v>
      </c>
      <c r="T26" s="12">
        <f t="shared" si="22"/>
        <v>18.3</v>
      </c>
      <c r="U26" s="73">
        <f t="shared" si="23"/>
        <v>60.06</v>
      </c>
      <c r="V26">
        <f t="shared" si="24"/>
        <v>18.200000000000003</v>
      </c>
      <c r="W26" s="7">
        <v>27.849499999999999</v>
      </c>
      <c r="X26" s="7">
        <v>-115.14122</v>
      </c>
      <c r="Y26" s="12">
        <f t="shared" si="25"/>
        <v>66.2</v>
      </c>
      <c r="Z26" s="12">
        <v>19</v>
      </c>
      <c r="AA26" s="8">
        <v>5.2</v>
      </c>
      <c r="AB26" s="9">
        <v>1</v>
      </c>
      <c r="AC26" s="9">
        <v>27</v>
      </c>
      <c r="AD26" s="9">
        <v>2</v>
      </c>
      <c r="AE26" s="5">
        <v>0</v>
      </c>
      <c r="AF26" s="18">
        <v>0</v>
      </c>
      <c r="AG26" s="9">
        <v>29</v>
      </c>
      <c r="AH26" s="5">
        <v>1</v>
      </c>
      <c r="AI26" s="9">
        <v>0</v>
      </c>
      <c r="AJ26" s="18">
        <v>0</v>
      </c>
      <c r="AK26" s="9">
        <v>2</v>
      </c>
      <c r="AL26" s="9">
        <v>0</v>
      </c>
      <c r="AM26" s="9">
        <v>0</v>
      </c>
      <c r="AN26" s="9">
        <v>0</v>
      </c>
      <c r="AO26" s="9">
        <v>25</v>
      </c>
      <c r="AP26" s="9">
        <v>1</v>
      </c>
      <c r="AQ26" s="5">
        <v>0</v>
      </c>
      <c r="AR26" s="9">
        <v>0</v>
      </c>
      <c r="AS26" s="5">
        <v>2</v>
      </c>
      <c r="AT26" s="9">
        <v>0</v>
      </c>
      <c r="AU26" s="18">
        <v>0</v>
      </c>
      <c r="AV26" s="1">
        <f t="shared" si="26"/>
        <v>30</v>
      </c>
      <c r="AW26" s="6">
        <f t="shared" si="27"/>
        <v>30</v>
      </c>
      <c r="AX26">
        <f t="shared" si="28"/>
        <v>30</v>
      </c>
      <c r="AY26" s="14">
        <v>90</v>
      </c>
    </row>
    <row r="27" spans="1:52" hidden="1">
      <c r="A27" s="1" t="s">
        <v>167</v>
      </c>
      <c r="B27" s="1" t="s">
        <v>143</v>
      </c>
      <c r="C27" s="15">
        <v>41849</v>
      </c>
      <c r="D27" s="2">
        <v>2014</v>
      </c>
      <c r="E27" s="16">
        <v>0.47222222222222227</v>
      </c>
      <c r="F27" s="16">
        <v>0.47569444444444442</v>
      </c>
      <c r="G27" s="10">
        <f t="shared" si="18"/>
        <v>3.4722222222221544E-3</v>
      </c>
      <c r="H27" s="11">
        <v>2</v>
      </c>
      <c r="I27" s="12">
        <v>1</v>
      </c>
      <c r="J27" s="12">
        <v>7</v>
      </c>
      <c r="K27" s="12">
        <v>7</v>
      </c>
      <c r="L27" s="13" t="s">
        <v>42</v>
      </c>
      <c r="M27" s="3" t="s">
        <v>43</v>
      </c>
      <c r="N27" s="12">
        <v>2</v>
      </c>
      <c r="O27" s="4">
        <f t="shared" si="19"/>
        <v>57.419999999999995</v>
      </c>
      <c r="P27" s="17">
        <v>17.399999999999999</v>
      </c>
      <c r="Q27" s="4">
        <f t="shared" si="20"/>
        <v>58.41</v>
      </c>
      <c r="R27" s="17">
        <v>17.7</v>
      </c>
      <c r="S27" s="12">
        <f t="shared" si="21"/>
        <v>58.41</v>
      </c>
      <c r="T27" s="12">
        <f t="shared" si="22"/>
        <v>17.7</v>
      </c>
      <c r="U27" s="73">
        <f t="shared" si="23"/>
        <v>57.914999999999992</v>
      </c>
      <c r="V27">
        <f t="shared" si="24"/>
        <v>17.549999999999997</v>
      </c>
      <c r="W27" s="7">
        <v>27.849450000000001</v>
      </c>
      <c r="X27" s="7">
        <v>-115.14117</v>
      </c>
      <c r="Y27" s="12">
        <f t="shared" si="25"/>
        <v>60.8</v>
      </c>
      <c r="Z27" s="12">
        <v>16</v>
      </c>
      <c r="AA27" s="8">
        <v>5.2</v>
      </c>
      <c r="AB27" s="9">
        <v>5</v>
      </c>
      <c r="AC27" s="9">
        <v>7</v>
      </c>
      <c r="AD27" s="9">
        <v>7</v>
      </c>
      <c r="AE27" s="5">
        <v>11</v>
      </c>
      <c r="AF27" s="18">
        <v>0</v>
      </c>
      <c r="AG27" s="9">
        <v>4</v>
      </c>
      <c r="AH27" s="5">
        <v>26</v>
      </c>
      <c r="AI27" s="9">
        <v>0</v>
      </c>
      <c r="AJ27" s="18">
        <v>0</v>
      </c>
      <c r="AK27" s="9">
        <v>0</v>
      </c>
      <c r="AL27" s="9">
        <v>1</v>
      </c>
      <c r="AM27" s="9">
        <v>0</v>
      </c>
      <c r="AN27" s="9">
        <v>0</v>
      </c>
      <c r="AO27" s="9">
        <v>1</v>
      </c>
      <c r="AP27" s="9">
        <v>4</v>
      </c>
      <c r="AQ27" s="5">
        <v>16</v>
      </c>
      <c r="AR27" s="9">
        <v>3</v>
      </c>
      <c r="AS27" s="5">
        <v>0</v>
      </c>
      <c r="AT27" s="9">
        <v>0</v>
      </c>
      <c r="AU27" s="18">
        <v>5</v>
      </c>
      <c r="AV27" s="1">
        <f t="shared" si="26"/>
        <v>30</v>
      </c>
      <c r="AW27" s="6">
        <f t="shared" si="27"/>
        <v>30</v>
      </c>
      <c r="AX27">
        <f t="shared" si="28"/>
        <v>30</v>
      </c>
      <c r="AY27" s="14">
        <v>270</v>
      </c>
    </row>
    <row r="28" spans="1:52" hidden="1">
      <c r="A28" s="1" t="s">
        <v>168</v>
      </c>
      <c r="B28" s="1" t="s">
        <v>136</v>
      </c>
      <c r="C28" s="15">
        <v>41849</v>
      </c>
      <c r="D28" s="2">
        <v>2014</v>
      </c>
      <c r="E28" s="16">
        <v>0.49722222222222223</v>
      </c>
      <c r="F28" s="16">
        <v>0.50208333333333333</v>
      </c>
      <c r="G28" s="10">
        <f t="shared" si="18"/>
        <v>4.8611111111110938E-3</v>
      </c>
      <c r="H28" s="11">
        <v>2</v>
      </c>
      <c r="I28" s="12">
        <v>1</v>
      </c>
      <c r="J28" s="12">
        <v>8</v>
      </c>
      <c r="K28" s="12">
        <v>8</v>
      </c>
      <c r="L28" s="13" t="s">
        <v>42</v>
      </c>
      <c r="M28" s="3" t="s">
        <v>43</v>
      </c>
      <c r="N28" s="12">
        <v>2</v>
      </c>
      <c r="O28" s="4">
        <f t="shared" si="19"/>
        <v>59.4</v>
      </c>
      <c r="P28" s="17">
        <v>18</v>
      </c>
      <c r="Q28" s="4">
        <f t="shared" si="20"/>
        <v>59.4</v>
      </c>
      <c r="R28" s="17">
        <v>18</v>
      </c>
      <c r="S28" s="12">
        <f t="shared" si="21"/>
        <v>59.4</v>
      </c>
      <c r="T28" s="12">
        <f t="shared" si="22"/>
        <v>18</v>
      </c>
      <c r="U28" s="73">
        <f t="shared" si="23"/>
        <v>59.4</v>
      </c>
      <c r="V28">
        <f t="shared" si="24"/>
        <v>18</v>
      </c>
      <c r="W28" s="7">
        <v>27.849119999999999</v>
      </c>
      <c r="X28" s="7">
        <v>-115.14406</v>
      </c>
      <c r="Y28" s="12">
        <f t="shared" si="25"/>
        <v>66.2</v>
      </c>
      <c r="Z28" s="12">
        <v>19</v>
      </c>
      <c r="AA28" s="8">
        <v>7</v>
      </c>
      <c r="AB28" s="9">
        <v>0</v>
      </c>
      <c r="AC28" s="9">
        <v>24</v>
      </c>
      <c r="AD28" s="9">
        <v>5</v>
      </c>
      <c r="AE28" s="5">
        <v>1</v>
      </c>
      <c r="AF28" s="18">
        <v>0</v>
      </c>
      <c r="AG28" s="9">
        <v>12</v>
      </c>
      <c r="AH28" s="5">
        <v>18</v>
      </c>
      <c r="AI28" s="9">
        <v>0</v>
      </c>
      <c r="AJ28" s="18">
        <v>0</v>
      </c>
      <c r="AK28" s="9">
        <v>3</v>
      </c>
      <c r="AL28" s="9">
        <v>1</v>
      </c>
      <c r="AM28" s="9">
        <v>0</v>
      </c>
      <c r="AN28" s="9">
        <v>0</v>
      </c>
      <c r="AO28" s="9">
        <v>4</v>
      </c>
      <c r="AP28" s="9">
        <v>1</v>
      </c>
      <c r="AQ28" s="5">
        <v>14</v>
      </c>
      <c r="AR28" s="9">
        <v>1</v>
      </c>
      <c r="AS28" s="5">
        <v>2</v>
      </c>
      <c r="AT28" s="9">
        <v>0</v>
      </c>
      <c r="AU28" s="18">
        <v>4</v>
      </c>
      <c r="AV28" s="1">
        <f t="shared" si="26"/>
        <v>30</v>
      </c>
      <c r="AW28" s="6">
        <f t="shared" si="27"/>
        <v>30</v>
      </c>
      <c r="AX28">
        <f t="shared" si="28"/>
        <v>30</v>
      </c>
      <c r="AY28" s="14">
        <v>210</v>
      </c>
    </row>
    <row r="29" spans="1:52" hidden="1">
      <c r="A29" s="1" t="s">
        <v>169</v>
      </c>
      <c r="B29" s="1" t="s">
        <v>131</v>
      </c>
      <c r="C29" s="15">
        <v>41849</v>
      </c>
      <c r="D29" s="2">
        <v>2014</v>
      </c>
      <c r="E29" s="16">
        <v>0.45347222222222222</v>
      </c>
      <c r="F29" s="16">
        <v>0.45833333333333331</v>
      </c>
      <c r="G29" s="10">
        <f t="shared" si="18"/>
        <v>4.8611111111110938E-3</v>
      </c>
      <c r="H29" s="11">
        <v>2</v>
      </c>
      <c r="I29" s="12">
        <v>1</v>
      </c>
      <c r="J29" s="12">
        <v>9</v>
      </c>
      <c r="K29" s="12">
        <v>9</v>
      </c>
      <c r="L29" s="13" t="s">
        <v>42</v>
      </c>
      <c r="M29" s="3" t="s">
        <v>43</v>
      </c>
      <c r="N29" s="12">
        <v>2</v>
      </c>
      <c r="O29" s="4">
        <f t="shared" si="19"/>
        <v>51.809999999999995</v>
      </c>
      <c r="P29" s="17">
        <v>15.7</v>
      </c>
      <c r="Q29" s="4">
        <f t="shared" si="20"/>
        <v>45.54</v>
      </c>
      <c r="R29" s="17">
        <v>13.8</v>
      </c>
      <c r="S29" s="12">
        <f t="shared" si="21"/>
        <v>51.809999999999995</v>
      </c>
      <c r="T29" s="12">
        <f t="shared" si="22"/>
        <v>15.7</v>
      </c>
      <c r="U29" s="73">
        <f t="shared" si="23"/>
        <v>48.674999999999997</v>
      </c>
      <c r="V29">
        <f t="shared" si="24"/>
        <v>14.75</v>
      </c>
      <c r="W29" s="7">
        <v>27.848680000000002</v>
      </c>
      <c r="X29" s="7">
        <v>-115.1433</v>
      </c>
      <c r="Y29" s="12">
        <f t="shared" si="25"/>
        <v>66.2</v>
      </c>
      <c r="Z29" s="12">
        <v>19</v>
      </c>
      <c r="AA29" s="8">
        <v>7</v>
      </c>
      <c r="AB29" s="9">
        <v>0</v>
      </c>
      <c r="AC29" s="9">
        <v>10</v>
      </c>
      <c r="AD29" s="9">
        <v>0</v>
      </c>
      <c r="AE29" s="5">
        <v>20</v>
      </c>
      <c r="AF29" s="18">
        <v>0</v>
      </c>
      <c r="AG29" s="9">
        <v>0</v>
      </c>
      <c r="AH29" s="5">
        <v>30</v>
      </c>
      <c r="AI29" s="9">
        <v>0</v>
      </c>
      <c r="AJ29" s="18">
        <v>0</v>
      </c>
      <c r="AK29" s="9">
        <v>0</v>
      </c>
      <c r="AL29" s="9">
        <v>2</v>
      </c>
      <c r="AM29" s="9">
        <v>0</v>
      </c>
      <c r="AN29" s="9">
        <v>0</v>
      </c>
      <c r="AO29" s="9">
        <v>0</v>
      </c>
      <c r="AP29" s="9">
        <v>6</v>
      </c>
      <c r="AQ29" s="5">
        <v>18</v>
      </c>
      <c r="AR29" s="9">
        <v>2</v>
      </c>
      <c r="AS29" s="5">
        <v>2</v>
      </c>
      <c r="AT29" s="9">
        <v>0</v>
      </c>
      <c r="AU29" s="18">
        <v>0</v>
      </c>
      <c r="AV29" s="1">
        <f t="shared" si="26"/>
        <v>30</v>
      </c>
      <c r="AW29" s="6">
        <f t="shared" si="27"/>
        <v>30</v>
      </c>
      <c r="AX29">
        <f t="shared" si="28"/>
        <v>30</v>
      </c>
      <c r="AY29" s="14">
        <v>300</v>
      </c>
    </row>
    <row r="30" spans="1:52" hidden="1">
      <c r="A30" s="1" t="s">
        <v>170</v>
      </c>
      <c r="B30" s="1" t="s">
        <v>138</v>
      </c>
      <c r="C30" s="15">
        <v>41849</v>
      </c>
      <c r="D30" s="2">
        <v>2014</v>
      </c>
      <c r="E30" s="16">
        <v>0.51458333333333328</v>
      </c>
      <c r="F30" s="16">
        <v>0.52083333333333337</v>
      </c>
      <c r="G30" s="10">
        <f t="shared" si="18"/>
        <v>6.2500000000000888E-3</v>
      </c>
      <c r="H30" s="11">
        <v>2</v>
      </c>
      <c r="I30" s="12">
        <v>2</v>
      </c>
      <c r="J30" s="12">
        <v>10</v>
      </c>
      <c r="K30" s="12">
        <v>10</v>
      </c>
      <c r="L30" s="13" t="s">
        <v>42</v>
      </c>
      <c r="M30" s="3" t="s">
        <v>43</v>
      </c>
      <c r="N30" s="12">
        <v>2</v>
      </c>
      <c r="O30" s="4">
        <f t="shared" si="19"/>
        <v>42.24</v>
      </c>
      <c r="P30" s="17">
        <v>12.8</v>
      </c>
      <c r="Q30" s="4">
        <f t="shared" si="20"/>
        <v>44.879999999999995</v>
      </c>
      <c r="R30" s="17">
        <v>13.6</v>
      </c>
      <c r="S30" s="12">
        <f t="shared" si="21"/>
        <v>44.879999999999995</v>
      </c>
      <c r="T30" s="12">
        <f t="shared" si="22"/>
        <v>13.6</v>
      </c>
      <c r="U30" s="73">
        <f t="shared" si="23"/>
        <v>43.56</v>
      </c>
      <c r="V30">
        <f t="shared" si="24"/>
        <v>13.2</v>
      </c>
      <c r="W30" s="7">
        <v>27.843889999999998</v>
      </c>
      <c r="X30" s="7">
        <v>-115.15389</v>
      </c>
      <c r="Y30" s="12">
        <f t="shared" si="25"/>
        <v>66.2</v>
      </c>
      <c r="Z30" s="12">
        <v>19</v>
      </c>
      <c r="AA30" s="8">
        <v>6.7</v>
      </c>
      <c r="AB30" s="9">
        <v>0</v>
      </c>
      <c r="AC30" s="9">
        <v>4</v>
      </c>
      <c r="AD30" s="9">
        <v>16</v>
      </c>
      <c r="AE30" s="5">
        <v>10</v>
      </c>
      <c r="AF30" s="18">
        <v>0</v>
      </c>
      <c r="AG30" s="9">
        <v>0</v>
      </c>
      <c r="AH30" s="5">
        <v>30</v>
      </c>
      <c r="AI30" s="9">
        <v>0</v>
      </c>
      <c r="AJ30" s="18">
        <v>0</v>
      </c>
      <c r="AK30" s="9">
        <v>0</v>
      </c>
      <c r="AL30" s="9">
        <v>3</v>
      </c>
      <c r="AM30" s="9">
        <v>2</v>
      </c>
      <c r="AN30" s="9">
        <v>0</v>
      </c>
      <c r="AO30" s="9">
        <v>1</v>
      </c>
      <c r="AP30" s="9">
        <v>1</v>
      </c>
      <c r="AQ30" s="5">
        <v>11</v>
      </c>
      <c r="AR30" s="9">
        <v>2</v>
      </c>
      <c r="AS30" s="5">
        <v>5</v>
      </c>
      <c r="AT30" s="9">
        <v>0</v>
      </c>
      <c r="AU30" s="18">
        <v>5</v>
      </c>
      <c r="AV30" s="1">
        <f t="shared" si="26"/>
        <v>30</v>
      </c>
      <c r="AW30" s="6">
        <f t="shared" si="27"/>
        <v>30</v>
      </c>
      <c r="AX30">
        <f t="shared" si="28"/>
        <v>30</v>
      </c>
      <c r="AY30" s="14">
        <v>300</v>
      </c>
    </row>
    <row r="31" spans="1:52" hidden="1">
      <c r="A31" s="1" t="s">
        <v>171</v>
      </c>
      <c r="B31" s="1" t="s">
        <v>135</v>
      </c>
      <c r="C31" s="15">
        <v>41849</v>
      </c>
      <c r="D31" s="2">
        <v>2014</v>
      </c>
      <c r="E31" s="16">
        <v>0.53611111111111109</v>
      </c>
      <c r="F31" s="16">
        <v>0.54236111111111118</v>
      </c>
      <c r="G31" s="10">
        <f t="shared" si="18"/>
        <v>6.2500000000000888E-3</v>
      </c>
      <c r="H31" s="11">
        <v>2</v>
      </c>
      <c r="I31" s="12">
        <v>2</v>
      </c>
      <c r="J31" s="12">
        <v>11</v>
      </c>
      <c r="K31" s="12">
        <v>11</v>
      </c>
      <c r="L31" s="13" t="s">
        <v>42</v>
      </c>
      <c r="M31" s="3" t="s">
        <v>43</v>
      </c>
      <c r="N31" s="12">
        <v>2</v>
      </c>
      <c r="O31" s="4">
        <f t="shared" si="19"/>
        <v>40.92</v>
      </c>
      <c r="P31" s="17">
        <v>12.4</v>
      </c>
      <c r="Q31" s="4">
        <f t="shared" si="20"/>
        <v>37.619999999999997</v>
      </c>
      <c r="R31" s="17">
        <v>11.4</v>
      </c>
      <c r="S31" s="12">
        <f t="shared" si="21"/>
        <v>40.92</v>
      </c>
      <c r="T31" s="12">
        <f t="shared" si="22"/>
        <v>12.4</v>
      </c>
      <c r="U31" s="73">
        <f t="shared" si="23"/>
        <v>39.269999999999996</v>
      </c>
      <c r="V31">
        <f t="shared" si="24"/>
        <v>11.9</v>
      </c>
      <c r="W31" s="7">
        <v>27.843889999999998</v>
      </c>
      <c r="X31" s="7">
        <v>-115.14387000000001</v>
      </c>
      <c r="Y31" s="12">
        <f t="shared" si="25"/>
        <v>60.8</v>
      </c>
      <c r="Z31" s="12">
        <v>16</v>
      </c>
      <c r="AA31" s="8">
        <v>6</v>
      </c>
      <c r="AB31" s="9">
        <v>5</v>
      </c>
      <c r="AC31" s="9">
        <v>4</v>
      </c>
      <c r="AD31" s="9">
        <v>2</v>
      </c>
      <c r="AE31" s="5">
        <v>18</v>
      </c>
      <c r="AF31" s="18">
        <v>1</v>
      </c>
      <c r="AG31" s="9">
        <v>9</v>
      </c>
      <c r="AH31" s="5">
        <v>21</v>
      </c>
      <c r="AI31" s="9">
        <v>0</v>
      </c>
      <c r="AJ31" s="18">
        <v>0</v>
      </c>
      <c r="AK31" s="9">
        <v>3</v>
      </c>
      <c r="AL31" s="9">
        <v>3</v>
      </c>
      <c r="AM31" s="9">
        <v>0</v>
      </c>
      <c r="AN31" s="9">
        <v>0</v>
      </c>
      <c r="AO31" s="9">
        <v>0</v>
      </c>
      <c r="AP31" s="9">
        <v>15</v>
      </c>
      <c r="AQ31" s="5">
        <v>9</v>
      </c>
      <c r="AR31" s="9">
        <v>0</v>
      </c>
      <c r="AS31" s="5">
        <v>0</v>
      </c>
      <c r="AT31" s="9">
        <v>0</v>
      </c>
      <c r="AU31" s="18">
        <v>0</v>
      </c>
      <c r="AV31" s="1">
        <f t="shared" si="26"/>
        <v>30</v>
      </c>
      <c r="AW31" s="6">
        <f t="shared" si="27"/>
        <v>30</v>
      </c>
      <c r="AX31">
        <f t="shared" si="28"/>
        <v>30</v>
      </c>
      <c r="AY31" s="14">
        <v>120</v>
      </c>
    </row>
    <row r="32" spans="1:52" hidden="1">
      <c r="A32" s="1" t="s">
        <v>172</v>
      </c>
      <c r="B32" s="1" t="s">
        <v>50</v>
      </c>
      <c r="C32" s="15">
        <v>41849</v>
      </c>
      <c r="D32" s="2">
        <v>2014</v>
      </c>
      <c r="E32" s="16">
        <v>0.51736111111111105</v>
      </c>
      <c r="F32" s="16">
        <v>0.5229166666666667</v>
      </c>
      <c r="G32" s="10">
        <f t="shared" si="18"/>
        <v>5.5555555555556468E-3</v>
      </c>
      <c r="H32" s="11">
        <v>2</v>
      </c>
      <c r="I32" s="12">
        <v>2</v>
      </c>
      <c r="J32" s="12">
        <v>12</v>
      </c>
      <c r="K32" s="12">
        <v>12</v>
      </c>
      <c r="L32" s="13" t="s">
        <v>42</v>
      </c>
      <c r="M32" s="3" t="s">
        <v>43</v>
      </c>
      <c r="N32" s="12">
        <v>2</v>
      </c>
      <c r="O32" s="4">
        <f t="shared" si="19"/>
        <v>33</v>
      </c>
      <c r="P32" s="17">
        <v>10</v>
      </c>
      <c r="Q32" s="4">
        <f t="shared" si="20"/>
        <v>33</v>
      </c>
      <c r="R32" s="17">
        <v>10</v>
      </c>
      <c r="S32" s="12">
        <f t="shared" si="21"/>
        <v>33</v>
      </c>
      <c r="T32" s="12">
        <f t="shared" si="22"/>
        <v>10</v>
      </c>
      <c r="U32" s="73">
        <f t="shared" si="23"/>
        <v>33</v>
      </c>
      <c r="V32">
        <f t="shared" si="24"/>
        <v>10</v>
      </c>
      <c r="W32" s="7">
        <v>27.842469999999999</v>
      </c>
      <c r="X32" s="7">
        <v>-115.14167</v>
      </c>
      <c r="Y32" s="12">
        <f t="shared" si="25"/>
        <v>60.8</v>
      </c>
      <c r="Z32" s="12">
        <v>16</v>
      </c>
      <c r="AA32" s="8">
        <v>7</v>
      </c>
      <c r="AB32" s="9">
        <v>0</v>
      </c>
      <c r="AC32" s="9">
        <v>0</v>
      </c>
      <c r="AD32" s="9">
        <v>1</v>
      </c>
      <c r="AE32" s="5">
        <v>29</v>
      </c>
      <c r="AF32" s="18">
        <v>0</v>
      </c>
      <c r="AG32" s="9">
        <v>8</v>
      </c>
      <c r="AH32" s="5">
        <v>21</v>
      </c>
      <c r="AI32" s="9">
        <v>1</v>
      </c>
      <c r="AJ32" s="18">
        <v>0</v>
      </c>
      <c r="AK32" s="9">
        <v>0</v>
      </c>
      <c r="AL32" s="9">
        <v>3</v>
      </c>
      <c r="AM32" s="9">
        <v>1</v>
      </c>
      <c r="AN32" s="9">
        <v>0</v>
      </c>
      <c r="AO32" s="9">
        <v>0</v>
      </c>
      <c r="AP32" s="9">
        <v>9</v>
      </c>
      <c r="AQ32" s="5">
        <v>11</v>
      </c>
      <c r="AR32" s="9">
        <v>0</v>
      </c>
      <c r="AS32" s="5">
        <v>0</v>
      </c>
      <c r="AT32" s="9">
        <v>1</v>
      </c>
      <c r="AU32" s="18">
        <v>0</v>
      </c>
      <c r="AV32" s="1">
        <f t="shared" si="26"/>
        <v>30</v>
      </c>
      <c r="AW32" s="6">
        <f t="shared" si="27"/>
        <v>30</v>
      </c>
      <c r="AX32">
        <f t="shared" si="28"/>
        <v>30</v>
      </c>
      <c r="AY32" s="14">
        <v>260</v>
      </c>
      <c r="AZ32">
        <v>5</v>
      </c>
    </row>
    <row r="33" spans="1:52" hidden="1">
      <c r="A33" s="1" t="s">
        <v>173</v>
      </c>
      <c r="B33" s="1" t="s">
        <v>142</v>
      </c>
      <c r="C33" s="15">
        <v>41849</v>
      </c>
      <c r="D33" s="2">
        <v>2014</v>
      </c>
      <c r="E33" s="16">
        <v>0.51666666666666672</v>
      </c>
      <c r="F33" s="16">
        <v>0.5229166666666667</v>
      </c>
      <c r="G33" s="10">
        <f t="shared" si="18"/>
        <v>6.2499999999999778E-3</v>
      </c>
      <c r="H33" s="11">
        <v>2</v>
      </c>
      <c r="I33" s="12">
        <v>2</v>
      </c>
      <c r="J33" s="12">
        <v>13</v>
      </c>
      <c r="K33" s="12">
        <v>13</v>
      </c>
      <c r="L33" s="13" t="s">
        <v>42</v>
      </c>
      <c r="M33" s="3" t="s">
        <v>43</v>
      </c>
      <c r="N33" s="12">
        <v>2</v>
      </c>
      <c r="O33" s="4">
        <f t="shared" si="19"/>
        <v>35.97</v>
      </c>
      <c r="P33" s="17">
        <v>10.9</v>
      </c>
      <c r="Q33" s="4">
        <f t="shared" si="20"/>
        <v>23.759999999999998</v>
      </c>
      <c r="R33" s="17">
        <v>7.2</v>
      </c>
      <c r="S33" s="12">
        <f t="shared" si="21"/>
        <v>35.97</v>
      </c>
      <c r="T33" s="12">
        <f t="shared" si="22"/>
        <v>10.9</v>
      </c>
      <c r="U33" s="73">
        <f t="shared" si="23"/>
        <v>29.864999999999998</v>
      </c>
      <c r="V33">
        <f t="shared" si="24"/>
        <v>9.0500000000000007</v>
      </c>
      <c r="W33" s="7">
        <v>27.842469999999999</v>
      </c>
      <c r="X33" s="7">
        <v>-115.14167</v>
      </c>
      <c r="Y33" s="12">
        <f t="shared" si="25"/>
        <v>66.2</v>
      </c>
      <c r="Z33" s="12">
        <v>19</v>
      </c>
      <c r="AA33" s="8">
        <v>7.2</v>
      </c>
      <c r="AB33" s="9">
        <v>0</v>
      </c>
      <c r="AC33" s="9">
        <v>0</v>
      </c>
      <c r="AD33" s="9">
        <v>0</v>
      </c>
      <c r="AE33" s="5">
        <v>30</v>
      </c>
      <c r="AF33" s="18">
        <v>0</v>
      </c>
      <c r="AG33" s="9">
        <v>0</v>
      </c>
      <c r="AH33" s="5">
        <v>11</v>
      </c>
      <c r="AI33" s="9">
        <v>8</v>
      </c>
      <c r="AJ33" s="18">
        <v>11</v>
      </c>
      <c r="AK33" s="9">
        <v>0</v>
      </c>
      <c r="AL33" s="9">
        <v>0</v>
      </c>
      <c r="AM33" s="9">
        <v>0</v>
      </c>
      <c r="AN33" s="9">
        <v>0</v>
      </c>
      <c r="AO33" s="9">
        <v>1</v>
      </c>
      <c r="AP33" s="9">
        <v>17</v>
      </c>
      <c r="AQ33" s="5">
        <v>1</v>
      </c>
      <c r="AR33" s="9">
        <v>0</v>
      </c>
      <c r="AS33" s="5">
        <v>0</v>
      </c>
      <c r="AT33" s="9">
        <v>1</v>
      </c>
      <c r="AU33" s="18">
        <v>0</v>
      </c>
      <c r="AV33" s="1">
        <f t="shared" si="26"/>
        <v>30</v>
      </c>
      <c r="AW33" s="6">
        <f t="shared" si="27"/>
        <v>30</v>
      </c>
      <c r="AX33">
        <f t="shared" si="28"/>
        <v>30</v>
      </c>
      <c r="AY33" s="14">
        <v>270</v>
      </c>
      <c r="AZ33">
        <v>10</v>
      </c>
    </row>
    <row r="34" spans="1:52" hidden="1">
      <c r="A34" s="1" t="s">
        <v>174</v>
      </c>
      <c r="B34" s="1" t="s">
        <v>139</v>
      </c>
      <c r="C34" s="15">
        <v>41849</v>
      </c>
      <c r="D34" s="2">
        <v>2014</v>
      </c>
      <c r="E34" s="16">
        <v>0.56527777777777777</v>
      </c>
      <c r="F34" s="16">
        <v>0.5708333333333333</v>
      </c>
      <c r="G34" s="10">
        <f t="shared" si="18"/>
        <v>5.5555555555555358E-3</v>
      </c>
      <c r="H34" s="11">
        <v>2</v>
      </c>
      <c r="I34" s="12">
        <v>2</v>
      </c>
      <c r="J34" s="12">
        <v>14</v>
      </c>
      <c r="K34" s="12">
        <v>14</v>
      </c>
      <c r="L34" s="13" t="s">
        <v>42</v>
      </c>
      <c r="M34" s="3" t="s">
        <v>43</v>
      </c>
      <c r="N34" s="12">
        <v>2</v>
      </c>
      <c r="O34" s="4">
        <f t="shared" si="19"/>
        <v>35.97</v>
      </c>
      <c r="P34" s="17">
        <v>10.9</v>
      </c>
      <c r="Q34" s="4">
        <f t="shared" si="20"/>
        <v>25.08</v>
      </c>
      <c r="R34" s="17">
        <v>7.6</v>
      </c>
      <c r="S34" s="12">
        <f t="shared" si="21"/>
        <v>35.97</v>
      </c>
      <c r="T34" s="12">
        <f t="shared" si="22"/>
        <v>10.9</v>
      </c>
      <c r="U34" s="73">
        <f t="shared" si="23"/>
        <v>30.524999999999999</v>
      </c>
      <c r="V34">
        <f t="shared" si="24"/>
        <v>9.25</v>
      </c>
      <c r="W34" s="7">
        <v>27.842469999999999</v>
      </c>
      <c r="X34" s="7">
        <v>-115.14167</v>
      </c>
      <c r="Y34" s="12">
        <f t="shared" si="25"/>
        <v>66.2</v>
      </c>
      <c r="Z34" s="12">
        <v>19</v>
      </c>
      <c r="AA34" s="8">
        <v>7</v>
      </c>
      <c r="AB34" s="9">
        <v>6</v>
      </c>
      <c r="AC34" s="9">
        <v>4</v>
      </c>
      <c r="AD34" s="9">
        <v>9</v>
      </c>
      <c r="AE34" s="5">
        <v>11</v>
      </c>
      <c r="AF34" s="18">
        <v>0</v>
      </c>
      <c r="AG34" s="9">
        <v>1</v>
      </c>
      <c r="AH34" s="5">
        <v>27</v>
      </c>
      <c r="AI34" s="9">
        <v>2</v>
      </c>
      <c r="AJ34" s="18">
        <v>0</v>
      </c>
      <c r="AK34" s="9">
        <v>4</v>
      </c>
      <c r="AL34" s="9">
        <v>0</v>
      </c>
      <c r="AM34" s="9">
        <v>0</v>
      </c>
      <c r="AN34" s="9">
        <v>0</v>
      </c>
      <c r="AO34" s="9">
        <v>1</v>
      </c>
      <c r="AP34" s="9">
        <v>8</v>
      </c>
      <c r="AQ34" s="5">
        <v>9</v>
      </c>
      <c r="AR34" s="9">
        <v>0</v>
      </c>
      <c r="AS34" s="5">
        <v>2</v>
      </c>
      <c r="AT34" s="9">
        <v>0</v>
      </c>
      <c r="AU34" s="18">
        <v>0</v>
      </c>
      <c r="AV34" s="1">
        <f t="shared" si="26"/>
        <v>30</v>
      </c>
      <c r="AW34" s="6">
        <f t="shared" si="27"/>
        <v>30</v>
      </c>
      <c r="AX34">
        <f t="shared" si="28"/>
        <v>30</v>
      </c>
      <c r="AY34" s="14">
        <v>0</v>
      </c>
      <c r="AZ34">
        <v>6</v>
      </c>
    </row>
    <row r="35" spans="1:52" hidden="1">
      <c r="A35" s="1" t="s">
        <v>175</v>
      </c>
      <c r="B35" s="1" t="s">
        <v>144</v>
      </c>
      <c r="C35" s="15">
        <v>41849</v>
      </c>
      <c r="D35" s="2">
        <v>2014</v>
      </c>
      <c r="E35" s="16">
        <v>0.4604166666666667</v>
      </c>
      <c r="F35" s="16">
        <v>0.47083333333333338</v>
      </c>
      <c r="G35" s="10">
        <f t="shared" si="18"/>
        <v>1.0416666666666685E-2</v>
      </c>
      <c r="H35" s="11">
        <v>2</v>
      </c>
      <c r="I35" s="12">
        <v>2</v>
      </c>
      <c r="J35" s="12">
        <v>15</v>
      </c>
      <c r="K35" s="12">
        <v>15</v>
      </c>
      <c r="L35" s="13" t="s">
        <v>42</v>
      </c>
      <c r="M35" s="3" t="s">
        <v>43</v>
      </c>
      <c r="N35" s="12">
        <v>2</v>
      </c>
      <c r="O35" s="4">
        <f t="shared" si="19"/>
        <v>42.57</v>
      </c>
      <c r="P35" s="17">
        <v>12.9</v>
      </c>
      <c r="Q35" s="4">
        <f t="shared" si="20"/>
        <v>37.29</v>
      </c>
      <c r="R35" s="17">
        <v>11.3</v>
      </c>
      <c r="S35" s="12">
        <f t="shared" si="21"/>
        <v>42.57</v>
      </c>
      <c r="T35" s="12">
        <f t="shared" si="22"/>
        <v>12.9</v>
      </c>
      <c r="U35" s="73">
        <f t="shared" si="23"/>
        <v>39.93</v>
      </c>
      <c r="V35">
        <f t="shared" si="24"/>
        <v>12.100000000000001</v>
      </c>
      <c r="W35" s="7">
        <v>27.844930000000002</v>
      </c>
      <c r="X35" s="7">
        <v>-115.1427</v>
      </c>
      <c r="Y35" s="12">
        <f t="shared" si="25"/>
        <v>66.2</v>
      </c>
      <c r="Z35" s="12">
        <v>19</v>
      </c>
      <c r="AA35" s="8">
        <v>7.9</v>
      </c>
      <c r="AB35" s="9">
        <v>0</v>
      </c>
      <c r="AC35" s="9">
        <v>0</v>
      </c>
      <c r="AD35" s="9">
        <v>5</v>
      </c>
      <c r="AE35" s="5">
        <v>10</v>
      </c>
      <c r="AF35" s="18">
        <v>0</v>
      </c>
      <c r="AG35" s="9">
        <v>0</v>
      </c>
      <c r="AH35" s="5">
        <v>14</v>
      </c>
      <c r="AI35" s="9">
        <v>1</v>
      </c>
      <c r="AJ35" s="18">
        <v>0</v>
      </c>
      <c r="AK35" s="9">
        <v>0</v>
      </c>
      <c r="AL35" s="9">
        <v>0</v>
      </c>
      <c r="AM35" s="9">
        <v>1</v>
      </c>
      <c r="AN35" s="9">
        <v>0</v>
      </c>
      <c r="AO35" s="9">
        <v>0</v>
      </c>
      <c r="AP35" s="9">
        <v>6</v>
      </c>
      <c r="AQ35" s="5">
        <v>8</v>
      </c>
      <c r="AR35" s="9">
        <v>0</v>
      </c>
      <c r="AS35" s="5">
        <v>0</v>
      </c>
      <c r="AT35" s="9">
        <v>0</v>
      </c>
      <c r="AU35" s="18">
        <v>0</v>
      </c>
      <c r="AV35" s="1">
        <f t="shared" si="26"/>
        <v>15</v>
      </c>
      <c r="AW35" s="6">
        <f t="shared" si="27"/>
        <v>15</v>
      </c>
      <c r="AX35">
        <f t="shared" si="28"/>
        <v>15</v>
      </c>
      <c r="AY35" s="14">
        <v>40</v>
      </c>
    </row>
    <row r="36" spans="1:52" hidden="1">
      <c r="A36" s="1" t="s">
        <v>176</v>
      </c>
      <c r="B36" s="1" t="s">
        <v>143</v>
      </c>
      <c r="C36" s="15">
        <v>41849</v>
      </c>
      <c r="D36" s="2">
        <v>2014</v>
      </c>
      <c r="E36" s="16">
        <v>0.47361111111111115</v>
      </c>
      <c r="F36" s="16">
        <v>0.48055555555555557</v>
      </c>
      <c r="G36" s="10">
        <f t="shared" si="18"/>
        <v>6.9444444444444198E-3</v>
      </c>
      <c r="H36" s="11">
        <v>2</v>
      </c>
      <c r="I36" s="12">
        <v>2</v>
      </c>
      <c r="J36" s="12">
        <v>16</v>
      </c>
      <c r="K36" s="12">
        <v>16</v>
      </c>
      <c r="L36" s="13" t="s">
        <v>42</v>
      </c>
      <c r="M36" s="3" t="s">
        <v>43</v>
      </c>
      <c r="N36" s="12">
        <v>2</v>
      </c>
      <c r="O36" s="4">
        <f t="shared" si="19"/>
        <v>37.949999999999996</v>
      </c>
      <c r="P36" s="17">
        <v>11.5</v>
      </c>
      <c r="Q36" s="4">
        <f t="shared" si="20"/>
        <v>44.55</v>
      </c>
      <c r="R36" s="17">
        <v>13.5</v>
      </c>
      <c r="S36" s="12">
        <f t="shared" si="21"/>
        <v>44.55</v>
      </c>
      <c r="T36" s="12">
        <f t="shared" si="22"/>
        <v>13.5</v>
      </c>
      <c r="U36" s="73">
        <f t="shared" si="23"/>
        <v>41.25</v>
      </c>
      <c r="V36">
        <f t="shared" si="24"/>
        <v>12.5</v>
      </c>
      <c r="W36" s="7">
        <v>27.844930000000002</v>
      </c>
      <c r="X36" s="7">
        <v>-115.1427</v>
      </c>
      <c r="Y36" s="12">
        <f t="shared" si="25"/>
        <v>66.2</v>
      </c>
      <c r="Z36" s="12">
        <v>19</v>
      </c>
      <c r="AA36" s="8">
        <v>5.2</v>
      </c>
      <c r="AB36" s="9">
        <v>1</v>
      </c>
      <c r="AC36" s="9">
        <v>7</v>
      </c>
      <c r="AD36" s="9">
        <v>5</v>
      </c>
      <c r="AE36" s="5">
        <v>17</v>
      </c>
      <c r="AF36" s="18">
        <v>0</v>
      </c>
      <c r="AG36" s="9">
        <v>0</v>
      </c>
      <c r="AH36" s="5">
        <v>30</v>
      </c>
      <c r="AI36" s="9">
        <v>0</v>
      </c>
      <c r="AJ36" s="18">
        <v>0</v>
      </c>
      <c r="AK36" s="9">
        <v>3</v>
      </c>
      <c r="AL36" s="9">
        <v>0</v>
      </c>
      <c r="AM36" s="9">
        <v>0</v>
      </c>
      <c r="AN36" s="9">
        <v>0</v>
      </c>
      <c r="AO36" s="9">
        <v>0</v>
      </c>
      <c r="AP36" s="9">
        <v>2</v>
      </c>
      <c r="AQ36" s="5">
        <v>17</v>
      </c>
      <c r="AR36" s="9">
        <v>5</v>
      </c>
      <c r="AS36" s="5">
        <v>1</v>
      </c>
      <c r="AT36" s="9">
        <v>0</v>
      </c>
      <c r="AU36" s="18">
        <v>2</v>
      </c>
      <c r="AV36" s="1">
        <f t="shared" si="26"/>
        <v>30</v>
      </c>
      <c r="AW36" s="6">
        <f t="shared" si="27"/>
        <v>30</v>
      </c>
      <c r="AX36">
        <f t="shared" si="28"/>
        <v>30</v>
      </c>
      <c r="AY36" s="14">
        <v>270</v>
      </c>
    </row>
    <row r="37" spans="1:52" hidden="1">
      <c r="A37" s="1" t="s">
        <v>159</v>
      </c>
      <c r="B37" s="1" t="s">
        <v>136</v>
      </c>
      <c r="C37" s="15">
        <v>41849</v>
      </c>
      <c r="D37" s="2">
        <v>2014</v>
      </c>
      <c r="E37" s="16">
        <v>0.56319444444444444</v>
      </c>
      <c r="F37" s="16">
        <v>0.56874999999999998</v>
      </c>
      <c r="G37" s="10">
        <f t="shared" si="18"/>
        <v>5.5555555555555358E-3</v>
      </c>
      <c r="H37" s="11">
        <v>2</v>
      </c>
      <c r="I37" s="12">
        <v>2</v>
      </c>
      <c r="J37" s="12">
        <v>17</v>
      </c>
      <c r="K37" s="12">
        <v>17</v>
      </c>
      <c r="L37" s="13" t="s">
        <v>42</v>
      </c>
      <c r="M37" s="3" t="s">
        <v>43</v>
      </c>
      <c r="N37" s="12">
        <v>2</v>
      </c>
      <c r="O37" s="4">
        <f t="shared" si="19"/>
        <v>37.29</v>
      </c>
      <c r="P37" s="17">
        <v>11.3</v>
      </c>
      <c r="Q37" s="4">
        <f t="shared" si="20"/>
        <v>38.609999999999992</v>
      </c>
      <c r="R37" s="17">
        <v>11.7</v>
      </c>
      <c r="S37" s="12">
        <f t="shared" si="21"/>
        <v>38.609999999999992</v>
      </c>
      <c r="T37" s="12">
        <f t="shared" si="22"/>
        <v>11.7</v>
      </c>
      <c r="U37" s="73">
        <f t="shared" si="23"/>
        <v>37.949999999999996</v>
      </c>
      <c r="V37">
        <f t="shared" si="24"/>
        <v>11.5</v>
      </c>
      <c r="W37" s="7">
        <v>27.844370000000001</v>
      </c>
      <c r="X37" s="7">
        <v>-115.14117</v>
      </c>
      <c r="Y37" s="12">
        <f t="shared" si="25"/>
        <v>66.2</v>
      </c>
      <c r="Z37" s="12">
        <v>19</v>
      </c>
      <c r="AA37" s="8">
        <v>7</v>
      </c>
      <c r="AB37" s="9">
        <v>1</v>
      </c>
      <c r="AC37" s="9">
        <v>1</v>
      </c>
      <c r="AD37" s="9">
        <v>12</v>
      </c>
      <c r="AE37" s="5">
        <v>16</v>
      </c>
      <c r="AF37" s="18">
        <v>0</v>
      </c>
      <c r="AG37" s="9">
        <v>0</v>
      </c>
      <c r="AH37" s="5">
        <v>13</v>
      </c>
      <c r="AI37" s="9">
        <v>17</v>
      </c>
      <c r="AJ37" s="18">
        <v>0</v>
      </c>
      <c r="AK37" s="9">
        <v>1</v>
      </c>
      <c r="AL37" s="9">
        <v>0</v>
      </c>
      <c r="AM37" s="9">
        <v>1</v>
      </c>
      <c r="AN37" s="9">
        <v>0</v>
      </c>
      <c r="AO37" s="9">
        <v>0</v>
      </c>
      <c r="AP37" s="9">
        <v>14</v>
      </c>
      <c r="AQ37" s="5">
        <v>8</v>
      </c>
      <c r="AR37" s="9">
        <v>1</v>
      </c>
      <c r="AS37" s="5">
        <v>4</v>
      </c>
      <c r="AT37" s="9">
        <v>0</v>
      </c>
      <c r="AU37" s="18">
        <v>0</v>
      </c>
      <c r="AV37" s="1">
        <f t="shared" si="26"/>
        <v>30</v>
      </c>
      <c r="AW37" s="6">
        <f t="shared" si="27"/>
        <v>30</v>
      </c>
      <c r="AX37">
        <f t="shared" si="28"/>
        <v>30</v>
      </c>
      <c r="AY37" s="14">
        <v>300</v>
      </c>
      <c r="AZ37">
        <v>1</v>
      </c>
    </row>
    <row r="38" spans="1:52" hidden="1">
      <c r="A38" s="1" t="s">
        <v>160</v>
      </c>
      <c r="B38" s="1" t="s">
        <v>131</v>
      </c>
      <c r="C38" s="15">
        <v>41849</v>
      </c>
      <c r="D38" s="2">
        <v>2014</v>
      </c>
      <c r="E38" s="16">
        <v>0.52847222222222223</v>
      </c>
      <c r="F38" s="16">
        <v>0.53333333333333333</v>
      </c>
      <c r="G38" s="10">
        <f t="shared" si="18"/>
        <v>4.8611111111110938E-3</v>
      </c>
      <c r="H38" s="11">
        <v>2</v>
      </c>
      <c r="I38" s="12">
        <v>2</v>
      </c>
      <c r="J38" s="12">
        <v>18</v>
      </c>
      <c r="K38" s="12">
        <v>18</v>
      </c>
      <c r="L38" s="13" t="s">
        <v>42</v>
      </c>
      <c r="M38" s="3" t="s">
        <v>43</v>
      </c>
      <c r="N38" s="12">
        <v>2</v>
      </c>
      <c r="O38" s="4">
        <f t="shared" si="19"/>
        <v>35.309999999999995</v>
      </c>
      <c r="P38" s="17">
        <v>10.7</v>
      </c>
      <c r="Q38" s="4">
        <f t="shared" si="20"/>
        <v>37.619999999999997</v>
      </c>
      <c r="R38" s="17">
        <v>11.4</v>
      </c>
      <c r="S38" s="12">
        <f t="shared" si="21"/>
        <v>37.619999999999997</v>
      </c>
      <c r="T38" s="12">
        <f t="shared" si="22"/>
        <v>11.4</v>
      </c>
      <c r="U38" s="73">
        <f t="shared" si="23"/>
        <v>36.464999999999996</v>
      </c>
      <c r="V38">
        <f t="shared" si="24"/>
        <v>11.05</v>
      </c>
      <c r="W38" s="7">
        <v>27.844370000000001</v>
      </c>
      <c r="X38" s="7">
        <v>-115.14117</v>
      </c>
      <c r="Y38" s="12">
        <f t="shared" si="25"/>
        <v>66.2</v>
      </c>
      <c r="Z38" s="12">
        <v>19</v>
      </c>
      <c r="AA38" s="8">
        <v>7</v>
      </c>
      <c r="AB38" s="9">
        <v>0</v>
      </c>
      <c r="AC38" s="9">
        <v>3</v>
      </c>
      <c r="AD38" s="9">
        <v>4</v>
      </c>
      <c r="AE38" s="5">
        <v>23</v>
      </c>
      <c r="AF38" s="18">
        <v>0</v>
      </c>
      <c r="AG38" s="9">
        <v>5</v>
      </c>
      <c r="AH38" s="5">
        <v>25</v>
      </c>
      <c r="AI38" s="9">
        <v>0</v>
      </c>
      <c r="AJ38" s="18">
        <v>0</v>
      </c>
      <c r="AK38" s="9">
        <v>1</v>
      </c>
      <c r="AL38" s="9">
        <v>1</v>
      </c>
      <c r="AM38" s="9">
        <v>0</v>
      </c>
      <c r="AN38" s="9">
        <v>0</v>
      </c>
      <c r="AO38" s="9">
        <v>0</v>
      </c>
      <c r="AP38" s="9">
        <v>11</v>
      </c>
      <c r="AQ38" s="5">
        <v>15</v>
      </c>
      <c r="AR38" s="9">
        <v>0</v>
      </c>
      <c r="AS38" s="5">
        <v>2</v>
      </c>
      <c r="AT38" s="9">
        <v>0</v>
      </c>
      <c r="AU38" s="18">
        <v>0</v>
      </c>
      <c r="AV38" s="1">
        <f t="shared" si="26"/>
        <v>30</v>
      </c>
      <c r="AW38" s="6">
        <f t="shared" si="27"/>
        <v>30</v>
      </c>
      <c r="AX38">
        <f t="shared" si="28"/>
        <v>30</v>
      </c>
      <c r="AY38" s="14">
        <v>300</v>
      </c>
    </row>
    <row r="39" spans="1:52" hidden="1">
      <c r="A39" s="1" t="s">
        <v>177</v>
      </c>
      <c r="B39" s="1" t="s">
        <v>138</v>
      </c>
      <c r="C39" s="15">
        <v>41850</v>
      </c>
      <c r="D39" s="2">
        <v>2014</v>
      </c>
      <c r="E39" s="16">
        <v>0.42777777777777781</v>
      </c>
      <c r="F39" s="16">
        <v>0.43472222222222223</v>
      </c>
      <c r="G39" s="10">
        <f t="shared" si="18"/>
        <v>6.9444444444444198E-3</v>
      </c>
      <c r="H39" s="11">
        <v>2</v>
      </c>
      <c r="I39" s="12">
        <v>1</v>
      </c>
      <c r="J39" s="12">
        <v>1</v>
      </c>
      <c r="K39" s="12">
        <v>1</v>
      </c>
      <c r="L39" s="13" t="s">
        <v>48</v>
      </c>
      <c r="M39" s="3" t="s">
        <v>49</v>
      </c>
      <c r="N39" s="12">
        <v>2</v>
      </c>
      <c r="O39" s="4">
        <f t="shared" si="19"/>
        <v>46.529999999999994</v>
      </c>
      <c r="P39" s="17">
        <v>14.1</v>
      </c>
      <c r="Q39" s="4">
        <f t="shared" si="20"/>
        <v>52.8</v>
      </c>
      <c r="R39" s="17">
        <v>16</v>
      </c>
      <c r="S39" s="12">
        <f t="shared" si="21"/>
        <v>52.8</v>
      </c>
      <c r="T39" s="12">
        <f t="shared" si="22"/>
        <v>16</v>
      </c>
      <c r="U39" s="73">
        <f t="shared" si="23"/>
        <v>49.664999999999992</v>
      </c>
      <c r="V39">
        <f t="shared" si="24"/>
        <v>15.05</v>
      </c>
      <c r="W39" s="7">
        <v>27.883030000000002</v>
      </c>
      <c r="X39" s="7">
        <v>-115.17731000000001</v>
      </c>
      <c r="Y39" s="12">
        <f t="shared" si="25"/>
        <v>68</v>
      </c>
      <c r="Z39" s="12">
        <v>20</v>
      </c>
      <c r="AA39" s="8">
        <v>8</v>
      </c>
      <c r="AB39" s="9">
        <v>4</v>
      </c>
      <c r="AC39" s="9">
        <v>3</v>
      </c>
      <c r="AD39" s="9">
        <v>16</v>
      </c>
      <c r="AE39" s="5">
        <v>7</v>
      </c>
      <c r="AF39" s="18">
        <v>0</v>
      </c>
      <c r="AG39" s="9">
        <v>1</v>
      </c>
      <c r="AH39" s="5">
        <v>29</v>
      </c>
      <c r="AI39" s="9">
        <v>0</v>
      </c>
      <c r="AJ39" s="18">
        <v>0</v>
      </c>
      <c r="AK39" s="9">
        <v>3</v>
      </c>
      <c r="AL39" s="9">
        <v>4</v>
      </c>
      <c r="AM39" s="9">
        <v>3</v>
      </c>
      <c r="AN39" s="9">
        <v>1</v>
      </c>
      <c r="AO39" s="9">
        <v>1</v>
      </c>
      <c r="AP39" s="9">
        <v>0</v>
      </c>
      <c r="AQ39" s="5">
        <v>7</v>
      </c>
      <c r="AR39" s="9">
        <v>2</v>
      </c>
      <c r="AS39" s="5">
        <v>6</v>
      </c>
      <c r="AT39" s="9">
        <v>1</v>
      </c>
      <c r="AU39" s="18">
        <v>2</v>
      </c>
      <c r="AV39" s="1">
        <f t="shared" si="26"/>
        <v>30</v>
      </c>
      <c r="AW39" s="6">
        <f t="shared" si="27"/>
        <v>30</v>
      </c>
      <c r="AX39">
        <f t="shared" si="28"/>
        <v>30</v>
      </c>
      <c r="AY39" s="14">
        <v>0</v>
      </c>
    </row>
    <row r="40" spans="1:52" hidden="1">
      <c r="A40" s="1" t="s">
        <v>179</v>
      </c>
      <c r="B40" s="1" t="s">
        <v>135</v>
      </c>
      <c r="C40" s="15">
        <v>41850</v>
      </c>
      <c r="D40" s="2">
        <v>2014</v>
      </c>
      <c r="E40" s="16">
        <v>0.46736111111111112</v>
      </c>
      <c r="F40" s="16">
        <v>0.47361111111111115</v>
      </c>
      <c r="G40" s="10">
        <f t="shared" si="18"/>
        <v>6.2500000000000333E-3</v>
      </c>
      <c r="H40" s="11">
        <v>2</v>
      </c>
      <c r="I40" s="12">
        <v>1</v>
      </c>
      <c r="J40" s="12">
        <v>2</v>
      </c>
      <c r="K40" s="12">
        <v>2</v>
      </c>
      <c r="L40" s="13" t="s">
        <v>48</v>
      </c>
      <c r="M40" s="3" t="s">
        <v>49</v>
      </c>
      <c r="N40" s="12">
        <v>2</v>
      </c>
      <c r="O40" s="4">
        <f t="shared" si="19"/>
        <v>49.83</v>
      </c>
      <c r="P40" s="17">
        <v>15.1</v>
      </c>
      <c r="Q40" s="4">
        <f t="shared" si="20"/>
        <v>49.5</v>
      </c>
      <c r="R40" s="17">
        <v>15</v>
      </c>
      <c r="S40" s="12">
        <f t="shared" si="21"/>
        <v>49.83</v>
      </c>
      <c r="T40" s="12">
        <f t="shared" si="22"/>
        <v>15.1</v>
      </c>
      <c r="U40" s="73">
        <f t="shared" si="23"/>
        <v>49.664999999999999</v>
      </c>
      <c r="V40">
        <f t="shared" si="24"/>
        <v>15.05</v>
      </c>
      <c r="W40" s="7">
        <v>27.883030000000002</v>
      </c>
      <c r="X40" s="7">
        <v>-115.17731000000001</v>
      </c>
      <c r="Y40" s="12">
        <f t="shared" si="25"/>
        <v>68</v>
      </c>
      <c r="Z40" s="12">
        <v>20</v>
      </c>
      <c r="AA40" s="8">
        <v>9</v>
      </c>
      <c r="AB40" s="9">
        <v>19</v>
      </c>
      <c r="AC40" s="9">
        <v>4</v>
      </c>
      <c r="AD40" s="9">
        <v>4</v>
      </c>
      <c r="AE40" s="5">
        <v>3</v>
      </c>
      <c r="AF40" s="18">
        <v>0</v>
      </c>
      <c r="AG40" s="9">
        <v>25</v>
      </c>
      <c r="AH40" s="5">
        <v>5</v>
      </c>
      <c r="AI40" s="9">
        <v>0</v>
      </c>
      <c r="AJ40" s="18">
        <v>0</v>
      </c>
      <c r="AK40" s="9">
        <v>19</v>
      </c>
      <c r="AL40" s="9">
        <v>0</v>
      </c>
      <c r="AM40" s="9">
        <v>0</v>
      </c>
      <c r="AN40" s="9">
        <v>0</v>
      </c>
      <c r="AO40" s="9">
        <v>0</v>
      </c>
      <c r="AP40" s="9">
        <v>7</v>
      </c>
      <c r="AQ40" s="5">
        <v>1</v>
      </c>
      <c r="AR40" s="9">
        <v>0</v>
      </c>
      <c r="AS40" s="5">
        <v>0</v>
      </c>
      <c r="AT40" s="9">
        <v>0</v>
      </c>
      <c r="AU40" s="18">
        <v>0</v>
      </c>
      <c r="AV40" s="1">
        <f t="shared" ref="AV40:AV48" si="29">AB40+AC40+AD40+AE40+AF40</f>
        <v>30</v>
      </c>
      <c r="AW40" s="6">
        <f t="shared" ref="AW40:AW48" si="30">AG40+AH40+AI40+AJ40</f>
        <v>30</v>
      </c>
      <c r="AX40">
        <f t="shared" si="28"/>
        <v>30</v>
      </c>
      <c r="AY40" s="14">
        <v>180</v>
      </c>
      <c r="AZ40">
        <v>3</v>
      </c>
    </row>
    <row r="41" spans="1:52" hidden="1">
      <c r="A41" s="1" t="s">
        <v>181</v>
      </c>
      <c r="B41" s="1" t="s">
        <v>50</v>
      </c>
      <c r="C41" s="15">
        <v>41850</v>
      </c>
      <c r="D41" s="2">
        <v>2014</v>
      </c>
      <c r="E41" s="16">
        <v>0.4604166666666667</v>
      </c>
      <c r="F41" s="16">
        <v>0.46319444444444446</v>
      </c>
      <c r="G41" s="10">
        <f t="shared" si="18"/>
        <v>2.7777777777777679E-3</v>
      </c>
      <c r="H41" s="11">
        <v>2</v>
      </c>
      <c r="I41" s="12">
        <v>1</v>
      </c>
      <c r="J41" s="12">
        <v>3</v>
      </c>
      <c r="K41" s="12">
        <v>3</v>
      </c>
      <c r="L41" s="13" t="s">
        <v>48</v>
      </c>
      <c r="M41" s="3" t="s">
        <v>49</v>
      </c>
      <c r="N41" s="12">
        <v>2</v>
      </c>
      <c r="O41" s="4">
        <f t="shared" si="19"/>
        <v>70.95</v>
      </c>
      <c r="P41" s="17">
        <v>21.5</v>
      </c>
      <c r="Q41" s="4">
        <f t="shared" si="20"/>
        <v>69.959999999999994</v>
      </c>
      <c r="R41" s="17">
        <v>21.2</v>
      </c>
      <c r="S41" s="12">
        <f t="shared" si="21"/>
        <v>70.95</v>
      </c>
      <c r="T41" s="12">
        <f t="shared" si="22"/>
        <v>21.5</v>
      </c>
      <c r="U41" s="73">
        <f t="shared" si="23"/>
        <v>70.454999999999998</v>
      </c>
      <c r="V41">
        <f t="shared" si="24"/>
        <v>21.35</v>
      </c>
      <c r="W41" s="7">
        <v>27.882570000000001</v>
      </c>
      <c r="X41" s="7">
        <v>-115.1735</v>
      </c>
      <c r="Y41" s="12">
        <f t="shared" si="25"/>
        <v>68</v>
      </c>
      <c r="Z41" s="12">
        <v>20</v>
      </c>
      <c r="AA41" s="8">
        <v>9</v>
      </c>
      <c r="AB41" s="9">
        <v>0</v>
      </c>
      <c r="AC41" s="9">
        <v>20</v>
      </c>
      <c r="AD41" s="9">
        <v>8</v>
      </c>
      <c r="AE41" s="5">
        <v>2</v>
      </c>
      <c r="AF41" s="18">
        <v>0</v>
      </c>
      <c r="AG41" s="9">
        <v>15</v>
      </c>
      <c r="AH41" s="5">
        <v>15</v>
      </c>
      <c r="AI41" s="9">
        <v>0</v>
      </c>
      <c r="AJ41" s="18">
        <v>0</v>
      </c>
      <c r="AK41" s="9">
        <v>0</v>
      </c>
      <c r="AL41" s="9">
        <v>0</v>
      </c>
      <c r="AM41" s="9">
        <v>0</v>
      </c>
      <c r="AN41" s="9">
        <v>0</v>
      </c>
      <c r="AO41" s="9">
        <v>6</v>
      </c>
      <c r="AP41" s="9">
        <v>4</v>
      </c>
      <c r="AQ41" s="5">
        <v>7</v>
      </c>
      <c r="AR41" s="9">
        <v>0</v>
      </c>
      <c r="AS41" s="5">
        <v>0</v>
      </c>
      <c r="AT41" s="9">
        <v>0</v>
      </c>
      <c r="AU41" s="18">
        <v>13</v>
      </c>
      <c r="AV41" s="1">
        <f t="shared" si="29"/>
        <v>30</v>
      </c>
      <c r="AW41" s="6">
        <f t="shared" si="30"/>
        <v>30</v>
      </c>
      <c r="AX41">
        <f t="shared" si="28"/>
        <v>30</v>
      </c>
      <c r="AY41" s="14">
        <v>300</v>
      </c>
    </row>
    <row r="42" spans="1:52" hidden="1">
      <c r="A42" s="1" t="s">
        <v>183</v>
      </c>
      <c r="B42" s="1" t="s">
        <v>142</v>
      </c>
      <c r="C42" s="15">
        <v>41850</v>
      </c>
      <c r="D42" s="2">
        <v>2014</v>
      </c>
      <c r="E42" s="16">
        <v>0.46458333333333335</v>
      </c>
      <c r="F42" s="16">
        <v>0.4777777777777778</v>
      </c>
      <c r="G42" s="10">
        <f t="shared" si="18"/>
        <v>1.3194444444444453E-2</v>
      </c>
      <c r="H42" s="11">
        <v>2</v>
      </c>
      <c r="I42" s="12">
        <v>1</v>
      </c>
      <c r="J42" s="12">
        <v>4</v>
      </c>
      <c r="K42" s="12">
        <v>4</v>
      </c>
      <c r="L42" s="13" t="s">
        <v>48</v>
      </c>
      <c r="M42" s="3" t="s">
        <v>49</v>
      </c>
      <c r="N42" s="12">
        <v>2</v>
      </c>
      <c r="O42" s="4">
        <f t="shared" si="19"/>
        <v>42.24</v>
      </c>
      <c r="P42" s="17">
        <v>12.8</v>
      </c>
      <c r="Q42" s="4">
        <f t="shared" si="20"/>
        <v>44.22</v>
      </c>
      <c r="R42" s="17">
        <v>13.4</v>
      </c>
      <c r="S42" s="12">
        <f t="shared" si="21"/>
        <v>44.22</v>
      </c>
      <c r="T42" s="12">
        <f t="shared" si="22"/>
        <v>13.4</v>
      </c>
      <c r="U42" s="73">
        <f t="shared" si="23"/>
        <v>43.230000000000004</v>
      </c>
      <c r="V42">
        <f t="shared" si="24"/>
        <v>13.100000000000001</v>
      </c>
      <c r="W42" s="7">
        <v>27.880780000000001</v>
      </c>
      <c r="X42" s="7">
        <v>-115.17416</v>
      </c>
      <c r="Y42" s="12">
        <f t="shared" si="25"/>
        <v>68</v>
      </c>
      <c r="Z42" s="12">
        <v>20</v>
      </c>
      <c r="AA42" s="8">
        <v>7</v>
      </c>
      <c r="AB42" s="9">
        <v>10</v>
      </c>
      <c r="AC42" s="9">
        <v>11</v>
      </c>
      <c r="AD42" s="9">
        <v>1</v>
      </c>
      <c r="AE42" s="5">
        <v>8</v>
      </c>
      <c r="AF42" s="18">
        <v>0</v>
      </c>
      <c r="AG42" s="9">
        <v>18</v>
      </c>
      <c r="AH42" s="5">
        <v>12</v>
      </c>
      <c r="AI42" s="9">
        <v>0</v>
      </c>
      <c r="AJ42" s="18">
        <v>0</v>
      </c>
      <c r="AK42" s="9">
        <v>9</v>
      </c>
      <c r="AL42" s="9">
        <v>4</v>
      </c>
      <c r="AM42" s="9">
        <v>0</v>
      </c>
      <c r="AN42" s="9">
        <v>0</v>
      </c>
      <c r="AO42" s="9">
        <v>2</v>
      </c>
      <c r="AP42" s="9">
        <v>2</v>
      </c>
      <c r="AQ42" s="5">
        <v>7</v>
      </c>
      <c r="AR42" s="9">
        <v>0</v>
      </c>
      <c r="AS42" s="5">
        <v>0</v>
      </c>
      <c r="AT42" s="9">
        <v>3</v>
      </c>
      <c r="AU42" s="18">
        <v>3</v>
      </c>
      <c r="AV42" s="1">
        <f t="shared" si="29"/>
        <v>30</v>
      </c>
      <c r="AW42" s="6">
        <f t="shared" si="30"/>
        <v>30</v>
      </c>
      <c r="AX42">
        <f t="shared" si="28"/>
        <v>30</v>
      </c>
      <c r="AY42" s="14">
        <v>300</v>
      </c>
    </row>
    <row r="43" spans="1:52" hidden="1">
      <c r="A43" s="1" t="s">
        <v>185</v>
      </c>
      <c r="B43" s="1" t="s">
        <v>139</v>
      </c>
      <c r="C43" s="15">
        <v>41850</v>
      </c>
      <c r="D43" s="2">
        <v>2014</v>
      </c>
      <c r="E43" s="16">
        <v>0.47361111111111115</v>
      </c>
      <c r="F43" s="16">
        <v>0.4777777777777778</v>
      </c>
      <c r="G43" s="10">
        <f t="shared" si="18"/>
        <v>4.1666666666666519E-3</v>
      </c>
      <c r="H43" s="11">
        <v>2</v>
      </c>
      <c r="I43" s="12">
        <v>1</v>
      </c>
      <c r="J43" s="12">
        <v>5</v>
      </c>
      <c r="K43" s="12">
        <v>5</v>
      </c>
      <c r="L43" s="13" t="s">
        <v>48</v>
      </c>
      <c r="M43" s="3" t="s">
        <v>49</v>
      </c>
      <c r="N43" s="12">
        <v>2</v>
      </c>
      <c r="O43" s="4">
        <f t="shared" si="19"/>
        <v>66</v>
      </c>
      <c r="P43" s="17">
        <v>20</v>
      </c>
      <c r="Q43" s="4">
        <f t="shared" si="20"/>
        <v>71.28</v>
      </c>
      <c r="R43" s="17">
        <v>21.6</v>
      </c>
      <c r="S43" s="12">
        <f t="shared" si="21"/>
        <v>71.28</v>
      </c>
      <c r="T43" s="12">
        <f t="shared" si="22"/>
        <v>21.6</v>
      </c>
      <c r="U43" s="73">
        <f t="shared" si="23"/>
        <v>68.64</v>
      </c>
      <c r="V43">
        <f t="shared" si="24"/>
        <v>20.8</v>
      </c>
      <c r="W43" s="7">
        <v>27.882729999999999</v>
      </c>
      <c r="X43" s="7">
        <v>-115.1735</v>
      </c>
      <c r="Y43" s="12">
        <f t="shared" si="25"/>
        <v>75.2</v>
      </c>
      <c r="Z43" s="12">
        <v>24</v>
      </c>
      <c r="AA43" s="8">
        <v>8</v>
      </c>
      <c r="AB43" s="9">
        <v>8</v>
      </c>
      <c r="AC43" s="9">
        <v>18</v>
      </c>
      <c r="AD43" s="9">
        <v>4</v>
      </c>
      <c r="AE43" s="5">
        <v>0</v>
      </c>
      <c r="AF43" s="18">
        <v>0</v>
      </c>
      <c r="AG43" s="9">
        <v>0</v>
      </c>
      <c r="AH43" s="5">
        <v>30</v>
      </c>
      <c r="AI43" s="9">
        <v>0</v>
      </c>
      <c r="AJ43" s="18">
        <v>0</v>
      </c>
      <c r="AK43" s="9">
        <v>5</v>
      </c>
      <c r="AL43" s="9">
        <v>0</v>
      </c>
      <c r="AM43" s="9">
        <v>0</v>
      </c>
      <c r="AN43" s="9">
        <v>0</v>
      </c>
      <c r="AO43" s="9">
        <v>5</v>
      </c>
      <c r="AP43" s="9">
        <v>2</v>
      </c>
      <c r="AQ43" s="5">
        <v>18</v>
      </c>
      <c r="AR43" s="9">
        <v>0</v>
      </c>
      <c r="AS43" s="5">
        <v>0</v>
      </c>
      <c r="AT43" s="9">
        <v>0</v>
      </c>
      <c r="AU43" s="18">
        <v>0</v>
      </c>
      <c r="AV43" s="1">
        <f t="shared" si="29"/>
        <v>30</v>
      </c>
      <c r="AW43" s="6">
        <f t="shared" si="30"/>
        <v>30</v>
      </c>
      <c r="AX43">
        <f t="shared" si="28"/>
        <v>30</v>
      </c>
      <c r="AY43" s="14">
        <v>60</v>
      </c>
    </row>
    <row r="44" spans="1:52" hidden="1">
      <c r="A44" s="1" t="s">
        <v>187</v>
      </c>
      <c r="B44" s="1" t="s">
        <v>144</v>
      </c>
      <c r="C44" s="15">
        <v>41850</v>
      </c>
      <c r="D44" s="2">
        <v>2014</v>
      </c>
      <c r="E44" s="16">
        <v>0.47986111111111113</v>
      </c>
      <c r="F44" s="16">
        <v>0.48472222222222222</v>
      </c>
      <c r="G44" s="10">
        <f t="shared" si="18"/>
        <v>4.8611111111110938E-3</v>
      </c>
      <c r="H44" s="11">
        <v>2</v>
      </c>
      <c r="I44" s="12">
        <v>1</v>
      </c>
      <c r="J44" s="12">
        <v>6</v>
      </c>
      <c r="K44" s="12">
        <v>6</v>
      </c>
      <c r="L44" s="13" t="s">
        <v>48</v>
      </c>
      <c r="M44" s="3" t="s">
        <v>49</v>
      </c>
      <c r="N44" s="12">
        <v>2</v>
      </c>
      <c r="O44" s="4">
        <f t="shared" si="19"/>
        <v>70.61999999999999</v>
      </c>
      <c r="P44" s="17">
        <v>21.4</v>
      </c>
      <c r="Q44" s="4">
        <f t="shared" si="20"/>
        <v>69.63</v>
      </c>
      <c r="R44" s="17">
        <v>21.1</v>
      </c>
      <c r="S44" s="12">
        <f t="shared" si="21"/>
        <v>70.61999999999999</v>
      </c>
      <c r="T44" s="12">
        <f t="shared" si="22"/>
        <v>21.4</v>
      </c>
      <c r="U44" s="73">
        <f t="shared" si="23"/>
        <v>70.125</v>
      </c>
      <c r="V44">
        <f t="shared" si="24"/>
        <v>21.25</v>
      </c>
      <c r="W44" s="7">
        <v>27.884180000000001</v>
      </c>
      <c r="X44" s="7">
        <v>-115.17648</v>
      </c>
      <c r="Y44" s="12">
        <f t="shared" si="25"/>
        <v>68</v>
      </c>
      <c r="Z44" s="12">
        <v>20</v>
      </c>
      <c r="AA44" s="8">
        <v>8.6999999999999993</v>
      </c>
      <c r="AB44" s="9">
        <v>0</v>
      </c>
      <c r="AC44" s="9">
        <v>27</v>
      </c>
      <c r="AD44" s="9">
        <v>1</v>
      </c>
      <c r="AE44" s="5">
        <v>2</v>
      </c>
      <c r="AF44" s="18">
        <v>0</v>
      </c>
      <c r="AG44" s="9">
        <v>19</v>
      </c>
      <c r="AH44" s="5">
        <v>9</v>
      </c>
      <c r="AI44" s="9">
        <v>2</v>
      </c>
      <c r="AJ44" s="18">
        <v>0</v>
      </c>
      <c r="AK44" s="9">
        <v>1</v>
      </c>
      <c r="AL44" s="9">
        <v>0</v>
      </c>
      <c r="AM44" s="9">
        <v>1</v>
      </c>
      <c r="AN44" s="9">
        <v>0</v>
      </c>
      <c r="AO44" s="9">
        <v>2</v>
      </c>
      <c r="AP44" s="9">
        <v>2</v>
      </c>
      <c r="AQ44" s="5">
        <v>24</v>
      </c>
      <c r="AR44" s="9">
        <v>0</v>
      </c>
      <c r="AS44" s="5">
        <v>0</v>
      </c>
      <c r="AT44" s="9">
        <v>0</v>
      </c>
      <c r="AU44" s="18">
        <v>0</v>
      </c>
      <c r="AV44" s="1">
        <f t="shared" si="29"/>
        <v>30</v>
      </c>
      <c r="AW44" s="6">
        <f t="shared" si="30"/>
        <v>30</v>
      </c>
      <c r="AX44">
        <f t="shared" si="28"/>
        <v>30</v>
      </c>
      <c r="AY44" s="14">
        <v>90</v>
      </c>
    </row>
    <row r="45" spans="1:52" hidden="1">
      <c r="A45" s="1" t="s">
        <v>188</v>
      </c>
      <c r="B45" s="1" t="s">
        <v>143</v>
      </c>
      <c r="C45" s="15">
        <v>41850</v>
      </c>
      <c r="D45" s="2">
        <v>2014</v>
      </c>
      <c r="E45" s="16">
        <v>0.4680555555555555</v>
      </c>
      <c r="F45" s="16">
        <v>0.47291666666666665</v>
      </c>
      <c r="G45" s="10">
        <f t="shared" si="18"/>
        <v>4.8611111111111494E-3</v>
      </c>
      <c r="H45" s="11">
        <v>2</v>
      </c>
      <c r="I45" s="12">
        <v>1</v>
      </c>
      <c r="J45" s="12">
        <v>7</v>
      </c>
      <c r="K45" s="12">
        <v>7</v>
      </c>
      <c r="L45" s="13" t="s">
        <v>48</v>
      </c>
      <c r="M45" s="3" t="s">
        <v>49</v>
      </c>
      <c r="N45" s="12">
        <v>2</v>
      </c>
      <c r="O45" s="4">
        <f t="shared" si="19"/>
        <v>69.3</v>
      </c>
      <c r="P45" s="17">
        <v>21</v>
      </c>
      <c r="Q45" s="4">
        <f t="shared" si="20"/>
        <v>72.599999999999994</v>
      </c>
      <c r="R45" s="17">
        <v>22</v>
      </c>
      <c r="S45" s="12">
        <f t="shared" si="21"/>
        <v>72.599999999999994</v>
      </c>
      <c r="T45" s="12">
        <f t="shared" si="22"/>
        <v>22</v>
      </c>
      <c r="U45" s="73">
        <f t="shared" si="23"/>
        <v>70.949999999999989</v>
      </c>
      <c r="V45">
        <f t="shared" si="24"/>
        <v>21.5</v>
      </c>
      <c r="W45" s="7">
        <v>27.884219999999999</v>
      </c>
      <c r="X45" s="7">
        <v>-115.17652</v>
      </c>
      <c r="Y45" s="12">
        <f t="shared" si="25"/>
        <v>68</v>
      </c>
      <c r="Z45" s="12">
        <v>20</v>
      </c>
      <c r="AA45" s="8">
        <v>8.1999999999999993</v>
      </c>
      <c r="AB45" s="9">
        <v>9</v>
      </c>
      <c r="AC45" s="9">
        <v>14</v>
      </c>
      <c r="AD45" s="9">
        <v>6</v>
      </c>
      <c r="AE45" s="5">
        <v>1</v>
      </c>
      <c r="AF45" s="18">
        <v>0</v>
      </c>
      <c r="AG45" s="9">
        <v>15</v>
      </c>
      <c r="AH45" s="5">
        <v>15</v>
      </c>
      <c r="AI45" s="9">
        <v>0</v>
      </c>
      <c r="AJ45" s="18">
        <v>0</v>
      </c>
      <c r="AK45" s="9">
        <v>10</v>
      </c>
      <c r="AL45" s="9">
        <v>1</v>
      </c>
      <c r="AM45" s="9">
        <v>0</v>
      </c>
      <c r="AN45" s="9">
        <v>1</v>
      </c>
      <c r="AO45" s="9">
        <v>3</v>
      </c>
      <c r="AP45" s="9">
        <v>2</v>
      </c>
      <c r="AQ45" s="5">
        <v>9</v>
      </c>
      <c r="AR45" s="9">
        <v>1</v>
      </c>
      <c r="AS45" s="5">
        <v>0</v>
      </c>
      <c r="AT45" s="9">
        <v>1</v>
      </c>
      <c r="AU45" s="18">
        <v>2</v>
      </c>
      <c r="AV45" s="1">
        <f t="shared" si="29"/>
        <v>30</v>
      </c>
      <c r="AW45" s="6">
        <f t="shared" si="30"/>
        <v>30</v>
      </c>
      <c r="AX45">
        <f t="shared" si="28"/>
        <v>30</v>
      </c>
      <c r="AY45" s="14">
        <v>280</v>
      </c>
    </row>
    <row r="46" spans="1:52" hidden="1">
      <c r="A46" s="1" t="s">
        <v>189</v>
      </c>
      <c r="B46" s="1" t="s">
        <v>136</v>
      </c>
      <c r="C46" s="15">
        <v>41850</v>
      </c>
      <c r="D46" s="2">
        <v>2014</v>
      </c>
      <c r="E46" s="16">
        <v>0.50138888888888888</v>
      </c>
      <c r="F46" s="16">
        <v>0.50555555555555554</v>
      </c>
      <c r="G46" s="10">
        <f t="shared" si="18"/>
        <v>4.1666666666666519E-3</v>
      </c>
      <c r="H46" s="11">
        <v>2</v>
      </c>
      <c r="I46" s="12">
        <v>1</v>
      </c>
      <c r="J46" s="12">
        <v>8</v>
      </c>
      <c r="K46" s="12">
        <v>8</v>
      </c>
      <c r="L46" s="13" t="s">
        <v>48</v>
      </c>
      <c r="M46" s="3" t="s">
        <v>49</v>
      </c>
      <c r="N46" s="12">
        <v>2</v>
      </c>
      <c r="O46" s="4">
        <f t="shared" si="19"/>
        <v>42.24</v>
      </c>
      <c r="P46" s="17">
        <v>12.8</v>
      </c>
      <c r="Q46" s="4">
        <f t="shared" si="20"/>
        <v>40.26</v>
      </c>
      <c r="R46" s="17">
        <v>12.2</v>
      </c>
      <c r="S46" s="12">
        <f t="shared" si="21"/>
        <v>42.24</v>
      </c>
      <c r="T46" s="12">
        <f t="shared" si="22"/>
        <v>12.8</v>
      </c>
      <c r="U46" s="73">
        <f t="shared" si="23"/>
        <v>41.25</v>
      </c>
      <c r="V46">
        <f t="shared" si="24"/>
        <v>12.5</v>
      </c>
      <c r="W46" s="7">
        <v>27.880780000000001</v>
      </c>
      <c r="X46" s="7">
        <v>-115.17416</v>
      </c>
      <c r="Y46" s="12">
        <f t="shared" si="25"/>
        <v>69.800000000000011</v>
      </c>
      <c r="Z46" s="12">
        <v>21</v>
      </c>
      <c r="AA46" s="8">
        <v>7</v>
      </c>
      <c r="AB46" s="9">
        <v>3</v>
      </c>
      <c r="AC46" s="9">
        <v>18</v>
      </c>
      <c r="AD46" s="9">
        <v>3</v>
      </c>
      <c r="AE46" s="5">
        <v>6</v>
      </c>
      <c r="AF46" s="18">
        <v>0</v>
      </c>
      <c r="AG46" s="9">
        <v>13</v>
      </c>
      <c r="AH46" s="5">
        <v>17</v>
      </c>
      <c r="AI46" s="9">
        <v>0</v>
      </c>
      <c r="AJ46" s="18">
        <v>0</v>
      </c>
      <c r="AK46" s="9">
        <v>6</v>
      </c>
      <c r="AL46" s="9">
        <v>3</v>
      </c>
      <c r="AM46" s="9">
        <v>3</v>
      </c>
      <c r="AN46" s="9">
        <v>0</v>
      </c>
      <c r="AO46" s="9">
        <v>1</v>
      </c>
      <c r="AP46" s="9">
        <v>2</v>
      </c>
      <c r="AQ46" s="5">
        <v>10</v>
      </c>
      <c r="AR46" s="9">
        <v>0</v>
      </c>
      <c r="AS46" s="5">
        <v>0</v>
      </c>
      <c r="AT46" s="9">
        <v>0</v>
      </c>
      <c r="AU46" s="18">
        <v>5</v>
      </c>
      <c r="AV46" s="1">
        <f t="shared" si="29"/>
        <v>30</v>
      </c>
      <c r="AW46" s="6">
        <f t="shared" si="30"/>
        <v>30</v>
      </c>
      <c r="AX46">
        <f t="shared" si="28"/>
        <v>30</v>
      </c>
      <c r="AY46" s="14">
        <v>120</v>
      </c>
    </row>
    <row r="47" spans="1:52" hidden="1">
      <c r="A47" s="1" t="s">
        <v>178</v>
      </c>
      <c r="B47" s="1" t="s">
        <v>138</v>
      </c>
      <c r="C47" s="15">
        <v>41850</v>
      </c>
      <c r="D47" s="2">
        <v>2014</v>
      </c>
      <c r="E47" s="16">
        <v>0.47291666666666665</v>
      </c>
      <c r="F47" s="16">
        <v>0.48055555555555557</v>
      </c>
      <c r="G47" s="10">
        <f t="shared" si="18"/>
        <v>7.6388888888889173E-3</v>
      </c>
      <c r="H47" s="11">
        <v>2</v>
      </c>
      <c r="I47" s="12">
        <v>2</v>
      </c>
      <c r="J47" s="12">
        <v>9</v>
      </c>
      <c r="K47" s="12">
        <v>9</v>
      </c>
      <c r="L47" s="13" t="s">
        <v>48</v>
      </c>
      <c r="M47" s="3" t="s">
        <v>49</v>
      </c>
      <c r="N47" s="12">
        <v>2</v>
      </c>
      <c r="O47" s="4">
        <f t="shared" si="19"/>
        <v>35.97</v>
      </c>
      <c r="P47" s="17">
        <v>10.9</v>
      </c>
      <c r="Q47" s="4">
        <f t="shared" si="20"/>
        <v>46.859999999999992</v>
      </c>
      <c r="R47" s="17">
        <v>14.2</v>
      </c>
      <c r="S47" s="12">
        <f t="shared" si="21"/>
        <v>46.859999999999992</v>
      </c>
      <c r="T47" s="12">
        <f t="shared" si="22"/>
        <v>14.2</v>
      </c>
      <c r="U47" s="73">
        <f t="shared" si="23"/>
        <v>41.414999999999992</v>
      </c>
      <c r="V47">
        <f t="shared" si="24"/>
        <v>12.55</v>
      </c>
      <c r="W47" s="7">
        <v>27.881070000000001</v>
      </c>
      <c r="X47" s="7">
        <v>-115.17731000000001</v>
      </c>
      <c r="Y47" s="12">
        <f t="shared" si="25"/>
        <v>68</v>
      </c>
      <c r="Z47" s="12">
        <v>20</v>
      </c>
      <c r="AA47" s="8">
        <v>8.9</v>
      </c>
      <c r="AB47" s="9">
        <v>0</v>
      </c>
      <c r="AC47" s="9">
        <v>6</v>
      </c>
      <c r="AD47" s="9">
        <v>10</v>
      </c>
      <c r="AE47" s="5">
        <v>14</v>
      </c>
      <c r="AF47" s="18">
        <v>0</v>
      </c>
      <c r="AG47" s="9">
        <v>0</v>
      </c>
      <c r="AH47" s="5">
        <v>30</v>
      </c>
      <c r="AI47" s="9">
        <v>0</v>
      </c>
      <c r="AJ47" s="18">
        <v>0</v>
      </c>
      <c r="AK47" s="9">
        <v>1</v>
      </c>
      <c r="AL47" s="9">
        <v>4</v>
      </c>
      <c r="AM47" s="9">
        <v>4</v>
      </c>
      <c r="AN47" s="9">
        <v>0</v>
      </c>
      <c r="AO47" s="9">
        <v>3</v>
      </c>
      <c r="AP47" s="9">
        <v>0</v>
      </c>
      <c r="AQ47" s="5">
        <v>11</v>
      </c>
      <c r="AR47" s="9">
        <v>1</v>
      </c>
      <c r="AS47" s="5">
        <v>2</v>
      </c>
      <c r="AT47" s="9">
        <v>1</v>
      </c>
      <c r="AU47" s="18">
        <v>3</v>
      </c>
      <c r="AV47" s="1">
        <f t="shared" si="29"/>
        <v>30</v>
      </c>
      <c r="AW47" s="6">
        <f t="shared" si="30"/>
        <v>30</v>
      </c>
      <c r="AX47">
        <f t="shared" si="28"/>
        <v>30</v>
      </c>
      <c r="AY47" s="14">
        <v>0</v>
      </c>
    </row>
    <row r="48" spans="1:52" hidden="1">
      <c r="A48" s="1" t="s">
        <v>180</v>
      </c>
      <c r="B48" s="1" t="s">
        <v>135</v>
      </c>
      <c r="C48" s="15">
        <v>41850</v>
      </c>
      <c r="D48" s="2">
        <v>2014</v>
      </c>
      <c r="E48" s="16">
        <v>0.54999999999999993</v>
      </c>
      <c r="F48" s="16">
        <v>0.55625000000000002</v>
      </c>
      <c r="G48" s="10">
        <f t="shared" si="18"/>
        <v>6.2500000000000888E-3</v>
      </c>
      <c r="H48" s="11">
        <v>2</v>
      </c>
      <c r="I48" s="12">
        <v>2</v>
      </c>
      <c r="J48" s="12">
        <v>10</v>
      </c>
      <c r="K48" s="12">
        <v>10</v>
      </c>
      <c r="L48" s="13" t="s">
        <v>48</v>
      </c>
      <c r="M48" s="3" t="s">
        <v>49</v>
      </c>
      <c r="N48" s="12">
        <v>2</v>
      </c>
      <c r="O48" s="4">
        <f t="shared" si="19"/>
        <v>38.94</v>
      </c>
      <c r="P48" s="17">
        <v>11.8</v>
      </c>
      <c r="Q48" s="4">
        <f t="shared" si="20"/>
        <v>40.92</v>
      </c>
      <c r="R48" s="17">
        <v>12.4</v>
      </c>
      <c r="S48" s="12">
        <f t="shared" si="21"/>
        <v>40.92</v>
      </c>
      <c r="T48" s="12">
        <f t="shared" si="22"/>
        <v>12.4</v>
      </c>
      <c r="U48" s="73">
        <f t="shared" si="23"/>
        <v>39.93</v>
      </c>
      <c r="V48">
        <f t="shared" si="24"/>
        <v>12.100000000000001</v>
      </c>
      <c r="W48" s="7">
        <v>27.88167</v>
      </c>
      <c r="X48" s="7">
        <v>-115.17487</v>
      </c>
      <c r="Y48" s="12">
        <f t="shared" si="25"/>
        <v>66.2</v>
      </c>
      <c r="Z48" s="12">
        <v>19</v>
      </c>
      <c r="AA48" s="8">
        <v>9</v>
      </c>
      <c r="AB48" s="9">
        <v>0</v>
      </c>
      <c r="AC48" s="9">
        <v>9</v>
      </c>
      <c r="AD48" s="9">
        <v>7</v>
      </c>
      <c r="AE48" s="5">
        <v>12</v>
      </c>
      <c r="AF48" s="18">
        <v>2</v>
      </c>
      <c r="AG48" s="9">
        <v>2</v>
      </c>
      <c r="AH48" s="5">
        <v>27</v>
      </c>
      <c r="AI48" s="9">
        <v>1</v>
      </c>
      <c r="AJ48" s="18">
        <v>0</v>
      </c>
      <c r="AK48" s="9">
        <v>2</v>
      </c>
      <c r="AL48" s="9">
        <v>4</v>
      </c>
      <c r="AM48" s="9">
        <v>0</v>
      </c>
      <c r="AN48" s="9">
        <v>0</v>
      </c>
      <c r="AO48" s="9">
        <v>5</v>
      </c>
      <c r="AP48" s="9">
        <v>4</v>
      </c>
      <c r="AQ48" s="5">
        <v>15</v>
      </c>
      <c r="AR48" s="9">
        <v>0</v>
      </c>
      <c r="AS48" s="5">
        <v>0</v>
      </c>
      <c r="AT48" s="9">
        <v>0</v>
      </c>
      <c r="AU48" s="18">
        <v>0</v>
      </c>
      <c r="AV48" s="1">
        <f t="shared" si="29"/>
        <v>30</v>
      </c>
      <c r="AW48" s="6">
        <f t="shared" si="30"/>
        <v>30</v>
      </c>
      <c r="AX48">
        <f t="shared" si="28"/>
        <v>30</v>
      </c>
      <c r="AY48" s="14">
        <v>120</v>
      </c>
    </row>
    <row r="49" spans="1:52" hidden="1">
      <c r="A49" s="1" t="s">
        <v>182</v>
      </c>
      <c r="B49" s="1" t="s">
        <v>50</v>
      </c>
      <c r="C49" s="15">
        <v>41850</v>
      </c>
      <c r="D49" s="2">
        <v>2014</v>
      </c>
      <c r="E49" s="16">
        <v>0.54027777777777775</v>
      </c>
      <c r="F49" s="16">
        <v>0.54375000000000007</v>
      </c>
      <c r="G49" s="10">
        <f t="shared" si="18"/>
        <v>3.4722222222223209E-3</v>
      </c>
      <c r="H49" s="11">
        <v>2</v>
      </c>
      <c r="I49" s="12">
        <v>2</v>
      </c>
      <c r="J49" s="12">
        <v>11</v>
      </c>
      <c r="K49" s="12">
        <v>11</v>
      </c>
      <c r="L49" s="13" t="s">
        <v>48</v>
      </c>
      <c r="M49" s="3" t="s">
        <v>49</v>
      </c>
      <c r="N49" s="12">
        <v>2</v>
      </c>
      <c r="O49" s="4">
        <f t="shared" si="19"/>
        <v>33</v>
      </c>
      <c r="P49" s="17">
        <v>10</v>
      </c>
      <c r="Q49" s="4">
        <f t="shared" si="20"/>
        <v>27.39</v>
      </c>
      <c r="R49" s="17">
        <v>8.3000000000000007</v>
      </c>
      <c r="S49" s="12">
        <f t="shared" si="21"/>
        <v>33</v>
      </c>
      <c r="T49" s="12">
        <f t="shared" si="22"/>
        <v>10</v>
      </c>
      <c r="U49" s="73">
        <f t="shared" si="23"/>
        <v>30.195</v>
      </c>
      <c r="V49">
        <f t="shared" si="24"/>
        <v>9.15</v>
      </c>
      <c r="W49" s="7">
        <v>27.823699999999999</v>
      </c>
      <c r="X49" s="7">
        <v>-115.1735</v>
      </c>
      <c r="Y49" s="12">
        <f t="shared" si="25"/>
        <v>68</v>
      </c>
      <c r="Z49" s="12">
        <v>20</v>
      </c>
      <c r="AA49" s="8">
        <v>8</v>
      </c>
      <c r="AB49" s="9">
        <v>2</v>
      </c>
      <c r="AC49" s="9">
        <v>12</v>
      </c>
      <c r="AD49" s="9">
        <v>10</v>
      </c>
      <c r="AE49" s="5">
        <v>6</v>
      </c>
      <c r="AF49" s="18">
        <v>0</v>
      </c>
      <c r="AG49" s="9">
        <v>18</v>
      </c>
      <c r="AH49" s="5">
        <v>12</v>
      </c>
      <c r="AI49" s="9">
        <v>0</v>
      </c>
      <c r="AJ49" s="18">
        <v>0</v>
      </c>
      <c r="AK49" s="9">
        <v>2</v>
      </c>
      <c r="AL49" s="9">
        <v>6</v>
      </c>
      <c r="AM49" s="9">
        <v>5</v>
      </c>
      <c r="AN49" s="9">
        <v>0</v>
      </c>
      <c r="AO49" s="9">
        <v>0</v>
      </c>
      <c r="AP49" s="9">
        <v>4</v>
      </c>
      <c r="AQ49" s="5">
        <v>7</v>
      </c>
      <c r="AR49" s="9">
        <v>0</v>
      </c>
      <c r="AS49" s="5">
        <v>0</v>
      </c>
      <c r="AT49" s="9">
        <v>0</v>
      </c>
      <c r="AU49" s="18">
        <v>6</v>
      </c>
      <c r="AV49" s="1">
        <f t="shared" ref="AV49:AV58" si="31">AB49+AC49+AD49+AE49+AF49</f>
        <v>30</v>
      </c>
      <c r="AW49" s="6">
        <f t="shared" ref="AW49:AW58" si="32">AG49+AH49+AI49+AJ49</f>
        <v>30</v>
      </c>
      <c r="AX49">
        <f t="shared" si="28"/>
        <v>30</v>
      </c>
      <c r="AY49" s="14">
        <v>300</v>
      </c>
    </row>
    <row r="50" spans="1:52" hidden="1">
      <c r="A50" s="1" t="s">
        <v>184</v>
      </c>
      <c r="B50" s="1" t="s">
        <v>142</v>
      </c>
      <c r="C50" s="15">
        <v>41850</v>
      </c>
      <c r="D50" s="2">
        <v>2014</v>
      </c>
      <c r="E50" s="16">
        <v>0.54652777777777783</v>
      </c>
      <c r="F50" s="16">
        <v>0.55208333333333337</v>
      </c>
      <c r="G50" s="10">
        <f t="shared" si="18"/>
        <v>5.5555555555555358E-3</v>
      </c>
      <c r="H50" s="11">
        <v>2</v>
      </c>
      <c r="I50" s="12">
        <v>2</v>
      </c>
      <c r="J50" s="12">
        <v>12</v>
      </c>
      <c r="K50" s="12">
        <v>12</v>
      </c>
      <c r="L50" s="13" t="s">
        <v>48</v>
      </c>
      <c r="M50" s="3" t="s">
        <v>49</v>
      </c>
      <c r="N50" s="12">
        <v>2</v>
      </c>
      <c r="O50" s="4">
        <f t="shared" si="19"/>
        <v>30.029999999999998</v>
      </c>
      <c r="P50" s="17">
        <v>9.1</v>
      </c>
      <c r="Q50" s="4">
        <f t="shared" si="20"/>
        <v>30.029999999999998</v>
      </c>
      <c r="R50" s="17">
        <v>9.1</v>
      </c>
      <c r="S50" s="12">
        <f t="shared" si="21"/>
        <v>30.029999999999998</v>
      </c>
      <c r="T50" s="12">
        <f t="shared" si="22"/>
        <v>9.1</v>
      </c>
      <c r="U50" s="73">
        <f t="shared" si="23"/>
        <v>30.029999999999998</v>
      </c>
      <c r="V50">
        <f t="shared" si="24"/>
        <v>9.1</v>
      </c>
      <c r="W50" s="7">
        <v>27.87668</v>
      </c>
      <c r="X50" s="7">
        <v>-115.17153999999999</v>
      </c>
      <c r="Y50" s="12">
        <f t="shared" si="25"/>
        <v>68</v>
      </c>
      <c r="Z50" s="12">
        <v>20</v>
      </c>
      <c r="AA50" s="8">
        <v>8</v>
      </c>
      <c r="AB50" s="9">
        <v>8</v>
      </c>
      <c r="AC50" s="9">
        <v>8</v>
      </c>
      <c r="AD50" s="9">
        <v>7</v>
      </c>
      <c r="AE50" s="5">
        <v>7</v>
      </c>
      <c r="AF50" s="18">
        <v>0</v>
      </c>
      <c r="AG50" s="9">
        <v>11</v>
      </c>
      <c r="AH50" s="5">
        <v>14</v>
      </c>
      <c r="AI50" s="9">
        <v>5</v>
      </c>
      <c r="AJ50" s="18">
        <v>0</v>
      </c>
      <c r="AK50" s="9">
        <v>8</v>
      </c>
      <c r="AL50" s="9">
        <v>0</v>
      </c>
      <c r="AM50" s="9">
        <v>0</v>
      </c>
      <c r="AN50" s="9">
        <v>0</v>
      </c>
      <c r="AO50" s="9">
        <v>0</v>
      </c>
      <c r="AP50" s="9">
        <v>7</v>
      </c>
      <c r="AQ50" s="5">
        <v>9</v>
      </c>
      <c r="AR50" s="9">
        <v>0</v>
      </c>
      <c r="AS50" s="5">
        <v>0</v>
      </c>
      <c r="AT50" s="9">
        <v>2</v>
      </c>
      <c r="AU50" s="18">
        <v>2</v>
      </c>
      <c r="AV50" s="1">
        <f t="shared" si="31"/>
        <v>30</v>
      </c>
      <c r="AW50" s="6">
        <f t="shared" si="32"/>
        <v>30</v>
      </c>
      <c r="AX50">
        <f t="shared" si="28"/>
        <v>30</v>
      </c>
      <c r="AY50" s="14">
        <v>120</v>
      </c>
      <c r="AZ50">
        <v>2</v>
      </c>
    </row>
    <row r="51" spans="1:52" hidden="1">
      <c r="A51" s="1" t="s">
        <v>186</v>
      </c>
      <c r="B51" s="1" t="s">
        <v>139</v>
      </c>
      <c r="C51" s="15">
        <v>41850</v>
      </c>
      <c r="D51" s="2">
        <v>2014</v>
      </c>
      <c r="E51" s="16">
        <v>0.54652777777777783</v>
      </c>
      <c r="F51" s="16">
        <v>0.55277777777777781</v>
      </c>
      <c r="G51" s="10">
        <f t="shared" si="18"/>
        <v>6.2499999999999778E-3</v>
      </c>
      <c r="H51" s="11">
        <v>2</v>
      </c>
      <c r="I51" s="12">
        <v>2</v>
      </c>
      <c r="J51" s="12">
        <v>13</v>
      </c>
      <c r="K51" s="12">
        <v>13</v>
      </c>
      <c r="L51" s="13" t="s">
        <v>48</v>
      </c>
      <c r="M51" s="3" t="s">
        <v>49</v>
      </c>
      <c r="N51" s="12">
        <v>2</v>
      </c>
      <c r="O51" s="4">
        <f t="shared" si="19"/>
        <v>34.32</v>
      </c>
      <c r="P51" s="17">
        <v>10.4</v>
      </c>
      <c r="Q51" s="4">
        <f t="shared" si="20"/>
        <v>35.97</v>
      </c>
      <c r="R51" s="17">
        <v>10.9</v>
      </c>
      <c r="S51" s="12">
        <f t="shared" si="21"/>
        <v>35.97</v>
      </c>
      <c r="T51" s="12">
        <f t="shared" si="22"/>
        <v>10.9</v>
      </c>
      <c r="U51" s="73">
        <f t="shared" si="23"/>
        <v>35.144999999999996</v>
      </c>
      <c r="V51">
        <f t="shared" si="24"/>
        <v>10.65</v>
      </c>
      <c r="W51" s="7">
        <v>27.882729999999999</v>
      </c>
      <c r="X51" s="7">
        <v>-115.17075</v>
      </c>
      <c r="Y51" s="12">
        <f t="shared" si="25"/>
        <v>75.2</v>
      </c>
      <c r="Z51" s="12">
        <v>24</v>
      </c>
      <c r="AA51" s="8">
        <v>8</v>
      </c>
      <c r="AB51" s="9">
        <v>8</v>
      </c>
      <c r="AC51" s="9">
        <v>20</v>
      </c>
      <c r="AD51" s="9">
        <v>2</v>
      </c>
      <c r="AE51" s="5">
        <v>0</v>
      </c>
      <c r="AF51" s="18">
        <v>0</v>
      </c>
      <c r="AG51" s="9">
        <v>18</v>
      </c>
      <c r="AH51" s="5">
        <v>12</v>
      </c>
      <c r="AI51" s="9">
        <v>0</v>
      </c>
      <c r="AJ51" s="18">
        <v>0</v>
      </c>
      <c r="AK51" s="9">
        <v>5</v>
      </c>
      <c r="AL51" s="9">
        <v>0</v>
      </c>
      <c r="AM51" s="9">
        <v>0</v>
      </c>
      <c r="AN51" s="9">
        <v>0</v>
      </c>
      <c r="AO51" s="9">
        <v>0</v>
      </c>
      <c r="AP51" s="9">
        <v>4</v>
      </c>
      <c r="AQ51" s="5">
        <v>13</v>
      </c>
      <c r="AR51" s="9">
        <v>0</v>
      </c>
      <c r="AS51" s="5">
        <v>2</v>
      </c>
      <c r="AT51" s="9">
        <v>0</v>
      </c>
      <c r="AU51" s="18">
        <v>6</v>
      </c>
      <c r="AV51" s="1">
        <f t="shared" si="31"/>
        <v>30</v>
      </c>
      <c r="AW51" s="6">
        <f t="shared" si="32"/>
        <v>30</v>
      </c>
      <c r="AX51">
        <f t="shared" si="28"/>
        <v>30</v>
      </c>
      <c r="AY51" s="14">
        <v>90</v>
      </c>
    </row>
    <row r="52" spans="1:52" hidden="1">
      <c r="A52" s="1" t="s">
        <v>190</v>
      </c>
      <c r="B52" s="1" t="s">
        <v>144</v>
      </c>
      <c r="C52" s="15">
        <v>41850</v>
      </c>
      <c r="D52" s="2">
        <v>2014</v>
      </c>
      <c r="E52" s="16">
        <v>0.56041666666666667</v>
      </c>
      <c r="F52" s="16">
        <v>0.56666666666666665</v>
      </c>
      <c r="G52" s="10">
        <f t="shared" si="18"/>
        <v>6.2499999999999778E-3</v>
      </c>
      <c r="H52" s="11">
        <v>2</v>
      </c>
      <c r="I52" s="12">
        <v>2</v>
      </c>
      <c r="J52" s="12">
        <v>14</v>
      </c>
      <c r="K52" s="12">
        <v>14</v>
      </c>
      <c r="L52" s="13" t="s">
        <v>48</v>
      </c>
      <c r="M52" s="3" t="s">
        <v>49</v>
      </c>
      <c r="N52" s="12">
        <v>2</v>
      </c>
      <c r="O52" s="4">
        <f t="shared" si="19"/>
        <v>40.92</v>
      </c>
      <c r="P52" s="17">
        <v>12.4</v>
      </c>
      <c r="Q52" s="4">
        <f t="shared" si="20"/>
        <v>41.25</v>
      </c>
      <c r="R52" s="17">
        <v>12.5</v>
      </c>
      <c r="S52" s="12">
        <f t="shared" si="21"/>
        <v>41.25</v>
      </c>
      <c r="T52" s="12">
        <f t="shared" si="22"/>
        <v>12.5</v>
      </c>
      <c r="U52" s="73">
        <f t="shared" si="23"/>
        <v>41.085000000000001</v>
      </c>
      <c r="V52">
        <f t="shared" si="24"/>
        <v>12.45</v>
      </c>
      <c r="W52" s="7">
        <v>27.881070000000001</v>
      </c>
      <c r="X52" s="7">
        <v>-115.17578</v>
      </c>
      <c r="Y52" s="12">
        <f t="shared" si="25"/>
        <v>68</v>
      </c>
      <c r="Z52" s="12">
        <v>20</v>
      </c>
      <c r="AA52" s="8">
        <v>8.6999999999999993</v>
      </c>
      <c r="AB52" s="9">
        <v>12</v>
      </c>
      <c r="AC52" s="9">
        <v>5</v>
      </c>
      <c r="AD52" s="9">
        <v>6</v>
      </c>
      <c r="AE52" s="5">
        <v>7</v>
      </c>
      <c r="AF52" s="18">
        <v>0</v>
      </c>
      <c r="AG52" s="9">
        <v>1</v>
      </c>
      <c r="AH52" s="5">
        <v>24</v>
      </c>
      <c r="AI52" s="9">
        <v>5</v>
      </c>
      <c r="AJ52" s="18">
        <v>0</v>
      </c>
      <c r="AK52" s="9">
        <v>4</v>
      </c>
      <c r="AL52" s="9">
        <v>5</v>
      </c>
      <c r="AM52" s="9">
        <v>0</v>
      </c>
      <c r="AN52" s="9">
        <v>0</v>
      </c>
      <c r="AO52" s="9">
        <v>7</v>
      </c>
      <c r="AP52" s="9">
        <v>5</v>
      </c>
      <c r="AQ52" s="5">
        <v>6</v>
      </c>
      <c r="AR52" s="9">
        <v>0</v>
      </c>
      <c r="AS52" s="5">
        <v>0</v>
      </c>
      <c r="AT52" s="9">
        <v>0</v>
      </c>
      <c r="AU52" s="18">
        <v>3</v>
      </c>
      <c r="AV52" s="1">
        <f t="shared" si="31"/>
        <v>30</v>
      </c>
      <c r="AW52" s="6">
        <f t="shared" si="32"/>
        <v>30</v>
      </c>
      <c r="AX52">
        <f t="shared" si="28"/>
        <v>30</v>
      </c>
      <c r="AY52" s="14">
        <v>60</v>
      </c>
    </row>
    <row r="53" spans="1:52" hidden="1">
      <c r="A53" s="1" t="s">
        <v>191</v>
      </c>
      <c r="B53" s="1" t="s">
        <v>143</v>
      </c>
      <c r="C53" s="15">
        <v>41850</v>
      </c>
      <c r="D53" s="2">
        <v>2014</v>
      </c>
      <c r="E53" s="16">
        <v>0.55555555555555558</v>
      </c>
      <c r="F53" s="16">
        <v>0.56041666666666667</v>
      </c>
      <c r="G53" s="10">
        <f t="shared" ref="G53:G78" si="33">F53-E53</f>
        <v>4.8611111111110938E-3</v>
      </c>
      <c r="H53" s="11">
        <v>2</v>
      </c>
      <c r="I53" s="12">
        <v>2</v>
      </c>
      <c r="J53" s="12">
        <v>15</v>
      </c>
      <c r="K53" s="12">
        <v>15</v>
      </c>
      <c r="L53" s="13" t="s">
        <v>48</v>
      </c>
      <c r="M53" s="3" t="s">
        <v>49</v>
      </c>
      <c r="N53" s="12">
        <v>2</v>
      </c>
      <c r="O53" s="4">
        <f t="shared" ref="O53:O78" si="34">3.3*P53</f>
        <v>38.609999999999992</v>
      </c>
      <c r="P53" s="17">
        <v>11.7</v>
      </c>
      <c r="Q53" s="4">
        <f t="shared" ref="Q53:Q78" si="35">3.3*R53</f>
        <v>38.609999999999992</v>
      </c>
      <c r="R53" s="17">
        <v>11.7</v>
      </c>
      <c r="S53" s="12">
        <f t="shared" si="21"/>
        <v>38.609999999999992</v>
      </c>
      <c r="T53" s="12">
        <f t="shared" si="22"/>
        <v>11.7</v>
      </c>
      <c r="U53" s="73">
        <f t="shared" si="23"/>
        <v>38.609999999999992</v>
      </c>
      <c r="V53">
        <f t="shared" si="24"/>
        <v>11.7</v>
      </c>
      <c r="W53" s="7">
        <v>27.881070000000001</v>
      </c>
      <c r="X53" s="7">
        <v>-115.17578</v>
      </c>
      <c r="Y53" s="12">
        <f t="shared" ref="Y53:Y78" si="36">(Z53*1.8)+32</f>
        <v>68</v>
      </c>
      <c r="Z53" s="12">
        <v>20</v>
      </c>
      <c r="AA53" s="8">
        <v>8.6999999999999993</v>
      </c>
      <c r="AB53" s="9">
        <v>8</v>
      </c>
      <c r="AC53" s="9">
        <v>10</v>
      </c>
      <c r="AD53" s="9">
        <v>6</v>
      </c>
      <c r="AE53" s="5">
        <v>6</v>
      </c>
      <c r="AF53" s="18">
        <v>0</v>
      </c>
      <c r="AG53" s="9">
        <v>8</v>
      </c>
      <c r="AH53" s="5">
        <v>22</v>
      </c>
      <c r="AI53" s="9">
        <v>0</v>
      </c>
      <c r="AJ53" s="18">
        <v>0</v>
      </c>
      <c r="AK53" s="9">
        <v>8</v>
      </c>
      <c r="AL53" s="9">
        <v>0</v>
      </c>
      <c r="AM53" s="9">
        <v>0</v>
      </c>
      <c r="AN53" s="9">
        <v>1</v>
      </c>
      <c r="AO53" s="9">
        <v>1</v>
      </c>
      <c r="AP53" s="9">
        <v>4</v>
      </c>
      <c r="AQ53" s="5">
        <v>13</v>
      </c>
      <c r="AR53" s="9">
        <v>2</v>
      </c>
      <c r="AS53" s="5">
        <v>0</v>
      </c>
      <c r="AT53" s="9">
        <v>0</v>
      </c>
      <c r="AU53" s="18">
        <v>1</v>
      </c>
      <c r="AV53" s="1">
        <f t="shared" si="31"/>
        <v>30</v>
      </c>
      <c r="AW53" s="6">
        <f t="shared" si="32"/>
        <v>30</v>
      </c>
      <c r="AX53">
        <f t="shared" si="28"/>
        <v>30</v>
      </c>
      <c r="AY53" s="14">
        <v>280</v>
      </c>
    </row>
    <row r="54" spans="1:52" hidden="1">
      <c r="A54" s="1" t="s">
        <v>192</v>
      </c>
      <c r="B54" s="1" t="s">
        <v>136</v>
      </c>
      <c r="C54" s="15">
        <v>41850</v>
      </c>
      <c r="D54" s="2">
        <v>2014</v>
      </c>
      <c r="E54" s="16">
        <v>0.5708333333333333</v>
      </c>
      <c r="F54" s="16">
        <v>0.57638888888888895</v>
      </c>
      <c r="G54" s="10">
        <f t="shared" si="33"/>
        <v>5.5555555555556468E-3</v>
      </c>
      <c r="H54" s="11">
        <v>2</v>
      </c>
      <c r="I54" s="12">
        <v>2</v>
      </c>
      <c r="J54" s="12">
        <v>16</v>
      </c>
      <c r="K54" s="12">
        <v>16</v>
      </c>
      <c r="L54" s="13" t="s">
        <v>48</v>
      </c>
      <c r="M54" s="3" t="s">
        <v>49</v>
      </c>
      <c r="N54" s="12">
        <v>2</v>
      </c>
      <c r="O54" s="76">
        <f t="shared" si="34"/>
        <v>30.359999999999996</v>
      </c>
      <c r="P54" s="17">
        <v>9.1999999999999993</v>
      </c>
      <c r="Q54" s="76">
        <f t="shared" si="35"/>
        <v>32.67</v>
      </c>
      <c r="R54" s="17">
        <v>9.9</v>
      </c>
      <c r="S54" s="12">
        <f t="shared" si="21"/>
        <v>32.67</v>
      </c>
      <c r="T54" s="9">
        <f t="shared" si="22"/>
        <v>9.9</v>
      </c>
      <c r="U54" s="77">
        <f t="shared" si="23"/>
        <v>31.515000000000001</v>
      </c>
      <c r="V54" s="30">
        <f t="shared" si="24"/>
        <v>9.5500000000000007</v>
      </c>
      <c r="W54" s="75">
        <v>27.87668</v>
      </c>
      <c r="X54" s="75">
        <v>-115.17153999999999</v>
      </c>
      <c r="Y54" s="9">
        <f t="shared" si="36"/>
        <v>69.800000000000011</v>
      </c>
      <c r="Z54" s="9">
        <v>21</v>
      </c>
      <c r="AA54" s="41">
        <v>7</v>
      </c>
      <c r="AB54" s="9">
        <v>2</v>
      </c>
      <c r="AC54" s="9">
        <v>25</v>
      </c>
      <c r="AD54" s="9">
        <v>1</v>
      </c>
      <c r="AE54" s="5">
        <v>2</v>
      </c>
      <c r="AF54" s="18">
        <v>0</v>
      </c>
      <c r="AG54" s="9">
        <v>18</v>
      </c>
      <c r="AH54" s="5">
        <v>12</v>
      </c>
      <c r="AI54" s="9">
        <v>0</v>
      </c>
      <c r="AJ54" s="18">
        <v>0</v>
      </c>
      <c r="AK54" s="9">
        <v>3</v>
      </c>
      <c r="AL54" s="9">
        <v>0</v>
      </c>
      <c r="AM54" s="9">
        <v>3</v>
      </c>
      <c r="AN54" s="9">
        <v>0</v>
      </c>
      <c r="AO54" s="9">
        <v>0</v>
      </c>
      <c r="AP54" s="9">
        <v>5</v>
      </c>
      <c r="AQ54" s="5">
        <v>10</v>
      </c>
      <c r="AR54" s="9">
        <v>0</v>
      </c>
      <c r="AS54" s="5">
        <v>2</v>
      </c>
      <c r="AT54" s="9">
        <v>0</v>
      </c>
      <c r="AU54" s="18">
        <v>7</v>
      </c>
      <c r="AV54" s="1">
        <f t="shared" si="31"/>
        <v>30</v>
      </c>
      <c r="AW54" s="6">
        <f t="shared" si="32"/>
        <v>30</v>
      </c>
      <c r="AX54">
        <f t="shared" si="28"/>
        <v>30</v>
      </c>
      <c r="AY54" s="14">
        <v>30</v>
      </c>
    </row>
    <row r="55" spans="1:52">
      <c r="A55" s="1" t="s">
        <v>229</v>
      </c>
      <c r="B55" s="1" t="s">
        <v>138</v>
      </c>
      <c r="C55" s="15">
        <v>41853</v>
      </c>
      <c r="D55" s="2">
        <v>2014</v>
      </c>
      <c r="E55" s="16">
        <v>0.51597222222222217</v>
      </c>
      <c r="F55" s="16">
        <v>0.5229166666666667</v>
      </c>
      <c r="G55" s="10">
        <f t="shared" si="33"/>
        <v>6.9444444444445308E-3</v>
      </c>
      <c r="H55" s="11">
        <v>2</v>
      </c>
      <c r="I55" s="12">
        <v>3</v>
      </c>
      <c r="J55" s="12">
        <v>17</v>
      </c>
      <c r="K55" s="12">
        <v>17</v>
      </c>
      <c r="L55" s="13" t="s">
        <v>48</v>
      </c>
      <c r="M55" s="3" t="s">
        <v>49</v>
      </c>
      <c r="N55" s="12">
        <v>2</v>
      </c>
      <c r="O55" s="76">
        <f t="shared" si="34"/>
        <v>28.049999999999997</v>
      </c>
      <c r="P55" s="17">
        <v>8.5</v>
      </c>
      <c r="Q55" s="76">
        <f t="shared" si="35"/>
        <v>28.049999999999997</v>
      </c>
      <c r="R55" s="17">
        <v>8.5</v>
      </c>
      <c r="S55" s="12">
        <f t="shared" si="21"/>
        <v>28.049999999999997</v>
      </c>
      <c r="T55" s="9">
        <f t="shared" si="22"/>
        <v>8.5</v>
      </c>
      <c r="U55" s="77">
        <f t="shared" si="23"/>
        <v>28.049999999999997</v>
      </c>
      <c r="V55" s="30">
        <f t="shared" si="24"/>
        <v>8.5</v>
      </c>
      <c r="W55" s="75"/>
      <c r="X55" s="75"/>
      <c r="Y55" s="9">
        <f t="shared" si="36"/>
        <v>69.800000000000011</v>
      </c>
      <c r="Z55" s="9">
        <v>21</v>
      </c>
      <c r="AA55" s="18">
        <v>11</v>
      </c>
      <c r="AB55" s="9">
        <v>3</v>
      </c>
      <c r="AC55" s="9">
        <v>2</v>
      </c>
      <c r="AD55" s="9">
        <v>15</v>
      </c>
      <c r="AE55" s="5">
        <v>10</v>
      </c>
      <c r="AF55" s="18">
        <v>0</v>
      </c>
      <c r="AG55" s="9">
        <v>1</v>
      </c>
      <c r="AH55" s="5">
        <v>29</v>
      </c>
      <c r="AI55" s="9">
        <v>0</v>
      </c>
      <c r="AJ55" s="18">
        <v>0</v>
      </c>
      <c r="AK55" s="9">
        <v>3</v>
      </c>
      <c r="AL55" s="9">
        <v>6</v>
      </c>
      <c r="AM55" s="9">
        <v>3</v>
      </c>
      <c r="AN55" s="9">
        <v>0</v>
      </c>
      <c r="AO55" s="9">
        <v>10</v>
      </c>
      <c r="AP55" s="9">
        <v>0</v>
      </c>
      <c r="AQ55" s="5">
        <v>4</v>
      </c>
      <c r="AR55" s="9">
        <v>0</v>
      </c>
      <c r="AS55" s="5">
        <v>1</v>
      </c>
      <c r="AT55" s="9">
        <v>0</v>
      </c>
      <c r="AU55" s="18">
        <v>3</v>
      </c>
      <c r="AV55" s="1">
        <f t="shared" si="31"/>
        <v>30</v>
      </c>
      <c r="AW55" s="6">
        <f t="shared" si="32"/>
        <v>30</v>
      </c>
      <c r="AX55">
        <f t="shared" si="28"/>
        <v>30</v>
      </c>
      <c r="AY55" s="14">
        <v>330</v>
      </c>
    </row>
    <row r="56" spans="1:52">
      <c r="A56" s="1" t="s">
        <v>230</v>
      </c>
      <c r="B56" s="1" t="s">
        <v>135</v>
      </c>
      <c r="C56" s="15">
        <v>41853</v>
      </c>
      <c r="D56" s="2">
        <v>2014</v>
      </c>
      <c r="E56" s="16">
        <v>0.53680555555555554</v>
      </c>
      <c r="F56" s="16">
        <v>0.54791666666666672</v>
      </c>
      <c r="G56" s="10">
        <f t="shared" si="33"/>
        <v>1.1111111111111183E-2</v>
      </c>
      <c r="H56" s="11">
        <v>2</v>
      </c>
      <c r="I56" s="12">
        <v>3</v>
      </c>
      <c r="J56" s="12">
        <v>18</v>
      </c>
      <c r="K56" s="12">
        <v>18</v>
      </c>
      <c r="L56" s="13" t="s">
        <v>48</v>
      </c>
      <c r="M56" s="3" t="s">
        <v>49</v>
      </c>
      <c r="N56" s="12">
        <v>2</v>
      </c>
      <c r="O56" s="76">
        <f t="shared" si="34"/>
        <v>26.729999999999997</v>
      </c>
      <c r="P56" s="17">
        <v>8.1</v>
      </c>
      <c r="Q56" s="76">
        <f t="shared" si="35"/>
        <v>27.059999999999995</v>
      </c>
      <c r="R56" s="17">
        <v>8.1999999999999993</v>
      </c>
      <c r="S56" s="12">
        <f t="shared" si="21"/>
        <v>27.059999999999995</v>
      </c>
      <c r="T56" s="9">
        <f t="shared" si="22"/>
        <v>8.1999999999999993</v>
      </c>
      <c r="U56" s="77">
        <f t="shared" si="23"/>
        <v>26.894999999999996</v>
      </c>
      <c r="V56" s="30">
        <f t="shared" si="24"/>
        <v>8.1499999999999986</v>
      </c>
      <c r="W56" s="75"/>
      <c r="X56" s="75"/>
      <c r="Y56" s="9">
        <f t="shared" si="36"/>
        <v>69.800000000000011</v>
      </c>
      <c r="Z56" s="9">
        <v>21</v>
      </c>
      <c r="AA56" s="18">
        <v>10.7</v>
      </c>
      <c r="AB56" s="9">
        <v>0</v>
      </c>
      <c r="AC56" s="9">
        <v>1</v>
      </c>
      <c r="AD56" s="9">
        <v>10</v>
      </c>
      <c r="AE56" s="5">
        <v>19</v>
      </c>
      <c r="AF56" s="18">
        <v>0</v>
      </c>
      <c r="AG56" s="9">
        <v>1</v>
      </c>
      <c r="AH56" s="5">
        <v>28</v>
      </c>
      <c r="AI56" s="9">
        <v>1</v>
      </c>
      <c r="AJ56" s="18">
        <v>0</v>
      </c>
      <c r="AK56" s="9">
        <v>0</v>
      </c>
      <c r="AL56" s="9">
        <v>4</v>
      </c>
      <c r="AM56" s="9">
        <v>0</v>
      </c>
      <c r="AN56" s="9">
        <v>0</v>
      </c>
      <c r="AO56" s="9">
        <v>1</v>
      </c>
      <c r="AP56" s="9">
        <v>12</v>
      </c>
      <c r="AQ56" s="5">
        <v>4</v>
      </c>
      <c r="AR56" s="9">
        <v>5</v>
      </c>
      <c r="AS56" s="5">
        <v>0</v>
      </c>
      <c r="AT56" s="9">
        <v>3</v>
      </c>
      <c r="AU56" s="18">
        <v>0</v>
      </c>
      <c r="AV56" s="1">
        <f t="shared" si="31"/>
        <v>30</v>
      </c>
      <c r="AW56" s="6">
        <f t="shared" si="32"/>
        <v>30</v>
      </c>
      <c r="AX56">
        <f t="shared" si="28"/>
        <v>30</v>
      </c>
      <c r="AY56" s="14">
        <v>180</v>
      </c>
      <c r="AZ56">
        <v>1</v>
      </c>
    </row>
    <row r="57" spans="1:52">
      <c r="A57" s="1" t="s">
        <v>231</v>
      </c>
      <c r="B57" s="1" t="s">
        <v>50</v>
      </c>
      <c r="C57" s="15">
        <v>41853</v>
      </c>
      <c r="D57" s="2">
        <v>2014</v>
      </c>
      <c r="E57" s="16">
        <v>0.53263888888888888</v>
      </c>
      <c r="F57" s="16">
        <v>0.53819444444444442</v>
      </c>
      <c r="G57" s="10">
        <f t="shared" si="33"/>
        <v>5.5555555555555358E-3</v>
      </c>
      <c r="H57" s="11">
        <v>2</v>
      </c>
      <c r="I57" s="12">
        <v>3</v>
      </c>
      <c r="J57" s="12">
        <v>19</v>
      </c>
      <c r="K57" s="12">
        <v>19</v>
      </c>
      <c r="L57" s="13" t="s">
        <v>48</v>
      </c>
      <c r="M57" s="3" t="s">
        <v>49</v>
      </c>
      <c r="N57" s="12">
        <v>2</v>
      </c>
      <c r="O57" s="76">
        <f t="shared" si="34"/>
        <v>22.77</v>
      </c>
      <c r="P57" s="17">
        <v>6.9</v>
      </c>
      <c r="Q57" s="76">
        <f t="shared" si="35"/>
        <v>19.799999999999997</v>
      </c>
      <c r="R57" s="17">
        <v>6</v>
      </c>
      <c r="S57" s="12">
        <f t="shared" si="21"/>
        <v>22.77</v>
      </c>
      <c r="T57" s="9">
        <f t="shared" si="22"/>
        <v>6.9</v>
      </c>
      <c r="U57" s="77">
        <f t="shared" si="23"/>
        <v>21.284999999999997</v>
      </c>
      <c r="V57" s="30">
        <f t="shared" si="24"/>
        <v>6.45</v>
      </c>
      <c r="W57" s="75"/>
      <c r="X57" s="75"/>
      <c r="Y57" s="9">
        <f t="shared" si="36"/>
        <v>69.800000000000011</v>
      </c>
      <c r="Z57" s="9">
        <v>21</v>
      </c>
      <c r="AA57" s="18">
        <v>10</v>
      </c>
      <c r="AB57" s="9">
        <v>0</v>
      </c>
      <c r="AC57" s="9">
        <v>2</v>
      </c>
      <c r="AD57" s="9">
        <v>4</v>
      </c>
      <c r="AE57" s="5">
        <v>24</v>
      </c>
      <c r="AF57" s="18">
        <v>0</v>
      </c>
      <c r="AG57" s="9">
        <v>3</v>
      </c>
      <c r="AH57" s="5">
        <v>27</v>
      </c>
      <c r="AI57" s="9">
        <v>0</v>
      </c>
      <c r="AJ57" s="18">
        <v>0</v>
      </c>
      <c r="AK57" s="9">
        <v>0</v>
      </c>
      <c r="AL57" s="9">
        <v>8</v>
      </c>
      <c r="AM57" s="9">
        <v>3</v>
      </c>
      <c r="AN57" s="9">
        <v>0</v>
      </c>
      <c r="AO57" s="9">
        <v>0</v>
      </c>
      <c r="AP57" s="9">
        <v>11</v>
      </c>
      <c r="AQ57" s="5">
        <v>6</v>
      </c>
      <c r="AR57" s="9">
        <v>0</v>
      </c>
      <c r="AS57" s="5">
        <v>0</v>
      </c>
      <c r="AT57" s="9">
        <v>2</v>
      </c>
      <c r="AU57" s="18">
        <v>0</v>
      </c>
      <c r="AV57" s="1">
        <f t="shared" si="31"/>
        <v>30</v>
      </c>
      <c r="AW57" s="6">
        <f t="shared" si="32"/>
        <v>30</v>
      </c>
      <c r="AX57">
        <f t="shared" si="28"/>
        <v>30</v>
      </c>
      <c r="AY57" s="14">
        <v>180</v>
      </c>
    </row>
    <row r="58" spans="1:52">
      <c r="A58" s="1" t="s">
        <v>232</v>
      </c>
      <c r="B58" s="1" t="s">
        <v>144</v>
      </c>
      <c r="C58" s="15">
        <v>41853</v>
      </c>
      <c r="D58" s="2">
        <v>2014</v>
      </c>
      <c r="E58" s="16">
        <v>0.55555555555555558</v>
      </c>
      <c r="F58" s="16">
        <v>0.56319444444444444</v>
      </c>
      <c r="G58" s="10">
        <f t="shared" si="33"/>
        <v>7.6388888888888618E-3</v>
      </c>
      <c r="H58" s="11">
        <v>2</v>
      </c>
      <c r="I58" s="12">
        <v>3</v>
      </c>
      <c r="J58" s="12">
        <v>20</v>
      </c>
      <c r="K58" s="12">
        <v>20</v>
      </c>
      <c r="L58" s="13" t="s">
        <v>48</v>
      </c>
      <c r="M58" s="3" t="s">
        <v>49</v>
      </c>
      <c r="N58" s="12">
        <v>2</v>
      </c>
      <c r="O58" s="76">
        <f t="shared" si="34"/>
        <v>26.729999999999997</v>
      </c>
      <c r="P58" s="17">
        <v>8.1</v>
      </c>
      <c r="Q58" s="76">
        <f t="shared" si="35"/>
        <v>27.72</v>
      </c>
      <c r="R58" s="17">
        <v>8.4</v>
      </c>
      <c r="S58" s="12">
        <f t="shared" si="21"/>
        <v>27.72</v>
      </c>
      <c r="T58" s="9">
        <f t="shared" si="22"/>
        <v>8.4</v>
      </c>
      <c r="U58" s="77">
        <f t="shared" si="23"/>
        <v>27.224999999999998</v>
      </c>
      <c r="V58" s="30">
        <f t="shared" si="24"/>
        <v>8.25</v>
      </c>
      <c r="W58" s="75"/>
      <c r="X58" s="75"/>
      <c r="Y58" s="9">
        <f t="shared" si="36"/>
        <v>69.800000000000011</v>
      </c>
      <c r="Z58" s="9">
        <v>21</v>
      </c>
      <c r="AA58" s="18">
        <v>10.7</v>
      </c>
      <c r="AB58" s="9">
        <v>0</v>
      </c>
      <c r="AC58" s="9">
        <v>7</v>
      </c>
      <c r="AD58" s="9">
        <v>8</v>
      </c>
      <c r="AE58" s="5">
        <v>15</v>
      </c>
      <c r="AF58" s="18">
        <v>0</v>
      </c>
      <c r="AG58" s="9">
        <v>0</v>
      </c>
      <c r="AH58" s="5">
        <v>29</v>
      </c>
      <c r="AI58" s="9">
        <v>1</v>
      </c>
      <c r="AJ58" s="18">
        <v>0</v>
      </c>
      <c r="AK58" s="9">
        <v>0</v>
      </c>
      <c r="AL58" s="9">
        <v>10</v>
      </c>
      <c r="AM58" s="9">
        <v>2</v>
      </c>
      <c r="AN58" s="9">
        <v>0</v>
      </c>
      <c r="AO58" s="9">
        <v>3</v>
      </c>
      <c r="AP58" s="9">
        <v>1</v>
      </c>
      <c r="AQ58" s="5">
        <v>12</v>
      </c>
      <c r="AR58" s="9">
        <v>0</v>
      </c>
      <c r="AS58" s="5">
        <v>1</v>
      </c>
      <c r="AT58" s="9">
        <v>0</v>
      </c>
      <c r="AU58" s="18">
        <v>1</v>
      </c>
      <c r="AV58" s="1">
        <f t="shared" si="31"/>
        <v>30</v>
      </c>
      <c r="AW58" s="6">
        <f t="shared" si="32"/>
        <v>30</v>
      </c>
      <c r="AX58">
        <f t="shared" si="28"/>
        <v>30</v>
      </c>
      <c r="AY58" s="14">
        <v>330</v>
      </c>
    </row>
    <row r="59" spans="1:52" hidden="1">
      <c r="A59" s="1" t="s">
        <v>193</v>
      </c>
      <c r="B59" s="1" t="s">
        <v>138</v>
      </c>
      <c r="C59" s="15">
        <v>41851</v>
      </c>
      <c r="D59" s="2">
        <v>2014</v>
      </c>
      <c r="E59" s="16">
        <v>0.42638888888888887</v>
      </c>
      <c r="F59" s="16">
        <v>0.43124999999999997</v>
      </c>
      <c r="G59" s="10">
        <f t="shared" si="33"/>
        <v>4.8611111111110938E-3</v>
      </c>
      <c r="H59" s="11">
        <v>2</v>
      </c>
      <c r="I59" s="12">
        <v>1</v>
      </c>
      <c r="J59" s="12">
        <v>1</v>
      </c>
      <c r="K59" s="12">
        <v>1</v>
      </c>
      <c r="L59" s="13" t="s">
        <v>44</v>
      </c>
      <c r="M59" s="3" t="s">
        <v>45</v>
      </c>
      <c r="N59" s="43">
        <v>1</v>
      </c>
      <c r="O59" s="76">
        <f t="shared" si="34"/>
        <v>55.44</v>
      </c>
      <c r="P59" s="17">
        <v>16.8</v>
      </c>
      <c r="Q59" s="76">
        <f t="shared" si="35"/>
        <v>53.459999999999994</v>
      </c>
      <c r="R59" s="17">
        <v>16.2</v>
      </c>
      <c r="S59" s="9">
        <f t="shared" ref="S59:S66" si="37">MAX(Q59,O59)</f>
        <v>55.44</v>
      </c>
      <c r="T59" s="9">
        <f t="shared" ref="T59:T66" si="38">MAX(R59,P59)</f>
        <v>16.8</v>
      </c>
      <c r="U59" s="77">
        <f t="shared" ref="U59:U66" si="39">AVERAGE(Q59,O59)</f>
        <v>54.449999999999996</v>
      </c>
      <c r="V59" s="30">
        <f t="shared" ref="V59:V66" si="40">AVERAGE(R59,P59)</f>
        <v>16.5</v>
      </c>
      <c r="W59" s="75">
        <v>27.891261</v>
      </c>
      <c r="X59" s="75">
        <v>-115.18957</v>
      </c>
      <c r="Y59" s="9">
        <f t="shared" si="36"/>
        <v>69.800000000000011</v>
      </c>
      <c r="Z59" s="9">
        <v>21</v>
      </c>
      <c r="AA59" s="41">
        <v>10</v>
      </c>
      <c r="AB59" s="9">
        <v>3</v>
      </c>
      <c r="AC59" s="9">
        <v>6</v>
      </c>
      <c r="AD59" s="9">
        <v>17</v>
      </c>
      <c r="AE59" s="5">
        <v>4</v>
      </c>
      <c r="AF59" s="18">
        <v>0</v>
      </c>
      <c r="AG59" s="9">
        <v>2</v>
      </c>
      <c r="AH59" s="5">
        <v>28</v>
      </c>
      <c r="AI59" s="9">
        <v>0</v>
      </c>
      <c r="AJ59" s="18">
        <v>0</v>
      </c>
      <c r="AK59" s="9">
        <v>3</v>
      </c>
      <c r="AL59" s="9">
        <v>0</v>
      </c>
      <c r="AM59" s="9">
        <v>0</v>
      </c>
      <c r="AN59" s="9">
        <v>0</v>
      </c>
      <c r="AO59" s="9">
        <v>6</v>
      </c>
      <c r="AP59" s="9">
        <v>1</v>
      </c>
      <c r="AQ59" s="5">
        <v>6</v>
      </c>
      <c r="AR59" s="9">
        <v>4</v>
      </c>
      <c r="AS59" s="5">
        <v>4</v>
      </c>
      <c r="AT59" s="9">
        <v>1</v>
      </c>
      <c r="AU59" s="18">
        <v>4</v>
      </c>
      <c r="AV59" s="1">
        <f t="shared" ref="AV59:AV66" si="41">AB59+AC59+AD59+AE59+AF59</f>
        <v>30</v>
      </c>
      <c r="AW59" s="6">
        <f t="shared" ref="AW59:AW66" si="42">AG59+AH59+AI59+AJ59</f>
        <v>30</v>
      </c>
      <c r="AX59">
        <f t="shared" ref="AX59:AX66" si="43">SUM(AK59:AU59,AZ59)</f>
        <v>30</v>
      </c>
      <c r="AY59" s="14">
        <v>180</v>
      </c>
      <c r="AZ59">
        <v>1</v>
      </c>
    </row>
    <row r="60" spans="1:52" s="38" customFormat="1" hidden="1">
      <c r="A60" s="1" t="s">
        <v>195</v>
      </c>
      <c r="B60" s="31" t="s">
        <v>135</v>
      </c>
      <c r="C60" s="15">
        <v>41851</v>
      </c>
      <c r="D60" s="2">
        <v>2014</v>
      </c>
      <c r="E60" s="32">
        <v>0.42499999999999999</v>
      </c>
      <c r="F60" s="32">
        <v>0.42638888888888887</v>
      </c>
      <c r="G60" s="10">
        <f t="shared" si="33"/>
        <v>1.388888888888884E-3</v>
      </c>
      <c r="H60" s="11">
        <v>2</v>
      </c>
      <c r="I60" s="33">
        <v>1</v>
      </c>
      <c r="J60" s="33">
        <v>2</v>
      </c>
      <c r="K60" s="33">
        <v>2</v>
      </c>
      <c r="L60" s="13" t="s">
        <v>44</v>
      </c>
      <c r="M60" s="3" t="s">
        <v>45</v>
      </c>
      <c r="N60" s="43">
        <v>1</v>
      </c>
      <c r="O60" s="34">
        <f t="shared" si="34"/>
        <v>55.44</v>
      </c>
      <c r="P60" s="34">
        <v>16.8</v>
      </c>
      <c r="Q60" s="34">
        <f t="shared" si="35"/>
        <v>59.069999999999993</v>
      </c>
      <c r="R60" s="34">
        <v>17.899999999999999</v>
      </c>
      <c r="S60" s="34">
        <f t="shared" si="37"/>
        <v>59.069999999999993</v>
      </c>
      <c r="T60" s="34">
        <f t="shared" si="38"/>
        <v>17.899999999999999</v>
      </c>
      <c r="U60" s="34">
        <f t="shared" si="39"/>
        <v>57.254999999999995</v>
      </c>
      <c r="V60" s="34">
        <f t="shared" si="40"/>
        <v>17.350000000000001</v>
      </c>
      <c r="W60" s="34">
        <v>27.892610000000001</v>
      </c>
      <c r="X60" s="34">
        <v>-115.18957</v>
      </c>
      <c r="Y60" s="34">
        <f t="shared" si="36"/>
        <v>69.800000000000011</v>
      </c>
      <c r="Z60" s="34">
        <v>21</v>
      </c>
      <c r="AA60" s="42">
        <v>9</v>
      </c>
      <c r="AB60" s="35">
        <v>1</v>
      </c>
      <c r="AC60" s="35">
        <v>1</v>
      </c>
      <c r="AD60" s="35">
        <v>4</v>
      </c>
      <c r="AE60" s="36">
        <v>9</v>
      </c>
      <c r="AF60" s="37">
        <v>0</v>
      </c>
      <c r="AG60" s="35">
        <v>4</v>
      </c>
      <c r="AH60" s="36">
        <v>11</v>
      </c>
      <c r="AI60" s="35">
        <v>0</v>
      </c>
      <c r="AJ60" s="37">
        <v>0</v>
      </c>
      <c r="AK60" s="35">
        <v>0</v>
      </c>
      <c r="AL60" s="35">
        <v>0</v>
      </c>
      <c r="AM60" s="35">
        <v>0</v>
      </c>
      <c r="AN60" s="35">
        <v>0</v>
      </c>
      <c r="AO60" s="35">
        <v>3</v>
      </c>
      <c r="AP60" s="35">
        <v>2</v>
      </c>
      <c r="AQ60" s="36">
        <v>7</v>
      </c>
      <c r="AR60" s="35">
        <v>1</v>
      </c>
      <c r="AS60" s="36">
        <v>0</v>
      </c>
      <c r="AT60" s="35">
        <v>2</v>
      </c>
      <c r="AU60" s="37">
        <v>0</v>
      </c>
      <c r="AV60" s="1">
        <f t="shared" si="41"/>
        <v>15</v>
      </c>
      <c r="AW60" s="6">
        <f t="shared" si="42"/>
        <v>15</v>
      </c>
      <c r="AX60">
        <f t="shared" si="43"/>
        <v>15</v>
      </c>
      <c r="AY60" s="38">
        <v>0</v>
      </c>
    </row>
    <row r="61" spans="1:52" hidden="1">
      <c r="A61" s="1" t="s">
        <v>197</v>
      </c>
      <c r="B61" s="5" t="s">
        <v>50</v>
      </c>
      <c r="C61" s="15">
        <v>41851</v>
      </c>
      <c r="D61" s="2">
        <v>2014</v>
      </c>
      <c r="E61" s="16">
        <v>0.45277777777777778</v>
      </c>
      <c r="F61" s="16">
        <v>0.4548611111111111</v>
      </c>
      <c r="G61" s="10">
        <f t="shared" si="33"/>
        <v>2.0833333333333259E-3</v>
      </c>
      <c r="H61" s="11">
        <v>2</v>
      </c>
      <c r="I61" s="9">
        <v>1</v>
      </c>
      <c r="J61" s="9">
        <v>3</v>
      </c>
      <c r="K61" s="9">
        <v>3</v>
      </c>
      <c r="L61" s="13" t="s">
        <v>44</v>
      </c>
      <c r="M61" s="3" t="s">
        <v>45</v>
      </c>
      <c r="N61" s="43">
        <v>1</v>
      </c>
      <c r="O61" s="76">
        <f t="shared" si="34"/>
        <v>49.5</v>
      </c>
      <c r="P61" s="17">
        <v>15</v>
      </c>
      <c r="Q61" s="76">
        <f t="shared" si="35"/>
        <v>51.809999999999995</v>
      </c>
      <c r="R61" s="17">
        <v>15.7</v>
      </c>
      <c r="S61" s="9">
        <f t="shared" si="37"/>
        <v>51.809999999999995</v>
      </c>
      <c r="T61" s="9">
        <f t="shared" si="38"/>
        <v>15.7</v>
      </c>
      <c r="U61" s="77">
        <f t="shared" si="39"/>
        <v>50.655000000000001</v>
      </c>
      <c r="V61" s="30">
        <f t="shared" si="40"/>
        <v>15.35</v>
      </c>
      <c r="W61" s="75">
        <v>27.89151</v>
      </c>
      <c r="X61" s="75">
        <v>-115.19134</v>
      </c>
      <c r="Y61" s="9">
        <f t="shared" si="36"/>
        <v>68</v>
      </c>
      <c r="Z61" s="9">
        <v>20</v>
      </c>
      <c r="AA61" s="41">
        <v>10</v>
      </c>
      <c r="AB61" s="9">
        <v>0</v>
      </c>
      <c r="AC61" s="9">
        <v>4</v>
      </c>
      <c r="AD61" s="9">
        <v>3</v>
      </c>
      <c r="AE61" s="5">
        <v>23</v>
      </c>
      <c r="AF61" s="18">
        <v>0</v>
      </c>
      <c r="AG61" s="9">
        <v>3</v>
      </c>
      <c r="AH61" s="5">
        <v>19</v>
      </c>
      <c r="AI61" s="9">
        <v>8</v>
      </c>
      <c r="AJ61" s="18">
        <v>0</v>
      </c>
      <c r="AK61" s="9">
        <v>0</v>
      </c>
      <c r="AL61" s="9">
        <v>3</v>
      </c>
      <c r="AM61" s="9">
        <v>0</v>
      </c>
      <c r="AN61" s="9">
        <v>0</v>
      </c>
      <c r="AO61" s="9">
        <v>2</v>
      </c>
      <c r="AP61" s="9">
        <v>0</v>
      </c>
      <c r="AQ61" s="5">
        <v>18</v>
      </c>
      <c r="AR61" s="9">
        <v>5</v>
      </c>
      <c r="AS61" s="5">
        <v>0</v>
      </c>
      <c r="AT61" s="9">
        <v>2</v>
      </c>
      <c r="AU61" s="18">
        <v>0</v>
      </c>
      <c r="AV61" s="1">
        <f t="shared" si="41"/>
        <v>30</v>
      </c>
      <c r="AW61" s="6">
        <f t="shared" si="42"/>
        <v>30</v>
      </c>
      <c r="AX61">
        <f t="shared" si="43"/>
        <v>30</v>
      </c>
      <c r="AY61" s="14">
        <v>300</v>
      </c>
    </row>
    <row r="62" spans="1:52" hidden="1">
      <c r="A62" s="1" t="s">
        <v>199</v>
      </c>
      <c r="B62" s="5" t="s">
        <v>142</v>
      </c>
      <c r="C62" s="15">
        <v>41851</v>
      </c>
      <c r="D62" s="2">
        <v>2014</v>
      </c>
      <c r="E62" s="16">
        <v>0.45555555555555555</v>
      </c>
      <c r="F62" s="16">
        <v>0.46111111111111108</v>
      </c>
      <c r="G62" s="39">
        <f t="shared" si="33"/>
        <v>5.5555555555555358E-3</v>
      </c>
      <c r="H62" s="11">
        <v>2</v>
      </c>
      <c r="I62" s="9">
        <v>1</v>
      </c>
      <c r="J62" s="9">
        <v>4</v>
      </c>
      <c r="K62" s="9">
        <v>4</v>
      </c>
      <c r="L62" s="13" t="s">
        <v>44</v>
      </c>
      <c r="M62" s="3" t="s">
        <v>45</v>
      </c>
      <c r="N62" s="43">
        <v>1</v>
      </c>
      <c r="O62" s="76">
        <f t="shared" si="34"/>
        <v>40.92</v>
      </c>
      <c r="P62" s="17">
        <v>12.4</v>
      </c>
      <c r="Q62" s="76">
        <f t="shared" si="35"/>
        <v>39.93</v>
      </c>
      <c r="R62" s="17">
        <v>12.1</v>
      </c>
      <c r="S62" s="9">
        <f t="shared" si="37"/>
        <v>40.92</v>
      </c>
      <c r="T62" s="9">
        <f t="shared" si="38"/>
        <v>12.4</v>
      </c>
      <c r="U62" s="77">
        <f t="shared" si="39"/>
        <v>40.424999999999997</v>
      </c>
      <c r="V62" s="30">
        <f t="shared" si="40"/>
        <v>12.25</v>
      </c>
      <c r="W62" s="75">
        <v>27.889009999999999</v>
      </c>
      <c r="X62" s="75">
        <v>-115.19274</v>
      </c>
      <c r="Y62" s="9">
        <f t="shared" si="36"/>
        <v>69.800000000000011</v>
      </c>
      <c r="Z62" s="9">
        <v>21</v>
      </c>
      <c r="AA62" s="41">
        <v>9</v>
      </c>
      <c r="AB62" s="9">
        <v>14</v>
      </c>
      <c r="AC62" s="9">
        <v>0</v>
      </c>
      <c r="AD62" s="9">
        <v>2</v>
      </c>
      <c r="AE62" s="5">
        <v>14</v>
      </c>
      <c r="AF62" s="18">
        <v>0</v>
      </c>
      <c r="AG62" s="9">
        <v>6</v>
      </c>
      <c r="AH62" s="5">
        <v>24</v>
      </c>
      <c r="AI62" s="9">
        <v>0</v>
      </c>
      <c r="AJ62" s="18">
        <v>0</v>
      </c>
      <c r="AK62" s="9">
        <v>13</v>
      </c>
      <c r="AL62" s="9">
        <v>6</v>
      </c>
      <c r="AM62" s="9">
        <v>1</v>
      </c>
      <c r="AN62" s="9">
        <v>0</v>
      </c>
      <c r="AO62" s="9">
        <v>0</v>
      </c>
      <c r="AP62" s="9">
        <v>2</v>
      </c>
      <c r="AQ62" s="5">
        <v>0</v>
      </c>
      <c r="AR62" s="9">
        <v>0</v>
      </c>
      <c r="AS62" s="5">
        <v>0</v>
      </c>
      <c r="AT62" s="9">
        <v>5</v>
      </c>
      <c r="AU62" s="18">
        <v>0</v>
      </c>
      <c r="AV62" s="5">
        <f t="shared" si="41"/>
        <v>30</v>
      </c>
      <c r="AW62" s="5">
        <f t="shared" si="42"/>
        <v>30</v>
      </c>
      <c r="AX62" s="21">
        <f t="shared" si="43"/>
        <v>30</v>
      </c>
      <c r="AY62" s="14">
        <v>300</v>
      </c>
      <c r="AZ62">
        <v>3</v>
      </c>
    </row>
    <row r="63" spans="1:52" hidden="1">
      <c r="A63" s="1" t="s">
        <v>201</v>
      </c>
      <c r="B63" s="5" t="s">
        <v>139</v>
      </c>
      <c r="C63" s="15">
        <v>41851</v>
      </c>
      <c r="D63" s="2">
        <v>2014</v>
      </c>
      <c r="E63" s="16">
        <v>0.4548611111111111</v>
      </c>
      <c r="F63" s="16">
        <v>0.4597222222222222</v>
      </c>
      <c r="G63" s="39">
        <f t="shared" si="33"/>
        <v>4.8611111111110938E-3</v>
      </c>
      <c r="H63" s="11">
        <v>2</v>
      </c>
      <c r="I63" s="9">
        <v>1</v>
      </c>
      <c r="J63" s="9">
        <v>5</v>
      </c>
      <c r="K63" s="9">
        <v>5</v>
      </c>
      <c r="L63" s="13" t="s">
        <v>44</v>
      </c>
      <c r="M63" s="3" t="s">
        <v>45</v>
      </c>
      <c r="N63" s="43">
        <v>1</v>
      </c>
      <c r="O63" s="76">
        <f t="shared" si="34"/>
        <v>37.619999999999997</v>
      </c>
      <c r="P63" s="17">
        <v>11.4</v>
      </c>
      <c r="Q63" s="76">
        <f t="shared" si="35"/>
        <v>42.57</v>
      </c>
      <c r="R63" s="17">
        <v>12.9</v>
      </c>
      <c r="S63" s="9">
        <f t="shared" si="37"/>
        <v>42.57</v>
      </c>
      <c r="T63" s="9">
        <f t="shared" si="38"/>
        <v>12.9</v>
      </c>
      <c r="U63" s="77">
        <f t="shared" si="39"/>
        <v>40.094999999999999</v>
      </c>
      <c r="V63" s="30">
        <f t="shared" si="40"/>
        <v>12.15</v>
      </c>
      <c r="W63" s="75">
        <v>27.889009999999999</v>
      </c>
      <c r="X63" s="75">
        <v>-115.19274</v>
      </c>
      <c r="Y63" s="9">
        <f t="shared" si="36"/>
        <v>66.2</v>
      </c>
      <c r="Z63" s="9">
        <v>19</v>
      </c>
      <c r="AA63" s="41">
        <v>9</v>
      </c>
      <c r="AB63" s="9">
        <v>12</v>
      </c>
      <c r="AC63" s="9">
        <v>2</v>
      </c>
      <c r="AD63" s="9">
        <v>6</v>
      </c>
      <c r="AE63" s="5">
        <v>10</v>
      </c>
      <c r="AF63" s="18">
        <v>0</v>
      </c>
      <c r="AG63" s="9">
        <v>12</v>
      </c>
      <c r="AH63" s="5">
        <v>18</v>
      </c>
      <c r="AI63" s="9">
        <v>0</v>
      </c>
      <c r="AJ63" s="18">
        <v>0</v>
      </c>
      <c r="AK63" s="9">
        <v>10</v>
      </c>
      <c r="AL63" s="9">
        <v>2</v>
      </c>
      <c r="AM63" s="9">
        <v>0</v>
      </c>
      <c r="AN63" s="9">
        <v>0</v>
      </c>
      <c r="AO63" s="9">
        <v>12</v>
      </c>
      <c r="AP63" s="9">
        <v>1</v>
      </c>
      <c r="AQ63" s="5">
        <v>3</v>
      </c>
      <c r="AR63" s="9">
        <v>2</v>
      </c>
      <c r="AS63" s="5">
        <v>0</v>
      </c>
      <c r="AT63" s="9">
        <v>0</v>
      </c>
      <c r="AU63" s="18">
        <v>0</v>
      </c>
      <c r="AV63" s="5">
        <f t="shared" si="41"/>
        <v>30</v>
      </c>
      <c r="AW63" s="5">
        <f t="shared" si="42"/>
        <v>30</v>
      </c>
      <c r="AX63" s="21">
        <f t="shared" si="43"/>
        <v>30</v>
      </c>
      <c r="AY63" s="14">
        <v>0</v>
      </c>
    </row>
    <row r="64" spans="1:52" hidden="1">
      <c r="A64" s="1" t="s">
        <v>203</v>
      </c>
      <c r="B64" s="5" t="s">
        <v>144</v>
      </c>
      <c r="C64" s="15">
        <v>41851</v>
      </c>
      <c r="D64" s="2">
        <v>2014</v>
      </c>
      <c r="E64" s="16">
        <v>0.46597222222222223</v>
      </c>
      <c r="F64" s="16">
        <v>0.47152777777777777</v>
      </c>
      <c r="G64" s="39">
        <f t="shared" si="33"/>
        <v>5.5555555555555358E-3</v>
      </c>
      <c r="H64" s="11">
        <v>2</v>
      </c>
      <c r="I64" s="9">
        <v>1</v>
      </c>
      <c r="J64" s="9">
        <v>6</v>
      </c>
      <c r="K64" s="9">
        <v>6</v>
      </c>
      <c r="L64" s="13" t="s">
        <v>44</v>
      </c>
      <c r="M64" s="3" t="s">
        <v>45</v>
      </c>
      <c r="N64" s="43">
        <v>1</v>
      </c>
      <c r="O64" s="76">
        <f t="shared" si="34"/>
        <v>78.209999999999994</v>
      </c>
      <c r="P64" s="17">
        <v>23.7</v>
      </c>
      <c r="Q64" s="76">
        <f t="shared" si="35"/>
        <v>77.88</v>
      </c>
      <c r="R64" s="17">
        <v>23.6</v>
      </c>
      <c r="S64" s="9">
        <f t="shared" si="37"/>
        <v>78.209999999999994</v>
      </c>
      <c r="T64" s="9">
        <f t="shared" si="38"/>
        <v>23.7</v>
      </c>
      <c r="U64" s="77">
        <f t="shared" si="39"/>
        <v>78.044999999999987</v>
      </c>
      <c r="V64" s="30">
        <f t="shared" si="40"/>
        <v>23.65</v>
      </c>
      <c r="W64" s="75">
        <v>27.89311</v>
      </c>
      <c r="X64" s="75">
        <v>-115.18843</v>
      </c>
      <c r="Y64" s="9">
        <f t="shared" si="36"/>
        <v>69.800000000000011</v>
      </c>
      <c r="Z64" s="9">
        <v>21</v>
      </c>
      <c r="AA64" s="41">
        <v>9.6</v>
      </c>
      <c r="AB64" s="9">
        <v>0</v>
      </c>
      <c r="AC64" s="9">
        <v>24</v>
      </c>
      <c r="AD64" s="9">
        <v>6</v>
      </c>
      <c r="AE64" s="5">
        <v>0</v>
      </c>
      <c r="AF64" s="18">
        <v>0</v>
      </c>
      <c r="AG64" s="9">
        <v>11</v>
      </c>
      <c r="AH64" s="5">
        <v>19</v>
      </c>
      <c r="AI64" s="9">
        <v>0</v>
      </c>
      <c r="AJ64" s="18">
        <v>0</v>
      </c>
      <c r="AK64" s="9">
        <v>7</v>
      </c>
      <c r="AL64" s="9">
        <v>0</v>
      </c>
      <c r="AM64" s="9">
        <v>0</v>
      </c>
      <c r="AN64" s="9">
        <v>0</v>
      </c>
      <c r="AO64" s="9">
        <v>0</v>
      </c>
      <c r="AP64" s="9">
        <v>1</v>
      </c>
      <c r="AQ64" s="5">
        <v>13</v>
      </c>
      <c r="AR64" s="9">
        <v>0</v>
      </c>
      <c r="AS64" s="5">
        <v>1</v>
      </c>
      <c r="AT64" s="9">
        <v>0</v>
      </c>
      <c r="AU64" s="18">
        <v>8</v>
      </c>
      <c r="AV64" s="5">
        <f t="shared" si="41"/>
        <v>30</v>
      </c>
      <c r="AW64" s="5">
        <f t="shared" si="42"/>
        <v>30</v>
      </c>
      <c r="AX64" s="21">
        <f t="shared" si="43"/>
        <v>30</v>
      </c>
      <c r="AY64" s="14">
        <v>60</v>
      </c>
    </row>
    <row r="65" spans="1:52" hidden="1">
      <c r="A65" s="1" t="s">
        <v>205</v>
      </c>
      <c r="B65" s="5" t="s">
        <v>143</v>
      </c>
      <c r="C65" s="15">
        <v>41851</v>
      </c>
      <c r="D65" s="2">
        <v>2014</v>
      </c>
      <c r="E65" s="16">
        <v>0.4680555555555555</v>
      </c>
      <c r="F65" s="16">
        <v>0.47430555555555554</v>
      </c>
      <c r="G65" s="39">
        <f t="shared" si="33"/>
        <v>6.2500000000000333E-3</v>
      </c>
      <c r="H65" s="11">
        <v>2</v>
      </c>
      <c r="I65" s="9">
        <v>1</v>
      </c>
      <c r="J65" s="9">
        <v>7</v>
      </c>
      <c r="K65" s="9">
        <v>7</v>
      </c>
      <c r="L65" s="13" t="s">
        <v>44</v>
      </c>
      <c r="M65" s="3" t="s">
        <v>45</v>
      </c>
      <c r="N65" s="43">
        <v>1</v>
      </c>
      <c r="O65" s="76">
        <f t="shared" si="34"/>
        <v>76.23</v>
      </c>
      <c r="P65" s="17">
        <v>23.1</v>
      </c>
      <c r="Q65" s="76">
        <f t="shared" si="35"/>
        <v>77.55</v>
      </c>
      <c r="R65" s="17">
        <v>23.5</v>
      </c>
      <c r="S65" s="9">
        <f t="shared" si="37"/>
        <v>77.55</v>
      </c>
      <c r="T65" s="9">
        <f t="shared" si="38"/>
        <v>23.5</v>
      </c>
      <c r="U65" s="77">
        <f t="shared" si="39"/>
        <v>76.89</v>
      </c>
      <c r="V65" s="30">
        <f t="shared" si="40"/>
        <v>23.3</v>
      </c>
      <c r="W65" s="75">
        <v>27.89311</v>
      </c>
      <c r="X65" s="75">
        <v>-115.18843</v>
      </c>
      <c r="Y65" s="9">
        <f t="shared" si="36"/>
        <v>69.800000000000011</v>
      </c>
      <c r="Z65" s="9">
        <v>21</v>
      </c>
      <c r="AA65" s="41">
        <v>9.6</v>
      </c>
      <c r="AB65" s="9">
        <v>8</v>
      </c>
      <c r="AC65" s="9">
        <v>15</v>
      </c>
      <c r="AD65" s="9">
        <v>2</v>
      </c>
      <c r="AE65" s="5">
        <v>5</v>
      </c>
      <c r="AF65" s="18">
        <v>0</v>
      </c>
      <c r="AG65" s="9">
        <v>3</v>
      </c>
      <c r="AH65" s="5">
        <v>27</v>
      </c>
      <c r="AI65" s="9">
        <v>0</v>
      </c>
      <c r="AJ65" s="18">
        <v>0</v>
      </c>
      <c r="AK65" s="9">
        <v>7</v>
      </c>
      <c r="AL65" s="9">
        <v>0</v>
      </c>
      <c r="AM65" s="9">
        <v>1</v>
      </c>
      <c r="AN65" s="9">
        <v>0</v>
      </c>
      <c r="AO65" s="9">
        <v>0</v>
      </c>
      <c r="AP65" s="9">
        <v>21</v>
      </c>
      <c r="AQ65" s="5">
        <v>0</v>
      </c>
      <c r="AR65" s="9">
        <v>1</v>
      </c>
      <c r="AS65" s="5">
        <v>0</v>
      </c>
      <c r="AT65" s="9">
        <v>0</v>
      </c>
      <c r="AU65" s="18">
        <v>0</v>
      </c>
      <c r="AV65" s="5">
        <f t="shared" si="41"/>
        <v>30</v>
      </c>
      <c r="AW65" s="5">
        <f t="shared" si="42"/>
        <v>30</v>
      </c>
      <c r="AX65" s="21">
        <f t="shared" si="43"/>
        <v>30</v>
      </c>
      <c r="AY65" s="14">
        <v>270</v>
      </c>
    </row>
    <row r="66" spans="1:52" hidden="1">
      <c r="A66" s="1" t="s">
        <v>207</v>
      </c>
      <c r="B66" s="5" t="s">
        <v>136</v>
      </c>
      <c r="C66" s="15">
        <v>41851</v>
      </c>
      <c r="D66" s="2">
        <v>2014</v>
      </c>
      <c r="E66" s="16">
        <v>0.48888888888888887</v>
      </c>
      <c r="F66" s="16">
        <v>0.49444444444444446</v>
      </c>
      <c r="G66" s="39">
        <f t="shared" si="33"/>
        <v>5.5555555555555913E-3</v>
      </c>
      <c r="H66" s="11">
        <v>2</v>
      </c>
      <c r="I66" s="9">
        <v>1</v>
      </c>
      <c r="J66" s="9">
        <v>8</v>
      </c>
      <c r="K66" s="9">
        <v>8</v>
      </c>
      <c r="L66" s="13" t="s">
        <v>44</v>
      </c>
      <c r="M66" s="3" t="s">
        <v>45</v>
      </c>
      <c r="N66" s="43">
        <v>1</v>
      </c>
      <c r="O66" s="76">
        <f t="shared" si="34"/>
        <v>49.5</v>
      </c>
      <c r="P66" s="17">
        <v>15</v>
      </c>
      <c r="Q66" s="76">
        <f t="shared" si="35"/>
        <v>50.82</v>
      </c>
      <c r="R66" s="17">
        <v>15.4</v>
      </c>
      <c r="S66" s="9">
        <f t="shared" si="37"/>
        <v>50.82</v>
      </c>
      <c r="T66" s="9">
        <f t="shared" si="38"/>
        <v>15.4</v>
      </c>
      <c r="U66" s="77">
        <f t="shared" si="39"/>
        <v>50.16</v>
      </c>
      <c r="V66" s="30">
        <f t="shared" si="40"/>
        <v>15.2</v>
      </c>
      <c r="W66" s="75">
        <v>27.89151</v>
      </c>
      <c r="X66" s="75">
        <v>-115.1913</v>
      </c>
      <c r="Y66" s="9">
        <f t="shared" si="36"/>
        <v>69.800000000000011</v>
      </c>
      <c r="Z66" s="9">
        <v>21</v>
      </c>
      <c r="AA66" s="41">
        <v>9</v>
      </c>
      <c r="AB66" s="9">
        <v>0</v>
      </c>
      <c r="AC66" s="9">
        <v>3</v>
      </c>
      <c r="AD66" s="9">
        <v>3</v>
      </c>
      <c r="AE66" s="5">
        <v>24</v>
      </c>
      <c r="AF66" s="18">
        <v>0</v>
      </c>
      <c r="AG66" s="9">
        <v>0</v>
      </c>
      <c r="AH66" s="5">
        <v>17</v>
      </c>
      <c r="AI66" s="9">
        <v>13</v>
      </c>
      <c r="AJ66" s="18">
        <v>0</v>
      </c>
      <c r="AK66" s="9">
        <v>1</v>
      </c>
      <c r="AL66" s="9">
        <v>0</v>
      </c>
      <c r="AM66" s="9">
        <v>1</v>
      </c>
      <c r="AN66" s="9">
        <v>0</v>
      </c>
      <c r="AO66" s="9">
        <v>8</v>
      </c>
      <c r="AP66" s="9">
        <v>4</v>
      </c>
      <c r="AQ66" s="5">
        <v>14</v>
      </c>
      <c r="AR66" s="9">
        <v>2</v>
      </c>
      <c r="AS66" s="5">
        <v>0</v>
      </c>
      <c r="AT66" s="9">
        <v>0</v>
      </c>
      <c r="AU66" s="18">
        <v>0</v>
      </c>
      <c r="AV66" s="5">
        <f t="shared" si="41"/>
        <v>30</v>
      </c>
      <c r="AW66" s="5">
        <f t="shared" si="42"/>
        <v>30</v>
      </c>
      <c r="AX66" s="21">
        <f t="shared" si="43"/>
        <v>30</v>
      </c>
      <c r="AY66" s="14">
        <v>30</v>
      </c>
    </row>
    <row r="67" spans="1:52" hidden="1">
      <c r="A67" s="1" t="s">
        <v>194</v>
      </c>
      <c r="B67" s="1" t="s">
        <v>138</v>
      </c>
      <c r="C67" s="15">
        <v>41851</v>
      </c>
      <c r="D67" s="2">
        <v>2014</v>
      </c>
      <c r="E67" s="16">
        <v>0.47291666666666665</v>
      </c>
      <c r="F67" s="16">
        <v>0.4770833333333333</v>
      </c>
      <c r="G67" s="10">
        <f t="shared" si="33"/>
        <v>4.1666666666666519E-3</v>
      </c>
      <c r="H67" s="11">
        <v>2</v>
      </c>
      <c r="I67" s="12">
        <v>2</v>
      </c>
      <c r="J67" s="12">
        <v>9</v>
      </c>
      <c r="K67" s="12">
        <v>9</v>
      </c>
      <c r="L67" s="13" t="s">
        <v>44</v>
      </c>
      <c r="M67" s="3" t="s">
        <v>45</v>
      </c>
      <c r="N67" s="43">
        <v>1</v>
      </c>
      <c r="O67" s="76">
        <f t="shared" si="34"/>
        <v>29.04</v>
      </c>
      <c r="P67" s="17">
        <v>8.8000000000000007</v>
      </c>
      <c r="Q67" s="76">
        <f t="shared" si="35"/>
        <v>33.99</v>
      </c>
      <c r="R67" s="17">
        <v>10.3</v>
      </c>
      <c r="S67" s="9">
        <f t="shared" ref="S67:S69" si="44">MAX(Q67,O67)</f>
        <v>33.99</v>
      </c>
      <c r="T67" s="9">
        <f t="shared" ref="T67" si="45">MAX(R67,P67)</f>
        <v>10.3</v>
      </c>
      <c r="U67" s="77">
        <f t="shared" ref="U67" si="46">AVERAGE(Q67,O67)</f>
        <v>31.515000000000001</v>
      </c>
      <c r="V67" s="30">
        <f t="shared" ref="V67" si="47">AVERAGE(R67,P67)</f>
        <v>9.5500000000000007</v>
      </c>
      <c r="W67" s="75">
        <v>27.888400000000001</v>
      </c>
      <c r="X67" s="75">
        <v>-115.19261</v>
      </c>
      <c r="Y67" s="9">
        <f t="shared" si="36"/>
        <v>69.800000000000011</v>
      </c>
      <c r="Z67" s="9">
        <v>21</v>
      </c>
      <c r="AA67" s="41">
        <v>10</v>
      </c>
      <c r="AB67" s="9">
        <v>0</v>
      </c>
      <c r="AC67" s="9">
        <v>1</v>
      </c>
      <c r="AD67" s="9">
        <v>15</v>
      </c>
      <c r="AE67" s="5">
        <v>14</v>
      </c>
      <c r="AF67" s="18">
        <v>0</v>
      </c>
      <c r="AG67" s="9">
        <v>0</v>
      </c>
      <c r="AH67" s="5">
        <v>30</v>
      </c>
      <c r="AI67" s="9">
        <v>0</v>
      </c>
      <c r="AJ67" s="18">
        <v>0</v>
      </c>
      <c r="AK67" s="9">
        <v>0</v>
      </c>
      <c r="AL67" s="9">
        <v>1</v>
      </c>
      <c r="AM67" s="9">
        <v>4</v>
      </c>
      <c r="AN67" s="9">
        <v>0</v>
      </c>
      <c r="AO67" s="9">
        <v>10</v>
      </c>
      <c r="AP67" s="9">
        <v>2</v>
      </c>
      <c r="AQ67" s="5">
        <v>7</v>
      </c>
      <c r="AR67" s="9">
        <v>2</v>
      </c>
      <c r="AS67" s="5">
        <v>2</v>
      </c>
      <c r="AT67" s="9">
        <v>1</v>
      </c>
      <c r="AU67" s="18">
        <v>0</v>
      </c>
      <c r="AV67" s="1">
        <f t="shared" ref="AV67" si="48">AB67+AC67+AD67+AE67+AF67</f>
        <v>30</v>
      </c>
      <c r="AW67" s="6">
        <f t="shared" ref="AW67" si="49">AG67+AH67+AI67+AJ67</f>
        <v>30</v>
      </c>
      <c r="AX67">
        <f t="shared" ref="AX67" si="50">SUM(AK67:AU67,AZ67)</f>
        <v>30</v>
      </c>
      <c r="AY67" s="14">
        <v>330</v>
      </c>
      <c r="AZ67">
        <v>1</v>
      </c>
    </row>
    <row r="68" spans="1:52" s="79" customFormat="1" hidden="1">
      <c r="A68" s="1" t="s">
        <v>196</v>
      </c>
      <c r="B68" s="5" t="s">
        <v>135</v>
      </c>
      <c r="C68" s="15">
        <v>41851</v>
      </c>
      <c r="D68" s="2">
        <v>2014</v>
      </c>
      <c r="E68" s="78">
        <v>0.52430555555555558</v>
      </c>
      <c r="F68" s="78">
        <v>0.52986111111111112</v>
      </c>
      <c r="G68" s="10">
        <f t="shared" si="33"/>
        <v>5.5555555555555358E-3</v>
      </c>
      <c r="H68" s="79">
        <v>2</v>
      </c>
      <c r="I68" s="79">
        <v>2</v>
      </c>
      <c r="J68" s="79">
        <v>10</v>
      </c>
      <c r="K68" s="79">
        <v>10</v>
      </c>
      <c r="L68" s="13" t="s">
        <v>44</v>
      </c>
      <c r="M68" s="3" t="s">
        <v>45</v>
      </c>
      <c r="N68" s="43">
        <v>1</v>
      </c>
      <c r="O68" s="76">
        <f t="shared" si="34"/>
        <v>29.04</v>
      </c>
      <c r="P68" s="79">
        <v>8.8000000000000007</v>
      </c>
      <c r="Q68" s="76">
        <f t="shared" si="35"/>
        <v>32.67</v>
      </c>
      <c r="R68" s="79">
        <v>9.9</v>
      </c>
      <c r="S68" s="9">
        <f t="shared" si="44"/>
        <v>32.67</v>
      </c>
      <c r="T68" s="9">
        <f t="shared" ref="T68:T69" si="51">MAX(R68,P68)</f>
        <v>9.9</v>
      </c>
      <c r="U68" s="77">
        <f t="shared" ref="U68:U69" si="52">AVERAGE(Q68,O68)</f>
        <v>30.855</v>
      </c>
      <c r="V68" s="30">
        <f t="shared" ref="V68:V69" si="53">AVERAGE(R68,P68)</f>
        <v>9.3500000000000014</v>
      </c>
      <c r="W68" s="79">
        <v>27.888400000000001</v>
      </c>
      <c r="X68" s="79">
        <v>-115.19261</v>
      </c>
      <c r="Y68" s="9">
        <f t="shared" si="36"/>
        <v>69.800000000000011</v>
      </c>
      <c r="Z68" s="79">
        <v>21</v>
      </c>
      <c r="AA68" s="19">
        <v>9</v>
      </c>
      <c r="AB68" s="21">
        <v>3</v>
      </c>
      <c r="AC68" s="21">
        <v>0</v>
      </c>
      <c r="AD68" s="21">
        <v>1</v>
      </c>
      <c r="AE68" s="21">
        <v>26</v>
      </c>
      <c r="AF68" s="19">
        <v>0</v>
      </c>
      <c r="AG68" s="21">
        <v>10</v>
      </c>
      <c r="AH68" s="21">
        <v>20</v>
      </c>
      <c r="AI68" s="21">
        <v>0</v>
      </c>
      <c r="AJ68" s="19">
        <v>0</v>
      </c>
      <c r="AK68" s="21">
        <v>2</v>
      </c>
      <c r="AL68" s="21">
        <v>2</v>
      </c>
      <c r="AM68" s="21">
        <v>1</v>
      </c>
      <c r="AN68" s="21">
        <v>0</v>
      </c>
      <c r="AO68" s="21">
        <v>0</v>
      </c>
      <c r="AP68" s="21">
        <v>15</v>
      </c>
      <c r="AQ68" s="21">
        <v>0</v>
      </c>
      <c r="AR68" s="21">
        <v>0</v>
      </c>
      <c r="AS68" s="21">
        <v>0</v>
      </c>
      <c r="AT68" s="21">
        <v>6</v>
      </c>
      <c r="AU68" s="19">
        <v>0</v>
      </c>
      <c r="AV68" s="1">
        <f t="shared" ref="AV68" si="54">AB68+AC68+AD68+AE68+AF68</f>
        <v>30</v>
      </c>
      <c r="AW68" s="6">
        <f t="shared" ref="AW68" si="55">AG68+AH68+AI68+AJ68</f>
        <v>30</v>
      </c>
      <c r="AX68">
        <f t="shared" ref="AX68" si="56">SUM(AK68:AU68,AZ68)</f>
        <v>30</v>
      </c>
      <c r="AY68" s="79">
        <v>150</v>
      </c>
      <c r="AZ68" s="79">
        <v>4</v>
      </c>
    </row>
    <row r="69" spans="1:52" hidden="1">
      <c r="A69" s="1" t="s">
        <v>198</v>
      </c>
      <c r="B69" s="1" t="s">
        <v>50</v>
      </c>
      <c r="C69" s="15">
        <v>41851</v>
      </c>
      <c r="D69" s="2">
        <v>2014</v>
      </c>
      <c r="E69" s="16">
        <v>0.51527777777777783</v>
      </c>
      <c r="F69" s="16">
        <v>0.51736111111111105</v>
      </c>
      <c r="G69" s="10">
        <f t="shared" si="33"/>
        <v>2.0833333333332149E-3</v>
      </c>
      <c r="H69" s="11">
        <v>2</v>
      </c>
      <c r="I69" s="12">
        <v>2</v>
      </c>
      <c r="J69" s="12">
        <v>11</v>
      </c>
      <c r="K69" s="12">
        <v>11</v>
      </c>
      <c r="L69" s="13" t="s">
        <v>44</v>
      </c>
      <c r="M69" s="3" t="s">
        <v>45</v>
      </c>
      <c r="N69" s="43">
        <v>1</v>
      </c>
      <c r="O69" s="76">
        <f t="shared" si="34"/>
        <v>33.99</v>
      </c>
      <c r="P69" s="17">
        <v>10.3</v>
      </c>
      <c r="Q69" s="76">
        <f t="shared" si="35"/>
        <v>32.01</v>
      </c>
      <c r="R69" s="17">
        <v>9.6999999999999993</v>
      </c>
      <c r="S69" s="9">
        <f t="shared" si="44"/>
        <v>33.99</v>
      </c>
      <c r="T69" s="9">
        <f t="shared" si="51"/>
        <v>10.3</v>
      </c>
      <c r="U69" s="77">
        <f t="shared" si="52"/>
        <v>33</v>
      </c>
      <c r="V69" s="30">
        <f t="shared" si="53"/>
        <v>10</v>
      </c>
      <c r="W69" s="7">
        <v>27.88814</v>
      </c>
      <c r="X69" s="7">
        <v>-115.19159000000001</v>
      </c>
      <c r="Y69" s="9">
        <f t="shared" si="36"/>
        <v>69.800000000000011</v>
      </c>
      <c r="Z69" s="12">
        <v>21</v>
      </c>
      <c r="AA69" s="8">
        <v>10</v>
      </c>
      <c r="AB69" s="9">
        <v>0</v>
      </c>
      <c r="AC69" s="9">
        <v>2</v>
      </c>
      <c r="AD69" s="9">
        <v>7</v>
      </c>
      <c r="AE69" s="5">
        <v>21</v>
      </c>
      <c r="AF69" s="18">
        <v>0</v>
      </c>
      <c r="AG69" s="9">
        <v>3</v>
      </c>
      <c r="AH69" s="5">
        <v>23</v>
      </c>
      <c r="AI69" s="9">
        <v>4</v>
      </c>
      <c r="AJ69" s="18">
        <v>0</v>
      </c>
      <c r="AK69" s="9">
        <v>2</v>
      </c>
      <c r="AL69" s="9">
        <v>4</v>
      </c>
      <c r="AM69" s="9">
        <v>0</v>
      </c>
      <c r="AN69" s="9">
        <v>0</v>
      </c>
      <c r="AO69" s="9">
        <v>0</v>
      </c>
      <c r="AP69" s="9">
        <v>17</v>
      </c>
      <c r="AQ69" s="5">
        <v>7</v>
      </c>
      <c r="AR69" s="9">
        <v>0</v>
      </c>
      <c r="AS69" s="5">
        <v>0</v>
      </c>
      <c r="AT69" s="9">
        <v>0</v>
      </c>
      <c r="AU69" s="18">
        <v>0</v>
      </c>
      <c r="AV69" s="1">
        <f t="shared" ref="AV69:AV78" si="57">AB69+AC69+AD69+AE69+AF69</f>
        <v>30</v>
      </c>
      <c r="AW69" s="6">
        <f t="shared" ref="AW69:AW78" si="58">AG69+AH69+AI69+AJ69</f>
        <v>30</v>
      </c>
      <c r="AX69">
        <f t="shared" ref="AX69:AX72" si="59">SUM(AK69:AU69,AZ69)</f>
        <v>30</v>
      </c>
      <c r="AY69" s="14">
        <v>60</v>
      </c>
    </row>
    <row r="70" spans="1:52" hidden="1">
      <c r="A70" s="1" t="s">
        <v>200</v>
      </c>
      <c r="B70" s="1" t="s">
        <v>142</v>
      </c>
      <c r="C70" s="15">
        <v>41851</v>
      </c>
      <c r="D70" s="2">
        <v>2014</v>
      </c>
      <c r="E70" s="16">
        <v>0.52986111111111112</v>
      </c>
      <c r="F70" s="16">
        <v>0.53611111111111109</v>
      </c>
      <c r="G70" s="10">
        <f t="shared" si="33"/>
        <v>6.2499999999999778E-3</v>
      </c>
      <c r="H70" s="11">
        <v>2</v>
      </c>
      <c r="I70" s="12">
        <v>2</v>
      </c>
      <c r="J70" s="12">
        <v>12</v>
      </c>
      <c r="K70" s="12">
        <v>12</v>
      </c>
      <c r="L70" s="13" t="s">
        <v>44</v>
      </c>
      <c r="M70" s="3" t="s">
        <v>45</v>
      </c>
      <c r="N70" s="43">
        <v>1</v>
      </c>
      <c r="O70" s="76">
        <f t="shared" si="34"/>
        <v>35.97</v>
      </c>
      <c r="P70" s="17">
        <v>10.9</v>
      </c>
      <c r="Q70" s="76">
        <f t="shared" si="35"/>
        <v>35.309999999999995</v>
      </c>
      <c r="R70" s="17">
        <v>10.7</v>
      </c>
      <c r="S70" s="9">
        <f t="shared" ref="S70:S78" si="60">MAX(Q70,O70)</f>
        <v>35.97</v>
      </c>
      <c r="T70" s="9">
        <f t="shared" ref="T70:T78" si="61">MAX(R70,P70)</f>
        <v>10.9</v>
      </c>
      <c r="U70" s="77">
        <f t="shared" ref="U70:U78" si="62">AVERAGE(Q70,O70)</f>
        <v>35.64</v>
      </c>
      <c r="V70" s="30">
        <f t="shared" ref="V70:V78" si="63">AVERAGE(R70,P70)</f>
        <v>10.8</v>
      </c>
      <c r="W70" s="7">
        <v>27.887989999999999</v>
      </c>
      <c r="X70" s="7">
        <v>-115.19150999999999</v>
      </c>
      <c r="Y70" s="9">
        <f t="shared" si="36"/>
        <v>69.800000000000011</v>
      </c>
      <c r="Z70" s="12">
        <v>21</v>
      </c>
      <c r="AA70" s="40">
        <v>9</v>
      </c>
      <c r="AB70" s="9">
        <v>8</v>
      </c>
      <c r="AC70" s="9">
        <v>6</v>
      </c>
      <c r="AD70" s="9">
        <v>10</v>
      </c>
      <c r="AE70" s="5">
        <v>6</v>
      </c>
      <c r="AF70" s="18">
        <v>0</v>
      </c>
      <c r="AG70" s="9">
        <v>10</v>
      </c>
      <c r="AH70" s="5">
        <v>20</v>
      </c>
      <c r="AI70" s="9">
        <v>0</v>
      </c>
      <c r="AJ70" s="18">
        <v>0</v>
      </c>
      <c r="AK70" s="9">
        <v>8</v>
      </c>
      <c r="AL70" s="9">
        <v>2</v>
      </c>
      <c r="AM70" s="9">
        <v>2</v>
      </c>
      <c r="AN70" s="9">
        <v>0</v>
      </c>
      <c r="AO70" s="9">
        <v>0</v>
      </c>
      <c r="AP70" s="9">
        <v>2</v>
      </c>
      <c r="AQ70" s="5">
        <v>15</v>
      </c>
      <c r="AR70" s="9">
        <v>1</v>
      </c>
      <c r="AS70" s="5">
        <v>0</v>
      </c>
      <c r="AT70" s="9">
        <v>0</v>
      </c>
      <c r="AU70" s="18">
        <v>0</v>
      </c>
      <c r="AV70" s="1">
        <f t="shared" si="57"/>
        <v>30</v>
      </c>
      <c r="AW70" s="6">
        <f t="shared" si="58"/>
        <v>30</v>
      </c>
      <c r="AX70">
        <f t="shared" si="59"/>
        <v>30</v>
      </c>
      <c r="AY70" s="14">
        <v>60</v>
      </c>
    </row>
    <row r="71" spans="1:52" hidden="1">
      <c r="A71" s="1" t="s">
        <v>202</v>
      </c>
      <c r="B71" s="1" t="s">
        <v>139</v>
      </c>
      <c r="C71" s="15">
        <v>41851</v>
      </c>
      <c r="D71" s="2">
        <v>2014</v>
      </c>
      <c r="E71" s="16">
        <v>0.53263888888888888</v>
      </c>
      <c r="F71" s="16">
        <v>0.53819444444444442</v>
      </c>
      <c r="G71" s="10">
        <f t="shared" si="33"/>
        <v>5.5555555555555358E-3</v>
      </c>
      <c r="H71" s="11">
        <v>2</v>
      </c>
      <c r="I71" s="12">
        <v>2</v>
      </c>
      <c r="J71" s="12">
        <v>13</v>
      </c>
      <c r="K71" s="12">
        <v>13</v>
      </c>
      <c r="L71" s="13" t="s">
        <v>44</v>
      </c>
      <c r="M71" s="3" t="s">
        <v>45</v>
      </c>
      <c r="N71" s="43">
        <v>1</v>
      </c>
      <c r="O71" s="76">
        <f t="shared" si="34"/>
        <v>39.93</v>
      </c>
      <c r="P71" s="17">
        <v>12.1</v>
      </c>
      <c r="Q71" s="76">
        <f t="shared" si="35"/>
        <v>39.599999999999994</v>
      </c>
      <c r="R71" s="17">
        <v>12</v>
      </c>
      <c r="S71" s="9">
        <f t="shared" si="60"/>
        <v>39.93</v>
      </c>
      <c r="T71" s="9">
        <f t="shared" si="61"/>
        <v>12.1</v>
      </c>
      <c r="U71" s="77">
        <f t="shared" si="62"/>
        <v>39.765000000000001</v>
      </c>
      <c r="V71" s="30">
        <f t="shared" si="63"/>
        <v>12.05</v>
      </c>
      <c r="W71" s="75">
        <v>27.887989999999999</v>
      </c>
      <c r="X71" s="75">
        <v>-115.19150999999999</v>
      </c>
      <c r="Y71" s="9">
        <f t="shared" si="36"/>
        <v>66.2</v>
      </c>
      <c r="Z71" s="9">
        <v>19</v>
      </c>
      <c r="AA71" s="41">
        <v>9</v>
      </c>
      <c r="AB71" s="9">
        <v>0</v>
      </c>
      <c r="AC71" s="9">
        <v>2</v>
      </c>
      <c r="AD71" s="9">
        <v>9</v>
      </c>
      <c r="AE71" s="5">
        <v>19</v>
      </c>
      <c r="AF71" s="18">
        <v>0</v>
      </c>
      <c r="AG71" s="9">
        <v>1</v>
      </c>
      <c r="AH71" s="5">
        <v>29</v>
      </c>
      <c r="AI71" s="9">
        <v>0</v>
      </c>
      <c r="AJ71" s="18">
        <v>0</v>
      </c>
      <c r="AK71" s="9">
        <v>7</v>
      </c>
      <c r="AL71" s="9">
        <v>0</v>
      </c>
      <c r="AM71" s="9">
        <v>0</v>
      </c>
      <c r="AN71" s="9">
        <v>0</v>
      </c>
      <c r="AO71" s="9">
        <v>3</v>
      </c>
      <c r="AP71" s="9">
        <v>2</v>
      </c>
      <c r="AQ71" s="5">
        <v>15</v>
      </c>
      <c r="AR71" s="9">
        <v>2</v>
      </c>
      <c r="AS71" s="5">
        <v>1</v>
      </c>
      <c r="AT71" s="9">
        <v>0</v>
      </c>
      <c r="AU71" s="18">
        <v>0</v>
      </c>
      <c r="AV71" s="1">
        <f t="shared" si="57"/>
        <v>30</v>
      </c>
      <c r="AW71" s="6">
        <f t="shared" si="58"/>
        <v>30</v>
      </c>
      <c r="AX71">
        <f t="shared" si="59"/>
        <v>30</v>
      </c>
      <c r="AY71" s="14">
        <v>240</v>
      </c>
    </row>
    <row r="72" spans="1:52" hidden="1">
      <c r="A72" s="1" t="s">
        <v>204</v>
      </c>
      <c r="B72" s="1" t="s">
        <v>144</v>
      </c>
      <c r="C72" s="15">
        <v>41851</v>
      </c>
      <c r="D72" s="2">
        <v>2014</v>
      </c>
      <c r="E72" s="16">
        <v>0.53541666666666665</v>
      </c>
      <c r="F72" s="16">
        <v>0.54236111111111118</v>
      </c>
      <c r="G72" s="10">
        <f t="shared" si="33"/>
        <v>6.9444444444445308E-3</v>
      </c>
      <c r="H72" s="11">
        <v>2</v>
      </c>
      <c r="I72" s="12">
        <v>2</v>
      </c>
      <c r="J72" s="12">
        <v>14</v>
      </c>
      <c r="K72" s="12">
        <v>14</v>
      </c>
      <c r="L72" s="13" t="s">
        <v>44</v>
      </c>
      <c r="M72" s="3" t="s">
        <v>45</v>
      </c>
      <c r="N72" s="43">
        <v>1</v>
      </c>
      <c r="O72" s="76">
        <f t="shared" si="34"/>
        <v>27.059999999999995</v>
      </c>
      <c r="P72" s="17">
        <v>8.1999999999999993</v>
      </c>
      <c r="Q72" s="76">
        <f t="shared" si="35"/>
        <v>35.64</v>
      </c>
      <c r="R72" s="17">
        <v>10.8</v>
      </c>
      <c r="S72" s="9">
        <f t="shared" si="60"/>
        <v>35.64</v>
      </c>
      <c r="T72" s="9">
        <f t="shared" si="61"/>
        <v>10.8</v>
      </c>
      <c r="U72" s="77">
        <f t="shared" si="62"/>
        <v>31.349999999999998</v>
      </c>
      <c r="V72" s="30">
        <f t="shared" si="63"/>
        <v>9.5</v>
      </c>
      <c r="W72" s="75">
        <v>27.888359999999999</v>
      </c>
      <c r="X72" s="75">
        <v>-115.19335</v>
      </c>
      <c r="Y72" s="9">
        <f t="shared" si="36"/>
        <v>69.800000000000011</v>
      </c>
      <c r="Z72" s="9">
        <v>21</v>
      </c>
      <c r="AA72" s="41">
        <v>9.4</v>
      </c>
      <c r="AB72" s="9">
        <v>0</v>
      </c>
      <c r="AC72" s="9">
        <v>3</v>
      </c>
      <c r="AD72" s="9">
        <v>0</v>
      </c>
      <c r="AE72" s="5">
        <v>27</v>
      </c>
      <c r="AF72" s="18">
        <v>0</v>
      </c>
      <c r="AG72" s="9">
        <v>0</v>
      </c>
      <c r="AH72" s="5">
        <v>8</v>
      </c>
      <c r="AI72" s="9">
        <v>12</v>
      </c>
      <c r="AJ72" s="18">
        <v>10</v>
      </c>
      <c r="AK72" s="9">
        <v>2</v>
      </c>
      <c r="AL72" s="9">
        <v>0</v>
      </c>
      <c r="AM72" s="9">
        <v>1</v>
      </c>
      <c r="AN72" s="9">
        <v>0</v>
      </c>
      <c r="AO72" s="9">
        <v>10</v>
      </c>
      <c r="AP72" s="9">
        <v>9</v>
      </c>
      <c r="AQ72" s="5">
        <v>2</v>
      </c>
      <c r="AR72" s="9">
        <v>1</v>
      </c>
      <c r="AS72" s="5">
        <v>1</v>
      </c>
      <c r="AT72" s="9">
        <v>0</v>
      </c>
      <c r="AU72" s="18">
        <v>0</v>
      </c>
      <c r="AV72" s="1">
        <f t="shared" si="57"/>
        <v>30</v>
      </c>
      <c r="AW72" s="6">
        <f t="shared" si="58"/>
        <v>30</v>
      </c>
      <c r="AX72">
        <f t="shared" si="59"/>
        <v>30</v>
      </c>
      <c r="AY72" s="14">
        <v>90</v>
      </c>
      <c r="AZ72">
        <v>4</v>
      </c>
    </row>
    <row r="73" spans="1:52" hidden="1">
      <c r="A73" s="1" t="s">
        <v>206</v>
      </c>
      <c r="B73" s="1" t="s">
        <v>143</v>
      </c>
      <c r="C73" s="15">
        <v>41851</v>
      </c>
      <c r="D73" s="2">
        <v>2014</v>
      </c>
      <c r="E73" s="16">
        <v>0.53541666666666665</v>
      </c>
      <c r="F73" s="16">
        <v>0.54236111111111118</v>
      </c>
      <c r="G73" s="10">
        <f t="shared" si="33"/>
        <v>6.9444444444445308E-3</v>
      </c>
      <c r="H73" s="11">
        <v>2</v>
      </c>
      <c r="I73" s="12">
        <v>2</v>
      </c>
      <c r="J73" s="12">
        <v>15</v>
      </c>
      <c r="K73" s="12">
        <v>15</v>
      </c>
      <c r="L73" s="13" t="s">
        <v>44</v>
      </c>
      <c r="M73" s="3" t="s">
        <v>45</v>
      </c>
      <c r="N73" s="43">
        <v>1</v>
      </c>
      <c r="O73" s="76">
        <f t="shared" si="34"/>
        <v>33.659999999999997</v>
      </c>
      <c r="P73" s="17">
        <v>10.199999999999999</v>
      </c>
      <c r="Q73" s="76">
        <f t="shared" si="35"/>
        <v>33.659999999999997</v>
      </c>
      <c r="R73" s="17">
        <v>10.199999999999999</v>
      </c>
      <c r="S73" s="9">
        <f t="shared" si="60"/>
        <v>33.659999999999997</v>
      </c>
      <c r="T73" s="9">
        <f t="shared" si="61"/>
        <v>10.199999999999999</v>
      </c>
      <c r="U73" s="77">
        <f t="shared" si="62"/>
        <v>33.659999999999997</v>
      </c>
      <c r="V73" s="30">
        <f t="shared" si="63"/>
        <v>10.199999999999999</v>
      </c>
      <c r="W73" s="75">
        <v>27.89311</v>
      </c>
      <c r="X73" s="75">
        <v>-115.18843</v>
      </c>
      <c r="Y73" s="9">
        <f t="shared" si="36"/>
        <v>69.800000000000011</v>
      </c>
      <c r="Z73" s="9">
        <v>21</v>
      </c>
      <c r="AA73" s="41">
        <v>9.4</v>
      </c>
      <c r="AB73" s="9">
        <v>1</v>
      </c>
      <c r="AC73" s="9">
        <v>3</v>
      </c>
      <c r="AD73" s="9">
        <v>2</v>
      </c>
      <c r="AE73" s="5">
        <v>24</v>
      </c>
      <c r="AF73" s="18">
        <v>0</v>
      </c>
      <c r="AG73" s="9">
        <v>0</v>
      </c>
      <c r="AH73" s="5">
        <v>30</v>
      </c>
      <c r="AI73" s="9">
        <v>0</v>
      </c>
      <c r="AJ73" s="18">
        <v>0</v>
      </c>
      <c r="AK73" s="9">
        <v>4</v>
      </c>
      <c r="AL73" s="9">
        <v>0</v>
      </c>
      <c r="AM73" s="9">
        <v>2</v>
      </c>
      <c r="AN73" s="9">
        <v>0</v>
      </c>
      <c r="AO73" s="9">
        <v>0</v>
      </c>
      <c r="AP73" s="9">
        <v>9</v>
      </c>
      <c r="AQ73" s="5">
        <v>3</v>
      </c>
      <c r="AR73" s="9">
        <v>8</v>
      </c>
      <c r="AS73" s="5">
        <v>0</v>
      </c>
      <c r="AT73" s="9">
        <v>4</v>
      </c>
      <c r="AU73" s="18">
        <v>0</v>
      </c>
      <c r="AV73" s="1">
        <f t="shared" si="57"/>
        <v>30</v>
      </c>
      <c r="AW73" s="6">
        <f t="shared" si="58"/>
        <v>30</v>
      </c>
      <c r="AX73">
        <f t="shared" ref="AX73:AX78" si="64">SUM(AK73:AU73,AZ73)</f>
        <v>30</v>
      </c>
      <c r="AY73" s="14">
        <v>270</v>
      </c>
    </row>
    <row r="74" spans="1:52" hidden="1">
      <c r="A74" s="1" t="s">
        <v>208</v>
      </c>
      <c r="B74" s="1" t="s">
        <v>136</v>
      </c>
      <c r="C74" s="15">
        <v>41851</v>
      </c>
      <c r="D74" s="2">
        <v>2014</v>
      </c>
      <c r="E74" s="16">
        <v>0.5493055555555556</v>
      </c>
      <c r="F74" s="16">
        <v>0.5541666666666667</v>
      </c>
      <c r="G74" s="10">
        <f t="shared" si="33"/>
        <v>4.8611111111110938E-3</v>
      </c>
      <c r="H74" s="11">
        <v>2</v>
      </c>
      <c r="I74" s="12">
        <v>2</v>
      </c>
      <c r="J74" s="12">
        <v>16</v>
      </c>
      <c r="K74" s="12">
        <v>16</v>
      </c>
      <c r="L74" s="13" t="s">
        <v>44</v>
      </c>
      <c r="M74" s="3" t="s">
        <v>45</v>
      </c>
      <c r="N74" s="43">
        <v>1</v>
      </c>
      <c r="O74" s="76">
        <f t="shared" si="34"/>
        <v>37.29</v>
      </c>
      <c r="P74" s="17">
        <v>11.3</v>
      </c>
      <c r="Q74" s="76">
        <f t="shared" si="35"/>
        <v>34.65</v>
      </c>
      <c r="R74" s="17">
        <v>10.5</v>
      </c>
      <c r="S74" s="9">
        <f t="shared" si="60"/>
        <v>37.29</v>
      </c>
      <c r="T74" s="9">
        <f t="shared" si="61"/>
        <v>11.3</v>
      </c>
      <c r="U74" s="77">
        <f t="shared" si="62"/>
        <v>35.97</v>
      </c>
      <c r="V74" s="30">
        <f t="shared" si="63"/>
        <v>10.9</v>
      </c>
      <c r="W74" s="75">
        <v>27.88814</v>
      </c>
      <c r="X74" s="75">
        <v>-115.19159000000001</v>
      </c>
      <c r="Y74" s="9">
        <f t="shared" si="36"/>
        <v>69.800000000000011</v>
      </c>
      <c r="Z74" s="9">
        <v>21</v>
      </c>
      <c r="AA74" s="41">
        <v>9</v>
      </c>
      <c r="AB74" s="9">
        <v>6</v>
      </c>
      <c r="AC74" s="9">
        <v>8</v>
      </c>
      <c r="AD74" s="9">
        <v>5</v>
      </c>
      <c r="AE74" s="5">
        <v>11</v>
      </c>
      <c r="AF74" s="18">
        <v>0</v>
      </c>
      <c r="AG74" s="9">
        <v>3</v>
      </c>
      <c r="AH74" s="5">
        <v>0</v>
      </c>
      <c r="AI74" s="9">
        <v>27</v>
      </c>
      <c r="AJ74" s="18">
        <v>0</v>
      </c>
      <c r="AK74" s="9">
        <v>6</v>
      </c>
      <c r="AL74" s="9">
        <v>0</v>
      </c>
      <c r="AM74" s="9">
        <v>0</v>
      </c>
      <c r="AN74" s="9">
        <v>0</v>
      </c>
      <c r="AO74" s="9">
        <v>0</v>
      </c>
      <c r="AP74" s="9">
        <v>4</v>
      </c>
      <c r="AQ74" s="5">
        <v>19</v>
      </c>
      <c r="AR74" s="9">
        <v>0</v>
      </c>
      <c r="AS74" s="5">
        <v>1</v>
      </c>
      <c r="AT74" s="9">
        <v>0</v>
      </c>
      <c r="AU74" s="18">
        <v>0</v>
      </c>
      <c r="AV74" s="1">
        <f t="shared" si="57"/>
        <v>30</v>
      </c>
      <c r="AW74" s="6">
        <f t="shared" si="58"/>
        <v>30</v>
      </c>
      <c r="AX74">
        <f t="shared" si="64"/>
        <v>30</v>
      </c>
      <c r="AY74" s="14">
        <v>210</v>
      </c>
    </row>
    <row r="75" spans="1:52">
      <c r="A75" s="1" t="s">
        <v>233</v>
      </c>
      <c r="B75" s="1" t="s">
        <v>138</v>
      </c>
      <c r="C75" s="15">
        <v>41853</v>
      </c>
      <c r="D75" s="2">
        <v>2014</v>
      </c>
      <c r="E75" s="16">
        <v>0.42986111111111108</v>
      </c>
      <c r="F75" s="16">
        <v>0.43611111111111112</v>
      </c>
      <c r="G75" s="10">
        <f t="shared" si="33"/>
        <v>6.2500000000000333E-3</v>
      </c>
      <c r="H75" s="11">
        <v>2</v>
      </c>
      <c r="I75" s="12">
        <v>3</v>
      </c>
      <c r="J75" s="12">
        <v>17</v>
      </c>
      <c r="K75" s="12">
        <v>17</v>
      </c>
      <c r="L75" s="13" t="s">
        <v>44</v>
      </c>
      <c r="M75" s="3" t="s">
        <v>45</v>
      </c>
      <c r="N75" s="43">
        <v>1</v>
      </c>
      <c r="O75" s="76">
        <f t="shared" si="34"/>
        <v>56.43</v>
      </c>
      <c r="P75" s="17">
        <v>17.100000000000001</v>
      </c>
      <c r="Q75" s="76">
        <f t="shared" si="35"/>
        <v>45.209999999999994</v>
      </c>
      <c r="R75" s="17">
        <v>13.7</v>
      </c>
      <c r="S75" s="9">
        <f t="shared" si="60"/>
        <v>56.43</v>
      </c>
      <c r="T75" s="9">
        <f t="shared" si="61"/>
        <v>17.100000000000001</v>
      </c>
      <c r="U75" s="77">
        <f t="shared" si="62"/>
        <v>50.819999999999993</v>
      </c>
      <c r="V75" s="30">
        <f t="shared" si="63"/>
        <v>15.4</v>
      </c>
      <c r="W75" s="75">
        <v>27.891770000000001</v>
      </c>
      <c r="X75" s="75">
        <v>-115.18698999999999</v>
      </c>
      <c r="Y75" s="9">
        <f t="shared" si="36"/>
        <v>71.599999999999994</v>
      </c>
      <c r="Z75" s="9">
        <v>22</v>
      </c>
      <c r="AA75" s="18">
        <v>11</v>
      </c>
      <c r="AB75" s="9">
        <v>0</v>
      </c>
      <c r="AC75" s="9">
        <v>1</v>
      </c>
      <c r="AD75" s="9">
        <v>15</v>
      </c>
      <c r="AE75" s="5">
        <v>14</v>
      </c>
      <c r="AF75" s="18">
        <v>0</v>
      </c>
      <c r="AG75" s="9">
        <v>0</v>
      </c>
      <c r="AH75" s="5">
        <v>30</v>
      </c>
      <c r="AI75" s="9">
        <v>0</v>
      </c>
      <c r="AJ75" s="18">
        <v>0</v>
      </c>
      <c r="AK75" s="9">
        <v>0</v>
      </c>
      <c r="AL75" s="9">
        <v>5</v>
      </c>
      <c r="AM75" s="9">
        <v>1</v>
      </c>
      <c r="AN75" s="9">
        <v>0</v>
      </c>
      <c r="AO75" s="9">
        <v>5</v>
      </c>
      <c r="AP75" s="9">
        <v>0</v>
      </c>
      <c r="AQ75" s="5">
        <v>12</v>
      </c>
      <c r="AR75" s="9">
        <v>2</v>
      </c>
      <c r="AS75" s="5">
        <v>3</v>
      </c>
      <c r="AT75" s="9">
        <v>1</v>
      </c>
      <c r="AU75" s="18">
        <v>1</v>
      </c>
      <c r="AV75" s="1">
        <f t="shared" si="57"/>
        <v>30</v>
      </c>
      <c r="AW75" s="6">
        <f t="shared" si="58"/>
        <v>30</v>
      </c>
      <c r="AX75">
        <f t="shared" si="64"/>
        <v>30</v>
      </c>
      <c r="AY75" s="14">
        <v>90</v>
      </c>
    </row>
    <row r="76" spans="1:52">
      <c r="A76" s="1" t="s">
        <v>234</v>
      </c>
      <c r="B76" s="1" t="s">
        <v>135</v>
      </c>
      <c r="C76" s="15">
        <v>41853</v>
      </c>
      <c r="D76" s="2">
        <v>2014</v>
      </c>
      <c r="E76" s="16">
        <v>0.46111111111111108</v>
      </c>
      <c r="F76" s="16">
        <v>0.46666666666666662</v>
      </c>
      <c r="G76" s="10">
        <f t="shared" si="33"/>
        <v>5.5555555555555358E-3</v>
      </c>
      <c r="H76" s="11">
        <v>2</v>
      </c>
      <c r="I76" s="12">
        <v>3</v>
      </c>
      <c r="J76" s="12">
        <v>18</v>
      </c>
      <c r="K76" s="12">
        <v>18</v>
      </c>
      <c r="L76" s="13" t="s">
        <v>44</v>
      </c>
      <c r="M76" s="3" t="s">
        <v>45</v>
      </c>
      <c r="N76" s="43">
        <v>1</v>
      </c>
      <c r="O76" s="76">
        <f t="shared" si="34"/>
        <v>24.419999999999998</v>
      </c>
      <c r="P76" s="17">
        <v>7.4</v>
      </c>
      <c r="Q76" s="76">
        <f t="shared" si="35"/>
        <v>29.37</v>
      </c>
      <c r="R76" s="17">
        <v>8.9</v>
      </c>
      <c r="S76" s="9">
        <f t="shared" si="60"/>
        <v>29.37</v>
      </c>
      <c r="T76" s="9">
        <f t="shared" si="61"/>
        <v>8.9</v>
      </c>
      <c r="U76" s="77">
        <f t="shared" si="62"/>
        <v>26.895</v>
      </c>
      <c r="V76" s="30">
        <f t="shared" si="63"/>
        <v>8.15</v>
      </c>
      <c r="W76" s="75">
        <v>27.88739</v>
      </c>
      <c r="X76" s="75">
        <v>-115.19217</v>
      </c>
      <c r="Y76" s="9">
        <f t="shared" si="36"/>
        <v>71.599999999999994</v>
      </c>
      <c r="Z76" s="9">
        <v>22</v>
      </c>
      <c r="AA76" s="18">
        <v>10</v>
      </c>
      <c r="AB76" s="9">
        <v>2</v>
      </c>
      <c r="AC76" s="9">
        <v>3</v>
      </c>
      <c r="AD76" s="9">
        <v>11</v>
      </c>
      <c r="AE76" s="5">
        <v>14</v>
      </c>
      <c r="AF76" s="18">
        <v>0</v>
      </c>
      <c r="AG76" s="9">
        <v>0</v>
      </c>
      <c r="AH76" s="5">
        <v>28</v>
      </c>
      <c r="AI76" s="9">
        <v>2</v>
      </c>
      <c r="AJ76" s="18">
        <v>0</v>
      </c>
      <c r="AK76" s="9">
        <v>2</v>
      </c>
      <c r="AL76" s="9">
        <v>2</v>
      </c>
      <c r="AM76" s="9">
        <v>0</v>
      </c>
      <c r="AN76" s="9">
        <v>0</v>
      </c>
      <c r="AO76" s="9">
        <v>0</v>
      </c>
      <c r="AP76" s="9">
        <v>10</v>
      </c>
      <c r="AQ76" s="5">
        <v>5</v>
      </c>
      <c r="AR76" s="9">
        <v>0</v>
      </c>
      <c r="AS76" s="5">
        <v>0</v>
      </c>
      <c r="AT76" s="9">
        <v>11</v>
      </c>
      <c r="AU76" s="18">
        <v>0</v>
      </c>
      <c r="AV76" s="1">
        <f t="shared" si="57"/>
        <v>30</v>
      </c>
      <c r="AW76" s="6">
        <f t="shared" si="58"/>
        <v>30</v>
      </c>
      <c r="AX76">
        <f t="shared" si="64"/>
        <v>30</v>
      </c>
      <c r="AY76" s="14">
        <v>90</v>
      </c>
    </row>
    <row r="77" spans="1:52">
      <c r="A77" s="1" t="s">
        <v>235</v>
      </c>
      <c r="B77" s="1" t="s">
        <v>50</v>
      </c>
      <c r="C77" s="15">
        <v>41853</v>
      </c>
      <c r="D77" s="2">
        <v>2014</v>
      </c>
      <c r="E77" s="16">
        <v>0.4465277777777778</v>
      </c>
      <c r="F77" s="16">
        <v>0.45</v>
      </c>
      <c r="G77" s="10">
        <f t="shared" si="33"/>
        <v>3.4722222222222099E-3</v>
      </c>
      <c r="H77" s="11">
        <v>2</v>
      </c>
      <c r="I77" s="12">
        <v>3</v>
      </c>
      <c r="J77" s="12">
        <v>19</v>
      </c>
      <c r="K77" s="12">
        <v>19</v>
      </c>
      <c r="L77" s="13" t="s">
        <v>44</v>
      </c>
      <c r="M77" s="3" t="s">
        <v>45</v>
      </c>
      <c r="N77" s="43">
        <v>1</v>
      </c>
      <c r="O77" s="76">
        <f t="shared" si="34"/>
        <v>56.76</v>
      </c>
      <c r="P77" s="17">
        <v>17.2</v>
      </c>
      <c r="Q77" s="76">
        <f t="shared" si="35"/>
        <v>54.449999999999996</v>
      </c>
      <c r="R77" s="17">
        <v>16.5</v>
      </c>
      <c r="S77" s="9">
        <f t="shared" si="60"/>
        <v>56.76</v>
      </c>
      <c r="T77" s="9">
        <f t="shared" si="61"/>
        <v>17.2</v>
      </c>
      <c r="U77" s="77">
        <f t="shared" si="62"/>
        <v>55.604999999999997</v>
      </c>
      <c r="V77" s="30">
        <f t="shared" si="63"/>
        <v>16.850000000000001</v>
      </c>
      <c r="W77" s="75">
        <v>27.891269999999999</v>
      </c>
      <c r="X77" s="75">
        <v>-115.18698999999999</v>
      </c>
      <c r="Y77" s="9">
        <f t="shared" si="36"/>
        <v>68</v>
      </c>
      <c r="Z77" s="9">
        <v>20</v>
      </c>
      <c r="AA77" s="18">
        <v>10</v>
      </c>
      <c r="AB77" s="9">
        <v>0</v>
      </c>
      <c r="AC77" s="9">
        <v>4</v>
      </c>
      <c r="AD77" s="9">
        <v>3</v>
      </c>
      <c r="AE77" s="5">
        <v>23</v>
      </c>
      <c r="AF77" s="18">
        <v>0</v>
      </c>
      <c r="AG77" s="9">
        <v>5</v>
      </c>
      <c r="AH77" s="5">
        <v>21</v>
      </c>
      <c r="AI77" s="9">
        <v>4</v>
      </c>
      <c r="AJ77" s="18">
        <v>0</v>
      </c>
      <c r="AK77" s="9">
        <v>0</v>
      </c>
      <c r="AL77" s="9">
        <v>0</v>
      </c>
      <c r="AM77" s="9">
        <v>5</v>
      </c>
      <c r="AN77" s="9">
        <v>0</v>
      </c>
      <c r="AO77" s="9">
        <v>2</v>
      </c>
      <c r="AP77" s="9">
        <v>3</v>
      </c>
      <c r="AQ77" s="5">
        <v>12</v>
      </c>
      <c r="AR77" s="9">
        <v>2</v>
      </c>
      <c r="AS77" s="5">
        <v>0</v>
      </c>
      <c r="AT77" s="9">
        <v>6</v>
      </c>
      <c r="AU77" s="18">
        <v>0</v>
      </c>
      <c r="AV77" s="1">
        <f t="shared" si="57"/>
        <v>30</v>
      </c>
      <c r="AW77" s="6">
        <f t="shared" si="58"/>
        <v>30</v>
      </c>
      <c r="AX77">
        <f t="shared" si="64"/>
        <v>30</v>
      </c>
      <c r="AY77" s="14">
        <v>270</v>
      </c>
    </row>
    <row r="78" spans="1:52">
      <c r="A78" s="1" t="s">
        <v>236</v>
      </c>
      <c r="B78" s="1" t="s">
        <v>144</v>
      </c>
      <c r="C78" s="15">
        <v>41853</v>
      </c>
      <c r="D78" s="2">
        <v>2014</v>
      </c>
      <c r="E78" s="16">
        <v>0.47500000000000003</v>
      </c>
      <c r="F78" s="16">
        <v>0.48125000000000001</v>
      </c>
      <c r="G78" s="10">
        <f t="shared" si="33"/>
        <v>6.2499999999999778E-3</v>
      </c>
      <c r="H78" s="11">
        <v>2</v>
      </c>
      <c r="I78" s="12">
        <v>3</v>
      </c>
      <c r="J78" s="12">
        <v>20</v>
      </c>
      <c r="K78" s="12">
        <v>20</v>
      </c>
      <c r="L78" s="13" t="s">
        <v>44</v>
      </c>
      <c r="M78" s="3" t="s">
        <v>45</v>
      </c>
      <c r="N78" s="43">
        <v>1</v>
      </c>
      <c r="O78" s="76">
        <f t="shared" si="34"/>
        <v>25.74</v>
      </c>
      <c r="P78" s="17">
        <v>7.8</v>
      </c>
      <c r="Q78" s="76">
        <f t="shared" si="35"/>
        <v>29.7</v>
      </c>
      <c r="R78" s="17">
        <v>9</v>
      </c>
      <c r="S78" s="9">
        <f t="shared" si="60"/>
        <v>29.7</v>
      </c>
      <c r="T78" s="9">
        <f t="shared" si="61"/>
        <v>9</v>
      </c>
      <c r="U78" s="77">
        <f t="shared" si="62"/>
        <v>27.72</v>
      </c>
      <c r="V78" s="30">
        <f t="shared" si="63"/>
        <v>8.4</v>
      </c>
      <c r="W78" s="75">
        <v>27.88739</v>
      </c>
      <c r="X78" s="75">
        <v>-115.19217</v>
      </c>
      <c r="Y78" s="9">
        <f t="shared" si="36"/>
        <v>68</v>
      </c>
      <c r="Z78" s="9">
        <v>20</v>
      </c>
      <c r="AA78" s="18">
        <v>9</v>
      </c>
      <c r="AB78" s="9">
        <v>0</v>
      </c>
      <c r="AC78" s="9">
        <v>9</v>
      </c>
      <c r="AD78" s="9">
        <v>1</v>
      </c>
      <c r="AE78" s="5">
        <v>20</v>
      </c>
      <c r="AF78" s="18">
        <v>0</v>
      </c>
      <c r="AG78" s="9">
        <v>0</v>
      </c>
      <c r="AH78" s="5">
        <v>8</v>
      </c>
      <c r="AI78" s="9">
        <v>13</v>
      </c>
      <c r="AJ78" s="18">
        <v>9</v>
      </c>
      <c r="AK78" s="9">
        <v>0</v>
      </c>
      <c r="AL78" s="9">
        <v>3</v>
      </c>
      <c r="AM78" s="9">
        <v>0</v>
      </c>
      <c r="AN78" s="9">
        <v>0</v>
      </c>
      <c r="AO78" s="9">
        <v>16</v>
      </c>
      <c r="AP78" s="9">
        <v>4</v>
      </c>
      <c r="AQ78" s="5">
        <v>0</v>
      </c>
      <c r="AR78" s="9">
        <v>0</v>
      </c>
      <c r="AS78" s="5">
        <v>1</v>
      </c>
      <c r="AT78" s="9">
        <v>0</v>
      </c>
      <c r="AU78" s="18">
        <v>6</v>
      </c>
      <c r="AV78" s="1">
        <f t="shared" si="57"/>
        <v>30</v>
      </c>
      <c r="AW78" s="6">
        <f t="shared" si="58"/>
        <v>30</v>
      </c>
      <c r="AX78">
        <f t="shared" si="64"/>
        <v>30</v>
      </c>
      <c r="AY78" s="14">
        <v>270</v>
      </c>
    </row>
    <row r="79" spans="1:52" hidden="1">
      <c r="A79" s="1" t="s">
        <v>209</v>
      </c>
      <c r="B79" s="5" t="s">
        <v>133</v>
      </c>
      <c r="C79" s="15">
        <v>41852</v>
      </c>
      <c r="D79" s="2">
        <v>2014</v>
      </c>
      <c r="E79" s="16">
        <v>0.43124999999999997</v>
      </c>
      <c r="F79" s="16">
        <v>0.43611111111111112</v>
      </c>
      <c r="G79" s="10">
        <f t="shared" ref="G79:G86" si="65">F79-E79</f>
        <v>4.8611111111111494E-3</v>
      </c>
      <c r="H79" s="11">
        <v>2</v>
      </c>
      <c r="I79" s="12">
        <v>1</v>
      </c>
      <c r="J79" s="12">
        <v>1</v>
      </c>
      <c r="K79" s="12">
        <v>1</v>
      </c>
      <c r="L79" s="13" t="s">
        <v>55</v>
      </c>
      <c r="M79" s="3" t="s">
        <v>54</v>
      </c>
      <c r="N79" s="43">
        <v>1</v>
      </c>
      <c r="O79" s="76">
        <f t="shared" ref="O79:O86" si="66">3.3*P79</f>
        <v>53.459999999999994</v>
      </c>
      <c r="P79" s="17">
        <v>16.2</v>
      </c>
      <c r="Q79" s="76">
        <f t="shared" ref="Q79:Q86" si="67">3.3*R79</f>
        <v>49.17</v>
      </c>
      <c r="R79" s="17">
        <v>14.9</v>
      </c>
      <c r="S79" s="9">
        <f t="shared" ref="S79:S86" si="68">MAX(Q79,O79)</f>
        <v>53.459999999999994</v>
      </c>
      <c r="T79" s="9">
        <f t="shared" ref="T79:T86" si="69">MAX(R79,P79)</f>
        <v>16.2</v>
      </c>
      <c r="U79" s="77">
        <f t="shared" ref="U79:U86" si="70">AVERAGE(Q79,O79)</f>
        <v>51.314999999999998</v>
      </c>
      <c r="V79" s="30">
        <f t="shared" ref="V79:V86" si="71">AVERAGE(R79,P79)</f>
        <v>15.55</v>
      </c>
      <c r="W79" s="75">
        <v>27.84534</v>
      </c>
      <c r="X79" s="75">
        <v>-115.16638</v>
      </c>
      <c r="Y79" s="9">
        <f t="shared" ref="Y79:Y86" si="72">(Z79*1.8)+32</f>
        <v>66.2</v>
      </c>
      <c r="Z79" s="9">
        <v>19</v>
      </c>
      <c r="AA79" s="18">
        <v>8</v>
      </c>
      <c r="AB79" s="9">
        <v>0</v>
      </c>
      <c r="AC79" s="9">
        <v>15</v>
      </c>
      <c r="AD79" s="9">
        <v>8</v>
      </c>
      <c r="AE79" s="5">
        <v>7</v>
      </c>
      <c r="AF79" s="18">
        <v>0</v>
      </c>
      <c r="AG79" s="9">
        <v>22</v>
      </c>
      <c r="AH79" s="5">
        <v>8</v>
      </c>
      <c r="AI79" s="9">
        <v>0</v>
      </c>
      <c r="AJ79" s="18">
        <v>0</v>
      </c>
      <c r="AK79" s="9">
        <v>0</v>
      </c>
      <c r="AL79" s="9">
        <v>0</v>
      </c>
      <c r="AM79" s="9">
        <v>0</v>
      </c>
      <c r="AN79" s="9">
        <v>0</v>
      </c>
      <c r="AO79" s="9">
        <v>3</v>
      </c>
      <c r="AP79" s="9">
        <v>7</v>
      </c>
      <c r="AQ79" s="5">
        <v>14</v>
      </c>
      <c r="AR79" s="9">
        <v>1</v>
      </c>
      <c r="AS79" s="5">
        <v>3</v>
      </c>
      <c r="AT79" s="9">
        <v>0</v>
      </c>
      <c r="AU79" s="18">
        <v>2</v>
      </c>
      <c r="AV79" s="1">
        <f t="shared" ref="AV79:AV86" si="73">AB79+AC79+AD79+AE79+AF79</f>
        <v>30</v>
      </c>
      <c r="AW79" s="6">
        <f t="shared" ref="AW79:AW86" si="74">AG79+AH79+AI79+AJ79</f>
        <v>30</v>
      </c>
      <c r="AX79">
        <f t="shared" ref="AX79:AX98" si="75">SUM(AK79:AU79,AZ79)</f>
        <v>30</v>
      </c>
      <c r="AY79" s="14">
        <v>180</v>
      </c>
    </row>
    <row r="80" spans="1:52" hidden="1">
      <c r="A80" s="1" t="s">
        <v>211</v>
      </c>
      <c r="B80" s="5" t="s">
        <v>135</v>
      </c>
      <c r="C80" s="15">
        <v>41852</v>
      </c>
      <c r="D80" s="2">
        <v>2014</v>
      </c>
      <c r="E80" s="16">
        <v>0.44166666666666665</v>
      </c>
      <c r="F80" s="16">
        <v>0.44791666666666669</v>
      </c>
      <c r="G80" s="10">
        <f t="shared" si="65"/>
        <v>6.2500000000000333E-3</v>
      </c>
      <c r="H80" s="11">
        <v>2</v>
      </c>
      <c r="I80" s="12">
        <v>1</v>
      </c>
      <c r="J80" s="12">
        <v>2</v>
      </c>
      <c r="K80" s="12">
        <v>2</v>
      </c>
      <c r="L80" s="13" t="s">
        <v>55</v>
      </c>
      <c r="M80" s="3" t="s">
        <v>54</v>
      </c>
      <c r="N80" s="43">
        <v>1</v>
      </c>
      <c r="O80" s="76">
        <f t="shared" si="66"/>
        <v>56.43</v>
      </c>
      <c r="P80" s="17">
        <v>17.100000000000001</v>
      </c>
      <c r="Q80" s="76">
        <f t="shared" si="67"/>
        <v>57.419999999999995</v>
      </c>
      <c r="R80" s="17">
        <v>17.399999999999999</v>
      </c>
      <c r="S80" s="9">
        <f t="shared" si="68"/>
        <v>57.419999999999995</v>
      </c>
      <c r="T80" s="9">
        <f t="shared" si="69"/>
        <v>17.399999999999999</v>
      </c>
      <c r="U80" s="77">
        <f t="shared" si="70"/>
        <v>56.924999999999997</v>
      </c>
      <c r="V80" s="30">
        <f t="shared" si="71"/>
        <v>17.25</v>
      </c>
      <c r="W80" s="75">
        <v>27.84534</v>
      </c>
      <c r="X80" s="75">
        <v>-115.16638</v>
      </c>
      <c r="Y80" s="9">
        <f t="shared" si="72"/>
        <v>69.800000000000011</v>
      </c>
      <c r="Z80" s="9">
        <v>21</v>
      </c>
      <c r="AA80" s="18">
        <v>8</v>
      </c>
      <c r="AB80" s="9">
        <v>4</v>
      </c>
      <c r="AC80" s="9">
        <v>7</v>
      </c>
      <c r="AD80" s="9">
        <v>12</v>
      </c>
      <c r="AE80" s="5">
        <v>7</v>
      </c>
      <c r="AF80" s="18">
        <v>0</v>
      </c>
      <c r="AG80" s="9">
        <v>3</v>
      </c>
      <c r="AH80" s="5">
        <v>22</v>
      </c>
      <c r="AI80" s="9">
        <v>5</v>
      </c>
      <c r="AJ80" s="18">
        <v>0</v>
      </c>
      <c r="AK80" s="9">
        <v>4</v>
      </c>
      <c r="AL80" s="9">
        <v>0</v>
      </c>
      <c r="AM80" s="9">
        <v>4</v>
      </c>
      <c r="AN80" s="9">
        <v>0</v>
      </c>
      <c r="AO80" s="9">
        <v>0</v>
      </c>
      <c r="AP80" s="9">
        <v>6</v>
      </c>
      <c r="AQ80" s="5">
        <v>13</v>
      </c>
      <c r="AR80" s="9">
        <v>2</v>
      </c>
      <c r="AS80" s="5">
        <v>1</v>
      </c>
      <c r="AT80" s="9">
        <v>0</v>
      </c>
      <c r="AU80" s="18">
        <v>0</v>
      </c>
      <c r="AV80" s="1">
        <f t="shared" si="73"/>
        <v>30</v>
      </c>
      <c r="AW80" s="6">
        <f t="shared" si="74"/>
        <v>30</v>
      </c>
      <c r="AX80">
        <f t="shared" si="75"/>
        <v>30</v>
      </c>
      <c r="AY80" s="14">
        <v>90</v>
      </c>
    </row>
    <row r="81" spans="1:52" hidden="1">
      <c r="A81" s="1" t="s">
        <v>213</v>
      </c>
      <c r="B81" s="1" t="s">
        <v>50</v>
      </c>
      <c r="C81" s="15">
        <v>41852</v>
      </c>
      <c r="D81" s="2">
        <v>2014</v>
      </c>
      <c r="E81" s="16">
        <v>0.44236111111111115</v>
      </c>
      <c r="F81" s="16">
        <v>0.4465277777777778</v>
      </c>
      <c r="G81" s="10">
        <f t="shared" si="65"/>
        <v>4.1666666666666519E-3</v>
      </c>
      <c r="H81" s="11">
        <v>2</v>
      </c>
      <c r="I81" s="12">
        <v>1</v>
      </c>
      <c r="J81" s="12">
        <v>3</v>
      </c>
      <c r="K81" s="12">
        <v>3</v>
      </c>
      <c r="L81" s="13" t="s">
        <v>55</v>
      </c>
      <c r="M81" s="3" t="s">
        <v>54</v>
      </c>
      <c r="N81" s="43">
        <v>1</v>
      </c>
      <c r="O81" s="76">
        <f t="shared" si="66"/>
        <v>59.4</v>
      </c>
      <c r="P81" s="17">
        <v>18</v>
      </c>
      <c r="Q81" s="76">
        <f t="shared" si="67"/>
        <v>57.089999999999996</v>
      </c>
      <c r="R81" s="17">
        <v>17.3</v>
      </c>
      <c r="S81" s="9">
        <f t="shared" si="68"/>
        <v>59.4</v>
      </c>
      <c r="T81" s="9">
        <f t="shared" si="69"/>
        <v>18</v>
      </c>
      <c r="U81" s="77">
        <f t="shared" si="70"/>
        <v>58.244999999999997</v>
      </c>
      <c r="V81" s="30">
        <f t="shared" si="71"/>
        <v>17.649999999999999</v>
      </c>
      <c r="W81" s="75">
        <v>27.843820000000001</v>
      </c>
      <c r="X81" s="75">
        <v>-115.16972</v>
      </c>
      <c r="Y81" s="9">
        <f t="shared" si="72"/>
        <v>66.2</v>
      </c>
      <c r="Z81" s="9">
        <v>19</v>
      </c>
      <c r="AA81" s="41">
        <v>8</v>
      </c>
      <c r="AB81" s="9">
        <v>0</v>
      </c>
      <c r="AC81" s="9">
        <v>2</v>
      </c>
      <c r="AD81" s="9">
        <v>7</v>
      </c>
      <c r="AE81" s="5">
        <v>21</v>
      </c>
      <c r="AF81" s="18">
        <v>0</v>
      </c>
      <c r="AG81" s="9">
        <v>12</v>
      </c>
      <c r="AH81" s="5">
        <v>18</v>
      </c>
      <c r="AI81" s="9">
        <v>0</v>
      </c>
      <c r="AJ81" s="18">
        <v>0</v>
      </c>
      <c r="AK81" s="9">
        <v>0</v>
      </c>
      <c r="AL81" s="9">
        <v>0</v>
      </c>
      <c r="AM81" s="9">
        <v>1</v>
      </c>
      <c r="AN81" s="9">
        <v>0</v>
      </c>
      <c r="AO81" s="9">
        <v>1</v>
      </c>
      <c r="AP81" s="9">
        <v>5</v>
      </c>
      <c r="AQ81" s="5">
        <v>17</v>
      </c>
      <c r="AR81" s="9">
        <v>6</v>
      </c>
      <c r="AS81" s="5">
        <v>0</v>
      </c>
      <c r="AT81" s="9">
        <v>0</v>
      </c>
      <c r="AU81" s="18">
        <v>0</v>
      </c>
      <c r="AV81" s="1">
        <f t="shared" si="73"/>
        <v>30</v>
      </c>
      <c r="AW81" s="6">
        <f t="shared" si="74"/>
        <v>30</v>
      </c>
      <c r="AX81">
        <f t="shared" si="75"/>
        <v>30</v>
      </c>
      <c r="AY81" s="14">
        <v>240</v>
      </c>
    </row>
    <row r="82" spans="1:52" hidden="1">
      <c r="A82" s="1" t="s">
        <v>215</v>
      </c>
      <c r="B82" s="1" t="s">
        <v>142</v>
      </c>
      <c r="C82" s="15">
        <v>41852</v>
      </c>
      <c r="D82" s="2">
        <v>2014</v>
      </c>
      <c r="E82" s="16">
        <v>0.44791666666666669</v>
      </c>
      <c r="F82" s="16">
        <v>0.45416666666666666</v>
      </c>
      <c r="G82" s="10">
        <f t="shared" si="65"/>
        <v>6.2499999999999778E-3</v>
      </c>
      <c r="H82" s="11">
        <v>2</v>
      </c>
      <c r="I82" s="12">
        <v>1</v>
      </c>
      <c r="J82" s="12">
        <v>4</v>
      </c>
      <c r="K82" s="12">
        <v>4</v>
      </c>
      <c r="L82" s="13" t="s">
        <v>55</v>
      </c>
      <c r="M82" s="3" t="s">
        <v>54</v>
      </c>
      <c r="N82" s="43">
        <v>1</v>
      </c>
      <c r="O82" s="76">
        <f t="shared" si="66"/>
        <v>55.109999999999992</v>
      </c>
      <c r="P82" s="17">
        <v>16.7</v>
      </c>
      <c r="Q82" s="76">
        <f t="shared" si="67"/>
        <v>56.43</v>
      </c>
      <c r="R82" s="17">
        <v>17.100000000000001</v>
      </c>
      <c r="S82" s="9">
        <f t="shared" si="68"/>
        <v>56.43</v>
      </c>
      <c r="T82" s="9">
        <f t="shared" si="69"/>
        <v>17.100000000000001</v>
      </c>
      <c r="U82" s="77">
        <f t="shared" si="70"/>
        <v>55.769999999999996</v>
      </c>
      <c r="V82" s="30">
        <f t="shared" si="71"/>
        <v>16.899999999999999</v>
      </c>
      <c r="W82" s="75">
        <v>27.844100000000001</v>
      </c>
      <c r="X82" s="75">
        <v>-115.17196</v>
      </c>
      <c r="Y82" s="9">
        <f t="shared" si="72"/>
        <v>66.2</v>
      </c>
      <c r="Z82" s="9">
        <v>19</v>
      </c>
      <c r="AA82" s="41">
        <v>7</v>
      </c>
      <c r="AB82" s="9">
        <v>0</v>
      </c>
      <c r="AC82" s="9">
        <v>4</v>
      </c>
      <c r="AD82" s="9">
        <v>10</v>
      </c>
      <c r="AE82" s="5">
        <v>16</v>
      </c>
      <c r="AF82" s="18">
        <v>0</v>
      </c>
      <c r="AG82" s="9">
        <v>7</v>
      </c>
      <c r="AH82" s="5">
        <v>14</v>
      </c>
      <c r="AI82" s="9">
        <v>0</v>
      </c>
      <c r="AJ82" s="18">
        <v>9</v>
      </c>
      <c r="AK82" s="9">
        <v>2</v>
      </c>
      <c r="AL82" s="9">
        <v>1</v>
      </c>
      <c r="AM82" s="9">
        <v>0</v>
      </c>
      <c r="AN82" s="9">
        <v>0</v>
      </c>
      <c r="AO82" s="9">
        <v>0</v>
      </c>
      <c r="AP82" s="9">
        <v>5</v>
      </c>
      <c r="AQ82" s="5">
        <v>21</v>
      </c>
      <c r="AR82" s="9">
        <v>1</v>
      </c>
      <c r="AS82" s="5">
        <v>0</v>
      </c>
      <c r="AT82" s="9">
        <v>0</v>
      </c>
      <c r="AU82" s="18">
        <v>0</v>
      </c>
      <c r="AV82" s="1">
        <f t="shared" si="73"/>
        <v>30</v>
      </c>
      <c r="AW82" s="6">
        <f t="shared" si="74"/>
        <v>30</v>
      </c>
      <c r="AX82">
        <f t="shared" si="75"/>
        <v>30</v>
      </c>
      <c r="AY82" s="14">
        <v>240</v>
      </c>
    </row>
    <row r="83" spans="1:52" hidden="1">
      <c r="A83" s="1" t="s">
        <v>217</v>
      </c>
      <c r="B83" s="1" t="s">
        <v>139</v>
      </c>
      <c r="C83" s="15">
        <v>41852</v>
      </c>
      <c r="D83" s="2">
        <v>2014</v>
      </c>
      <c r="E83" s="16">
        <v>0.48194444444444445</v>
      </c>
      <c r="F83" s="16">
        <v>0.48680555555555555</v>
      </c>
      <c r="G83" s="10">
        <f t="shared" si="65"/>
        <v>4.8611111111110938E-3</v>
      </c>
      <c r="H83" s="11">
        <v>2</v>
      </c>
      <c r="I83" s="12">
        <v>1</v>
      </c>
      <c r="J83" s="12">
        <v>5</v>
      </c>
      <c r="K83" s="12">
        <v>5</v>
      </c>
      <c r="L83" s="13" t="s">
        <v>55</v>
      </c>
      <c r="M83" s="3" t="s">
        <v>54</v>
      </c>
      <c r="N83" s="43">
        <v>1</v>
      </c>
      <c r="O83" s="76">
        <f t="shared" si="66"/>
        <v>58.41</v>
      </c>
      <c r="P83" s="17">
        <v>17.7</v>
      </c>
      <c r="Q83" s="76">
        <f t="shared" si="67"/>
        <v>58.08</v>
      </c>
      <c r="R83" s="17">
        <v>17.600000000000001</v>
      </c>
      <c r="S83" s="9">
        <f t="shared" si="68"/>
        <v>58.41</v>
      </c>
      <c r="T83" s="9">
        <f t="shared" si="69"/>
        <v>17.7</v>
      </c>
      <c r="U83" s="77">
        <f t="shared" si="70"/>
        <v>58.244999999999997</v>
      </c>
      <c r="V83" s="30">
        <f t="shared" si="71"/>
        <v>17.649999999999999</v>
      </c>
      <c r="W83" s="75">
        <v>27.184381999999999</v>
      </c>
      <c r="X83" s="75">
        <v>-115.16972</v>
      </c>
      <c r="Y83" s="9">
        <f t="shared" si="72"/>
        <v>66.2</v>
      </c>
      <c r="Z83" s="9">
        <v>19</v>
      </c>
      <c r="AA83" s="41">
        <v>8</v>
      </c>
      <c r="AB83" s="9">
        <v>2</v>
      </c>
      <c r="AC83" s="9">
        <v>9</v>
      </c>
      <c r="AD83" s="9">
        <v>10</v>
      </c>
      <c r="AE83" s="5">
        <v>9</v>
      </c>
      <c r="AF83" s="18">
        <v>0</v>
      </c>
      <c r="AG83" s="9">
        <v>8</v>
      </c>
      <c r="AH83" s="5">
        <v>22</v>
      </c>
      <c r="AI83" s="9">
        <v>0</v>
      </c>
      <c r="AJ83" s="18">
        <v>0</v>
      </c>
      <c r="AK83" s="9">
        <v>3</v>
      </c>
      <c r="AL83" s="9">
        <v>0</v>
      </c>
      <c r="AM83" s="9">
        <v>0</v>
      </c>
      <c r="AN83" s="9">
        <v>0</v>
      </c>
      <c r="AO83" s="9">
        <v>1</v>
      </c>
      <c r="AP83" s="9">
        <v>7</v>
      </c>
      <c r="AQ83" s="5">
        <v>17</v>
      </c>
      <c r="AR83" s="9">
        <v>0</v>
      </c>
      <c r="AS83" s="5">
        <v>1</v>
      </c>
      <c r="AT83" s="9">
        <v>0</v>
      </c>
      <c r="AU83" s="18">
        <v>1</v>
      </c>
      <c r="AV83" s="1">
        <f t="shared" si="73"/>
        <v>30</v>
      </c>
      <c r="AW83" s="6">
        <f t="shared" si="74"/>
        <v>30</v>
      </c>
      <c r="AX83">
        <f t="shared" si="75"/>
        <v>30</v>
      </c>
      <c r="AY83" s="14">
        <v>60</v>
      </c>
    </row>
    <row r="84" spans="1:52" hidden="1">
      <c r="A84" s="1" t="s">
        <v>219</v>
      </c>
      <c r="B84" s="1" t="s">
        <v>144</v>
      </c>
      <c r="C84" s="15">
        <v>41852</v>
      </c>
      <c r="D84" s="2">
        <v>2014</v>
      </c>
      <c r="E84" s="16">
        <v>0.45833333333333331</v>
      </c>
      <c r="F84" s="16">
        <v>0.46249999999999997</v>
      </c>
      <c r="G84" s="10">
        <f t="shared" si="65"/>
        <v>4.1666666666666519E-3</v>
      </c>
      <c r="H84" s="11">
        <v>2</v>
      </c>
      <c r="I84" s="12">
        <v>1</v>
      </c>
      <c r="J84" s="12">
        <v>6</v>
      </c>
      <c r="K84" s="12">
        <v>6</v>
      </c>
      <c r="L84" s="13" t="s">
        <v>55</v>
      </c>
      <c r="M84" s="3" t="s">
        <v>54</v>
      </c>
      <c r="N84" s="43">
        <v>1</v>
      </c>
      <c r="O84" s="76">
        <f t="shared" si="66"/>
        <v>56.099999999999994</v>
      </c>
      <c r="P84" s="17">
        <v>17</v>
      </c>
      <c r="Q84" s="76">
        <f t="shared" si="67"/>
        <v>56.099999999999994</v>
      </c>
      <c r="R84" s="17">
        <v>17</v>
      </c>
      <c r="S84" s="9">
        <f t="shared" si="68"/>
        <v>56.099999999999994</v>
      </c>
      <c r="T84" s="9">
        <f t="shared" si="69"/>
        <v>17</v>
      </c>
      <c r="U84" s="77">
        <f t="shared" si="70"/>
        <v>56.099999999999994</v>
      </c>
      <c r="V84" s="30">
        <f t="shared" si="71"/>
        <v>17</v>
      </c>
      <c r="W84" s="75">
        <v>27.844709999999999</v>
      </c>
      <c r="X84" s="75">
        <v>-115.16638</v>
      </c>
      <c r="Y84" s="9">
        <f t="shared" si="72"/>
        <v>66.2</v>
      </c>
      <c r="Z84" s="9">
        <v>19</v>
      </c>
      <c r="AA84" s="41">
        <v>9.1</v>
      </c>
      <c r="AB84" s="9">
        <v>0</v>
      </c>
      <c r="AC84" s="9">
        <v>17</v>
      </c>
      <c r="AD84" s="9">
        <v>9</v>
      </c>
      <c r="AE84" s="5">
        <v>4</v>
      </c>
      <c r="AF84" s="18">
        <v>0</v>
      </c>
      <c r="AG84" s="9">
        <v>0</v>
      </c>
      <c r="AH84" s="5">
        <v>29</v>
      </c>
      <c r="AI84" s="9">
        <v>1</v>
      </c>
      <c r="AJ84" s="18">
        <v>0</v>
      </c>
      <c r="AK84" s="9">
        <v>1</v>
      </c>
      <c r="AL84" s="9">
        <v>1</v>
      </c>
      <c r="AM84" s="9">
        <v>0</v>
      </c>
      <c r="AN84" s="9">
        <v>0</v>
      </c>
      <c r="AO84" s="9">
        <v>0</v>
      </c>
      <c r="AP84" s="9">
        <v>5</v>
      </c>
      <c r="AQ84" s="5">
        <v>21</v>
      </c>
      <c r="AR84" s="9">
        <v>0</v>
      </c>
      <c r="AS84" s="5">
        <v>2</v>
      </c>
      <c r="AT84" s="9">
        <v>0</v>
      </c>
      <c r="AU84" s="18">
        <v>0</v>
      </c>
      <c r="AV84" s="1">
        <f t="shared" si="73"/>
        <v>30</v>
      </c>
      <c r="AW84" s="6">
        <f t="shared" si="74"/>
        <v>30</v>
      </c>
      <c r="AX84">
        <f t="shared" si="75"/>
        <v>30</v>
      </c>
      <c r="AY84" s="14">
        <v>120</v>
      </c>
    </row>
    <row r="85" spans="1:52" hidden="1">
      <c r="A85" s="1" t="s">
        <v>221</v>
      </c>
      <c r="B85" s="1" t="s">
        <v>143</v>
      </c>
      <c r="C85" s="15">
        <v>41852</v>
      </c>
      <c r="D85" s="2">
        <v>2014</v>
      </c>
      <c r="E85" s="16">
        <v>0.47013888888888888</v>
      </c>
      <c r="F85" s="16">
        <v>0.47291666666666665</v>
      </c>
      <c r="G85" s="10">
        <f t="shared" si="65"/>
        <v>2.7777777777777679E-3</v>
      </c>
      <c r="H85" s="11">
        <v>2</v>
      </c>
      <c r="I85" s="12">
        <v>1</v>
      </c>
      <c r="J85" s="12">
        <v>7</v>
      </c>
      <c r="K85" s="12">
        <v>7</v>
      </c>
      <c r="L85" s="22" t="s">
        <v>55</v>
      </c>
      <c r="M85" s="3" t="s">
        <v>54</v>
      </c>
      <c r="N85" s="43">
        <v>1</v>
      </c>
      <c r="O85" s="76">
        <f t="shared" si="66"/>
        <v>54.11999999999999</v>
      </c>
      <c r="P85" s="17">
        <v>16.399999999999999</v>
      </c>
      <c r="Q85" s="76">
        <f t="shared" si="67"/>
        <v>55.769999999999989</v>
      </c>
      <c r="R85" s="17">
        <v>16.899999999999999</v>
      </c>
      <c r="S85" s="9">
        <f t="shared" si="68"/>
        <v>55.769999999999989</v>
      </c>
      <c r="T85" s="9">
        <f t="shared" si="69"/>
        <v>16.899999999999999</v>
      </c>
      <c r="U85" s="77">
        <f t="shared" si="70"/>
        <v>54.944999999999993</v>
      </c>
      <c r="V85" s="30">
        <f t="shared" si="71"/>
        <v>16.649999999999999</v>
      </c>
      <c r="W85" s="75">
        <v>27.844670000000001</v>
      </c>
      <c r="X85" s="75">
        <v>-115.16637</v>
      </c>
      <c r="Y85" s="9">
        <f t="shared" si="72"/>
        <v>66.2</v>
      </c>
      <c r="Z85" s="9">
        <v>19</v>
      </c>
      <c r="AA85" s="41">
        <v>9.1</v>
      </c>
      <c r="AB85" s="9">
        <v>3</v>
      </c>
      <c r="AC85" s="9">
        <v>13</v>
      </c>
      <c r="AD85" s="9">
        <v>5</v>
      </c>
      <c r="AE85" s="5">
        <v>9</v>
      </c>
      <c r="AF85" s="18">
        <v>0</v>
      </c>
      <c r="AG85" s="9">
        <v>14</v>
      </c>
      <c r="AH85" s="5">
        <v>16</v>
      </c>
      <c r="AI85" s="9">
        <v>0</v>
      </c>
      <c r="AJ85" s="18">
        <v>0</v>
      </c>
      <c r="AK85" s="9">
        <v>7</v>
      </c>
      <c r="AL85" s="9">
        <v>0</v>
      </c>
      <c r="AM85" s="9">
        <v>0</v>
      </c>
      <c r="AN85" s="9">
        <v>0</v>
      </c>
      <c r="AO85" s="9">
        <v>5</v>
      </c>
      <c r="AP85" s="9">
        <v>5</v>
      </c>
      <c r="AQ85" s="5">
        <v>13</v>
      </c>
      <c r="AR85" s="9">
        <v>0</v>
      </c>
      <c r="AS85" s="5">
        <v>0</v>
      </c>
      <c r="AT85" s="9">
        <v>0</v>
      </c>
      <c r="AU85" s="18">
        <v>0</v>
      </c>
      <c r="AV85" s="1">
        <f t="shared" si="73"/>
        <v>30</v>
      </c>
      <c r="AW85" s="6">
        <f t="shared" si="74"/>
        <v>30</v>
      </c>
      <c r="AX85">
        <f t="shared" si="75"/>
        <v>30</v>
      </c>
      <c r="AY85" s="14">
        <v>300</v>
      </c>
    </row>
    <row r="86" spans="1:52" hidden="1">
      <c r="A86" s="1" t="s">
        <v>223</v>
      </c>
      <c r="B86" s="1" t="s">
        <v>136</v>
      </c>
      <c r="C86" s="15">
        <v>41852</v>
      </c>
      <c r="D86" s="2">
        <v>2014</v>
      </c>
      <c r="E86" s="16">
        <v>0.47847222222222219</v>
      </c>
      <c r="F86" s="16">
        <v>0.4826388888888889</v>
      </c>
      <c r="G86" s="10">
        <f t="shared" si="65"/>
        <v>4.1666666666667074E-3</v>
      </c>
      <c r="H86" s="11">
        <v>2</v>
      </c>
      <c r="I86" s="12">
        <v>1</v>
      </c>
      <c r="J86" s="12">
        <v>8</v>
      </c>
      <c r="K86" s="12">
        <v>8</v>
      </c>
      <c r="L86" s="22" t="s">
        <v>55</v>
      </c>
      <c r="M86" s="3" t="s">
        <v>54</v>
      </c>
      <c r="N86" s="43">
        <v>1</v>
      </c>
      <c r="O86" s="76">
        <f t="shared" si="66"/>
        <v>56.76</v>
      </c>
      <c r="P86" s="17">
        <v>17.2</v>
      </c>
      <c r="Q86" s="76">
        <f t="shared" si="67"/>
        <v>52.14</v>
      </c>
      <c r="R86" s="17">
        <v>15.8</v>
      </c>
      <c r="S86" s="9">
        <f t="shared" si="68"/>
        <v>56.76</v>
      </c>
      <c r="T86" s="9">
        <f t="shared" si="69"/>
        <v>17.2</v>
      </c>
      <c r="U86" s="77">
        <f t="shared" si="70"/>
        <v>54.45</v>
      </c>
      <c r="V86" s="30">
        <f t="shared" si="71"/>
        <v>16.5</v>
      </c>
      <c r="W86" s="75">
        <v>27.844100000000001</v>
      </c>
      <c r="X86" s="75">
        <v>-115.17196</v>
      </c>
      <c r="Y86" s="9">
        <f t="shared" si="72"/>
        <v>68</v>
      </c>
      <c r="Z86" s="9">
        <v>20</v>
      </c>
      <c r="AA86" s="18">
        <v>7</v>
      </c>
      <c r="AB86" s="9">
        <v>0</v>
      </c>
      <c r="AC86" s="9">
        <v>17</v>
      </c>
      <c r="AD86" s="9">
        <v>1</v>
      </c>
      <c r="AE86" s="5">
        <v>12</v>
      </c>
      <c r="AF86" s="18">
        <v>0</v>
      </c>
      <c r="AG86" s="9">
        <v>0</v>
      </c>
      <c r="AH86" s="5">
        <v>27</v>
      </c>
      <c r="AI86" s="9">
        <v>3</v>
      </c>
      <c r="AJ86" s="18">
        <v>0</v>
      </c>
      <c r="AK86" s="9">
        <v>2</v>
      </c>
      <c r="AL86" s="9">
        <v>0</v>
      </c>
      <c r="AM86" s="9">
        <v>1</v>
      </c>
      <c r="AN86" s="9">
        <v>0</v>
      </c>
      <c r="AO86" s="9">
        <v>3</v>
      </c>
      <c r="AP86" s="9">
        <v>6</v>
      </c>
      <c r="AQ86" s="5">
        <v>14</v>
      </c>
      <c r="AR86" s="9">
        <v>2</v>
      </c>
      <c r="AS86" s="5">
        <v>2</v>
      </c>
      <c r="AT86" s="9">
        <v>0</v>
      </c>
      <c r="AU86" s="18">
        <v>0</v>
      </c>
      <c r="AV86" s="1">
        <f t="shared" si="73"/>
        <v>30</v>
      </c>
      <c r="AW86" s="6">
        <f t="shared" si="74"/>
        <v>30</v>
      </c>
      <c r="AX86">
        <f t="shared" si="75"/>
        <v>30</v>
      </c>
      <c r="AY86" s="14">
        <v>140</v>
      </c>
    </row>
    <row r="87" spans="1:52" hidden="1">
      <c r="A87" s="1" t="s">
        <v>210</v>
      </c>
      <c r="B87" s="5" t="s">
        <v>133</v>
      </c>
      <c r="C87" s="15">
        <v>41852</v>
      </c>
      <c r="D87" s="2">
        <v>2014</v>
      </c>
      <c r="E87" s="16">
        <v>0.5180555555555556</v>
      </c>
      <c r="F87" s="16">
        <v>0.5229166666666667</v>
      </c>
      <c r="G87" s="10">
        <f t="shared" ref="G87:G98" si="76">F87-E87</f>
        <v>4.8611111111110938E-3</v>
      </c>
      <c r="H87" s="11">
        <v>2</v>
      </c>
      <c r="I87" s="12">
        <v>2</v>
      </c>
      <c r="J87" s="12">
        <v>9</v>
      </c>
      <c r="K87" s="12">
        <v>9</v>
      </c>
      <c r="L87" s="13" t="s">
        <v>55</v>
      </c>
      <c r="M87" s="3" t="s">
        <v>54</v>
      </c>
      <c r="N87" s="43">
        <v>1</v>
      </c>
      <c r="O87" s="76">
        <f t="shared" ref="O87:O98" si="77">3.3*P87</f>
        <v>18.479999999999997</v>
      </c>
      <c r="P87" s="17">
        <v>5.6</v>
      </c>
      <c r="Q87" s="76">
        <f t="shared" ref="Q87:Q98" si="78">3.3*R87</f>
        <v>11.879999999999999</v>
      </c>
      <c r="R87" s="17">
        <v>3.6</v>
      </c>
      <c r="S87" s="9">
        <f t="shared" ref="S87" si="79">MAX(Q87,O87)</f>
        <v>18.479999999999997</v>
      </c>
      <c r="T87" s="9">
        <f t="shared" ref="T87" si="80">MAX(R87,P87)</f>
        <v>5.6</v>
      </c>
      <c r="U87" s="77">
        <f t="shared" ref="U87" si="81">AVERAGE(Q87,O87)</f>
        <v>15.179999999999998</v>
      </c>
      <c r="V87" s="30">
        <f t="shared" ref="V87" si="82">AVERAGE(R87,P87)</f>
        <v>4.5999999999999996</v>
      </c>
      <c r="W87" s="75">
        <v>27.848749999999999</v>
      </c>
      <c r="X87" s="75">
        <v>-115.1647</v>
      </c>
      <c r="Y87" s="9">
        <f t="shared" ref="Y87:Y98" si="83">(Z87*1.8)+32</f>
        <v>66.2</v>
      </c>
      <c r="Z87" s="9">
        <v>19</v>
      </c>
      <c r="AA87" s="18">
        <v>8</v>
      </c>
      <c r="AB87" s="9">
        <v>0</v>
      </c>
      <c r="AC87" s="9">
        <v>1</v>
      </c>
      <c r="AD87" s="9">
        <v>1</v>
      </c>
      <c r="AE87" s="5">
        <v>28</v>
      </c>
      <c r="AF87" s="18">
        <v>0</v>
      </c>
      <c r="AG87" s="9">
        <v>1</v>
      </c>
      <c r="AH87" s="5">
        <v>27</v>
      </c>
      <c r="AI87" s="9">
        <v>2</v>
      </c>
      <c r="AJ87" s="18">
        <v>0</v>
      </c>
      <c r="AK87" s="9">
        <v>1</v>
      </c>
      <c r="AL87" s="9">
        <v>4</v>
      </c>
      <c r="AM87" s="9">
        <v>3</v>
      </c>
      <c r="AN87" s="9">
        <v>0</v>
      </c>
      <c r="AO87" s="9">
        <v>1</v>
      </c>
      <c r="AP87" s="9">
        <v>10</v>
      </c>
      <c r="AQ87" s="5">
        <v>3</v>
      </c>
      <c r="AR87" s="9">
        <v>0</v>
      </c>
      <c r="AS87" s="5">
        <v>0</v>
      </c>
      <c r="AT87" s="9">
        <v>2</v>
      </c>
      <c r="AU87" s="18">
        <v>0</v>
      </c>
      <c r="AV87" s="1">
        <f>AB87+AC87+AD87+AE87+AF87</f>
        <v>30</v>
      </c>
      <c r="AW87" s="6">
        <f t="shared" ref="AW87" si="84">AG87+AH87+AI87+AJ87</f>
        <v>30</v>
      </c>
      <c r="AX87">
        <f t="shared" si="75"/>
        <v>30</v>
      </c>
      <c r="AY87" s="14">
        <v>180</v>
      </c>
      <c r="AZ87">
        <v>6</v>
      </c>
    </row>
    <row r="88" spans="1:52" hidden="1">
      <c r="A88" s="1" t="s">
        <v>212</v>
      </c>
      <c r="B88" s="1" t="s">
        <v>135</v>
      </c>
      <c r="C88" s="15">
        <v>41852</v>
      </c>
      <c r="D88" s="2">
        <v>2014</v>
      </c>
      <c r="E88" s="16">
        <v>0.50416666666666665</v>
      </c>
      <c r="F88" s="16">
        <v>0.51111111111111118</v>
      </c>
      <c r="G88" s="10">
        <f t="shared" si="76"/>
        <v>6.9444444444445308E-3</v>
      </c>
      <c r="H88" s="11">
        <v>2</v>
      </c>
      <c r="I88" s="12">
        <v>2</v>
      </c>
      <c r="J88" s="12">
        <v>10</v>
      </c>
      <c r="K88" s="12">
        <v>10</v>
      </c>
      <c r="L88" s="13" t="s">
        <v>55</v>
      </c>
      <c r="M88" s="3" t="s">
        <v>54</v>
      </c>
      <c r="N88" s="43">
        <v>1</v>
      </c>
      <c r="O88" s="76">
        <f t="shared" si="77"/>
        <v>18.479999999999997</v>
      </c>
      <c r="P88" s="17">
        <v>5.6</v>
      </c>
      <c r="Q88" s="76">
        <f t="shared" si="78"/>
        <v>11.879999999999999</v>
      </c>
      <c r="R88" s="17">
        <v>3.6</v>
      </c>
      <c r="S88" s="9">
        <f t="shared" ref="S88" si="85">MAX(Q88,O88)</f>
        <v>18.479999999999997</v>
      </c>
      <c r="T88" s="9">
        <f t="shared" ref="T88" si="86">MAX(R88,P88)</f>
        <v>5.6</v>
      </c>
      <c r="U88" s="77">
        <f t="shared" ref="U88" si="87">AVERAGE(Q88,O88)</f>
        <v>15.179999999999998</v>
      </c>
      <c r="V88" s="30">
        <f t="shared" ref="V88" si="88">AVERAGE(R88,P88)</f>
        <v>4.5999999999999996</v>
      </c>
      <c r="W88" s="75">
        <v>27.848749999999999</v>
      </c>
      <c r="X88" s="75">
        <v>-115.1647</v>
      </c>
      <c r="Y88" s="9">
        <f t="shared" si="83"/>
        <v>69.800000000000011</v>
      </c>
      <c r="Z88" s="9">
        <v>21</v>
      </c>
      <c r="AA88" s="41">
        <v>8</v>
      </c>
      <c r="AB88" s="9">
        <v>0</v>
      </c>
      <c r="AC88" s="9">
        <v>1</v>
      </c>
      <c r="AD88" s="9">
        <v>7</v>
      </c>
      <c r="AE88" s="5">
        <v>22</v>
      </c>
      <c r="AF88" s="18">
        <v>0</v>
      </c>
      <c r="AG88" s="9">
        <v>1</v>
      </c>
      <c r="AH88" s="5">
        <v>23</v>
      </c>
      <c r="AI88" s="9">
        <v>6</v>
      </c>
      <c r="AJ88" s="18">
        <v>0</v>
      </c>
      <c r="AK88" s="9">
        <v>0</v>
      </c>
      <c r="AL88" s="9">
        <v>0</v>
      </c>
      <c r="AM88" s="9">
        <v>16</v>
      </c>
      <c r="AN88" s="9">
        <v>0</v>
      </c>
      <c r="AO88" s="9">
        <v>2</v>
      </c>
      <c r="AP88" s="9">
        <v>0</v>
      </c>
      <c r="AQ88" s="5">
        <v>3</v>
      </c>
      <c r="AR88" s="9">
        <v>0</v>
      </c>
      <c r="AS88" s="5">
        <v>2</v>
      </c>
      <c r="AT88" s="9">
        <v>4</v>
      </c>
      <c r="AU88" s="18">
        <v>0</v>
      </c>
      <c r="AV88" s="1">
        <f t="shared" ref="AV88:AV98" si="89">AB88+AC88+AD88+AE88+AF88</f>
        <v>30</v>
      </c>
      <c r="AW88" s="6">
        <f t="shared" ref="AW88:AW98" si="90">AG88+AH88+AI88+AJ88</f>
        <v>30</v>
      </c>
      <c r="AX88">
        <f t="shared" si="75"/>
        <v>30</v>
      </c>
      <c r="AY88" s="14">
        <v>30</v>
      </c>
      <c r="AZ88">
        <v>3</v>
      </c>
    </row>
    <row r="89" spans="1:52" hidden="1">
      <c r="A89" s="1" t="s">
        <v>214</v>
      </c>
      <c r="B89" s="1" t="s">
        <v>50</v>
      </c>
      <c r="C89" s="15">
        <v>41852</v>
      </c>
      <c r="D89" s="2">
        <v>2014</v>
      </c>
      <c r="E89" s="16">
        <v>0.50972222222222219</v>
      </c>
      <c r="F89" s="16">
        <v>0.5131944444444444</v>
      </c>
      <c r="G89" s="10">
        <f t="shared" si="76"/>
        <v>3.4722222222222099E-3</v>
      </c>
      <c r="H89" s="11">
        <v>2</v>
      </c>
      <c r="I89" s="12">
        <v>2</v>
      </c>
      <c r="J89" s="12">
        <v>11</v>
      </c>
      <c r="K89" s="12">
        <v>11</v>
      </c>
      <c r="L89" s="13" t="s">
        <v>55</v>
      </c>
      <c r="M89" s="3" t="s">
        <v>54</v>
      </c>
      <c r="N89" s="43">
        <v>1</v>
      </c>
      <c r="O89" s="76">
        <f t="shared" si="77"/>
        <v>17.16</v>
      </c>
      <c r="P89" s="17">
        <v>5.2</v>
      </c>
      <c r="Q89" s="76">
        <f t="shared" si="78"/>
        <v>11.879999999999999</v>
      </c>
      <c r="R89" s="17">
        <v>3.6</v>
      </c>
      <c r="S89" s="9">
        <f t="shared" ref="S89:S98" si="91">MAX(Q89,O89)</f>
        <v>17.16</v>
      </c>
      <c r="T89" s="9">
        <f t="shared" ref="T89:T98" si="92">MAX(R89,P89)</f>
        <v>5.2</v>
      </c>
      <c r="U89" s="77">
        <f t="shared" ref="U89:U98" si="93">AVERAGE(Q89,O89)</f>
        <v>14.52</v>
      </c>
      <c r="V89" s="30">
        <f t="shared" ref="V89:V98" si="94">AVERAGE(R89,P89)</f>
        <v>4.4000000000000004</v>
      </c>
      <c r="W89" s="75">
        <v>27.850460000000002</v>
      </c>
      <c r="X89" s="75">
        <v>-115.17031</v>
      </c>
      <c r="Y89" s="9">
        <f t="shared" si="83"/>
        <v>66.2</v>
      </c>
      <c r="Z89" s="9">
        <v>19</v>
      </c>
      <c r="AA89" s="41">
        <v>4</v>
      </c>
      <c r="AB89" s="9">
        <v>0</v>
      </c>
      <c r="AC89" s="9">
        <v>4</v>
      </c>
      <c r="AD89" s="9">
        <v>7</v>
      </c>
      <c r="AE89" s="5">
        <v>19</v>
      </c>
      <c r="AF89" s="18">
        <v>0</v>
      </c>
      <c r="AG89" s="9">
        <v>3</v>
      </c>
      <c r="AH89" s="5">
        <v>27</v>
      </c>
      <c r="AI89" s="9">
        <v>0</v>
      </c>
      <c r="AJ89" s="18">
        <v>0</v>
      </c>
      <c r="AK89" s="9">
        <v>0</v>
      </c>
      <c r="AL89" s="9">
        <v>2</v>
      </c>
      <c r="AM89" s="9">
        <v>0</v>
      </c>
      <c r="AN89" s="9">
        <v>0</v>
      </c>
      <c r="AO89" s="9">
        <v>0</v>
      </c>
      <c r="AP89" s="9">
        <v>6</v>
      </c>
      <c r="AQ89" s="5">
        <v>18</v>
      </c>
      <c r="AR89" s="9">
        <v>2</v>
      </c>
      <c r="AS89" s="5">
        <v>1</v>
      </c>
      <c r="AT89" s="9">
        <v>1</v>
      </c>
      <c r="AU89" s="18">
        <v>0</v>
      </c>
      <c r="AV89" s="1">
        <f t="shared" si="89"/>
        <v>30</v>
      </c>
      <c r="AW89" s="6">
        <f t="shared" si="90"/>
        <v>30</v>
      </c>
      <c r="AX89">
        <f t="shared" si="75"/>
        <v>30</v>
      </c>
      <c r="AY89" s="14">
        <v>90</v>
      </c>
    </row>
    <row r="90" spans="1:52" hidden="1">
      <c r="A90" s="1" t="s">
        <v>216</v>
      </c>
      <c r="B90" s="1" t="s">
        <v>142</v>
      </c>
      <c r="C90" s="15">
        <v>41852</v>
      </c>
      <c r="D90" s="2">
        <v>2014</v>
      </c>
      <c r="E90" s="16">
        <v>0.5180555555555556</v>
      </c>
      <c r="F90" s="16">
        <v>0.52013888888888882</v>
      </c>
      <c r="G90" s="10">
        <f t="shared" si="76"/>
        <v>2.0833333333332149E-3</v>
      </c>
      <c r="H90" s="11">
        <v>2</v>
      </c>
      <c r="I90" s="12">
        <v>2</v>
      </c>
      <c r="J90" s="12">
        <v>12</v>
      </c>
      <c r="K90" s="12">
        <v>12</v>
      </c>
      <c r="L90" s="13" t="s">
        <v>55</v>
      </c>
      <c r="M90" s="3" t="s">
        <v>54</v>
      </c>
      <c r="N90" s="43">
        <v>1</v>
      </c>
      <c r="O90" s="76">
        <f t="shared" si="77"/>
        <v>21.12</v>
      </c>
      <c r="P90" s="17">
        <v>6.4</v>
      </c>
      <c r="Q90" s="76">
        <f t="shared" si="78"/>
        <v>21.12</v>
      </c>
      <c r="R90" s="17">
        <v>6.4</v>
      </c>
      <c r="S90" s="9">
        <f t="shared" si="91"/>
        <v>21.12</v>
      </c>
      <c r="T90" s="9">
        <f t="shared" si="92"/>
        <v>6.4</v>
      </c>
      <c r="U90" s="77">
        <f t="shared" si="93"/>
        <v>21.12</v>
      </c>
      <c r="V90" s="30">
        <f t="shared" si="94"/>
        <v>6.4</v>
      </c>
      <c r="W90" s="75">
        <v>27.844100000000001</v>
      </c>
      <c r="X90" s="75">
        <v>-115.17196</v>
      </c>
      <c r="Y90" s="9">
        <f t="shared" si="83"/>
        <v>66.2</v>
      </c>
      <c r="Z90" s="9">
        <v>19</v>
      </c>
      <c r="AA90" s="41">
        <v>7</v>
      </c>
      <c r="AB90" s="9">
        <v>0</v>
      </c>
      <c r="AC90" s="9">
        <v>4</v>
      </c>
      <c r="AD90" s="9">
        <v>10</v>
      </c>
      <c r="AE90" s="5">
        <v>16</v>
      </c>
      <c r="AF90" s="18">
        <v>0</v>
      </c>
      <c r="AG90" s="9">
        <v>7</v>
      </c>
      <c r="AH90" s="5">
        <v>14</v>
      </c>
      <c r="AI90" s="9">
        <v>0</v>
      </c>
      <c r="AJ90" s="18">
        <v>9</v>
      </c>
      <c r="AK90" s="9">
        <v>2</v>
      </c>
      <c r="AL90" s="9">
        <v>1</v>
      </c>
      <c r="AM90" s="9">
        <v>0</v>
      </c>
      <c r="AN90" s="9">
        <v>0</v>
      </c>
      <c r="AO90" s="9">
        <v>0</v>
      </c>
      <c r="AP90" s="9">
        <v>5</v>
      </c>
      <c r="AQ90" s="5">
        <v>21</v>
      </c>
      <c r="AR90" s="9">
        <v>1</v>
      </c>
      <c r="AS90" s="5">
        <v>0</v>
      </c>
      <c r="AT90" s="9">
        <v>0</v>
      </c>
      <c r="AU90" s="18">
        <v>0</v>
      </c>
      <c r="AV90" s="1">
        <f t="shared" si="89"/>
        <v>30</v>
      </c>
      <c r="AW90" s="6">
        <f t="shared" si="90"/>
        <v>30</v>
      </c>
      <c r="AX90">
        <f t="shared" si="75"/>
        <v>30</v>
      </c>
      <c r="AY90" s="14">
        <v>90</v>
      </c>
    </row>
    <row r="91" spans="1:52" hidden="1">
      <c r="A91" s="1" t="s">
        <v>218</v>
      </c>
      <c r="B91" s="1" t="s">
        <v>139</v>
      </c>
      <c r="C91" s="15">
        <v>41852</v>
      </c>
      <c r="D91" s="2">
        <v>2014</v>
      </c>
      <c r="E91" s="16">
        <v>0.52500000000000002</v>
      </c>
      <c r="F91" s="16">
        <v>0.52986111111111112</v>
      </c>
      <c r="G91" s="10">
        <f t="shared" si="76"/>
        <v>4.8611111111110938E-3</v>
      </c>
      <c r="H91" s="11">
        <v>2</v>
      </c>
      <c r="I91" s="12">
        <v>2</v>
      </c>
      <c r="J91" s="12">
        <v>13</v>
      </c>
      <c r="K91" s="12">
        <v>13</v>
      </c>
      <c r="L91" s="13" t="s">
        <v>55</v>
      </c>
      <c r="M91" s="3" t="s">
        <v>54</v>
      </c>
      <c r="N91" s="43">
        <v>1</v>
      </c>
      <c r="O91" s="76">
        <f t="shared" si="77"/>
        <v>14.52</v>
      </c>
      <c r="P91" s="17">
        <v>4.4000000000000004</v>
      </c>
      <c r="Q91" s="76">
        <f t="shared" si="78"/>
        <v>14.19</v>
      </c>
      <c r="R91" s="17">
        <v>4.3</v>
      </c>
      <c r="S91" s="9">
        <f t="shared" si="91"/>
        <v>14.52</v>
      </c>
      <c r="T91" s="9">
        <f t="shared" si="92"/>
        <v>4.4000000000000004</v>
      </c>
      <c r="U91" s="77">
        <f t="shared" si="93"/>
        <v>14.355</v>
      </c>
      <c r="V91" s="30">
        <f t="shared" si="94"/>
        <v>4.3499999999999996</v>
      </c>
      <c r="W91" s="75">
        <v>27.850460000000002</v>
      </c>
      <c r="X91" s="75">
        <v>-115.17031</v>
      </c>
      <c r="Y91" s="9">
        <f t="shared" si="83"/>
        <v>66.2</v>
      </c>
      <c r="Z91" s="9">
        <v>19</v>
      </c>
      <c r="AA91" s="41">
        <v>4</v>
      </c>
      <c r="AB91" s="9">
        <v>2</v>
      </c>
      <c r="AC91" s="9">
        <v>6</v>
      </c>
      <c r="AD91" s="9">
        <v>13</v>
      </c>
      <c r="AE91" s="5">
        <v>9</v>
      </c>
      <c r="AF91" s="18">
        <v>0</v>
      </c>
      <c r="AG91" s="9">
        <v>0</v>
      </c>
      <c r="AH91" s="5">
        <v>28</v>
      </c>
      <c r="AI91" s="9">
        <v>2</v>
      </c>
      <c r="AJ91" s="18">
        <v>0</v>
      </c>
      <c r="AK91" s="9">
        <v>3</v>
      </c>
      <c r="AL91" s="9">
        <v>0</v>
      </c>
      <c r="AM91" s="9">
        <v>0</v>
      </c>
      <c r="AN91" s="9">
        <v>0</v>
      </c>
      <c r="AO91" s="9">
        <v>1</v>
      </c>
      <c r="AP91" s="9">
        <v>12</v>
      </c>
      <c r="AQ91" s="5">
        <v>12</v>
      </c>
      <c r="AR91" s="9">
        <v>0</v>
      </c>
      <c r="AS91" s="5">
        <v>2</v>
      </c>
      <c r="AT91" s="9">
        <v>0</v>
      </c>
      <c r="AU91" s="18">
        <v>0</v>
      </c>
      <c r="AV91" s="1">
        <f t="shared" si="89"/>
        <v>30</v>
      </c>
      <c r="AW91" s="6">
        <f t="shared" si="90"/>
        <v>30</v>
      </c>
      <c r="AX91">
        <f t="shared" si="75"/>
        <v>30</v>
      </c>
      <c r="AY91" s="14">
        <v>240</v>
      </c>
    </row>
    <row r="92" spans="1:52" hidden="1">
      <c r="A92" s="1" t="s">
        <v>220</v>
      </c>
      <c r="B92" s="1" t="s">
        <v>144</v>
      </c>
      <c r="C92" s="15">
        <v>41852</v>
      </c>
      <c r="D92" s="2">
        <v>2014</v>
      </c>
      <c r="E92" s="16">
        <v>0.52638888888888891</v>
      </c>
      <c r="F92" s="16">
        <v>0.53125</v>
      </c>
      <c r="G92" s="10">
        <f t="shared" si="76"/>
        <v>4.8611111111110938E-3</v>
      </c>
      <c r="H92" s="11">
        <v>2</v>
      </c>
      <c r="I92" s="12">
        <v>2</v>
      </c>
      <c r="J92" s="12">
        <v>14</v>
      </c>
      <c r="K92" s="12">
        <v>14</v>
      </c>
      <c r="L92" s="13" t="s">
        <v>55</v>
      </c>
      <c r="M92" s="3" t="s">
        <v>54</v>
      </c>
      <c r="N92" s="43">
        <v>1</v>
      </c>
      <c r="O92" s="76">
        <f t="shared" si="77"/>
        <v>32.340000000000003</v>
      </c>
      <c r="P92" s="17">
        <v>9.8000000000000007</v>
      </c>
      <c r="Q92" s="76">
        <f t="shared" si="78"/>
        <v>33</v>
      </c>
      <c r="R92" s="17">
        <v>10</v>
      </c>
      <c r="S92" s="9">
        <f t="shared" si="91"/>
        <v>33</v>
      </c>
      <c r="T92" s="9">
        <f t="shared" si="92"/>
        <v>10</v>
      </c>
      <c r="U92" s="77">
        <f t="shared" si="93"/>
        <v>32.67</v>
      </c>
      <c r="V92" s="30">
        <f t="shared" si="94"/>
        <v>9.9</v>
      </c>
      <c r="W92" s="75">
        <v>27.847580000000001</v>
      </c>
      <c r="X92" s="75">
        <v>-115.16484</v>
      </c>
      <c r="Y92" s="9">
        <f t="shared" si="83"/>
        <v>66.2</v>
      </c>
      <c r="Z92" s="9">
        <v>19</v>
      </c>
      <c r="AA92" s="41">
        <v>8.6999999999999993</v>
      </c>
      <c r="AB92" s="9">
        <v>0</v>
      </c>
      <c r="AC92" s="9">
        <v>3</v>
      </c>
      <c r="AD92" s="9">
        <v>0</v>
      </c>
      <c r="AE92" s="5">
        <v>27</v>
      </c>
      <c r="AF92" s="18">
        <v>0</v>
      </c>
      <c r="AG92" s="9">
        <v>0</v>
      </c>
      <c r="AH92" s="5">
        <v>24</v>
      </c>
      <c r="AI92" s="9">
        <v>6</v>
      </c>
      <c r="AJ92" s="18">
        <v>0</v>
      </c>
      <c r="AK92" s="9">
        <v>3</v>
      </c>
      <c r="AL92" s="9">
        <v>0</v>
      </c>
      <c r="AM92" s="9">
        <v>1</v>
      </c>
      <c r="AN92" s="9">
        <v>0</v>
      </c>
      <c r="AO92" s="9">
        <v>0</v>
      </c>
      <c r="AP92" s="9">
        <v>6</v>
      </c>
      <c r="AQ92" s="5">
        <v>13</v>
      </c>
      <c r="AR92" s="9">
        <v>4</v>
      </c>
      <c r="AS92" s="5">
        <v>3</v>
      </c>
      <c r="AT92" s="9">
        <v>0</v>
      </c>
      <c r="AU92" s="18">
        <v>0</v>
      </c>
      <c r="AV92" s="1">
        <f t="shared" si="89"/>
        <v>30</v>
      </c>
      <c r="AW92" s="6">
        <f t="shared" si="90"/>
        <v>30</v>
      </c>
      <c r="AX92">
        <f t="shared" si="75"/>
        <v>30</v>
      </c>
      <c r="AY92" s="14">
        <v>240</v>
      </c>
    </row>
    <row r="93" spans="1:52" hidden="1">
      <c r="A93" s="1" t="s">
        <v>222</v>
      </c>
      <c r="B93" s="1" t="s">
        <v>143</v>
      </c>
      <c r="C93" s="15">
        <v>41852</v>
      </c>
      <c r="D93" s="2">
        <v>2014</v>
      </c>
      <c r="E93" s="16">
        <v>0.51597222222222217</v>
      </c>
      <c r="F93" s="16">
        <v>0.52013888888888882</v>
      </c>
      <c r="G93" s="10">
        <f t="shared" si="76"/>
        <v>4.1666666666666519E-3</v>
      </c>
      <c r="H93" s="11">
        <v>2</v>
      </c>
      <c r="I93" s="12">
        <v>2</v>
      </c>
      <c r="J93" s="12">
        <v>15</v>
      </c>
      <c r="K93" s="12">
        <v>15</v>
      </c>
      <c r="L93" s="13" t="s">
        <v>55</v>
      </c>
      <c r="M93" s="3" t="s">
        <v>54</v>
      </c>
      <c r="N93" s="43">
        <v>1</v>
      </c>
      <c r="O93" s="76">
        <f t="shared" si="77"/>
        <v>31.02</v>
      </c>
      <c r="P93" s="17">
        <v>9.4</v>
      </c>
      <c r="Q93" s="76">
        <f t="shared" si="78"/>
        <v>33</v>
      </c>
      <c r="R93" s="17">
        <v>10</v>
      </c>
      <c r="S93" s="9">
        <f t="shared" si="91"/>
        <v>33</v>
      </c>
      <c r="T93" s="9">
        <f t="shared" si="92"/>
        <v>10</v>
      </c>
      <c r="U93" s="77">
        <f t="shared" si="93"/>
        <v>32.01</v>
      </c>
      <c r="V93" s="30">
        <f t="shared" si="94"/>
        <v>9.6999999999999993</v>
      </c>
      <c r="W93" s="75">
        <v>27.847580000000001</v>
      </c>
      <c r="X93" s="75">
        <v>-115.16486</v>
      </c>
      <c r="Y93" s="9">
        <f t="shared" si="83"/>
        <v>66.2</v>
      </c>
      <c r="Z93" s="9">
        <v>19</v>
      </c>
      <c r="AA93" s="41">
        <v>8.6999999999999993</v>
      </c>
      <c r="AB93" s="9">
        <v>0</v>
      </c>
      <c r="AC93" s="9">
        <v>3</v>
      </c>
      <c r="AD93" s="9">
        <v>3</v>
      </c>
      <c r="AE93" s="5">
        <v>24</v>
      </c>
      <c r="AF93" s="18">
        <v>0</v>
      </c>
      <c r="AG93" s="9">
        <v>0</v>
      </c>
      <c r="AH93" s="5">
        <v>30</v>
      </c>
      <c r="AI93" s="9">
        <v>0</v>
      </c>
      <c r="AJ93" s="18">
        <v>0</v>
      </c>
      <c r="AK93" s="9">
        <v>0</v>
      </c>
      <c r="AL93" s="9">
        <v>1</v>
      </c>
      <c r="AM93" s="9">
        <v>1</v>
      </c>
      <c r="AN93" s="9">
        <v>0</v>
      </c>
      <c r="AO93" s="9">
        <v>0</v>
      </c>
      <c r="AP93" s="9">
        <v>11</v>
      </c>
      <c r="AQ93" s="5">
        <v>6</v>
      </c>
      <c r="AR93" s="9">
        <v>11</v>
      </c>
      <c r="AS93" s="5">
        <v>0</v>
      </c>
      <c r="AT93" s="9">
        <v>0</v>
      </c>
      <c r="AU93" s="18">
        <v>0</v>
      </c>
      <c r="AV93" s="1">
        <f t="shared" si="89"/>
        <v>30</v>
      </c>
      <c r="AW93" s="6">
        <f t="shared" si="90"/>
        <v>30</v>
      </c>
      <c r="AX93">
        <f t="shared" si="75"/>
        <v>30</v>
      </c>
      <c r="AY93" s="14">
        <v>270</v>
      </c>
    </row>
    <row r="94" spans="1:52" hidden="1">
      <c r="A94" s="1" t="s">
        <v>224</v>
      </c>
      <c r="B94" s="1" t="s">
        <v>136</v>
      </c>
      <c r="C94" s="15">
        <v>41852</v>
      </c>
      <c r="D94" s="2">
        <v>2014</v>
      </c>
      <c r="E94" s="16">
        <v>0.54861111111111105</v>
      </c>
      <c r="F94" s="16">
        <v>0.5541666666666667</v>
      </c>
      <c r="G94" s="10">
        <f t="shared" si="76"/>
        <v>5.5555555555556468E-3</v>
      </c>
      <c r="H94" s="11">
        <v>2</v>
      </c>
      <c r="I94" s="12">
        <v>2</v>
      </c>
      <c r="J94" s="12">
        <v>16</v>
      </c>
      <c r="K94" s="12">
        <v>6</v>
      </c>
      <c r="L94" s="13" t="s">
        <v>55</v>
      </c>
      <c r="M94" s="3" t="s">
        <v>54</v>
      </c>
      <c r="N94" s="43">
        <v>1</v>
      </c>
      <c r="O94" s="76">
        <f t="shared" si="77"/>
        <v>19.139999999999997</v>
      </c>
      <c r="P94" s="17">
        <v>5.8</v>
      </c>
      <c r="Q94" s="76">
        <f t="shared" si="78"/>
        <v>18.479999999999997</v>
      </c>
      <c r="R94" s="17">
        <v>5.6</v>
      </c>
      <c r="S94" s="9">
        <f t="shared" si="91"/>
        <v>19.139999999999997</v>
      </c>
      <c r="T94" s="9">
        <f t="shared" si="92"/>
        <v>5.8</v>
      </c>
      <c r="U94" s="77">
        <f t="shared" si="93"/>
        <v>18.809999999999995</v>
      </c>
      <c r="V94" s="30">
        <f t="shared" si="94"/>
        <v>5.6999999999999993</v>
      </c>
      <c r="W94" s="75">
        <v>27.850190000000001</v>
      </c>
      <c r="X94" s="75">
        <v>-115.16595</v>
      </c>
      <c r="Y94" s="9">
        <f t="shared" si="83"/>
        <v>68</v>
      </c>
      <c r="Z94" s="9">
        <v>20</v>
      </c>
      <c r="AA94" s="18">
        <v>7</v>
      </c>
      <c r="AB94" s="9">
        <v>5</v>
      </c>
      <c r="AC94" s="9">
        <v>0</v>
      </c>
      <c r="AD94" s="9">
        <v>8</v>
      </c>
      <c r="AE94" s="5">
        <v>17</v>
      </c>
      <c r="AF94" s="18">
        <v>0</v>
      </c>
      <c r="AG94" s="9">
        <v>0</v>
      </c>
      <c r="AH94" s="5">
        <v>30</v>
      </c>
      <c r="AI94" s="9">
        <v>0</v>
      </c>
      <c r="AJ94" s="18">
        <v>0</v>
      </c>
      <c r="AK94" s="9">
        <v>3</v>
      </c>
      <c r="AL94" s="9">
        <v>0</v>
      </c>
      <c r="AM94" s="9">
        <v>2</v>
      </c>
      <c r="AN94" s="9">
        <v>0</v>
      </c>
      <c r="AO94" s="9">
        <v>0</v>
      </c>
      <c r="AP94" s="9">
        <v>15</v>
      </c>
      <c r="AQ94" s="5">
        <v>1</v>
      </c>
      <c r="AR94" s="9">
        <v>0</v>
      </c>
      <c r="AS94" s="5">
        <v>2</v>
      </c>
      <c r="AT94" s="9">
        <v>6</v>
      </c>
      <c r="AU94" s="18">
        <v>0</v>
      </c>
      <c r="AV94" s="1">
        <f t="shared" si="89"/>
        <v>30</v>
      </c>
      <c r="AW94" s="6">
        <f t="shared" si="90"/>
        <v>30</v>
      </c>
      <c r="AX94">
        <f t="shared" si="75"/>
        <v>30</v>
      </c>
      <c r="AY94" s="14">
        <v>300</v>
      </c>
      <c r="AZ94">
        <v>1</v>
      </c>
    </row>
    <row r="95" spans="1:52">
      <c r="A95" s="1" t="s">
        <v>237</v>
      </c>
      <c r="B95" s="1" t="s">
        <v>142</v>
      </c>
      <c r="C95" s="15">
        <v>41853</v>
      </c>
      <c r="D95" s="2">
        <v>2014</v>
      </c>
      <c r="E95" s="16">
        <v>0.44027777777777777</v>
      </c>
      <c r="F95" s="16">
        <v>0.4513888888888889</v>
      </c>
      <c r="G95" s="10">
        <f t="shared" si="76"/>
        <v>1.1111111111111127E-2</v>
      </c>
      <c r="H95" s="11">
        <v>2</v>
      </c>
      <c r="I95" s="12">
        <v>3</v>
      </c>
      <c r="J95" s="12">
        <v>17</v>
      </c>
      <c r="K95" s="12">
        <v>17</v>
      </c>
      <c r="L95" s="13" t="s">
        <v>55</v>
      </c>
      <c r="M95" s="3" t="s">
        <v>54</v>
      </c>
      <c r="N95" s="43">
        <v>1</v>
      </c>
      <c r="O95" s="76">
        <f t="shared" si="77"/>
        <v>34.979999999999997</v>
      </c>
      <c r="P95" s="17">
        <v>10.6</v>
      </c>
      <c r="Q95" s="76">
        <f t="shared" si="78"/>
        <v>28.38</v>
      </c>
      <c r="R95" s="17">
        <v>8.6</v>
      </c>
      <c r="S95" s="9">
        <f t="shared" si="91"/>
        <v>34.979999999999997</v>
      </c>
      <c r="T95" s="9">
        <f t="shared" si="92"/>
        <v>10.6</v>
      </c>
      <c r="U95" s="77">
        <f t="shared" si="93"/>
        <v>31.68</v>
      </c>
      <c r="V95" s="30">
        <f t="shared" si="94"/>
        <v>9.6</v>
      </c>
      <c r="W95" s="75">
        <v>27.847770000000001</v>
      </c>
      <c r="X95" s="75">
        <v>-115.16087</v>
      </c>
      <c r="Y95" s="9">
        <f t="shared" si="83"/>
        <v>68</v>
      </c>
      <c r="Z95" s="9">
        <v>20</v>
      </c>
      <c r="AA95" s="18">
        <v>7</v>
      </c>
      <c r="AB95" s="9">
        <v>12</v>
      </c>
      <c r="AC95" s="9">
        <v>4</v>
      </c>
      <c r="AD95" s="9">
        <v>3</v>
      </c>
      <c r="AE95" s="5">
        <v>11</v>
      </c>
      <c r="AF95" s="18">
        <v>0</v>
      </c>
      <c r="AG95" s="9">
        <v>16</v>
      </c>
      <c r="AH95" s="5">
        <v>14</v>
      </c>
      <c r="AI95" s="9">
        <v>0</v>
      </c>
      <c r="AJ95" s="18">
        <v>0</v>
      </c>
      <c r="AK95" s="9">
        <v>8</v>
      </c>
      <c r="AL95" s="9">
        <v>0</v>
      </c>
      <c r="AM95" s="9">
        <v>8</v>
      </c>
      <c r="AN95" s="9">
        <v>0</v>
      </c>
      <c r="AO95" s="9">
        <v>0</v>
      </c>
      <c r="AP95" s="9">
        <v>2</v>
      </c>
      <c r="AQ95" s="5">
        <v>4</v>
      </c>
      <c r="AR95" s="9">
        <v>0</v>
      </c>
      <c r="AS95" s="5">
        <v>0</v>
      </c>
      <c r="AT95" s="9">
        <v>0</v>
      </c>
      <c r="AU95" s="18">
        <v>0</v>
      </c>
      <c r="AV95" s="1">
        <f t="shared" si="89"/>
        <v>30</v>
      </c>
      <c r="AW95" s="6">
        <f t="shared" si="90"/>
        <v>30</v>
      </c>
      <c r="AX95">
        <f t="shared" si="75"/>
        <v>30</v>
      </c>
      <c r="AY95" s="14">
        <v>300</v>
      </c>
      <c r="AZ95">
        <v>8</v>
      </c>
    </row>
    <row r="96" spans="1:52">
      <c r="A96" s="1" t="s">
        <v>238</v>
      </c>
      <c r="B96" s="1" t="s">
        <v>139</v>
      </c>
      <c r="C96" s="15">
        <v>41853</v>
      </c>
      <c r="D96" s="2">
        <v>2014</v>
      </c>
      <c r="E96" s="16">
        <v>0.44236111111111115</v>
      </c>
      <c r="F96" s="16">
        <v>0.44791666666666669</v>
      </c>
      <c r="G96" s="10">
        <f t="shared" si="76"/>
        <v>5.5555555555555358E-3</v>
      </c>
      <c r="H96" s="11">
        <v>2</v>
      </c>
      <c r="I96" s="12">
        <v>3</v>
      </c>
      <c r="J96" s="12">
        <v>18</v>
      </c>
      <c r="K96" s="12">
        <v>18</v>
      </c>
      <c r="L96" s="13" t="s">
        <v>55</v>
      </c>
      <c r="M96" s="3" t="s">
        <v>54</v>
      </c>
      <c r="N96" s="43">
        <v>1</v>
      </c>
      <c r="O96" s="76">
        <f t="shared" si="77"/>
        <v>48.839999999999996</v>
      </c>
      <c r="P96" s="17">
        <v>14.8</v>
      </c>
      <c r="Q96" s="76">
        <f t="shared" si="78"/>
        <v>45.87</v>
      </c>
      <c r="R96" s="17">
        <v>13.9</v>
      </c>
      <c r="S96" s="9">
        <f t="shared" si="91"/>
        <v>48.839999999999996</v>
      </c>
      <c r="T96" s="9">
        <f t="shared" si="92"/>
        <v>14.8</v>
      </c>
      <c r="U96" s="77">
        <f t="shared" si="93"/>
        <v>47.354999999999997</v>
      </c>
      <c r="V96" s="30">
        <f t="shared" si="94"/>
        <v>14.350000000000001</v>
      </c>
      <c r="W96" s="75">
        <v>27.84788</v>
      </c>
      <c r="X96" s="75">
        <v>-115.16032</v>
      </c>
      <c r="Y96" s="9">
        <f t="shared" si="83"/>
        <v>68</v>
      </c>
      <c r="Z96" s="9">
        <v>20</v>
      </c>
      <c r="AA96" s="18">
        <v>5</v>
      </c>
      <c r="AB96" s="9">
        <v>6</v>
      </c>
      <c r="AC96" s="9">
        <v>14</v>
      </c>
      <c r="AD96" s="9">
        <v>8</v>
      </c>
      <c r="AE96" s="5">
        <v>2</v>
      </c>
      <c r="AF96" s="18">
        <v>0</v>
      </c>
      <c r="AG96" s="9">
        <v>12</v>
      </c>
      <c r="AH96" s="5">
        <v>18</v>
      </c>
      <c r="AI96" s="9">
        <v>0</v>
      </c>
      <c r="AJ96" s="18">
        <v>0</v>
      </c>
      <c r="AK96" s="9">
        <v>7</v>
      </c>
      <c r="AL96" s="9">
        <v>0</v>
      </c>
      <c r="AM96" s="9">
        <v>0</v>
      </c>
      <c r="AN96" s="9">
        <v>0</v>
      </c>
      <c r="AO96" s="9">
        <v>0</v>
      </c>
      <c r="AP96" s="9">
        <v>5</v>
      </c>
      <c r="AQ96" s="5">
        <v>16</v>
      </c>
      <c r="AR96" s="9">
        <v>2</v>
      </c>
      <c r="AS96" s="5">
        <v>0</v>
      </c>
      <c r="AT96" s="9">
        <v>0</v>
      </c>
      <c r="AU96" s="18">
        <v>0</v>
      </c>
      <c r="AV96" s="1">
        <f t="shared" si="89"/>
        <v>30</v>
      </c>
      <c r="AW96" s="6">
        <f t="shared" si="90"/>
        <v>30</v>
      </c>
      <c r="AX96">
        <f t="shared" si="75"/>
        <v>30</v>
      </c>
      <c r="AY96" s="14">
        <v>120</v>
      </c>
    </row>
    <row r="97" spans="1:52">
      <c r="A97" s="1" t="s">
        <v>239</v>
      </c>
      <c r="B97" s="1" t="s">
        <v>136</v>
      </c>
      <c r="C97" s="15">
        <v>41853</v>
      </c>
      <c r="D97" s="2">
        <v>2014</v>
      </c>
      <c r="E97" s="16">
        <v>0.47430555555555554</v>
      </c>
      <c r="F97" s="16">
        <v>0.47916666666666669</v>
      </c>
      <c r="G97" s="10">
        <f t="shared" si="76"/>
        <v>4.8611111111111494E-3</v>
      </c>
      <c r="H97" s="11">
        <v>2</v>
      </c>
      <c r="I97" s="12">
        <v>3</v>
      </c>
      <c r="J97" s="12">
        <v>19</v>
      </c>
      <c r="K97" s="12">
        <v>19</v>
      </c>
      <c r="L97" s="13" t="s">
        <v>55</v>
      </c>
      <c r="M97" s="3" t="s">
        <v>54</v>
      </c>
      <c r="N97" s="43">
        <v>1</v>
      </c>
      <c r="O97" s="76">
        <f t="shared" si="77"/>
        <v>34.65</v>
      </c>
      <c r="P97" s="17">
        <v>10.5</v>
      </c>
      <c r="Q97" s="76">
        <f t="shared" si="78"/>
        <v>31.349999999999998</v>
      </c>
      <c r="R97" s="17">
        <v>9.5</v>
      </c>
      <c r="S97" s="9">
        <f t="shared" si="91"/>
        <v>34.65</v>
      </c>
      <c r="T97" s="9">
        <f t="shared" si="92"/>
        <v>10.5</v>
      </c>
      <c r="U97" s="77">
        <f t="shared" si="93"/>
        <v>33</v>
      </c>
      <c r="V97" s="30">
        <f t="shared" si="94"/>
        <v>10</v>
      </c>
      <c r="W97" s="75">
        <v>27.847770000000001</v>
      </c>
      <c r="X97" s="75">
        <v>-115.16087</v>
      </c>
      <c r="Y97" s="9">
        <f t="shared" si="83"/>
        <v>68</v>
      </c>
      <c r="Z97" s="9">
        <v>20</v>
      </c>
      <c r="AA97" s="18">
        <v>7</v>
      </c>
      <c r="AB97" s="9">
        <v>6</v>
      </c>
      <c r="AC97" s="9">
        <v>3</v>
      </c>
      <c r="AD97" s="9">
        <v>8</v>
      </c>
      <c r="AE97" s="5">
        <v>13</v>
      </c>
      <c r="AF97" s="18">
        <v>0</v>
      </c>
      <c r="AG97" s="9">
        <v>0</v>
      </c>
      <c r="AH97" s="5">
        <v>18</v>
      </c>
      <c r="AI97" s="9">
        <v>12</v>
      </c>
      <c r="AJ97" s="18">
        <v>0</v>
      </c>
      <c r="AK97" s="9">
        <v>4</v>
      </c>
      <c r="AL97" s="9">
        <v>1</v>
      </c>
      <c r="AM97" s="9">
        <v>0</v>
      </c>
      <c r="AN97" s="9">
        <v>0</v>
      </c>
      <c r="AO97" s="9">
        <v>0</v>
      </c>
      <c r="AP97" s="9">
        <v>15</v>
      </c>
      <c r="AQ97" s="5">
        <v>4</v>
      </c>
      <c r="AR97" s="9">
        <v>0</v>
      </c>
      <c r="AS97" s="5">
        <v>1</v>
      </c>
      <c r="AT97" s="9">
        <v>0</v>
      </c>
      <c r="AU97" s="18">
        <v>0</v>
      </c>
      <c r="AV97" s="1">
        <f t="shared" si="89"/>
        <v>30</v>
      </c>
      <c r="AW97" s="6">
        <f t="shared" si="90"/>
        <v>30</v>
      </c>
      <c r="AX97">
        <f t="shared" si="75"/>
        <v>30</v>
      </c>
      <c r="AY97" s="14">
        <v>300</v>
      </c>
      <c r="AZ97">
        <v>5</v>
      </c>
    </row>
    <row r="98" spans="1:52">
      <c r="A98" s="1" t="s">
        <v>240</v>
      </c>
      <c r="B98" s="1" t="s">
        <v>143</v>
      </c>
      <c r="C98" s="15">
        <v>41853</v>
      </c>
      <c r="D98" s="2">
        <v>2014</v>
      </c>
      <c r="E98" s="16">
        <v>0.47013888888888888</v>
      </c>
      <c r="F98" s="16">
        <v>0.47569444444444442</v>
      </c>
      <c r="G98" s="10">
        <f t="shared" si="76"/>
        <v>5.5555555555555358E-3</v>
      </c>
      <c r="H98" s="11">
        <v>2</v>
      </c>
      <c r="I98" s="12">
        <v>3</v>
      </c>
      <c r="J98" s="12">
        <v>20</v>
      </c>
      <c r="K98" s="12">
        <v>20</v>
      </c>
      <c r="L98" s="13" t="s">
        <v>55</v>
      </c>
      <c r="M98" s="3" t="s">
        <v>54</v>
      </c>
      <c r="N98" s="43">
        <v>1</v>
      </c>
      <c r="O98" s="76">
        <f t="shared" si="77"/>
        <v>50.82</v>
      </c>
      <c r="P98" s="17">
        <v>15.4</v>
      </c>
      <c r="Q98" s="76">
        <f t="shared" si="78"/>
        <v>48.51</v>
      </c>
      <c r="R98" s="17">
        <v>14.7</v>
      </c>
      <c r="S98" s="9">
        <f t="shared" si="91"/>
        <v>50.82</v>
      </c>
      <c r="T98" s="9">
        <f t="shared" si="92"/>
        <v>15.4</v>
      </c>
      <c r="U98" s="77">
        <f t="shared" si="93"/>
        <v>49.664999999999999</v>
      </c>
      <c r="V98" s="30">
        <f t="shared" si="94"/>
        <v>15.05</v>
      </c>
      <c r="W98" s="75">
        <v>27.84788</v>
      </c>
      <c r="X98" s="75">
        <v>-115.16032</v>
      </c>
      <c r="Y98" s="9">
        <f t="shared" si="83"/>
        <v>68</v>
      </c>
      <c r="Z98" s="9">
        <v>20</v>
      </c>
      <c r="AA98" s="18">
        <v>5</v>
      </c>
      <c r="AB98" s="9">
        <v>3</v>
      </c>
      <c r="AC98" s="9">
        <v>16</v>
      </c>
      <c r="AD98" s="9">
        <v>6</v>
      </c>
      <c r="AE98" s="5">
        <v>5</v>
      </c>
      <c r="AF98" s="18">
        <v>0</v>
      </c>
      <c r="AG98" s="9">
        <v>6</v>
      </c>
      <c r="AH98" s="5">
        <v>24</v>
      </c>
      <c r="AI98" s="9">
        <v>0</v>
      </c>
      <c r="AJ98" s="18">
        <v>0</v>
      </c>
      <c r="AK98" s="9">
        <v>4</v>
      </c>
      <c r="AL98" s="9">
        <v>0</v>
      </c>
      <c r="AM98" s="9">
        <v>0</v>
      </c>
      <c r="AN98" s="9">
        <v>0</v>
      </c>
      <c r="AO98" s="9">
        <v>0</v>
      </c>
      <c r="AP98" s="9">
        <v>6</v>
      </c>
      <c r="AQ98" s="5">
        <v>17</v>
      </c>
      <c r="AR98" s="9">
        <v>0</v>
      </c>
      <c r="AS98" s="5">
        <v>0</v>
      </c>
      <c r="AT98" s="9">
        <v>0</v>
      </c>
      <c r="AU98" s="18">
        <v>3</v>
      </c>
      <c r="AV98" s="1">
        <f t="shared" si="89"/>
        <v>30</v>
      </c>
      <c r="AW98" s="6">
        <f t="shared" si="90"/>
        <v>30</v>
      </c>
      <c r="AX98">
        <f t="shared" si="75"/>
        <v>30</v>
      </c>
      <c r="AY98" s="14">
        <v>120</v>
      </c>
    </row>
  </sheetData>
  <autoFilter ref="A1:AZ98">
    <filterColumn colId="8">
      <filters>
        <filter val="3"/>
      </filters>
    </filterColumn>
  </autoFilter>
  <dataValidations count="7">
    <dataValidation type="list" allowBlank="1" showInputMessage="1" showErrorMessage="1" sqref="B81:B85 B79 B1:B16 B21:B54 B59:B74 B87:B94 B143:B1048576">
      <formula1>observador</formula1>
    </dataValidation>
    <dataValidation type="list" allowBlank="1" showInputMessage="1" showErrorMessage="1" sqref="L1:L98">
      <formula1>sitio</formula1>
    </dataValidation>
    <dataValidation type="list" allowBlank="1" showInputMessage="1" showErrorMessage="1" sqref="H2">
      <formula1>epoca</formula1>
    </dataValidation>
    <dataValidation type="list" allowBlank="1" showInputMessage="1" showErrorMessage="1" sqref="J2:K2">
      <formula1>no.replica</formula1>
    </dataValidation>
    <dataValidation type="list" allowBlank="1" showInputMessage="1" showErrorMessage="1" sqref="I2">
      <formula1>no.buceo</formula1>
    </dataValidation>
    <dataValidation type="list" allowBlank="1" showInputMessage="1" showErrorMessage="1" sqref="M143:M1048576 M1:M98">
      <formula1>sitioextenso</formula1>
    </dataValidation>
    <dataValidation type="list" allowBlank="1" showInputMessage="1" showErrorMessage="1" sqref="C143:C1048576 C1:C98">
      <formula1>fecha</formula1>
    </dataValidation>
  </dataValidations>
  <pageMargins left="0.7" right="0.7" top="0.75" bottom="0.75" header="0.3" footer="0.3"/>
  <pageSetup paperSize="9" orientation="portrait" horizontalDpi="300" verticalDpi="300" r:id="rId1"/>
  <ignoredErrors>
    <ignoredError sqref="AX1" formulaRange="1"/>
  </ignoredErrors>
</worksheet>
</file>

<file path=xl/worksheets/sheet3.xml><?xml version="1.0" encoding="utf-8"?>
<worksheet xmlns="http://schemas.openxmlformats.org/spreadsheetml/2006/main" xmlns:r="http://schemas.openxmlformats.org/officeDocument/2006/relationships">
  <dimension ref="A1:K28"/>
  <sheetViews>
    <sheetView workbookViewId="0">
      <selection sqref="A1:A1048576"/>
    </sheetView>
  </sheetViews>
  <sheetFormatPr baseColWidth="10" defaultRowHeight="15"/>
  <cols>
    <col min="1" max="1" width="20.85546875" style="22" customWidth="1"/>
    <col min="2" max="2" width="9.5703125" style="22" bestFit="1" customWidth="1"/>
    <col min="3" max="3" width="5" style="22" bestFit="1" customWidth="1"/>
    <col min="4" max="7" width="11.42578125" style="22"/>
    <col min="8" max="8" width="12.42578125" style="22" bestFit="1" customWidth="1"/>
    <col min="9" max="9" width="57" style="22" bestFit="1" customWidth="1"/>
    <col min="10" max="16384" width="11.42578125" style="22"/>
  </cols>
  <sheetData>
    <row r="1" spans="1:11" s="46" customFormat="1" ht="30">
      <c r="A1" s="45" t="s">
        <v>1</v>
      </c>
      <c r="B1" s="45" t="s">
        <v>2</v>
      </c>
      <c r="C1" s="46" t="s">
        <v>59</v>
      </c>
      <c r="D1" s="46" t="s">
        <v>7</v>
      </c>
      <c r="E1" s="46" t="s">
        <v>60</v>
      </c>
      <c r="F1" s="46" t="s">
        <v>61</v>
      </c>
      <c r="G1" s="46" t="s">
        <v>62</v>
      </c>
      <c r="H1" s="46" t="s">
        <v>11</v>
      </c>
      <c r="I1" s="46" t="s">
        <v>12</v>
      </c>
      <c r="J1" s="46" t="s">
        <v>63</v>
      </c>
      <c r="K1" s="46" t="s">
        <v>26</v>
      </c>
    </row>
    <row r="2" spans="1:11">
      <c r="A2" s="13" t="s">
        <v>51</v>
      </c>
      <c r="B2" s="44">
        <v>41845</v>
      </c>
      <c r="C2" s="22">
        <v>2013</v>
      </c>
      <c r="D2" s="22">
        <v>1</v>
      </c>
      <c r="E2" s="22">
        <v>1</v>
      </c>
      <c r="F2" s="22">
        <v>1</v>
      </c>
      <c r="G2" s="22">
        <v>1</v>
      </c>
      <c r="H2" s="67" t="s">
        <v>42</v>
      </c>
      <c r="I2" s="13" t="s">
        <v>43</v>
      </c>
      <c r="J2" s="22">
        <v>1</v>
      </c>
      <c r="K2" s="22">
        <v>1</v>
      </c>
    </row>
    <row r="3" spans="1:11">
      <c r="A3" s="13" t="s">
        <v>131</v>
      </c>
      <c r="B3" s="44">
        <v>41846</v>
      </c>
      <c r="C3" s="22">
        <v>2014</v>
      </c>
      <c r="D3" s="22">
        <v>2</v>
      </c>
      <c r="E3" s="22">
        <v>2</v>
      </c>
      <c r="F3" s="22">
        <v>2</v>
      </c>
      <c r="G3" s="22">
        <v>2</v>
      </c>
      <c r="H3" s="67" t="s">
        <v>48</v>
      </c>
      <c r="I3" s="13" t="s">
        <v>49</v>
      </c>
      <c r="J3" s="22">
        <v>2</v>
      </c>
      <c r="K3" s="22">
        <v>2</v>
      </c>
    </row>
    <row r="4" spans="1:11">
      <c r="A4" s="13" t="s">
        <v>132</v>
      </c>
      <c r="B4" s="44">
        <v>41847</v>
      </c>
      <c r="E4" s="22">
        <v>3</v>
      </c>
      <c r="F4" s="22">
        <v>3</v>
      </c>
      <c r="G4" s="22">
        <v>3</v>
      </c>
      <c r="H4" s="67" t="s">
        <v>55</v>
      </c>
      <c r="I4" s="13" t="s">
        <v>54</v>
      </c>
      <c r="K4" s="22">
        <v>3</v>
      </c>
    </row>
    <row r="5" spans="1:11">
      <c r="A5" s="13" t="s">
        <v>133</v>
      </c>
      <c r="B5" s="44">
        <v>41848</v>
      </c>
      <c r="E5" s="22">
        <v>4</v>
      </c>
      <c r="F5" s="22">
        <v>4</v>
      </c>
      <c r="G5" s="22">
        <v>4</v>
      </c>
      <c r="H5" s="67" t="s">
        <v>46</v>
      </c>
      <c r="I5" s="13" t="s">
        <v>47</v>
      </c>
      <c r="K5" s="22">
        <v>4</v>
      </c>
    </row>
    <row r="6" spans="1:11">
      <c r="A6" s="13" t="s">
        <v>50</v>
      </c>
      <c r="B6" s="44">
        <v>41849</v>
      </c>
      <c r="E6" s="22">
        <v>5</v>
      </c>
      <c r="F6" s="22">
        <v>5</v>
      </c>
      <c r="G6" s="22">
        <v>5</v>
      </c>
      <c r="H6" s="67" t="s">
        <v>44</v>
      </c>
      <c r="I6" s="13" t="s">
        <v>45</v>
      </c>
      <c r="K6" s="22">
        <v>5</v>
      </c>
    </row>
    <row r="7" spans="1:11">
      <c r="A7" s="13" t="s">
        <v>134</v>
      </c>
      <c r="B7" s="44">
        <v>41850</v>
      </c>
      <c r="E7" s="22">
        <v>6</v>
      </c>
      <c r="F7" s="22">
        <v>6</v>
      </c>
      <c r="G7" s="22">
        <v>6</v>
      </c>
      <c r="K7" s="22">
        <v>6</v>
      </c>
    </row>
    <row r="8" spans="1:11">
      <c r="A8" s="13" t="s">
        <v>135</v>
      </c>
      <c r="B8" s="44">
        <v>41851</v>
      </c>
      <c r="E8" s="22">
        <v>7</v>
      </c>
      <c r="F8" s="22">
        <v>7</v>
      </c>
      <c r="G8" s="22">
        <v>7</v>
      </c>
      <c r="K8" s="22">
        <v>7</v>
      </c>
    </row>
    <row r="9" spans="1:11">
      <c r="A9" s="13" t="s">
        <v>52</v>
      </c>
      <c r="B9" s="44">
        <v>41852</v>
      </c>
      <c r="E9" s="22">
        <v>8</v>
      </c>
      <c r="F9" s="22">
        <v>8</v>
      </c>
      <c r="G9" s="22">
        <v>8</v>
      </c>
      <c r="I9" s="13"/>
      <c r="K9" s="22">
        <v>8</v>
      </c>
    </row>
    <row r="10" spans="1:11">
      <c r="A10" s="13" t="s">
        <v>53</v>
      </c>
      <c r="B10" s="44">
        <v>41853</v>
      </c>
      <c r="E10" s="22">
        <v>9</v>
      </c>
      <c r="F10" s="22">
        <v>9</v>
      </c>
      <c r="G10" s="22">
        <v>9</v>
      </c>
      <c r="K10" s="22">
        <v>9</v>
      </c>
    </row>
    <row r="11" spans="1:11">
      <c r="A11" s="13" t="s">
        <v>136</v>
      </c>
      <c r="B11" s="44">
        <v>41854</v>
      </c>
      <c r="E11" s="22">
        <v>10</v>
      </c>
      <c r="F11" s="22">
        <v>10</v>
      </c>
      <c r="G11" s="22">
        <v>10</v>
      </c>
      <c r="K11" s="22">
        <v>10</v>
      </c>
    </row>
    <row r="12" spans="1:11">
      <c r="A12" s="13" t="s">
        <v>137</v>
      </c>
      <c r="B12" s="44">
        <v>41855</v>
      </c>
      <c r="E12" s="22">
        <v>11</v>
      </c>
      <c r="F12" s="22">
        <v>11</v>
      </c>
      <c r="G12" s="22">
        <v>11</v>
      </c>
      <c r="K12" s="22">
        <v>11</v>
      </c>
    </row>
    <row r="13" spans="1:11">
      <c r="A13" s="13" t="s">
        <v>138</v>
      </c>
      <c r="B13" s="44">
        <v>41856</v>
      </c>
      <c r="E13" s="22">
        <v>12</v>
      </c>
      <c r="F13" s="22">
        <v>12</v>
      </c>
      <c r="G13" s="22">
        <v>12</v>
      </c>
      <c r="K13" s="22">
        <v>12</v>
      </c>
    </row>
    <row r="14" spans="1:11">
      <c r="A14" s="13" t="s">
        <v>142</v>
      </c>
      <c r="B14" s="44">
        <v>41857</v>
      </c>
      <c r="E14" s="22">
        <v>13</v>
      </c>
      <c r="F14" s="22">
        <v>13</v>
      </c>
      <c r="G14" s="22">
        <v>13</v>
      </c>
      <c r="K14" s="22">
        <v>13</v>
      </c>
    </row>
    <row r="15" spans="1:11">
      <c r="A15" s="13" t="s">
        <v>143</v>
      </c>
      <c r="B15" s="44">
        <v>41858</v>
      </c>
      <c r="E15" s="22">
        <v>14</v>
      </c>
      <c r="F15" s="22">
        <v>14</v>
      </c>
      <c r="G15" s="22">
        <v>14</v>
      </c>
      <c r="K15" s="22">
        <v>14</v>
      </c>
    </row>
    <row r="16" spans="1:11">
      <c r="A16" s="13" t="s">
        <v>144</v>
      </c>
      <c r="B16" s="44">
        <v>41859</v>
      </c>
      <c r="E16" s="22">
        <v>15</v>
      </c>
      <c r="F16" s="22">
        <v>15</v>
      </c>
      <c r="G16" s="22">
        <v>15</v>
      </c>
      <c r="K16" s="22">
        <v>15</v>
      </c>
    </row>
    <row r="17" spans="1:11">
      <c r="A17" s="13" t="s">
        <v>139</v>
      </c>
      <c r="B17" s="44">
        <v>41860</v>
      </c>
      <c r="E17" s="22">
        <v>16</v>
      </c>
      <c r="F17" s="22">
        <v>16</v>
      </c>
      <c r="G17" s="22">
        <v>16</v>
      </c>
      <c r="K17" s="22">
        <v>16</v>
      </c>
    </row>
    <row r="18" spans="1:11">
      <c r="B18" s="44">
        <v>41861</v>
      </c>
      <c r="E18" s="22">
        <v>17</v>
      </c>
      <c r="F18" s="22">
        <v>17</v>
      </c>
      <c r="G18" s="22">
        <v>17</v>
      </c>
      <c r="K18" s="22">
        <v>17</v>
      </c>
    </row>
    <row r="19" spans="1:11">
      <c r="E19" s="22">
        <v>18</v>
      </c>
      <c r="F19" s="22">
        <v>18</v>
      </c>
      <c r="G19" s="22">
        <v>18</v>
      </c>
      <c r="K19" s="22">
        <v>18</v>
      </c>
    </row>
    <row r="20" spans="1:11">
      <c r="E20" s="22">
        <v>19</v>
      </c>
      <c r="F20" s="22">
        <v>19</v>
      </c>
      <c r="G20" s="22">
        <v>19</v>
      </c>
      <c r="K20" s="22">
        <v>19</v>
      </c>
    </row>
    <row r="21" spans="1:11">
      <c r="E21" s="22">
        <v>20</v>
      </c>
      <c r="F21" s="22">
        <v>20</v>
      </c>
      <c r="G21" s="22">
        <v>20</v>
      </c>
      <c r="K21" s="22">
        <v>20</v>
      </c>
    </row>
    <row r="22" spans="1:11">
      <c r="E22" s="22">
        <v>21</v>
      </c>
      <c r="F22" s="22">
        <v>21</v>
      </c>
      <c r="G22" s="22">
        <v>21</v>
      </c>
      <c r="K22" s="22" t="s">
        <v>64</v>
      </c>
    </row>
    <row r="23" spans="1:11">
      <c r="E23" s="22">
        <v>22</v>
      </c>
      <c r="F23" s="22">
        <v>22</v>
      </c>
      <c r="G23" s="22">
        <v>22</v>
      </c>
      <c r="K23" s="22" t="s">
        <v>65</v>
      </c>
    </row>
    <row r="24" spans="1:11">
      <c r="E24" s="22">
        <v>23</v>
      </c>
      <c r="F24" s="22">
        <v>23</v>
      </c>
      <c r="G24" s="22">
        <v>23</v>
      </c>
      <c r="K24" s="22" t="s">
        <v>66</v>
      </c>
    </row>
    <row r="25" spans="1:11">
      <c r="E25" s="22">
        <v>24</v>
      </c>
      <c r="F25" s="22">
        <v>24</v>
      </c>
      <c r="G25" s="22">
        <v>24</v>
      </c>
      <c r="K25" s="22" t="s">
        <v>67</v>
      </c>
    </row>
    <row r="26" spans="1:11">
      <c r="E26" s="22">
        <v>25</v>
      </c>
      <c r="F26" s="22">
        <v>25</v>
      </c>
      <c r="G26" s="22">
        <v>25</v>
      </c>
      <c r="K26" s="22" t="s">
        <v>68</v>
      </c>
    </row>
    <row r="27" spans="1:11">
      <c r="K27" s="22" t="s">
        <v>69</v>
      </c>
    </row>
    <row r="28" spans="1:11">
      <c r="K28" s="22" t="s">
        <v>70</v>
      </c>
    </row>
  </sheetData>
  <dataValidations count="1">
    <dataValidation type="list" allowBlank="1" showInputMessage="1" showErrorMessage="1" sqref="A1:A1048576">
      <formula1>observador+$A$2:$A$17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instrucciones</vt:lpstr>
      <vt:lpstr>2013</vt:lpstr>
      <vt:lpstr>validaciones</vt:lpstr>
      <vt:lpstr>año</vt:lpstr>
      <vt:lpstr>buceo</vt:lpstr>
      <vt:lpstr>epoca</vt:lpstr>
      <vt:lpstr>fecha</vt:lpstr>
      <vt:lpstr>observador</vt:lpstr>
      <vt:lpstr>replica</vt:lpstr>
      <vt:lpstr>sitio</vt:lpstr>
      <vt:lpstr>sitioextenso</vt:lpstr>
      <vt:lpstr>tipositio</vt:lpstr>
      <vt:lpstr>transecto</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COBI LA PAZ</dc:creator>
  <cp:lastModifiedBy>ECOTURISMO</cp:lastModifiedBy>
  <dcterms:created xsi:type="dcterms:W3CDTF">2011-01-11T21:03:19Z</dcterms:created>
  <dcterms:modified xsi:type="dcterms:W3CDTF">2014-08-05T03:16:15Z</dcterms:modified>
</cp:coreProperties>
</file>